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hir\Downloads\New folder (8)\"/>
    </mc:Choice>
  </mc:AlternateContent>
  <xr:revisionPtr revIDLastSave="0" documentId="13_ncr:1_{FF216420-B1B4-42C0-B47E-33B090369A9F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Help" sheetId="3" r:id="rId1"/>
    <sheet name="Tally Tools" sheetId="1" r:id="rId2"/>
    <sheet name="Trans" sheetId="2" state="veryHidden" r:id="rId3"/>
  </sheets>
  <definedNames>
    <definedName name="Cost_Centres">OFFSET('Tally Tools'!$DA$2,,,COUNTIF('Tally Tools'!$DA:$DA,"*?"))</definedName>
    <definedName name="Ledgers">OFFSET('Tally Tools'!$CZ$2,,,COUNTIF('Tally Tools'!$CZ:$CZ,"*?"))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K10" i="1" l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4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726" i="1"/>
  <c r="BK727" i="1"/>
  <c r="BK728" i="1"/>
  <c r="BK729" i="1"/>
  <c r="BK730" i="1"/>
  <c r="BK731" i="1"/>
  <c r="BK732" i="1"/>
  <c r="BK733" i="1"/>
  <c r="BK734" i="1"/>
  <c r="BK735" i="1"/>
  <c r="BK736" i="1"/>
  <c r="BK737" i="1"/>
  <c r="BK738" i="1"/>
  <c r="BK739" i="1"/>
  <c r="BK740" i="1"/>
  <c r="BK741" i="1"/>
  <c r="BK742" i="1"/>
  <c r="BK743" i="1"/>
  <c r="BK744" i="1"/>
  <c r="BK745" i="1"/>
  <c r="BK746" i="1"/>
  <c r="BK747" i="1"/>
  <c r="BK748" i="1"/>
  <c r="BK749" i="1"/>
  <c r="BK750" i="1"/>
  <c r="BK751" i="1"/>
  <c r="BK752" i="1"/>
  <c r="BK753" i="1"/>
  <c r="BK754" i="1"/>
  <c r="BK755" i="1"/>
  <c r="BK756" i="1"/>
  <c r="BK757" i="1"/>
  <c r="BK758" i="1"/>
  <c r="BK759" i="1"/>
  <c r="BK760" i="1"/>
  <c r="BK761" i="1"/>
  <c r="BK762" i="1"/>
  <c r="BK763" i="1"/>
  <c r="BK764" i="1"/>
  <c r="BK765" i="1"/>
  <c r="BK766" i="1"/>
  <c r="BK767" i="1"/>
  <c r="BK768" i="1"/>
  <c r="BK769" i="1"/>
  <c r="BK770" i="1"/>
  <c r="BK771" i="1"/>
  <c r="BK772" i="1"/>
  <c r="BK773" i="1"/>
  <c r="BK774" i="1"/>
  <c r="BK775" i="1"/>
  <c r="BK776" i="1"/>
  <c r="BK777" i="1"/>
  <c r="BK778" i="1"/>
  <c r="BK779" i="1"/>
  <c r="BK780" i="1"/>
  <c r="BK781" i="1"/>
  <c r="BK782" i="1"/>
  <c r="BK783" i="1"/>
  <c r="BK784" i="1"/>
  <c r="BK785" i="1"/>
  <c r="BK786" i="1"/>
  <c r="BK787" i="1"/>
  <c r="BK788" i="1"/>
  <c r="BK789" i="1"/>
  <c r="BK790" i="1"/>
  <c r="BK791" i="1"/>
  <c r="BK792" i="1"/>
  <c r="BK793" i="1"/>
  <c r="BK794" i="1"/>
  <c r="BK795" i="1"/>
  <c r="BK796" i="1"/>
  <c r="BK797" i="1"/>
  <c r="BK798" i="1"/>
  <c r="BK799" i="1"/>
  <c r="BK800" i="1"/>
  <c r="BK801" i="1"/>
  <c r="BK802" i="1"/>
  <c r="BK803" i="1"/>
  <c r="BK804" i="1"/>
  <c r="BK805" i="1"/>
  <c r="BK806" i="1"/>
  <c r="BK807" i="1"/>
  <c r="BK808" i="1"/>
  <c r="BK809" i="1"/>
  <c r="BK810" i="1"/>
  <c r="BK811" i="1"/>
  <c r="BK812" i="1"/>
  <c r="BK813" i="1"/>
  <c r="BK814" i="1"/>
  <c r="BK815" i="1"/>
  <c r="BK816" i="1"/>
  <c r="BK817" i="1"/>
  <c r="BK818" i="1"/>
  <c r="BK819" i="1"/>
  <c r="BK820" i="1"/>
  <c r="BK821" i="1"/>
  <c r="BK822" i="1"/>
  <c r="BK823" i="1"/>
  <c r="BK824" i="1"/>
  <c r="BK825" i="1"/>
  <c r="BK826" i="1"/>
  <c r="BK827" i="1"/>
  <c r="BK828" i="1"/>
  <c r="BK829" i="1"/>
  <c r="BK830" i="1"/>
  <c r="BK831" i="1"/>
  <c r="BK832" i="1"/>
  <c r="BK833" i="1"/>
  <c r="BK834" i="1"/>
  <c r="BK835" i="1"/>
  <c r="BK836" i="1"/>
  <c r="BK837" i="1"/>
  <c r="BK838" i="1"/>
  <c r="BK839" i="1"/>
  <c r="BK840" i="1"/>
  <c r="BK841" i="1"/>
  <c r="BK842" i="1"/>
  <c r="BK843" i="1"/>
  <c r="BK844" i="1"/>
  <c r="BK845" i="1"/>
  <c r="BK846" i="1"/>
  <c r="BK847" i="1"/>
  <c r="BK848" i="1"/>
  <c r="BK849" i="1"/>
  <c r="BK850" i="1"/>
  <c r="BK851" i="1"/>
  <c r="BK852" i="1"/>
  <c r="BK853" i="1"/>
  <c r="BK854" i="1"/>
  <c r="BK855" i="1"/>
  <c r="BK856" i="1"/>
  <c r="BK857" i="1"/>
  <c r="BK858" i="1"/>
  <c r="BK859" i="1"/>
  <c r="BK860" i="1"/>
  <c r="BK861" i="1"/>
  <c r="BK862" i="1"/>
  <c r="BK863" i="1"/>
  <c r="BK864" i="1"/>
  <c r="BK865" i="1"/>
  <c r="BK866" i="1"/>
  <c r="BK867" i="1"/>
  <c r="BK868" i="1"/>
  <c r="BK869" i="1"/>
  <c r="BK870" i="1"/>
  <c r="BK871" i="1"/>
  <c r="BK872" i="1"/>
  <c r="BK873" i="1"/>
  <c r="BK874" i="1"/>
  <c r="BK875" i="1"/>
  <c r="BK876" i="1"/>
  <c r="BK877" i="1"/>
  <c r="BK878" i="1"/>
  <c r="BK879" i="1"/>
  <c r="BK880" i="1"/>
  <c r="BK881" i="1"/>
  <c r="BK882" i="1"/>
  <c r="BK883" i="1"/>
  <c r="BK884" i="1"/>
  <c r="BK885" i="1"/>
  <c r="BK886" i="1"/>
  <c r="BK887" i="1"/>
  <c r="BK888" i="1"/>
  <c r="BK889" i="1"/>
  <c r="BK890" i="1"/>
  <c r="BK891" i="1"/>
  <c r="BK892" i="1"/>
  <c r="BK893" i="1"/>
  <c r="BK894" i="1"/>
  <c r="BK895" i="1"/>
  <c r="BK896" i="1"/>
  <c r="BK897" i="1"/>
  <c r="BK898" i="1"/>
  <c r="BK899" i="1"/>
  <c r="BK900" i="1"/>
  <c r="BK901" i="1"/>
  <c r="BK902" i="1"/>
  <c r="BK903" i="1"/>
  <c r="BK904" i="1"/>
  <c r="BK905" i="1"/>
  <c r="BK906" i="1"/>
  <c r="BK907" i="1"/>
  <c r="BK908" i="1"/>
  <c r="BK909" i="1"/>
  <c r="BK910" i="1"/>
  <c r="BK911" i="1"/>
  <c r="BK912" i="1"/>
  <c r="BK913" i="1"/>
  <c r="BK914" i="1"/>
  <c r="BK915" i="1"/>
  <c r="BK916" i="1"/>
  <c r="BK917" i="1"/>
  <c r="BK918" i="1"/>
  <c r="BK919" i="1"/>
  <c r="BK920" i="1"/>
  <c r="BK921" i="1"/>
  <c r="BK922" i="1"/>
  <c r="BK923" i="1"/>
  <c r="BK924" i="1"/>
  <c r="BK925" i="1"/>
  <c r="BK926" i="1"/>
  <c r="BK927" i="1"/>
  <c r="BK928" i="1"/>
  <c r="BK929" i="1"/>
  <c r="BK930" i="1"/>
  <c r="BK931" i="1"/>
  <c r="BK932" i="1"/>
  <c r="BK933" i="1"/>
  <c r="BK934" i="1"/>
  <c r="BK935" i="1"/>
  <c r="BK936" i="1"/>
  <c r="BK937" i="1"/>
  <c r="BK938" i="1"/>
  <c r="BK939" i="1"/>
  <c r="BK940" i="1"/>
  <c r="BK941" i="1"/>
  <c r="BK942" i="1"/>
  <c r="BK943" i="1"/>
  <c r="BK944" i="1"/>
  <c r="BK945" i="1"/>
  <c r="BK946" i="1"/>
  <c r="BK947" i="1"/>
  <c r="BK948" i="1"/>
  <c r="BK949" i="1"/>
  <c r="BK950" i="1"/>
  <c r="BK951" i="1"/>
  <c r="BK952" i="1"/>
  <c r="BK953" i="1"/>
  <c r="BK954" i="1"/>
  <c r="BK955" i="1"/>
  <c r="BK956" i="1"/>
  <c r="BK957" i="1"/>
  <c r="BK958" i="1"/>
  <c r="BK959" i="1"/>
  <c r="BK960" i="1"/>
  <c r="BK961" i="1"/>
  <c r="BK962" i="1"/>
  <c r="BK963" i="1"/>
  <c r="BK964" i="1"/>
  <c r="BK965" i="1"/>
  <c r="BK966" i="1"/>
  <c r="BK967" i="1"/>
  <c r="BK968" i="1"/>
  <c r="BK969" i="1"/>
  <c r="BK970" i="1"/>
  <c r="BK971" i="1"/>
  <c r="BK972" i="1"/>
  <c r="BK973" i="1"/>
  <c r="BK974" i="1"/>
  <c r="BK975" i="1"/>
  <c r="BK976" i="1"/>
  <c r="BK977" i="1"/>
  <c r="BK978" i="1"/>
  <c r="BK979" i="1"/>
  <c r="BK980" i="1"/>
  <c r="BK981" i="1"/>
  <c r="BK982" i="1"/>
  <c r="BK983" i="1"/>
  <c r="BK984" i="1"/>
  <c r="BK985" i="1"/>
  <c r="BK986" i="1"/>
  <c r="BK987" i="1"/>
  <c r="BK988" i="1"/>
  <c r="BK989" i="1"/>
  <c r="BK990" i="1"/>
  <c r="BK991" i="1"/>
  <c r="BK992" i="1"/>
  <c r="BK993" i="1"/>
  <c r="BK994" i="1"/>
  <c r="BK995" i="1"/>
  <c r="BK996" i="1"/>
  <c r="BK997" i="1"/>
  <c r="BK998" i="1"/>
  <c r="BK999" i="1"/>
  <c r="BK1000" i="1"/>
  <c r="BK1001" i="1"/>
  <c r="BK1002" i="1"/>
  <c r="BK1003" i="1"/>
  <c r="BK1004" i="1"/>
  <c r="BK1005" i="1"/>
  <c r="AR10" i="1"/>
  <c r="AR11" i="1"/>
  <c r="AR12" i="1"/>
  <c r="AR13" i="1"/>
  <c r="AR14" i="1"/>
  <c r="AR15" i="1"/>
  <c r="AR16" i="1"/>
  <c r="AR17" i="1"/>
  <c r="AR18" i="1"/>
  <c r="AT18" i="1" s="1"/>
  <c r="BM18" i="1" s="1"/>
  <c r="AR19" i="1"/>
  <c r="AR20" i="1"/>
  <c r="AR21" i="1"/>
  <c r="AR22" i="1"/>
  <c r="AT22" i="1" s="1"/>
  <c r="BM22" i="1" s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T10" i="1"/>
  <c r="BM10" i="1" s="1"/>
  <c r="AQ6" i="1"/>
  <c r="AT16" i="1"/>
  <c r="BM16" i="1" s="1"/>
  <c r="AT17" i="1"/>
  <c r="BM17" i="1" s="1"/>
  <c r="AT23" i="1"/>
  <c r="BM23" i="1" s="1"/>
  <c r="AT24" i="1"/>
  <c r="BM24" i="1" s="1"/>
  <c r="AT25" i="1"/>
  <c r="BM25" i="1" s="1"/>
  <c r="O9" i="1"/>
  <c r="O7" i="1"/>
  <c r="O6" i="1"/>
  <c r="O8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Q3" i="1"/>
  <c r="Q2" i="1"/>
  <c r="AL19" i="1"/>
  <c r="AL21" i="1"/>
  <c r="AL27" i="1"/>
  <c r="AL29" i="1"/>
  <c r="AL35" i="1"/>
  <c r="AL37" i="1"/>
  <c r="AL43" i="1"/>
  <c r="AL45" i="1"/>
  <c r="AL51" i="1"/>
  <c r="AL59" i="1"/>
  <c r="AL61" i="1"/>
  <c r="AL67" i="1"/>
  <c r="AL69" i="1"/>
  <c r="AL75" i="1"/>
  <c r="AL77" i="1"/>
  <c r="AL83" i="1"/>
  <c r="AL91" i="1"/>
  <c r="AL93" i="1"/>
  <c r="AL99" i="1"/>
  <c r="AL101" i="1"/>
  <c r="AL107" i="1"/>
  <c r="AL109" i="1"/>
  <c r="AL115" i="1"/>
  <c r="AL123" i="1"/>
  <c r="AL125" i="1"/>
  <c r="AL131" i="1"/>
  <c r="AL133" i="1"/>
  <c r="AL139" i="1"/>
  <c r="AL141" i="1"/>
  <c r="AL147" i="1"/>
  <c r="AL155" i="1"/>
  <c r="AL157" i="1"/>
  <c r="AL163" i="1"/>
  <c r="AL165" i="1"/>
  <c r="AL171" i="1"/>
  <c r="AL173" i="1"/>
  <c r="AL179" i="1"/>
  <c r="AL187" i="1"/>
  <c r="AL189" i="1"/>
  <c r="AL195" i="1"/>
  <c r="AL197" i="1"/>
  <c r="AL203" i="1"/>
  <c r="AL205" i="1"/>
  <c r="AL211" i="1"/>
  <c r="AL219" i="1"/>
  <c r="AL221" i="1"/>
  <c r="AL227" i="1"/>
  <c r="AL229" i="1"/>
  <c r="AL235" i="1"/>
  <c r="AL237" i="1"/>
  <c r="AL243" i="1"/>
  <c r="AL251" i="1"/>
  <c r="AL253" i="1"/>
  <c r="AL259" i="1"/>
  <c r="AL261" i="1"/>
  <c r="AL267" i="1"/>
  <c r="AL269" i="1"/>
  <c r="AL275" i="1"/>
  <c r="AL283" i="1"/>
  <c r="AL285" i="1"/>
  <c r="AL291" i="1"/>
  <c r="AL293" i="1"/>
  <c r="AL299" i="1"/>
  <c r="AL301" i="1"/>
  <c r="AL307" i="1"/>
  <c r="AL315" i="1"/>
  <c r="AL317" i="1"/>
  <c r="AL323" i="1"/>
  <c r="AL325" i="1"/>
  <c r="AL331" i="1"/>
  <c r="AL333" i="1"/>
  <c r="AL339" i="1"/>
  <c r="AL347" i="1"/>
  <c r="AL349" i="1"/>
  <c r="AL355" i="1"/>
  <c r="AL357" i="1"/>
  <c r="AL363" i="1"/>
  <c r="AL365" i="1"/>
  <c r="AL371" i="1"/>
  <c r="AL379" i="1"/>
  <c r="AL381" i="1"/>
  <c r="AL387" i="1"/>
  <c r="AL389" i="1"/>
  <c r="AL395" i="1"/>
  <c r="AL397" i="1"/>
  <c r="AL403" i="1"/>
  <c r="AL411" i="1"/>
  <c r="AL413" i="1"/>
  <c r="AL419" i="1"/>
  <c r="AL421" i="1"/>
  <c r="AL427" i="1"/>
  <c r="AL429" i="1"/>
  <c r="AL435" i="1"/>
  <c r="AL443" i="1"/>
  <c r="AL445" i="1"/>
  <c r="AL451" i="1"/>
  <c r="AL453" i="1"/>
  <c r="AL459" i="1"/>
  <c r="AL461" i="1"/>
  <c r="AL467" i="1"/>
  <c r="AL475" i="1"/>
  <c r="AL477" i="1"/>
  <c r="AL483" i="1"/>
  <c r="AL485" i="1"/>
  <c r="AL491" i="1"/>
  <c r="AL493" i="1"/>
  <c r="AL499" i="1"/>
  <c r="AL507" i="1"/>
  <c r="AL509" i="1"/>
  <c r="AL515" i="1"/>
  <c r="AL517" i="1"/>
  <c r="AL523" i="1"/>
  <c r="AL525" i="1"/>
  <c r="AL531" i="1"/>
  <c r="AL539" i="1"/>
  <c r="AL541" i="1"/>
  <c r="AL547" i="1"/>
  <c r="AL549" i="1"/>
  <c r="AL555" i="1"/>
  <c r="AL557" i="1"/>
  <c r="AL563" i="1"/>
  <c r="AL571" i="1"/>
  <c r="AL573" i="1"/>
  <c r="AL579" i="1"/>
  <c r="AL581" i="1"/>
  <c r="AL587" i="1"/>
  <c r="AL589" i="1"/>
  <c r="AL595" i="1"/>
  <c r="AL603" i="1"/>
  <c r="AL605" i="1"/>
  <c r="AL611" i="1"/>
  <c r="AL613" i="1"/>
  <c r="AL619" i="1"/>
  <c r="AL621" i="1"/>
  <c r="AL627" i="1"/>
  <c r="AL635" i="1"/>
  <c r="AL637" i="1"/>
  <c r="AL643" i="1"/>
  <c r="AL645" i="1"/>
  <c r="AL651" i="1"/>
  <c r="AL653" i="1"/>
  <c r="AL659" i="1"/>
  <c r="AL667" i="1"/>
  <c r="AL669" i="1"/>
  <c r="AL675" i="1"/>
  <c r="AL677" i="1"/>
  <c r="AL683" i="1"/>
  <c r="AL685" i="1"/>
  <c r="AL693" i="1"/>
  <c r="AL701" i="1"/>
  <c r="AL709" i="1"/>
  <c r="AL717" i="1"/>
  <c r="AL725" i="1"/>
  <c r="AL733" i="1"/>
  <c r="AL741" i="1"/>
  <c r="AL749" i="1"/>
  <c r="AL757" i="1"/>
  <c r="AL765" i="1"/>
  <c r="AL773" i="1"/>
  <c r="AL781" i="1"/>
  <c r="AL789" i="1"/>
  <c r="AL797" i="1"/>
  <c r="AL805" i="1"/>
  <c r="AL813" i="1"/>
  <c r="AL821" i="1"/>
  <c r="AL829" i="1"/>
  <c r="AL837" i="1"/>
  <c r="AL845" i="1"/>
  <c r="AL853" i="1"/>
  <c r="AL861" i="1"/>
  <c r="AL869" i="1"/>
  <c r="AL877" i="1"/>
  <c r="AL885" i="1"/>
  <c r="AL893" i="1"/>
  <c r="AL901" i="1"/>
  <c r="AL909" i="1"/>
  <c r="AL917" i="1"/>
  <c r="AL925" i="1"/>
  <c r="AL933" i="1"/>
  <c r="AL941" i="1"/>
  <c r="AL949" i="1"/>
  <c r="AL957" i="1"/>
  <c r="AL965" i="1"/>
  <c r="AL973" i="1"/>
  <c r="AL981" i="1"/>
  <c r="AL989" i="1"/>
  <c r="AL997" i="1"/>
  <c r="AL1005" i="1"/>
  <c r="BR13" i="1"/>
  <c r="BR21" i="1"/>
  <c r="BR29" i="1"/>
  <c r="BR37" i="1"/>
  <c r="BR45" i="1"/>
  <c r="BR53" i="1"/>
  <c r="BR61" i="1"/>
  <c r="BR69" i="1"/>
  <c r="BR77" i="1"/>
  <c r="BR85" i="1"/>
  <c r="BR93" i="1"/>
  <c r="BR101" i="1"/>
  <c r="BR109" i="1"/>
  <c r="BR117" i="1"/>
  <c r="BR125" i="1"/>
  <c r="BR133" i="1"/>
  <c r="BR141" i="1"/>
  <c r="BR149" i="1"/>
  <c r="BR157" i="1"/>
  <c r="BR165" i="1"/>
  <c r="BR173" i="1"/>
  <c r="BR181" i="1"/>
  <c r="BR189" i="1"/>
  <c r="BR197" i="1"/>
  <c r="BR205" i="1"/>
  <c r="BR213" i="1"/>
  <c r="BR221" i="1"/>
  <c r="BR229" i="1"/>
  <c r="BR237" i="1"/>
  <c r="BR245" i="1"/>
  <c r="BR253" i="1"/>
  <c r="BR261" i="1"/>
  <c r="BR269" i="1"/>
  <c r="BR277" i="1"/>
  <c r="BR285" i="1"/>
  <c r="BR293" i="1"/>
  <c r="BR301" i="1"/>
  <c r="BR309" i="1"/>
  <c r="BP13" i="1"/>
  <c r="BP21" i="1"/>
  <c r="BP29" i="1"/>
  <c r="BP37" i="1"/>
  <c r="BP45" i="1"/>
  <c r="BP53" i="1"/>
  <c r="BP61" i="1"/>
  <c r="BP69" i="1"/>
  <c r="BP77" i="1"/>
  <c r="BP85" i="1"/>
  <c r="BP93" i="1"/>
  <c r="BP101" i="1"/>
  <c r="BP109" i="1"/>
  <c r="BP117" i="1"/>
  <c r="BP125" i="1"/>
  <c r="BP133" i="1"/>
  <c r="BP141" i="1"/>
  <c r="BP149" i="1"/>
  <c r="BP157" i="1"/>
  <c r="BP165" i="1"/>
  <c r="BP173" i="1"/>
  <c r="BP181" i="1"/>
  <c r="BP189" i="1"/>
  <c r="BP197" i="1"/>
  <c r="BP205" i="1"/>
  <c r="BP213" i="1"/>
  <c r="BP221" i="1"/>
  <c r="BP229" i="1"/>
  <c r="BP237" i="1"/>
  <c r="BP245" i="1"/>
  <c r="BP253" i="1"/>
  <c r="BP261" i="1"/>
  <c r="BP269" i="1"/>
  <c r="BP277" i="1"/>
  <c r="BP285" i="1"/>
  <c r="BP293" i="1"/>
  <c r="BP301" i="1"/>
  <c r="BP309" i="1"/>
  <c r="BP317" i="1"/>
  <c r="BP325" i="1"/>
  <c r="BP333" i="1"/>
  <c r="BP341" i="1"/>
  <c r="BP349" i="1"/>
  <c r="BP357" i="1"/>
  <c r="BP365" i="1"/>
  <c r="BP373" i="1"/>
  <c r="BP381" i="1"/>
  <c r="BP389" i="1"/>
  <c r="BP397" i="1"/>
  <c r="BP405" i="1"/>
  <c r="BP413" i="1"/>
  <c r="BP421" i="1"/>
  <c r="BP429" i="1"/>
  <c r="BP437" i="1"/>
  <c r="BP445" i="1"/>
  <c r="BP453" i="1"/>
  <c r="BP461" i="1"/>
  <c r="BP469" i="1"/>
  <c r="BP477" i="1"/>
  <c r="BP485" i="1"/>
  <c r="BP493" i="1"/>
  <c r="BP501" i="1"/>
  <c r="BP509" i="1"/>
  <c r="BP517" i="1"/>
  <c r="BP525" i="1"/>
  <c r="BP533" i="1"/>
  <c r="BP541" i="1"/>
  <c r="BP549" i="1"/>
  <c r="BP557" i="1"/>
  <c r="BP565" i="1"/>
  <c r="BP573" i="1"/>
  <c r="BP581" i="1"/>
  <c r="BP589" i="1"/>
  <c r="BP597" i="1"/>
  <c r="BP605" i="1"/>
  <c r="BP613" i="1"/>
  <c r="BP621" i="1"/>
  <c r="BP629" i="1"/>
  <c r="BP637" i="1"/>
  <c r="BP645" i="1"/>
  <c r="BP653" i="1"/>
  <c r="BP661" i="1"/>
  <c r="BP669" i="1"/>
  <c r="BP677" i="1"/>
  <c r="BP685" i="1"/>
  <c r="BR6" i="1"/>
  <c r="BR7" i="1"/>
  <c r="BR8" i="1"/>
  <c r="BR9" i="1"/>
  <c r="BR10" i="1"/>
  <c r="BR11" i="1"/>
  <c r="BR12" i="1"/>
  <c r="BR14" i="1"/>
  <c r="BR15" i="1"/>
  <c r="BR16" i="1"/>
  <c r="BR17" i="1"/>
  <c r="BR18" i="1"/>
  <c r="BR19" i="1"/>
  <c r="BR20" i="1"/>
  <c r="BR22" i="1"/>
  <c r="BR23" i="1"/>
  <c r="BR24" i="1"/>
  <c r="BR25" i="1"/>
  <c r="BR26" i="1"/>
  <c r="BR27" i="1"/>
  <c r="BR28" i="1"/>
  <c r="BR30" i="1"/>
  <c r="BR31" i="1"/>
  <c r="BR32" i="1"/>
  <c r="BR33" i="1"/>
  <c r="BR34" i="1"/>
  <c r="BR35" i="1"/>
  <c r="BR36" i="1"/>
  <c r="BR38" i="1"/>
  <c r="BR39" i="1"/>
  <c r="BR40" i="1"/>
  <c r="BR41" i="1"/>
  <c r="BR42" i="1"/>
  <c r="BR43" i="1"/>
  <c r="BR44" i="1"/>
  <c r="BR46" i="1"/>
  <c r="BR47" i="1"/>
  <c r="BR48" i="1"/>
  <c r="BR49" i="1"/>
  <c r="BR50" i="1"/>
  <c r="BR51" i="1"/>
  <c r="BR52" i="1"/>
  <c r="BR54" i="1"/>
  <c r="BR55" i="1"/>
  <c r="BR56" i="1"/>
  <c r="BR57" i="1"/>
  <c r="BR58" i="1"/>
  <c r="BR59" i="1"/>
  <c r="BR60" i="1"/>
  <c r="BR62" i="1"/>
  <c r="BR63" i="1"/>
  <c r="BR64" i="1"/>
  <c r="BR65" i="1"/>
  <c r="BR66" i="1"/>
  <c r="BR67" i="1"/>
  <c r="BR68" i="1"/>
  <c r="BR70" i="1"/>
  <c r="BR71" i="1"/>
  <c r="BR72" i="1"/>
  <c r="BR73" i="1"/>
  <c r="BR74" i="1"/>
  <c r="BR75" i="1"/>
  <c r="BR76" i="1"/>
  <c r="BR78" i="1"/>
  <c r="BR79" i="1"/>
  <c r="BR80" i="1"/>
  <c r="BR81" i="1"/>
  <c r="BR82" i="1"/>
  <c r="BR83" i="1"/>
  <c r="BR84" i="1"/>
  <c r="BR86" i="1"/>
  <c r="BR87" i="1"/>
  <c r="BR88" i="1"/>
  <c r="BR89" i="1"/>
  <c r="BR90" i="1"/>
  <c r="BR91" i="1"/>
  <c r="BR92" i="1"/>
  <c r="BR94" i="1"/>
  <c r="BR95" i="1"/>
  <c r="BR96" i="1"/>
  <c r="BR97" i="1"/>
  <c r="BR98" i="1"/>
  <c r="BR99" i="1"/>
  <c r="BR100" i="1"/>
  <c r="BR102" i="1"/>
  <c r="BR103" i="1"/>
  <c r="BR104" i="1"/>
  <c r="BR105" i="1"/>
  <c r="BR106" i="1"/>
  <c r="BR107" i="1"/>
  <c r="BR108" i="1"/>
  <c r="BR110" i="1"/>
  <c r="BR111" i="1"/>
  <c r="BR112" i="1"/>
  <c r="BR113" i="1"/>
  <c r="BR114" i="1"/>
  <c r="BR115" i="1"/>
  <c r="BR116" i="1"/>
  <c r="BR118" i="1"/>
  <c r="BR119" i="1"/>
  <c r="BR120" i="1"/>
  <c r="BR121" i="1"/>
  <c r="BR122" i="1"/>
  <c r="BR123" i="1"/>
  <c r="BR124" i="1"/>
  <c r="BR126" i="1"/>
  <c r="BR127" i="1"/>
  <c r="BR128" i="1"/>
  <c r="BR129" i="1"/>
  <c r="BR130" i="1"/>
  <c r="BR131" i="1"/>
  <c r="BR132" i="1"/>
  <c r="BR134" i="1"/>
  <c r="BR135" i="1"/>
  <c r="BR136" i="1"/>
  <c r="BR137" i="1"/>
  <c r="BR138" i="1"/>
  <c r="BR139" i="1"/>
  <c r="BR140" i="1"/>
  <c r="BR142" i="1"/>
  <c r="BR143" i="1"/>
  <c r="BR144" i="1"/>
  <c r="BR145" i="1"/>
  <c r="BR146" i="1"/>
  <c r="BR147" i="1"/>
  <c r="BR148" i="1"/>
  <c r="BR150" i="1"/>
  <c r="BR151" i="1"/>
  <c r="BR152" i="1"/>
  <c r="BR153" i="1"/>
  <c r="BR154" i="1"/>
  <c r="BR155" i="1"/>
  <c r="BR156" i="1"/>
  <c r="BR158" i="1"/>
  <c r="BR159" i="1"/>
  <c r="BR160" i="1"/>
  <c r="BR161" i="1"/>
  <c r="BR162" i="1"/>
  <c r="BR163" i="1"/>
  <c r="BR164" i="1"/>
  <c r="BR166" i="1"/>
  <c r="BR167" i="1"/>
  <c r="BR168" i="1"/>
  <c r="BR169" i="1"/>
  <c r="BR170" i="1"/>
  <c r="BR171" i="1"/>
  <c r="BR172" i="1"/>
  <c r="BR174" i="1"/>
  <c r="BR175" i="1"/>
  <c r="BR176" i="1"/>
  <c r="BR177" i="1"/>
  <c r="BR178" i="1"/>
  <c r="BR179" i="1"/>
  <c r="BR180" i="1"/>
  <c r="BR182" i="1"/>
  <c r="BR183" i="1"/>
  <c r="BR184" i="1"/>
  <c r="BR185" i="1"/>
  <c r="BR186" i="1"/>
  <c r="BR187" i="1"/>
  <c r="BR188" i="1"/>
  <c r="BR190" i="1"/>
  <c r="BR191" i="1"/>
  <c r="BR192" i="1"/>
  <c r="BR193" i="1"/>
  <c r="BR194" i="1"/>
  <c r="BR195" i="1"/>
  <c r="BR196" i="1"/>
  <c r="BR198" i="1"/>
  <c r="BR199" i="1"/>
  <c r="BR200" i="1"/>
  <c r="BR201" i="1"/>
  <c r="BR202" i="1"/>
  <c r="BR203" i="1"/>
  <c r="BR204" i="1"/>
  <c r="BR206" i="1"/>
  <c r="BR207" i="1"/>
  <c r="BR208" i="1"/>
  <c r="BR209" i="1"/>
  <c r="BR210" i="1"/>
  <c r="BR211" i="1"/>
  <c r="BR212" i="1"/>
  <c r="BR214" i="1"/>
  <c r="BR215" i="1"/>
  <c r="BR216" i="1"/>
  <c r="BR217" i="1"/>
  <c r="BR218" i="1"/>
  <c r="BR219" i="1"/>
  <c r="BR220" i="1"/>
  <c r="BR222" i="1"/>
  <c r="BR223" i="1"/>
  <c r="BR224" i="1"/>
  <c r="BR225" i="1"/>
  <c r="BR226" i="1"/>
  <c r="BR227" i="1"/>
  <c r="BR228" i="1"/>
  <c r="BR230" i="1"/>
  <c r="BR231" i="1"/>
  <c r="BR232" i="1"/>
  <c r="BR233" i="1"/>
  <c r="BR234" i="1"/>
  <c r="BR235" i="1"/>
  <c r="BR236" i="1"/>
  <c r="BR238" i="1"/>
  <c r="BR239" i="1"/>
  <c r="BR240" i="1"/>
  <c r="BR241" i="1"/>
  <c r="BR242" i="1"/>
  <c r="BR243" i="1"/>
  <c r="BR244" i="1"/>
  <c r="BR246" i="1"/>
  <c r="BR247" i="1"/>
  <c r="BR248" i="1"/>
  <c r="BR249" i="1"/>
  <c r="BR250" i="1"/>
  <c r="BR251" i="1"/>
  <c r="BR252" i="1"/>
  <c r="BR254" i="1"/>
  <c r="BR255" i="1"/>
  <c r="BR256" i="1"/>
  <c r="BR257" i="1"/>
  <c r="BR258" i="1"/>
  <c r="BR259" i="1"/>
  <c r="BR260" i="1"/>
  <c r="BR262" i="1"/>
  <c r="BR263" i="1"/>
  <c r="BR264" i="1"/>
  <c r="BR265" i="1"/>
  <c r="BR266" i="1"/>
  <c r="BR267" i="1"/>
  <c r="BR268" i="1"/>
  <c r="BR270" i="1"/>
  <c r="BR271" i="1"/>
  <c r="BR272" i="1"/>
  <c r="BR273" i="1"/>
  <c r="BR274" i="1"/>
  <c r="BR275" i="1"/>
  <c r="BR276" i="1"/>
  <c r="BR278" i="1"/>
  <c r="BR279" i="1"/>
  <c r="BR280" i="1"/>
  <c r="BR281" i="1"/>
  <c r="BR282" i="1"/>
  <c r="BR283" i="1"/>
  <c r="BR284" i="1"/>
  <c r="BR286" i="1"/>
  <c r="BR287" i="1"/>
  <c r="BR288" i="1"/>
  <c r="BR289" i="1"/>
  <c r="BR290" i="1"/>
  <c r="BR291" i="1"/>
  <c r="BR292" i="1"/>
  <c r="BR294" i="1"/>
  <c r="BR295" i="1"/>
  <c r="BR296" i="1"/>
  <c r="BR297" i="1"/>
  <c r="BR298" i="1"/>
  <c r="BR299" i="1"/>
  <c r="BR300" i="1"/>
  <c r="BR302" i="1"/>
  <c r="BR303" i="1"/>
  <c r="BR304" i="1"/>
  <c r="BR305" i="1"/>
  <c r="BR306" i="1"/>
  <c r="BR307" i="1"/>
  <c r="BR308" i="1"/>
  <c r="BR310" i="1"/>
  <c r="BR311" i="1"/>
  <c r="BR312" i="1"/>
  <c r="BR313" i="1"/>
  <c r="BR314" i="1"/>
  <c r="BR315" i="1"/>
  <c r="BR316" i="1"/>
  <c r="BR317" i="1"/>
  <c r="BR318" i="1"/>
  <c r="BR319" i="1"/>
  <c r="BR320" i="1"/>
  <c r="BR321" i="1"/>
  <c r="BR322" i="1"/>
  <c r="BR323" i="1"/>
  <c r="BR324" i="1"/>
  <c r="BR325" i="1"/>
  <c r="BR326" i="1"/>
  <c r="BR327" i="1"/>
  <c r="BR328" i="1"/>
  <c r="BR329" i="1"/>
  <c r="BR330" i="1"/>
  <c r="BR331" i="1"/>
  <c r="BR332" i="1"/>
  <c r="BR333" i="1"/>
  <c r="BR334" i="1"/>
  <c r="BR335" i="1"/>
  <c r="BR336" i="1"/>
  <c r="BR337" i="1"/>
  <c r="BR338" i="1"/>
  <c r="BR339" i="1"/>
  <c r="BR340" i="1"/>
  <c r="BR341" i="1"/>
  <c r="BR342" i="1"/>
  <c r="BR343" i="1"/>
  <c r="BR344" i="1"/>
  <c r="BR345" i="1"/>
  <c r="BR346" i="1"/>
  <c r="BR347" i="1"/>
  <c r="BR348" i="1"/>
  <c r="BR349" i="1"/>
  <c r="BR350" i="1"/>
  <c r="BR351" i="1"/>
  <c r="BR352" i="1"/>
  <c r="BR353" i="1"/>
  <c r="BR354" i="1"/>
  <c r="BR355" i="1"/>
  <c r="BR356" i="1"/>
  <c r="BR357" i="1"/>
  <c r="BR358" i="1"/>
  <c r="BR359" i="1"/>
  <c r="BR360" i="1"/>
  <c r="BR361" i="1"/>
  <c r="BR362" i="1"/>
  <c r="BR363" i="1"/>
  <c r="BR364" i="1"/>
  <c r="BR365" i="1"/>
  <c r="BR366" i="1"/>
  <c r="BR367" i="1"/>
  <c r="BR368" i="1"/>
  <c r="BR369" i="1"/>
  <c r="BR370" i="1"/>
  <c r="BR371" i="1"/>
  <c r="BR372" i="1"/>
  <c r="BR373" i="1"/>
  <c r="BR374" i="1"/>
  <c r="BR375" i="1"/>
  <c r="BR376" i="1"/>
  <c r="BR377" i="1"/>
  <c r="BR378" i="1"/>
  <c r="BR379" i="1"/>
  <c r="BR380" i="1"/>
  <c r="BR381" i="1"/>
  <c r="BR382" i="1"/>
  <c r="BR383" i="1"/>
  <c r="BR384" i="1"/>
  <c r="BR385" i="1"/>
  <c r="BR386" i="1"/>
  <c r="BR387" i="1"/>
  <c r="BR388" i="1"/>
  <c r="BR389" i="1"/>
  <c r="BR390" i="1"/>
  <c r="BR391" i="1"/>
  <c r="BR392" i="1"/>
  <c r="BR393" i="1"/>
  <c r="BR394" i="1"/>
  <c r="BR395" i="1"/>
  <c r="BR396" i="1"/>
  <c r="BR397" i="1"/>
  <c r="BR398" i="1"/>
  <c r="BR399" i="1"/>
  <c r="BR400" i="1"/>
  <c r="BR401" i="1"/>
  <c r="BR402" i="1"/>
  <c r="BR403" i="1"/>
  <c r="BR404" i="1"/>
  <c r="BR405" i="1"/>
  <c r="BR406" i="1"/>
  <c r="BR407" i="1"/>
  <c r="BR408" i="1"/>
  <c r="BR409" i="1"/>
  <c r="BR410" i="1"/>
  <c r="BR411" i="1"/>
  <c r="BR412" i="1"/>
  <c r="BR413" i="1"/>
  <c r="BR414" i="1"/>
  <c r="BR415" i="1"/>
  <c r="BR416" i="1"/>
  <c r="BR417" i="1"/>
  <c r="BR418" i="1"/>
  <c r="BR419" i="1"/>
  <c r="BR420" i="1"/>
  <c r="BR421" i="1"/>
  <c r="BR422" i="1"/>
  <c r="BR423" i="1"/>
  <c r="BR424" i="1"/>
  <c r="BR425" i="1"/>
  <c r="BR426" i="1"/>
  <c r="BR427" i="1"/>
  <c r="BR428" i="1"/>
  <c r="BR429" i="1"/>
  <c r="BR430" i="1"/>
  <c r="BR431" i="1"/>
  <c r="BR432" i="1"/>
  <c r="BR433" i="1"/>
  <c r="BR434" i="1"/>
  <c r="BR435" i="1"/>
  <c r="BR436" i="1"/>
  <c r="BR437" i="1"/>
  <c r="BR438" i="1"/>
  <c r="BR439" i="1"/>
  <c r="BR440" i="1"/>
  <c r="BR441" i="1"/>
  <c r="BR442" i="1"/>
  <c r="BR443" i="1"/>
  <c r="BR444" i="1"/>
  <c r="BR445" i="1"/>
  <c r="BR446" i="1"/>
  <c r="BR447" i="1"/>
  <c r="BR448" i="1"/>
  <c r="BR449" i="1"/>
  <c r="BR450" i="1"/>
  <c r="BR451" i="1"/>
  <c r="BR452" i="1"/>
  <c r="BR453" i="1"/>
  <c r="BR454" i="1"/>
  <c r="BR455" i="1"/>
  <c r="BR456" i="1"/>
  <c r="BR457" i="1"/>
  <c r="BR458" i="1"/>
  <c r="BR459" i="1"/>
  <c r="BR460" i="1"/>
  <c r="BR461" i="1"/>
  <c r="BR462" i="1"/>
  <c r="BR463" i="1"/>
  <c r="BR464" i="1"/>
  <c r="BR465" i="1"/>
  <c r="BR466" i="1"/>
  <c r="BR467" i="1"/>
  <c r="BR468" i="1"/>
  <c r="BR469" i="1"/>
  <c r="BR470" i="1"/>
  <c r="BR471" i="1"/>
  <c r="BR472" i="1"/>
  <c r="BR473" i="1"/>
  <c r="BR474" i="1"/>
  <c r="BR475" i="1"/>
  <c r="BR476" i="1"/>
  <c r="BR477" i="1"/>
  <c r="BR478" i="1"/>
  <c r="BR479" i="1"/>
  <c r="BR480" i="1"/>
  <c r="BR481" i="1"/>
  <c r="BR482" i="1"/>
  <c r="BR483" i="1"/>
  <c r="BR484" i="1"/>
  <c r="BR485" i="1"/>
  <c r="BR486" i="1"/>
  <c r="BR487" i="1"/>
  <c r="BR488" i="1"/>
  <c r="BR489" i="1"/>
  <c r="BR490" i="1"/>
  <c r="BR491" i="1"/>
  <c r="BR492" i="1"/>
  <c r="BR493" i="1"/>
  <c r="BR494" i="1"/>
  <c r="BR495" i="1"/>
  <c r="BR496" i="1"/>
  <c r="BR497" i="1"/>
  <c r="BR498" i="1"/>
  <c r="BR499" i="1"/>
  <c r="BR500" i="1"/>
  <c r="BR501" i="1"/>
  <c r="BR502" i="1"/>
  <c r="BR503" i="1"/>
  <c r="BR504" i="1"/>
  <c r="BR505" i="1"/>
  <c r="BR506" i="1"/>
  <c r="BR507" i="1"/>
  <c r="BR508" i="1"/>
  <c r="BR509" i="1"/>
  <c r="BR510" i="1"/>
  <c r="BR511" i="1"/>
  <c r="BR512" i="1"/>
  <c r="BR513" i="1"/>
  <c r="BR514" i="1"/>
  <c r="BR515" i="1"/>
  <c r="BR516" i="1"/>
  <c r="BR517" i="1"/>
  <c r="BR518" i="1"/>
  <c r="BR519" i="1"/>
  <c r="BR520" i="1"/>
  <c r="BR521" i="1"/>
  <c r="BR522" i="1"/>
  <c r="BR523" i="1"/>
  <c r="BR524" i="1"/>
  <c r="BR525" i="1"/>
  <c r="BR526" i="1"/>
  <c r="BR527" i="1"/>
  <c r="BR528" i="1"/>
  <c r="BR529" i="1"/>
  <c r="BR530" i="1"/>
  <c r="BR531" i="1"/>
  <c r="BR532" i="1"/>
  <c r="BR533" i="1"/>
  <c r="BR534" i="1"/>
  <c r="BR535" i="1"/>
  <c r="BR536" i="1"/>
  <c r="BR537" i="1"/>
  <c r="BR538" i="1"/>
  <c r="BR539" i="1"/>
  <c r="BR540" i="1"/>
  <c r="BR541" i="1"/>
  <c r="BR542" i="1"/>
  <c r="BR543" i="1"/>
  <c r="BR544" i="1"/>
  <c r="BR545" i="1"/>
  <c r="BR546" i="1"/>
  <c r="BR547" i="1"/>
  <c r="BR548" i="1"/>
  <c r="BR549" i="1"/>
  <c r="BR550" i="1"/>
  <c r="BR551" i="1"/>
  <c r="BR552" i="1"/>
  <c r="BR553" i="1"/>
  <c r="BR554" i="1"/>
  <c r="BR555" i="1"/>
  <c r="BR556" i="1"/>
  <c r="BR557" i="1"/>
  <c r="BR558" i="1"/>
  <c r="BR559" i="1"/>
  <c r="BR560" i="1"/>
  <c r="BR561" i="1"/>
  <c r="BR562" i="1"/>
  <c r="BR563" i="1"/>
  <c r="BR564" i="1"/>
  <c r="BR565" i="1"/>
  <c r="BR566" i="1"/>
  <c r="BR567" i="1"/>
  <c r="BR568" i="1"/>
  <c r="BR569" i="1"/>
  <c r="BR570" i="1"/>
  <c r="BR571" i="1"/>
  <c r="BR572" i="1"/>
  <c r="BR573" i="1"/>
  <c r="BR574" i="1"/>
  <c r="BR575" i="1"/>
  <c r="BR576" i="1"/>
  <c r="BR577" i="1"/>
  <c r="BR578" i="1"/>
  <c r="BR579" i="1"/>
  <c r="BR580" i="1"/>
  <c r="BR581" i="1"/>
  <c r="BR582" i="1"/>
  <c r="BR583" i="1"/>
  <c r="BR584" i="1"/>
  <c r="BR585" i="1"/>
  <c r="BR586" i="1"/>
  <c r="BR587" i="1"/>
  <c r="BR588" i="1"/>
  <c r="BR589" i="1"/>
  <c r="BR590" i="1"/>
  <c r="BR591" i="1"/>
  <c r="BR592" i="1"/>
  <c r="BR593" i="1"/>
  <c r="BR594" i="1"/>
  <c r="BR595" i="1"/>
  <c r="BR596" i="1"/>
  <c r="BR597" i="1"/>
  <c r="BR598" i="1"/>
  <c r="BR599" i="1"/>
  <c r="BR600" i="1"/>
  <c r="BR601" i="1"/>
  <c r="BR602" i="1"/>
  <c r="BR603" i="1"/>
  <c r="BR604" i="1"/>
  <c r="BR605" i="1"/>
  <c r="BR606" i="1"/>
  <c r="BR607" i="1"/>
  <c r="BR608" i="1"/>
  <c r="BR609" i="1"/>
  <c r="BR610" i="1"/>
  <c r="BR611" i="1"/>
  <c r="BR612" i="1"/>
  <c r="BR613" i="1"/>
  <c r="BR614" i="1"/>
  <c r="BR615" i="1"/>
  <c r="BR616" i="1"/>
  <c r="BR617" i="1"/>
  <c r="BR618" i="1"/>
  <c r="BR619" i="1"/>
  <c r="BR620" i="1"/>
  <c r="BR621" i="1"/>
  <c r="BR622" i="1"/>
  <c r="BR623" i="1"/>
  <c r="BR624" i="1"/>
  <c r="BR625" i="1"/>
  <c r="BR626" i="1"/>
  <c r="BR627" i="1"/>
  <c r="BR628" i="1"/>
  <c r="BR629" i="1"/>
  <c r="BR630" i="1"/>
  <c r="BR631" i="1"/>
  <c r="BR632" i="1"/>
  <c r="BR633" i="1"/>
  <c r="BR634" i="1"/>
  <c r="BR635" i="1"/>
  <c r="BR636" i="1"/>
  <c r="BR637" i="1"/>
  <c r="BR638" i="1"/>
  <c r="BR639" i="1"/>
  <c r="BR640" i="1"/>
  <c r="BR641" i="1"/>
  <c r="BR642" i="1"/>
  <c r="BR643" i="1"/>
  <c r="BR644" i="1"/>
  <c r="BR645" i="1"/>
  <c r="BR646" i="1"/>
  <c r="BR647" i="1"/>
  <c r="BR648" i="1"/>
  <c r="BR649" i="1"/>
  <c r="BR650" i="1"/>
  <c r="BR651" i="1"/>
  <c r="BR652" i="1"/>
  <c r="BR653" i="1"/>
  <c r="BR654" i="1"/>
  <c r="BR655" i="1"/>
  <c r="BR656" i="1"/>
  <c r="BR657" i="1"/>
  <c r="BR658" i="1"/>
  <c r="BR659" i="1"/>
  <c r="BR660" i="1"/>
  <c r="BR661" i="1"/>
  <c r="BR662" i="1"/>
  <c r="BR663" i="1"/>
  <c r="BR664" i="1"/>
  <c r="BR665" i="1"/>
  <c r="BR666" i="1"/>
  <c r="BR667" i="1"/>
  <c r="BR668" i="1"/>
  <c r="BR669" i="1"/>
  <c r="BR670" i="1"/>
  <c r="BR671" i="1"/>
  <c r="BR672" i="1"/>
  <c r="BR673" i="1"/>
  <c r="BR674" i="1"/>
  <c r="BR675" i="1"/>
  <c r="BR676" i="1"/>
  <c r="BR677" i="1"/>
  <c r="BR678" i="1"/>
  <c r="BR679" i="1"/>
  <c r="BR680" i="1"/>
  <c r="BR681" i="1"/>
  <c r="BR682" i="1"/>
  <c r="BR683" i="1"/>
  <c r="BR684" i="1"/>
  <c r="BR685" i="1"/>
  <c r="BR686" i="1"/>
  <c r="BR687" i="1"/>
  <c r="BR688" i="1"/>
  <c r="BR689" i="1"/>
  <c r="BR690" i="1"/>
  <c r="BR691" i="1"/>
  <c r="BR692" i="1"/>
  <c r="BR693" i="1"/>
  <c r="BR694" i="1"/>
  <c r="BR695" i="1"/>
  <c r="BR696" i="1"/>
  <c r="BR697" i="1"/>
  <c r="BR698" i="1"/>
  <c r="BR699" i="1"/>
  <c r="BR700" i="1"/>
  <c r="BR701" i="1"/>
  <c r="BR702" i="1"/>
  <c r="BR703" i="1"/>
  <c r="BR704" i="1"/>
  <c r="BR705" i="1"/>
  <c r="BR706" i="1"/>
  <c r="BR707" i="1"/>
  <c r="BR708" i="1"/>
  <c r="BR709" i="1"/>
  <c r="BR710" i="1"/>
  <c r="BR711" i="1"/>
  <c r="BR712" i="1"/>
  <c r="BR713" i="1"/>
  <c r="BR714" i="1"/>
  <c r="BR715" i="1"/>
  <c r="BR716" i="1"/>
  <c r="BR717" i="1"/>
  <c r="BR718" i="1"/>
  <c r="BR719" i="1"/>
  <c r="BR720" i="1"/>
  <c r="BR721" i="1"/>
  <c r="BR722" i="1"/>
  <c r="BR723" i="1"/>
  <c r="BR724" i="1"/>
  <c r="BR725" i="1"/>
  <c r="BR726" i="1"/>
  <c r="BR727" i="1"/>
  <c r="BR728" i="1"/>
  <c r="BR729" i="1"/>
  <c r="BR730" i="1"/>
  <c r="BR731" i="1"/>
  <c r="BR732" i="1"/>
  <c r="BR733" i="1"/>
  <c r="BR734" i="1"/>
  <c r="BR735" i="1"/>
  <c r="BR736" i="1"/>
  <c r="BR737" i="1"/>
  <c r="BR738" i="1"/>
  <c r="BR739" i="1"/>
  <c r="BR740" i="1"/>
  <c r="BR741" i="1"/>
  <c r="BR742" i="1"/>
  <c r="BR743" i="1"/>
  <c r="BR744" i="1"/>
  <c r="BR745" i="1"/>
  <c r="BR746" i="1"/>
  <c r="BR747" i="1"/>
  <c r="BR748" i="1"/>
  <c r="BR749" i="1"/>
  <c r="BR750" i="1"/>
  <c r="BR751" i="1"/>
  <c r="BR752" i="1"/>
  <c r="BR753" i="1"/>
  <c r="BR754" i="1"/>
  <c r="BR755" i="1"/>
  <c r="BR756" i="1"/>
  <c r="BR757" i="1"/>
  <c r="BR758" i="1"/>
  <c r="BR759" i="1"/>
  <c r="BR760" i="1"/>
  <c r="BR761" i="1"/>
  <c r="BR762" i="1"/>
  <c r="BR763" i="1"/>
  <c r="BR764" i="1"/>
  <c r="BR765" i="1"/>
  <c r="BR766" i="1"/>
  <c r="BR767" i="1"/>
  <c r="BR768" i="1"/>
  <c r="BR769" i="1"/>
  <c r="BR770" i="1"/>
  <c r="BR771" i="1"/>
  <c r="BR772" i="1"/>
  <c r="BR773" i="1"/>
  <c r="BR774" i="1"/>
  <c r="BR775" i="1"/>
  <c r="BR776" i="1"/>
  <c r="BR777" i="1"/>
  <c r="BR778" i="1"/>
  <c r="BR779" i="1"/>
  <c r="BR780" i="1"/>
  <c r="BR781" i="1"/>
  <c r="BR782" i="1"/>
  <c r="BR783" i="1"/>
  <c r="BR784" i="1"/>
  <c r="BR785" i="1"/>
  <c r="BR786" i="1"/>
  <c r="BR787" i="1"/>
  <c r="BR788" i="1"/>
  <c r="BR789" i="1"/>
  <c r="BR790" i="1"/>
  <c r="BR791" i="1"/>
  <c r="BR792" i="1"/>
  <c r="BR793" i="1"/>
  <c r="BR794" i="1"/>
  <c r="BR795" i="1"/>
  <c r="BR796" i="1"/>
  <c r="BR797" i="1"/>
  <c r="BR798" i="1"/>
  <c r="BR799" i="1"/>
  <c r="BR800" i="1"/>
  <c r="BR801" i="1"/>
  <c r="BR802" i="1"/>
  <c r="BR803" i="1"/>
  <c r="BR804" i="1"/>
  <c r="BR805" i="1"/>
  <c r="BR806" i="1"/>
  <c r="BR807" i="1"/>
  <c r="BR808" i="1"/>
  <c r="BR809" i="1"/>
  <c r="BR810" i="1"/>
  <c r="BR811" i="1"/>
  <c r="BR812" i="1"/>
  <c r="BR813" i="1"/>
  <c r="BR814" i="1"/>
  <c r="BR815" i="1"/>
  <c r="BR816" i="1"/>
  <c r="BR817" i="1"/>
  <c r="BR818" i="1"/>
  <c r="BR819" i="1"/>
  <c r="BR820" i="1"/>
  <c r="BR821" i="1"/>
  <c r="BR822" i="1"/>
  <c r="BR823" i="1"/>
  <c r="BR824" i="1"/>
  <c r="BR825" i="1"/>
  <c r="BR826" i="1"/>
  <c r="BR827" i="1"/>
  <c r="BR828" i="1"/>
  <c r="BR829" i="1"/>
  <c r="BR830" i="1"/>
  <c r="BR831" i="1"/>
  <c r="BR832" i="1"/>
  <c r="BR833" i="1"/>
  <c r="BR834" i="1"/>
  <c r="BR835" i="1"/>
  <c r="BR836" i="1"/>
  <c r="BR837" i="1"/>
  <c r="BR838" i="1"/>
  <c r="BR839" i="1"/>
  <c r="BR840" i="1"/>
  <c r="BR841" i="1"/>
  <c r="BR842" i="1"/>
  <c r="BR843" i="1"/>
  <c r="BR844" i="1"/>
  <c r="BR845" i="1"/>
  <c r="BR846" i="1"/>
  <c r="BR847" i="1"/>
  <c r="BR848" i="1"/>
  <c r="BR849" i="1"/>
  <c r="BR850" i="1"/>
  <c r="BR851" i="1"/>
  <c r="BR852" i="1"/>
  <c r="BR853" i="1"/>
  <c r="BR854" i="1"/>
  <c r="BR855" i="1"/>
  <c r="BR856" i="1"/>
  <c r="BR857" i="1"/>
  <c r="BR858" i="1"/>
  <c r="BR859" i="1"/>
  <c r="BR860" i="1"/>
  <c r="BR861" i="1"/>
  <c r="BR862" i="1"/>
  <c r="BR863" i="1"/>
  <c r="BR864" i="1"/>
  <c r="BR865" i="1"/>
  <c r="BR866" i="1"/>
  <c r="BR867" i="1"/>
  <c r="BR868" i="1"/>
  <c r="BR869" i="1"/>
  <c r="BR870" i="1"/>
  <c r="BR871" i="1"/>
  <c r="BR872" i="1"/>
  <c r="BR873" i="1"/>
  <c r="BR874" i="1"/>
  <c r="BR875" i="1"/>
  <c r="BR876" i="1"/>
  <c r="BR877" i="1"/>
  <c r="BR878" i="1"/>
  <c r="BR879" i="1"/>
  <c r="BR880" i="1"/>
  <c r="BR881" i="1"/>
  <c r="BR882" i="1"/>
  <c r="BR883" i="1"/>
  <c r="BR884" i="1"/>
  <c r="BR885" i="1"/>
  <c r="BR886" i="1"/>
  <c r="BR887" i="1"/>
  <c r="BR888" i="1"/>
  <c r="BR889" i="1"/>
  <c r="BR890" i="1"/>
  <c r="BR891" i="1"/>
  <c r="BR892" i="1"/>
  <c r="BR893" i="1"/>
  <c r="BR894" i="1"/>
  <c r="BR895" i="1"/>
  <c r="BR896" i="1"/>
  <c r="BR897" i="1"/>
  <c r="BR898" i="1"/>
  <c r="BR899" i="1"/>
  <c r="BR900" i="1"/>
  <c r="BR901" i="1"/>
  <c r="BR902" i="1"/>
  <c r="BR903" i="1"/>
  <c r="BR904" i="1"/>
  <c r="BR905" i="1"/>
  <c r="BR906" i="1"/>
  <c r="BR907" i="1"/>
  <c r="BR908" i="1"/>
  <c r="BR909" i="1"/>
  <c r="BR910" i="1"/>
  <c r="BR911" i="1"/>
  <c r="BR912" i="1"/>
  <c r="BR913" i="1"/>
  <c r="BR914" i="1"/>
  <c r="BR915" i="1"/>
  <c r="BR916" i="1"/>
  <c r="BR917" i="1"/>
  <c r="BR918" i="1"/>
  <c r="BR919" i="1"/>
  <c r="BR920" i="1"/>
  <c r="BR921" i="1"/>
  <c r="BR922" i="1"/>
  <c r="BR923" i="1"/>
  <c r="BR924" i="1"/>
  <c r="BR925" i="1"/>
  <c r="BR926" i="1"/>
  <c r="BR927" i="1"/>
  <c r="BR928" i="1"/>
  <c r="BR929" i="1"/>
  <c r="BR930" i="1"/>
  <c r="BR931" i="1"/>
  <c r="BR932" i="1"/>
  <c r="BR933" i="1"/>
  <c r="BR934" i="1"/>
  <c r="BR935" i="1"/>
  <c r="BR936" i="1"/>
  <c r="BR937" i="1"/>
  <c r="BR938" i="1"/>
  <c r="BR939" i="1"/>
  <c r="BR940" i="1"/>
  <c r="BR941" i="1"/>
  <c r="BR942" i="1"/>
  <c r="BR943" i="1"/>
  <c r="BR944" i="1"/>
  <c r="BR945" i="1"/>
  <c r="BR946" i="1"/>
  <c r="BR947" i="1"/>
  <c r="BR948" i="1"/>
  <c r="BR949" i="1"/>
  <c r="BR950" i="1"/>
  <c r="BR951" i="1"/>
  <c r="BR952" i="1"/>
  <c r="BR953" i="1"/>
  <c r="BR954" i="1"/>
  <c r="BR955" i="1"/>
  <c r="BR956" i="1"/>
  <c r="BR957" i="1"/>
  <c r="BR958" i="1"/>
  <c r="BR959" i="1"/>
  <c r="BR960" i="1"/>
  <c r="BR961" i="1"/>
  <c r="BR962" i="1"/>
  <c r="BR963" i="1"/>
  <c r="BR964" i="1"/>
  <c r="BR965" i="1"/>
  <c r="BR966" i="1"/>
  <c r="BR967" i="1"/>
  <c r="BR968" i="1"/>
  <c r="BR969" i="1"/>
  <c r="BR970" i="1"/>
  <c r="BR971" i="1"/>
  <c r="BR972" i="1"/>
  <c r="BR973" i="1"/>
  <c r="BR974" i="1"/>
  <c r="BR975" i="1"/>
  <c r="BR976" i="1"/>
  <c r="BR977" i="1"/>
  <c r="BR978" i="1"/>
  <c r="BR979" i="1"/>
  <c r="BR980" i="1"/>
  <c r="BR981" i="1"/>
  <c r="BR982" i="1"/>
  <c r="BR983" i="1"/>
  <c r="BR984" i="1"/>
  <c r="BR985" i="1"/>
  <c r="BR986" i="1"/>
  <c r="BR987" i="1"/>
  <c r="BR988" i="1"/>
  <c r="BR989" i="1"/>
  <c r="BR990" i="1"/>
  <c r="BR991" i="1"/>
  <c r="BR992" i="1"/>
  <c r="BR993" i="1"/>
  <c r="BR994" i="1"/>
  <c r="BR995" i="1"/>
  <c r="BR996" i="1"/>
  <c r="BR997" i="1"/>
  <c r="BR998" i="1"/>
  <c r="BR999" i="1"/>
  <c r="BR1000" i="1"/>
  <c r="BR1001" i="1"/>
  <c r="BR1002" i="1"/>
  <c r="BR1003" i="1"/>
  <c r="BR1004" i="1"/>
  <c r="BR100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425" i="1"/>
  <c r="BQ426" i="1"/>
  <c r="BQ427" i="1"/>
  <c r="BQ428" i="1"/>
  <c r="BQ429" i="1"/>
  <c r="BQ430" i="1"/>
  <c r="BQ431" i="1"/>
  <c r="BQ432" i="1"/>
  <c r="BQ433" i="1"/>
  <c r="BQ434" i="1"/>
  <c r="BQ435" i="1"/>
  <c r="BQ436" i="1"/>
  <c r="BQ437" i="1"/>
  <c r="BQ438" i="1"/>
  <c r="BQ439" i="1"/>
  <c r="BQ440" i="1"/>
  <c r="BQ441" i="1"/>
  <c r="BQ442" i="1"/>
  <c r="BQ443" i="1"/>
  <c r="BQ444" i="1"/>
  <c r="BQ445" i="1"/>
  <c r="BQ446" i="1"/>
  <c r="BQ447" i="1"/>
  <c r="BQ448" i="1"/>
  <c r="BQ449" i="1"/>
  <c r="BQ450" i="1"/>
  <c r="BQ451" i="1"/>
  <c r="BQ452" i="1"/>
  <c r="BQ453" i="1"/>
  <c r="BQ454" i="1"/>
  <c r="BQ455" i="1"/>
  <c r="BQ456" i="1"/>
  <c r="BQ457" i="1"/>
  <c r="BQ458" i="1"/>
  <c r="BQ459" i="1"/>
  <c r="BQ460" i="1"/>
  <c r="BQ461" i="1"/>
  <c r="BQ462" i="1"/>
  <c r="BQ463" i="1"/>
  <c r="BQ464" i="1"/>
  <c r="BQ465" i="1"/>
  <c r="BQ466" i="1"/>
  <c r="BQ467" i="1"/>
  <c r="BQ468" i="1"/>
  <c r="BQ469" i="1"/>
  <c r="BQ470" i="1"/>
  <c r="BQ471" i="1"/>
  <c r="BQ472" i="1"/>
  <c r="BQ473" i="1"/>
  <c r="BQ474" i="1"/>
  <c r="BQ475" i="1"/>
  <c r="BQ476" i="1"/>
  <c r="BQ477" i="1"/>
  <c r="BQ478" i="1"/>
  <c r="BQ479" i="1"/>
  <c r="BQ480" i="1"/>
  <c r="BQ481" i="1"/>
  <c r="BQ482" i="1"/>
  <c r="BQ483" i="1"/>
  <c r="BQ484" i="1"/>
  <c r="BQ485" i="1"/>
  <c r="BQ486" i="1"/>
  <c r="BQ487" i="1"/>
  <c r="BQ488" i="1"/>
  <c r="BQ489" i="1"/>
  <c r="BQ490" i="1"/>
  <c r="BQ491" i="1"/>
  <c r="BQ492" i="1"/>
  <c r="BQ493" i="1"/>
  <c r="BQ494" i="1"/>
  <c r="BQ495" i="1"/>
  <c r="BQ496" i="1"/>
  <c r="BQ497" i="1"/>
  <c r="BQ498" i="1"/>
  <c r="BQ499" i="1"/>
  <c r="BQ500" i="1"/>
  <c r="BQ501" i="1"/>
  <c r="BQ502" i="1"/>
  <c r="BQ503" i="1"/>
  <c r="BQ504" i="1"/>
  <c r="BQ505" i="1"/>
  <c r="BQ506" i="1"/>
  <c r="BQ507" i="1"/>
  <c r="BQ508" i="1"/>
  <c r="BQ509" i="1"/>
  <c r="BQ510" i="1"/>
  <c r="BQ511" i="1"/>
  <c r="BQ512" i="1"/>
  <c r="BQ513" i="1"/>
  <c r="BQ514" i="1"/>
  <c r="BQ515" i="1"/>
  <c r="BQ516" i="1"/>
  <c r="BQ517" i="1"/>
  <c r="BQ518" i="1"/>
  <c r="BQ519" i="1"/>
  <c r="BQ520" i="1"/>
  <c r="BQ521" i="1"/>
  <c r="BQ522" i="1"/>
  <c r="BQ523" i="1"/>
  <c r="BQ524" i="1"/>
  <c r="BQ525" i="1"/>
  <c r="BQ526" i="1"/>
  <c r="BQ527" i="1"/>
  <c r="BQ528" i="1"/>
  <c r="BQ529" i="1"/>
  <c r="BQ530" i="1"/>
  <c r="BQ531" i="1"/>
  <c r="BQ532" i="1"/>
  <c r="BQ533" i="1"/>
  <c r="BQ534" i="1"/>
  <c r="BQ535" i="1"/>
  <c r="BQ536" i="1"/>
  <c r="BQ537" i="1"/>
  <c r="BQ538" i="1"/>
  <c r="BQ539" i="1"/>
  <c r="BQ540" i="1"/>
  <c r="BQ541" i="1"/>
  <c r="BQ542" i="1"/>
  <c r="BQ543" i="1"/>
  <c r="BQ544" i="1"/>
  <c r="BQ545" i="1"/>
  <c r="BQ546" i="1"/>
  <c r="BQ547" i="1"/>
  <c r="BQ548" i="1"/>
  <c r="BQ549" i="1"/>
  <c r="BQ550" i="1"/>
  <c r="BQ551" i="1"/>
  <c r="BQ552" i="1"/>
  <c r="BQ553" i="1"/>
  <c r="BQ554" i="1"/>
  <c r="BQ555" i="1"/>
  <c r="BQ556" i="1"/>
  <c r="BQ557" i="1"/>
  <c r="BQ558" i="1"/>
  <c r="BQ559" i="1"/>
  <c r="BQ560" i="1"/>
  <c r="BQ561" i="1"/>
  <c r="BQ562" i="1"/>
  <c r="BQ563" i="1"/>
  <c r="BQ564" i="1"/>
  <c r="BQ565" i="1"/>
  <c r="BQ566" i="1"/>
  <c r="BQ567" i="1"/>
  <c r="BQ568" i="1"/>
  <c r="BQ569" i="1"/>
  <c r="BQ570" i="1"/>
  <c r="BQ571" i="1"/>
  <c r="BQ572" i="1"/>
  <c r="BQ573" i="1"/>
  <c r="BQ574" i="1"/>
  <c r="BQ575" i="1"/>
  <c r="BQ576" i="1"/>
  <c r="BQ577" i="1"/>
  <c r="BQ578" i="1"/>
  <c r="BQ579" i="1"/>
  <c r="BQ580" i="1"/>
  <c r="BQ581" i="1"/>
  <c r="BQ582" i="1"/>
  <c r="BQ583" i="1"/>
  <c r="BQ584" i="1"/>
  <c r="BQ585" i="1"/>
  <c r="BQ586" i="1"/>
  <c r="BQ587" i="1"/>
  <c r="BQ588" i="1"/>
  <c r="BQ589" i="1"/>
  <c r="BQ590" i="1"/>
  <c r="BQ591" i="1"/>
  <c r="BQ592" i="1"/>
  <c r="BQ593" i="1"/>
  <c r="BQ594" i="1"/>
  <c r="BQ595" i="1"/>
  <c r="BQ596" i="1"/>
  <c r="BQ597" i="1"/>
  <c r="BQ598" i="1"/>
  <c r="BQ599" i="1"/>
  <c r="BQ600" i="1"/>
  <c r="BQ601" i="1"/>
  <c r="BQ602" i="1"/>
  <c r="BQ603" i="1"/>
  <c r="BQ604" i="1"/>
  <c r="BQ605" i="1"/>
  <c r="BQ606" i="1"/>
  <c r="BQ607" i="1"/>
  <c r="BQ608" i="1"/>
  <c r="BQ609" i="1"/>
  <c r="BQ610" i="1"/>
  <c r="BQ611" i="1"/>
  <c r="BQ612" i="1"/>
  <c r="BQ613" i="1"/>
  <c r="BQ614" i="1"/>
  <c r="BQ615" i="1"/>
  <c r="BQ616" i="1"/>
  <c r="BQ617" i="1"/>
  <c r="BQ618" i="1"/>
  <c r="BQ619" i="1"/>
  <c r="BQ620" i="1"/>
  <c r="BQ621" i="1"/>
  <c r="BQ622" i="1"/>
  <c r="BQ623" i="1"/>
  <c r="BQ624" i="1"/>
  <c r="BQ625" i="1"/>
  <c r="BQ626" i="1"/>
  <c r="BQ627" i="1"/>
  <c r="BQ628" i="1"/>
  <c r="BQ629" i="1"/>
  <c r="BQ630" i="1"/>
  <c r="BQ631" i="1"/>
  <c r="BQ632" i="1"/>
  <c r="BQ633" i="1"/>
  <c r="BQ634" i="1"/>
  <c r="BQ635" i="1"/>
  <c r="BQ636" i="1"/>
  <c r="BQ637" i="1"/>
  <c r="BQ638" i="1"/>
  <c r="BQ639" i="1"/>
  <c r="BQ640" i="1"/>
  <c r="BQ641" i="1"/>
  <c r="BQ642" i="1"/>
  <c r="BQ643" i="1"/>
  <c r="BQ644" i="1"/>
  <c r="BQ645" i="1"/>
  <c r="BQ646" i="1"/>
  <c r="BQ647" i="1"/>
  <c r="BQ648" i="1"/>
  <c r="BQ649" i="1"/>
  <c r="BQ650" i="1"/>
  <c r="BQ651" i="1"/>
  <c r="BQ652" i="1"/>
  <c r="BQ653" i="1"/>
  <c r="BQ654" i="1"/>
  <c r="BQ655" i="1"/>
  <c r="BQ656" i="1"/>
  <c r="BQ657" i="1"/>
  <c r="BQ658" i="1"/>
  <c r="BQ659" i="1"/>
  <c r="BQ660" i="1"/>
  <c r="BQ661" i="1"/>
  <c r="BQ662" i="1"/>
  <c r="BQ663" i="1"/>
  <c r="BQ664" i="1"/>
  <c r="BQ665" i="1"/>
  <c r="BQ666" i="1"/>
  <c r="BQ667" i="1"/>
  <c r="BQ668" i="1"/>
  <c r="BQ669" i="1"/>
  <c r="BQ670" i="1"/>
  <c r="BQ671" i="1"/>
  <c r="BQ672" i="1"/>
  <c r="BQ673" i="1"/>
  <c r="BQ674" i="1"/>
  <c r="BQ675" i="1"/>
  <c r="BQ676" i="1"/>
  <c r="BQ677" i="1"/>
  <c r="BQ678" i="1"/>
  <c r="BQ679" i="1"/>
  <c r="BQ680" i="1"/>
  <c r="BQ681" i="1"/>
  <c r="BQ682" i="1"/>
  <c r="BQ683" i="1"/>
  <c r="BQ684" i="1"/>
  <c r="BQ685" i="1"/>
  <c r="BQ686" i="1"/>
  <c r="BQ687" i="1"/>
  <c r="BQ688" i="1"/>
  <c r="BQ689" i="1"/>
  <c r="BQ690" i="1"/>
  <c r="BQ691" i="1"/>
  <c r="BQ692" i="1"/>
  <c r="BQ693" i="1"/>
  <c r="BQ694" i="1"/>
  <c r="BQ695" i="1"/>
  <c r="BQ696" i="1"/>
  <c r="BQ697" i="1"/>
  <c r="BQ698" i="1"/>
  <c r="BQ699" i="1"/>
  <c r="BQ700" i="1"/>
  <c r="BQ701" i="1"/>
  <c r="BQ702" i="1"/>
  <c r="BQ703" i="1"/>
  <c r="BQ704" i="1"/>
  <c r="BQ705" i="1"/>
  <c r="BQ706" i="1"/>
  <c r="BQ707" i="1"/>
  <c r="BQ708" i="1"/>
  <c r="BQ709" i="1"/>
  <c r="BQ710" i="1"/>
  <c r="BQ711" i="1"/>
  <c r="BQ712" i="1"/>
  <c r="BQ713" i="1"/>
  <c r="BQ714" i="1"/>
  <c r="BQ715" i="1"/>
  <c r="BQ716" i="1"/>
  <c r="BQ717" i="1"/>
  <c r="BQ718" i="1"/>
  <c r="BQ719" i="1"/>
  <c r="BQ720" i="1"/>
  <c r="BQ721" i="1"/>
  <c r="BQ722" i="1"/>
  <c r="BQ723" i="1"/>
  <c r="BQ724" i="1"/>
  <c r="BQ725" i="1"/>
  <c r="BQ726" i="1"/>
  <c r="BQ727" i="1"/>
  <c r="BQ728" i="1"/>
  <c r="BQ729" i="1"/>
  <c r="BQ730" i="1"/>
  <c r="BQ731" i="1"/>
  <c r="BQ732" i="1"/>
  <c r="BQ733" i="1"/>
  <c r="BQ734" i="1"/>
  <c r="BQ735" i="1"/>
  <c r="BQ736" i="1"/>
  <c r="BQ737" i="1"/>
  <c r="BQ738" i="1"/>
  <c r="BQ739" i="1"/>
  <c r="BQ740" i="1"/>
  <c r="BQ741" i="1"/>
  <c r="BQ742" i="1"/>
  <c r="BQ743" i="1"/>
  <c r="BQ744" i="1"/>
  <c r="BQ745" i="1"/>
  <c r="BQ746" i="1"/>
  <c r="BQ747" i="1"/>
  <c r="BQ748" i="1"/>
  <c r="BQ749" i="1"/>
  <c r="BQ750" i="1"/>
  <c r="BQ751" i="1"/>
  <c r="BQ752" i="1"/>
  <c r="BQ753" i="1"/>
  <c r="BQ754" i="1"/>
  <c r="BQ755" i="1"/>
  <c r="BQ756" i="1"/>
  <c r="BQ757" i="1"/>
  <c r="BQ758" i="1"/>
  <c r="BQ759" i="1"/>
  <c r="BQ760" i="1"/>
  <c r="BQ761" i="1"/>
  <c r="BQ762" i="1"/>
  <c r="BQ763" i="1"/>
  <c r="BQ764" i="1"/>
  <c r="BQ765" i="1"/>
  <c r="BQ766" i="1"/>
  <c r="BQ767" i="1"/>
  <c r="BQ768" i="1"/>
  <c r="BQ769" i="1"/>
  <c r="BQ770" i="1"/>
  <c r="BQ771" i="1"/>
  <c r="BQ772" i="1"/>
  <c r="BQ773" i="1"/>
  <c r="BQ774" i="1"/>
  <c r="BQ775" i="1"/>
  <c r="BQ776" i="1"/>
  <c r="BQ777" i="1"/>
  <c r="BQ778" i="1"/>
  <c r="BQ779" i="1"/>
  <c r="BQ780" i="1"/>
  <c r="BQ781" i="1"/>
  <c r="BQ782" i="1"/>
  <c r="BQ783" i="1"/>
  <c r="BQ784" i="1"/>
  <c r="BQ785" i="1"/>
  <c r="BQ786" i="1"/>
  <c r="BQ787" i="1"/>
  <c r="BQ788" i="1"/>
  <c r="BQ789" i="1"/>
  <c r="BQ790" i="1"/>
  <c r="BQ791" i="1"/>
  <c r="BQ792" i="1"/>
  <c r="BQ793" i="1"/>
  <c r="BQ794" i="1"/>
  <c r="BQ795" i="1"/>
  <c r="BQ796" i="1"/>
  <c r="BQ797" i="1"/>
  <c r="BQ798" i="1"/>
  <c r="BQ799" i="1"/>
  <c r="BQ800" i="1"/>
  <c r="BQ801" i="1"/>
  <c r="BQ802" i="1"/>
  <c r="BQ803" i="1"/>
  <c r="BQ804" i="1"/>
  <c r="BQ805" i="1"/>
  <c r="BQ806" i="1"/>
  <c r="BQ807" i="1"/>
  <c r="BQ808" i="1"/>
  <c r="BQ809" i="1"/>
  <c r="BQ810" i="1"/>
  <c r="BQ811" i="1"/>
  <c r="BQ812" i="1"/>
  <c r="BQ813" i="1"/>
  <c r="BQ814" i="1"/>
  <c r="BQ815" i="1"/>
  <c r="BQ816" i="1"/>
  <c r="BQ817" i="1"/>
  <c r="BQ818" i="1"/>
  <c r="BQ819" i="1"/>
  <c r="BQ820" i="1"/>
  <c r="BQ821" i="1"/>
  <c r="BQ822" i="1"/>
  <c r="BQ823" i="1"/>
  <c r="BQ824" i="1"/>
  <c r="BQ825" i="1"/>
  <c r="BQ826" i="1"/>
  <c r="BQ827" i="1"/>
  <c r="BQ828" i="1"/>
  <c r="BQ829" i="1"/>
  <c r="BQ830" i="1"/>
  <c r="BQ831" i="1"/>
  <c r="BQ832" i="1"/>
  <c r="BQ833" i="1"/>
  <c r="BQ834" i="1"/>
  <c r="BQ835" i="1"/>
  <c r="BQ836" i="1"/>
  <c r="BQ837" i="1"/>
  <c r="BQ838" i="1"/>
  <c r="BQ839" i="1"/>
  <c r="BQ840" i="1"/>
  <c r="BQ841" i="1"/>
  <c r="BQ842" i="1"/>
  <c r="BQ843" i="1"/>
  <c r="BQ844" i="1"/>
  <c r="BQ845" i="1"/>
  <c r="BQ846" i="1"/>
  <c r="BQ847" i="1"/>
  <c r="BQ848" i="1"/>
  <c r="BQ849" i="1"/>
  <c r="BQ850" i="1"/>
  <c r="BQ851" i="1"/>
  <c r="BQ852" i="1"/>
  <c r="BQ853" i="1"/>
  <c r="BQ854" i="1"/>
  <c r="BQ855" i="1"/>
  <c r="BQ856" i="1"/>
  <c r="BQ857" i="1"/>
  <c r="BQ858" i="1"/>
  <c r="BQ859" i="1"/>
  <c r="BQ860" i="1"/>
  <c r="BQ861" i="1"/>
  <c r="BQ862" i="1"/>
  <c r="BQ863" i="1"/>
  <c r="BQ864" i="1"/>
  <c r="BQ865" i="1"/>
  <c r="BQ866" i="1"/>
  <c r="BQ867" i="1"/>
  <c r="BQ868" i="1"/>
  <c r="BQ869" i="1"/>
  <c r="BQ870" i="1"/>
  <c r="BQ871" i="1"/>
  <c r="BQ872" i="1"/>
  <c r="BQ873" i="1"/>
  <c r="BQ874" i="1"/>
  <c r="BQ875" i="1"/>
  <c r="BQ876" i="1"/>
  <c r="BQ877" i="1"/>
  <c r="BQ878" i="1"/>
  <c r="BQ879" i="1"/>
  <c r="BQ880" i="1"/>
  <c r="BQ881" i="1"/>
  <c r="BQ882" i="1"/>
  <c r="BQ883" i="1"/>
  <c r="BQ884" i="1"/>
  <c r="BQ885" i="1"/>
  <c r="BQ886" i="1"/>
  <c r="BQ887" i="1"/>
  <c r="BQ888" i="1"/>
  <c r="BQ889" i="1"/>
  <c r="BQ890" i="1"/>
  <c r="BQ891" i="1"/>
  <c r="BQ892" i="1"/>
  <c r="BQ893" i="1"/>
  <c r="BQ894" i="1"/>
  <c r="BQ895" i="1"/>
  <c r="BQ896" i="1"/>
  <c r="BQ897" i="1"/>
  <c r="BQ898" i="1"/>
  <c r="BQ899" i="1"/>
  <c r="BQ900" i="1"/>
  <c r="BQ901" i="1"/>
  <c r="BQ902" i="1"/>
  <c r="BQ903" i="1"/>
  <c r="BQ904" i="1"/>
  <c r="BQ905" i="1"/>
  <c r="BQ906" i="1"/>
  <c r="BQ907" i="1"/>
  <c r="BQ908" i="1"/>
  <c r="BQ909" i="1"/>
  <c r="BQ910" i="1"/>
  <c r="BQ911" i="1"/>
  <c r="BQ912" i="1"/>
  <c r="BQ913" i="1"/>
  <c r="BQ914" i="1"/>
  <c r="BQ915" i="1"/>
  <c r="BQ916" i="1"/>
  <c r="BQ917" i="1"/>
  <c r="BQ918" i="1"/>
  <c r="BQ919" i="1"/>
  <c r="BQ920" i="1"/>
  <c r="BQ921" i="1"/>
  <c r="BQ922" i="1"/>
  <c r="BQ923" i="1"/>
  <c r="BQ924" i="1"/>
  <c r="BQ925" i="1"/>
  <c r="BQ926" i="1"/>
  <c r="BQ927" i="1"/>
  <c r="BQ928" i="1"/>
  <c r="BQ929" i="1"/>
  <c r="BQ930" i="1"/>
  <c r="BQ931" i="1"/>
  <c r="BQ932" i="1"/>
  <c r="BQ933" i="1"/>
  <c r="BQ934" i="1"/>
  <c r="BQ935" i="1"/>
  <c r="BQ936" i="1"/>
  <c r="BQ937" i="1"/>
  <c r="BQ938" i="1"/>
  <c r="BQ939" i="1"/>
  <c r="BQ940" i="1"/>
  <c r="BQ941" i="1"/>
  <c r="BQ942" i="1"/>
  <c r="BQ943" i="1"/>
  <c r="BQ944" i="1"/>
  <c r="BQ945" i="1"/>
  <c r="BQ946" i="1"/>
  <c r="BQ947" i="1"/>
  <c r="BQ948" i="1"/>
  <c r="BQ949" i="1"/>
  <c r="BQ950" i="1"/>
  <c r="BQ951" i="1"/>
  <c r="BQ952" i="1"/>
  <c r="BQ953" i="1"/>
  <c r="BQ954" i="1"/>
  <c r="BQ955" i="1"/>
  <c r="BQ956" i="1"/>
  <c r="BQ957" i="1"/>
  <c r="BQ958" i="1"/>
  <c r="BQ959" i="1"/>
  <c r="BQ960" i="1"/>
  <c r="BQ961" i="1"/>
  <c r="BQ962" i="1"/>
  <c r="BQ963" i="1"/>
  <c r="BQ964" i="1"/>
  <c r="BQ965" i="1"/>
  <c r="BQ966" i="1"/>
  <c r="BQ967" i="1"/>
  <c r="BQ968" i="1"/>
  <c r="BQ969" i="1"/>
  <c r="BQ970" i="1"/>
  <c r="BQ971" i="1"/>
  <c r="BQ972" i="1"/>
  <c r="BQ973" i="1"/>
  <c r="BQ974" i="1"/>
  <c r="BQ975" i="1"/>
  <c r="BQ976" i="1"/>
  <c r="BQ977" i="1"/>
  <c r="BQ978" i="1"/>
  <c r="BQ979" i="1"/>
  <c r="BQ980" i="1"/>
  <c r="BQ981" i="1"/>
  <c r="BQ982" i="1"/>
  <c r="BQ983" i="1"/>
  <c r="BQ984" i="1"/>
  <c r="BQ985" i="1"/>
  <c r="BQ986" i="1"/>
  <c r="BQ987" i="1"/>
  <c r="BQ988" i="1"/>
  <c r="BQ989" i="1"/>
  <c r="BQ990" i="1"/>
  <c r="BQ991" i="1"/>
  <c r="BQ992" i="1"/>
  <c r="BQ993" i="1"/>
  <c r="BQ994" i="1"/>
  <c r="BQ995" i="1"/>
  <c r="BQ996" i="1"/>
  <c r="BQ997" i="1"/>
  <c r="BQ998" i="1"/>
  <c r="BQ999" i="1"/>
  <c r="BQ1000" i="1"/>
  <c r="BQ1001" i="1"/>
  <c r="BQ1002" i="1"/>
  <c r="BQ1003" i="1"/>
  <c r="BQ1004" i="1"/>
  <c r="BQ1005" i="1"/>
  <c r="BL6" i="1"/>
  <c r="BL7" i="1"/>
  <c r="BL8" i="1"/>
  <c r="BL9" i="1"/>
  <c r="BL10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L726" i="1"/>
  <c r="BL727" i="1"/>
  <c r="BL728" i="1"/>
  <c r="BL729" i="1"/>
  <c r="BL730" i="1"/>
  <c r="BL731" i="1"/>
  <c r="BL732" i="1"/>
  <c r="BL733" i="1"/>
  <c r="BL734" i="1"/>
  <c r="BL735" i="1"/>
  <c r="BL736" i="1"/>
  <c r="BL737" i="1"/>
  <c r="BL738" i="1"/>
  <c r="BL739" i="1"/>
  <c r="BL740" i="1"/>
  <c r="BL741" i="1"/>
  <c r="BL742" i="1"/>
  <c r="BL743" i="1"/>
  <c r="BL744" i="1"/>
  <c r="BL745" i="1"/>
  <c r="BL746" i="1"/>
  <c r="BL747" i="1"/>
  <c r="BL748" i="1"/>
  <c r="BL749" i="1"/>
  <c r="BL750" i="1"/>
  <c r="BL751" i="1"/>
  <c r="BL752" i="1"/>
  <c r="BL753" i="1"/>
  <c r="BL754" i="1"/>
  <c r="BL755" i="1"/>
  <c r="BL756" i="1"/>
  <c r="BL757" i="1"/>
  <c r="BL758" i="1"/>
  <c r="BL759" i="1"/>
  <c r="BL760" i="1"/>
  <c r="BL761" i="1"/>
  <c r="BL762" i="1"/>
  <c r="BL763" i="1"/>
  <c r="BL764" i="1"/>
  <c r="BL765" i="1"/>
  <c r="BL766" i="1"/>
  <c r="BL767" i="1"/>
  <c r="BL768" i="1"/>
  <c r="BL769" i="1"/>
  <c r="BL770" i="1"/>
  <c r="BL771" i="1"/>
  <c r="BL772" i="1"/>
  <c r="BL773" i="1"/>
  <c r="BL774" i="1"/>
  <c r="BL775" i="1"/>
  <c r="BL776" i="1"/>
  <c r="BL777" i="1"/>
  <c r="BL778" i="1"/>
  <c r="BL779" i="1"/>
  <c r="BL780" i="1"/>
  <c r="BL781" i="1"/>
  <c r="BL782" i="1"/>
  <c r="BL783" i="1"/>
  <c r="BL784" i="1"/>
  <c r="BL785" i="1"/>
  <c r="BL786" i="1"/>
  <c r="BL787" i="1"/>
  <c r="BL788" i="1"/>
  <c r="BL789" i="1"/>
  <c r="BL790" i="1"/>
  <c r="BL791" i="1"/>
  <c r="BL792" i="1"/>
  <c r="BL793" i="1"/>
  <c r="BL794" i="1"/>
  <c r="BL795" i="1"/>
  <c r="BL796" i="1"/>
  <c r="BL797" i="1"/>
  <c r="BL798" i="1"/>
  <c r="BL799" i="1"/>
  <c r="BL800" i="1"/>
  <c r="BL801" i="1"/>
  <c r="BL802" i="1"/>
  <c r="BL803" i="1"/>
  <c r="BL804" i="1"/>
  <c r="BL805" i="1"/>
  <c r="BL806" i="1"/>
  <c r="BL807" i="1"/>
  <c r="BL808" i="1"/>
  <c r="BL809" i="1"/>
  <c r="BL810" i="1"/>
  <c r="BL811" i="1"/>
  <c r="BL812" i="1"/>
  <c r="BL813" i="1"/>
  <c r="BL814" i="1"/>
  <c r="BL815" i="1"/>
  <c r="BL816" i="1"/>
  <c r="BL817" i="1"/>
  <c r="BL818" i="1"/>
  <c r="BL819" i="1"/>
  <c r="BL820" i="1"/>
  <c r="BL821" i="1"/>
  <c r="BL822" i="1"/>
  <c r="BL823" i="1"/>
  <c r="BL824" i="1"/>
  <c r="BL825" i="1"/>
  <c r="BL826" i="1"/>
  <c r="BL827" i="1"/>
  <c r="BL828" i="1"/>
  <c r="BL829" i="1"/>
  <c r="BL830" i="1"/>
  <c r="BL831" i="1"/>
  <c r="BL832" i="1"/>
  <c r="BL833" i="1"/>
  <c r="BL834" i="1"/>
  <c r="BL835" i="1"/>
  <c r="BL836" i="1"/>
  <c r="BL837" i="1"/>
  <c r="BL838" i="1"/>
  <c r="BL839" i="1"/>
  <c r="BL840" i="1"/>
  <c r="BL841" i="1"/>
  <c r="BL842" i="1"/>
  <c r="BL843" i="1"/>
  <c r="BL844" i="1"/>
  <c r="BL845" i="1"/>
  <c r="BL846" i="1"/>
  <c r="BL847" i="1"/>
  <c r="BL848" i="1"/>
  <c r="BL849" i="1"/>
  <c r="BL850" i="1"/>
  <c r="BL851" i="1"/>
  <c r="BL852" i="1"/>
  <c r="BL853" i="1"/>
  <c r="BL854" i="1"/>
  <c r="BL855" i="1"/>
  <c r="BL856" i="1"/>
  <c r="BL857" i="1"/>
  <c r="BL858" i="1"/>
  <c r="BL859" i="1"/>
  <c r="BL860" i="1"/>
  <c r="BL861" i="1"/>
  <c r="BL862" i="1"/>
  <c r="BL863" i="1"/>
  <c r="BL864" i="1"/>
  <c r="BL865" i="1"/>
  <c r="BL866" i="1"/>
  <c r="BL867" i="1"/>
  <c r="BL868" i="1"/>
  <c r="BL869" i="1"/>
  <c r="BL870" i="1"/>
  <c r="BL871" i="1"/>
  <c r="BL872" i="1"/>
  <c r="BL873" i="1"/>
  <c r="BL874" i="1"/>
  <c r="BL875" i="1"/>
  <c r="BL876" i="1"/>
  <c r="BL877" i="1"/>
  <c r="BL878" i="1"/>
  <c r="BL879" i="1"/>
  <c r="BL880" i="1"/>
  <c r="BL881" i="1"/>
  <c r="BL882" i="1"/>
  <c r="BL883" i="1"/>
  <c r="BL884" i="1"/>
  <c r="BL885" i="1"/>
  <c r="BL886" i="1"/>
  <c r="BL887" i="1"/>
  <c r="BL888" i="1"/>
  <c r="BL889" i="1"/>
  <c r="BL890" i="1"/>
  <c r="BL891" i="1"/>
  <c r="BL892" i="1"/>
  <c r="BL893" i="1"/>
  <c r="BL894" i="1"/>
  <c r="BL895" i="1"/>
  <c r="BL896" i="1"/>
  <c r="BL897" i="1"/>
  <c r="BL898" i="1"/>
  <c r="BL899" i="1"/>
  <c r="BL900" i="1"/>
  <c r="BL901" i="1"/>
  <c r="BL902" i="1"/>
  <c r="BL903" i="1"/>
  <c r="BL904" i="1"/>
  <c r="BL905" i="1"/>
  <c r="BL906" i="1"/>
  <c r="BL907" i="1"/>
  <c r="BL908" i="1"/>
  <c r="BL909" i="1"/>
  <c r="BL910" i="1"/>
  <c r="BL911" i="1"/>
  <c r="BL912" i="1"/>
  <c r="BL913" i="1"/>
  <c r="BL914" i="1"/>
  <c r="BL915" i="1"/>
  <c r="BL916" i="1"/>
  <c r="BL917" i="1"/>
  <c r="BL918" i="1"/>
  <c r="BL919" i="1"/>
  <c r="BL920" i="1"/>
  <c r="BL921" i="1"/>
  <c r="BL922" i="1"/>
  <c r="BL923" i="1"/>
  <c r="BL924" i="1"/>
  <c r="BL925" i="1"/>
  <c r="BL926" i="1"/>
  <c r="BL927" i="1"/>
  <c r="BL928" i="1"/>
  <c r="BL929" i="1"/>
  <c r="BL930" i="1"/>
  <c r="BL931" i="1"/>
  <c r="BL932" i="1"/>
  <c r="BL933" i="1"/>
  <c r="BL934" i="1"/>
  <c r="BL935" i="1"/>
  <c r="BL936" i="1"/>
  <c r="BL937" i="1"/>
  <c r="BL938" i="1"/>
  <c r="BL939" i="1"/>
  <c r="BL940" i="1"/>
  <c r="BL941" i="1"/>
  <c r="BL942" i="1"/>
  <c r="BL943" i="1"/>
  <c r="BL944" i="1"/>
  <c r="BL945" i="1"/>
  <c r="BL946" i="1"/>
  <c r="BL947" i="1"/>
  <c r="BL948" i="1"/>
  <c r="BL949" i="1"/>
  <c r="BL950" i="1"/>
  <c r="BL951" i="1"/>
  <c r="BL952" i="1"/>
  <c r="BL953" i="1"/>
  <c r="BL954" i="1"/>
  <c r="BL955" i="1"/>
  <c r="BL956" i="1"/>
  <c r="BL957" i="1"/>
  <c r="BL958" i="1"/>
  <c r="BL959" i="1"/>
  <c r="BL960" i="1"/>
  <c r="BL961" i="1"/>
  <c r="BL962" i="1"/>
  <c r="BL963" i="1"/>
  <c r="BL964" i="1"/>
  <c r="BL965" i="1"/>
  <c r="BL966" i="1"/>
  <c r="BL967" i="1"/>
  <c r="BL968" i="1"/>
  <c r="BL969" i="1"/>
  <c r="BL970" i="1"/>
  <c r="BL971" i="1"/>
  <c r="BL972" i="1"/>
  <c r="BL973" i="1"/>
  <c r="BL974" i="1"/>
  <c r="BL975" i="1"/>
  <c r="BL976" i="1"/>
  <c r="BL977" i="1"/>
  <c r="BL978" i="1"/>
  <c r="BL979" i="1"/>
  <c r="BL980" i="1"/>
  <c r="BL981" i="1"/>
  <c r="BL982" i="1"/>
  <c r="BL983" i="1"/>
  <c r="BL984" i="1"/>
  <c r="BL985" i="1"/>
  <c r="BL986" i="1"/>
  <c r="BL987" i="1"/>
  <c r="BL988" i="1"/>
  <c r="BL989" i="1"/>
  <c r="BL990" i="1"/>
  <c r="BL991" i="1"/>
  <c r="BL992" i="1"/>
  <c r="BL993" i="1"/>
  <c r="BL994" i="1"/>
  <c r="BL995" i="1"/>
  <c r="BL996" i="1"/>
  <c r="BL997" i="1"/>
  <c r="BL998" i="1"/>
  <c r="BL999" i="1"/>
  <c r="BL1000" i="1"/>
  <c r="BL1001" i="1"/>
  <c r="BL1002" i="1"/>
  <c r="BL1003" i="1"/>
  <c r="BL1004" i="1"/>
  <c r="BL1005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BE350" i="1"/>
  <c r="BE351" i="1"/>
  <c r="BE352" i="1"/>
  <c r="BE353" i="1"/>
  <c r="BE354" i="1"/>
  <c r="BE355" i="1"/>
  <c r="BE356" i="1"/>
  <c r="BE357" i="1"/>
  <c r="BE358" i="1"/>
  <c r="BE359" i="1"/>
  <c r="BE360" i="1"/>
  <c r="BE361" i="1"/>
  <c r="BE362" i="1"/>
  <c r="BE363" i="1"/>
  <c r="BE364" i="1"/>
  <c r="BE365" i="1"/>
  <c r="BE366" i="1"/>
  <c r="BE367" i="1"/>
  <c r="BE368" i="1"/>
  <c r="BE369" i="1"/>
  <c r="BE370" i="1"/>
  <c r="BE371" i="1"/>
  <c r="BE372" i="1"/>
  <c r="BE373" i="1"/>
  <c r="BE374" i="1"/>
  <c r="BE375" i="1"/>
  <c r="BE376" i="1"/>
  <c r="BE377" i="1"/>
  <c r="BE378" i="1"/>
  <c r="BE379" i="1"/>
  <c r="BE380" i="1"/>
  <c r="BE381" i="1"/>
  <c r="BE382" i="1"/>
  <c r="BE383" i="1"/>
  <c r="BE384" i="1"/>
  <c r="BE385" i="1"/>
  <c r="BE386" i="1"/>
  <c r="BE387" i="1"/>
  <c r="BE388" i="1"/>
  <c r="BE389" i="1"/>
  <c r="BE390" i="1"/>
  <c r="BE391" i="1"/>
  <c r="BE392" i="1"/>
  <c r="BE393" i="1"/>
  <c r="BE394" i="1"/>
  <c r="BE395" i="1"/>
  <c r="BE396" i="1"/>
  <c r="BE397" i="1"/>
  <c r="BE398" i="1"/>
  <c r="BE399" i="1"/>
  <c r="BE400" i="1"/>
  <c r="BE401" i="1"/>
  <c r="BE402" i="1"/>
  <c r="BE403" i="1"/>
  <c r="BE404" i="1"/>
  <c r="BE405" i="1"/>
  <c r="BE406" i="1"/>
  <c r="BE407" i="1"/>
  <c r="BE408" i="1"/>
  <c r="BE409" i="1"/>
  <c r="BE410" i="1"/>
  <c r="BE411" i="1"/>
  <c r="BE412" i="1"/>
  <c r="BE413" i="1"/>
  <c r="BE414" i="1"/>
  <c r="BE415" i="1"/>
  <c r="BE416" i="1"/>
  <c r="BE417" i="1"/>
  <c r="BE418" i="1"/>
  <c r="BE419" i="1"/>
  <c r="BE420" i="1"/>
  <c r="BE421" i="1"/>
  <c r="BE422" i="1"/>
  <c r="BE423" i="1"/>
  <c r="BE424" i="1"/>
  <c r="BE425" i="1"/>
  <c r="BE426" i="1"/>
  <c r="BE427" i="1"/>
  <c r="BE428" i="1"/>
  <c r="BE429" i="1"/>
  <c r="BE430" i="1"/>
  <c r="BE431" i="1"/>
  <c r="BE432" i="1"/>
  <c r="BE433" i="1"/>
  <c r="BE434" i="1"/>
  <c r="BE435" i="1"/>
  <c r="BE436" i="1"/>
  <c r="BE437" i="1"/>
  <c r="BE438" i="1"/>
  <c r="BE439" i="1"/>
  <c r="BE440" i="1"/>
  <c r="BE441" i="1"/>
  <c r="BE442" i="1"/>
  <c r="BE443" i="1"/>
  <c r="BE444" i="1"/>
  <c r="BE445" i="1"/>
  <c r="BE446" i="1"/>
  <c r="BE447" i="1"/>
  <c r="BE448" i="1"/>
  <c r="BE449" i="1"/>
  <c r="BE450" i="1"/>
  <c r="BE451" i="1"/>
  <c r="BE452" i="1"/>
  <c r="BE453" i="1"/>
  <c r="BE454" i="1"/>
  <c r="BE455" i="1"/>
  <c r="BE456" i="1"/>
  <c r="BE457" i="1"/>
  <c r="BE458" i="1"/>
  <c r="BE459" i="1"/>
  <c r="BE460" i="1"/>
  <c r="BE461" i="1"/>
  <c r="BE462" i="1"/>
  <c r="BE463" i="1"/>
  <c r="BE464" i="1"/>
  <c r="BE465" i="1"/>
  <c r="BE466" i="1"/>
  <c r="BE467" i="1"/>
  <c r="BE468" i="1"/>
  <c r="BE469" i="1"/>
  <c r="BE470" i="1"/>
  <c r="BE471" i="1"/>
  <c r="BE472" i="1"/>
  <c r="BE473" i="1"/>
  <c r="BE474" i="1"/>
  <c r="BE475" i="1"/>
  <c r="BE476" i="1"/>
  <c r="BE477" i="1"/>
  <c r="BE478" i="1"/>
  <c r="BE479" i="1"/>
  <c r="BE480" i="1"/>
  <c r="BE481" i="1"/>
  <c r="BE482" i="1"/>
  <c r="BE483" i="1"/>
  <c r="BE484" i="1"/>
  <c r="BE485" i="1"/>
  <c r="BE486" i="1"/>
  <c r="BE487" i="1"/>
  <c r="BE488" i="1"/>
  <c r="BE489" i="1"/>
  <c r="BE490" i="1"/>
  <c r="BE491" i="1"/>
  <c r="BE492" i="1"/>
  <c r="BE493" i="1"/>
  <c r="BE494" i="1"/>
  <c r="BE495" i="1"/>
  <c r="BE496" i="1"/>
  <c r="BE497" i="1"/>
  <c r="BE498" i="1"/>
  <c r="BE499" i="1"/>
  <c r="BE500" i="1"/>
  <c r="BE501" i="1"/>
  <c r="BE502" i="1"/>
  <c r="BE503" i="1"/>
  <c r="BE504" i="1"/>
  <c r="BE505" i="1"/>
  <c r="BE506" i="1"/>
  <c r="BE507" i="1"/>
  <c r="BE508" i="1"/>
  <c r="BE509" i="1"/>
  <c r="BE510" i="1"/>
  <c r="BE511" i="1"/>
  <c r="BE512" i="1"/>
  <c r="BE513" i="1"/>
  <c r="BE514" i="1"/>
  <c r="BE515" i="1"/>
  <c r="BE516" i="1"/>
  <c r="BE517" i="1"/>
  <c r="BE518" i="1"/>
  <c r="BE519" i="1"/>
  <c r="BE520" i="1"/>
  <c r="BE521" i="1"/>
  <c r="BE522" i="1"/>
  <c r="BE523" i="1"/>
  <c r="BE524" i="1"/>
  <c r="BE525" i="1"/>
  <c r="BE526" i="1"/>
  <c r="BE527" i="1"/>
  <c r="BE528" i="1"/>
  <c r="BE529" i="1"/>
  <c r="BE530" i="1"/>
  <c r="BE531" i="1"/>
  <c r="BE532" i="1"/>
  <c r="BE533" i="1"/>
  <c r="BE534" i="1"/>
  <c r="BE535" i="1"/>
  <c r="BE536" i="1"/>
  <c r="BE537" i="1"/>
  <c r="BE538" i="1"/>
  <c r="BE539" i="1"/>
  <c r="BE540" i="1"/>
  <c r="BE541" i="1"/>
  <c r="BE542" i="1"/>
  <c r="BE543" i="1"/>
  <c r="BE544" i="1"/>
  <c r="BE545" i="1"/>
  <c r="BE546" i="1"/>
  <c r="BE547" i="1"/>
  <c r="BE548" i="1"/>
  <c r="BE549" i="1"/>
  <c r="BE550" i="1"/>
  <c r="BE551" i="1"/>
  <c r="BE552" i="1"/>
  <c r="BE553" i="1"/>
  <c r="BE554" i="1"/>
  <c r="BE555" i="1"/>
  <c r="BE556" i="1"/>
  <c r="BE557" i="1"/>
  <c r="BE558" i="1"/>
  <c r="BE559" i="1"/>
  <c r="BE560" i="1"/>
  <c r="BE561" i="1"/>
  <c r="BE562" i="1"/>
  <c r="BE563" i="1"/>
  <c r="BE564" i="1"/>
  <c r="BE565" i="1"/>
  <c r="BE566" i="1"/>
  <c r="BE567" i="1"/>
  <c r="BE568" i="1"/>
  <c r="BE569" i="1"/>
  <c r="BE570" i="1"/>
  <c r="BE571" i="1"/>
  <c r="BE572" i="1"/>
  <c r="BE573" i="1"/>
  <c r="BE574" i="1"/>
  <c r="BE575" i="1"/>
  <c r="BE576" i="1"/>
  <c r="BE577" i="1"/>
  <c r="BE578" i="1"/>
  <c r="BE579" i="1"/>
  <c r="BE580" i="1"/>
  <c r="BE581" i="1"/>
  <c r="BE582" i="1"/>
  <c r="BE583" i="1"/>
  <c r="BE584" i="1"/>
  <c r="BE585" i="1"/>
  <c r="BE586" i="1"/>
  <c r="BE587" i="1"/>
  <c r="BE588" i="1"/>
  <c r="BE589" i="1"/>
  <c r="BE590" i="1"/>
  <c r="BE591" i="1"/>
  <c r="BE592" i="1"/>
  <c r="BE593" i="1"/>
  <c r="BE594" i="1"/>
  <c r="BE595" i="1"/>
  <c r="BE596" i="1"/>
  <c r="BE597" i="1"/>
  <c r="BE598" i="1"/>
  <c r="BE599" i="1"/>
  <c r="BE600" i="1"/>
  <c r="BE601" i="1"/>
  <c r="BE602" i="1"/>
  <c r="BE603" i="1"/>
  <c r="BE604" i="1"/>
  <c r="BE605" i="1"/>
  <c r="BE606" i="1"/>
  <c r="BE607" i="1"/>
  <c r="BE608" i="1"/>
  <c r="BE609" i="1"/>
  <c r="BE610" i="1"/>
  <c r="BE611" i="1"/>
  <c r="BE612" i="1"/>
  <c r="BE613" i="1"/>
  <c r="BE614" i="1"/>
  <c r="BE615" i="1"/>
  <c r="BE616" i="1"/>
  <c r="BE617" i="1"/>
  <c r="BE618" i="1"/>
  <c r="BE619" i="1"/>
  <c r="BE620" i="1"/>
  <c r="BE621" i="1"/>
  <c r="BE622" i="1"/>
  <c r="BE623" i="1"/>
  <c r="BE624" i="1"/>
  <c r="BE625" i="1"/>
  <c r="BE626" i="1"/>
  <c r="BE627" i="1"/>
  <c r="BE628" i="1"/>
  <c r="BE629" i="1"/>
  <c r="BE630" i="1"/>
  <c r="BE631" i="1"/>
  <c r="BE632" i="1"/>
  <c r="BE633" i="1"/>
  <c r="BE634" i="1"/>
  <c r="BE635" i="1"/>
  <c r="BE636" i="1"/>
  <c r="BE637" i="1"/>
  <c r="BE638" i="1"/>
  <c r="BE639" i="1"/>
  <c r="BE640" i="1"/>
  <c r="BE641" i="1"/>
  <c r="BE642" i="1"/>
  <c r="BE643" i="1"/>
  <c r="BE644" i="1"/>
  <c r="BE645" i="1"/>
  <c r="BE646" i="1"/>
  <c r="BE647" i="1"/>
  <c r="BE648" i="1"/>
  <c r="BE649" i="1"/>
  <c r="BE650" i="1"/>
  <c r="BE651" i="1"/>
  <c r="BE652" i="1"/>
  <c r="BE653" i="1"/>
  <c r="BE654" i="1"/>
  <c r="BE655" i="1"/>
  <c r="BE656" i="1"/>
  <c r="BE657" i="1"/>
  <c r="BE658" i="1"/>
  <c r="BE659" i="1"/>
  <c r="BE660" i="1"/>
  <c r="BE661" i="1"/>
  <c r="BE662" i="1"/>
  <c r="BE663" i="1"/>
  <c r="BE664" i="1"/>
  <c r="BE665" i="1"/>
  <c r="BE666" i="1"/>
  <c r="BE667" i="1"/>
  <c r="BE668" i="1"/>
  <c r="BE669" i="1"/>
  <c r="BE670" i="1"/>
  <c r="BE671" i="1"/>
  <c r="BE672" i="1"/>
  <c r="BE673" i="1"/>
  <c r="BE674" i="1"/>
  <c r="BE675" i="1"/>
  <c r="BE676" i="1"/>
  <c r="BE677" i="1"/>
  <c r="BE678" i="1"/>
  <c r="BE679" i="1"/>
  <c r="BE680" i="1"/>
  <c r="BE681" i="1"/>
  <c r="BE682" i="1"/>
  <c r="BE683" i="1"/>
  <c r="BE684" i="1"/>
  <c r="BE685" i="1"/>
  <c r="BE686" i="1"/>
  <c r="BE687" i="1"/>
  <c r="BE688" i="1"/>
  <c r="BE689" i="1"/>
  <c r="BE690" i="1"/>
  <c r="BE691" i="1"/>
  <c r="BE692" i="1"/>
  <c r="BE693" i="1"/>
  <c r="BE694" i="1"/>
  <c r="BE695" i="1"/>
  <c r="BE696" i="1"/>
  <c r="BE697" i="1"/>
  <c r="BE698" i="1"/>
  <c r="BE699" i="1"/>
  <c r="BE700" i="1"/>
  <c r="BE701" i="1"/>
  <c r="BE702" i="1"/>
  <c r="BE703" i="1"/>
  <c r="BE704" i="1"/>
  <c r="BE705" i="1"/>
  <c r="BE706" i="1"/>
  <c r="BE707" i="1"/>
  <c r="BE708" i="1"/>
  <c r="BE709" i="1"/>
  <c r="BE710" i="1"/>
  <c r="BE711" i="1"/>
  <c r="BE712" i="1"/>
  <c r="BE713" i="1"/>
  <c r="BE714" i="1"/>
  <c r="BE715" i="1"/>
  <c r="BE716" i="1"/>
  <c r="BE717" i="1"/>
  <c r="BE718" i="1"/>
  <c r="BE719" i="1"/>
  <c r="BE720" i="1"/>
  <c r="BE721" i="1"/>
  <c r="BE722" i="1"/>
  <c r="BE723" i="1"/>
  <c r="BE724" i="1"/>
  <c r="BE725" i="1"/>
  <c r="BE726" i="1"/>
  <c r="BE727" i="1"/>
  <c r="BE728" i="1"/>
  <c r="BE729" i="1"/>
  <c r="BE730" i="1"/>
  <c r="BE731" i="1"/>
  <c r="BE732" i="1"/>
  <c r="BE733" i="1"/>
  <c r="BE734" i="1"/>
  <c r="BE735" i="1"/>
  <c r="BE736" i="1"/>
  <c r="BE737" i="1"/>
  <c r="BE738" i="1"/>
  <c r="BE739" i="1"/>
  <c r="BE740" i="1"/>
  <c r="BE741" i="1"/>
  <c r="BE742" i="1"/>
  <c r="BE743" i="1"/>
  <c r="BE744" i="1"/>
  <c r="BE745" i="1"/>
  <c r="BE746" i="1"/>
  <c r="BE747" i="1"/>
  <c r="BE748" i="1"/>
  <c r="BE749" i="1"/>
  <c r="BE750" i="1"/>
  <c r="BE751" i="1"/>
  <c r="BE752" i="1"/>
  <c r="BE753" i="1"/>
  <c r="BE754" i="1"/>
  <c r="BE755" i="1"/>
  <c r="BE756" i="1"/>
  <c r="BE757" i="1"/>
  <c r="BE758" i="1"/>
  <c r="BE759" i="1"/>
  <c r="BE760" i="1"/>
  <c r="BE761" i="1"/>
  <c r="BE762" i="1"/>
  <c r="BE763" i="1"/>
  <c r="BE764" i="1"/>
  <c r="BE765" i="1"/>
  <c r="BE766" i="1"/>
  <c r="BE767" i="1"/>
  <c r="BE768" i="1"/>
  <c r="BE769" i="1"/>
  <c r="BE770" i="1"/>
  <c r="BE771" i="1"/>
  <c r="BE772" i="1"/>
  <c r="BE773" i="1"/>
  <c r="BE774" i="1"/>
  <c r="BE775" i="1"/>
  <c r="BE776" i="1"/>
  <c r="BE777" i="1"/>
  <c r="BE778" i="1"/>
  <c r="BE779" i="1"/>
  <c r="BE780" i="1"/>
  <c r="BE781" i="1"/>
  <c r="BE782" i="1"/>
  <c r="BE783" i="1"/>
  <c r="BE784" i="1"/>
  <c r="BE785" i="1"/>
  <c r="BE786" i="1"/>
  <c r="BE787" i="1"/>
  <c r="BE788" i="1"/>
  <c r="BE789" i="1"/>
  <c r="BE790" i="1"/>
  <c r="BE791" i="1"/>
  <c r="BE792" i="1"/>
  <c r="BE793" i="1"/>
  <c r="BE794" i="1"/>
  <c r="BE795" i="1"/>
  <c r="BE796" i="1"/>
  <c r="BE797" i="1"/>
  <c r="BE798" i="1"/>
  <c r="BE799" i="1"/>
  <c r="BE800" i="1"/>
  <c r="BE801" i="1"/>
  <c r="BE802" i="1"/>
  <c r="BE803" i="1"/>
  <c r="BE804" i="1"/>
  <c r="BE805" i="1"/>
  <c r="BE806" i="1"/>
  <c r="BE807" i="1"/>
  <c r="BE808" i="1"/>
  <c r="BE809" i="1"/>
  <c r="BE810" i="1"/>
  <c r="BE811" i="1"/>
  <c r="BE812" i="1"/>
  <c r="BE813" i="1"/>
  <c r="BE814" i="1"/>
  <c r="BE815" i="1"/>
  <c r="BE816" i="1"/>
  <c r="BE817" i="1"/>
  <c r="BE818" i="1"/>
  <c r="BE819" i="1"/>
  <c r="BE820" i="1"/>
  <c r="BE821" i="1"/>
  <c r="BE822" i="1"/>
  <c r="BE823" i="1"/>
  <c r="BE824" i="1"/>
  <c r="BE825" i="1"/>
  <c r="BE826" i="1"/>
  <c r="BE827" i="1"/>
  <c r="BE828" i="1"/>
  <c r="BE829" i="1"/>
  <c r="BE830" i="1"/>
  <c r="BE831" i="1"/>
  <c r="BE832" i="1"/>
  <c r="BE833" i="1"/>
  <c r="BE834" i="1"/>
  <c r="BE835" i="1"/>
  <c r="BE836" i="1"/>
  <c r="BE837" i="1"/>
  <c r="BE838" i="1"/>
  <c r="BE839" i="1"/>
  <c r="BE840" i="1"/>
  <c r="BE841" i="1"/>
  <c r="BE842" i="1"/>
  <c r="BE843" i="1"/>
  <c r="BE844" i="1"/>
  <c r="BE845" i="1"/>
  <c r="BE846" i="1"/>
  <c r="BE847" i="1"/>
  <c r="BE848" i="1"/>
  <c r="BE849" i="1"/>
  <c r="BE850" i="1"/>
  <c r="BE851" i="1"/>
  <c r="BE852" i="1"/>
  <c r="BE853" i="1"/>
  <c r="BE854" i="1"/>
  <c r="BE855" i="1"/>
  <c r="BE856" i="1"/>
  <c r="BE857" i="1"/>
  <c r="BE858" i="1"/>
  <c r="BE859" i="1"/>
  <c r="BE860" i="1"/>
  <c r="BE861" i="1"/>
  <c r="BE862" i="1"/>
  <c r="BE863" i="1"/>
  <c r="BE864" i="1"/>
  <c r="BE865" i="1"/>
  <c r="BE866" i="1"/>
  <c r="BE867" i="1"/>
  <c r="BE868" i="1"/>
  <c r="BE869" i="1"/>
  <c r="BE870" i="1"/>
  <c r="BE871" i="1"/>
  <c r="BE872" i="1"/>
  <c r="BE873" i="1"/>
  <c r="BE874" i="1"/>
  <c r="BE875" i="1"/>
  <c r="BE876" i="1"/>
  <c r="BE877" i="1"/>
  <c r="BE878" i="1"/>
  <c r="BE879" i="1"/>
  <c r="BE880" i="1"/>
  <c r="BE881" i="1"/>
  <c r="BE882" i="1"/>
  <c r="BE883" i="1"/>
  <c r="BE884" i="1"/>
  <c r="BE885" i="1"/>
  <c r="BE886" i="1"/>
  <c r="BE887" i="1"/>
  <c r="BE888" i="1"/>
  <c r="BE889" i="1"/>
  <c r="BE890" i="1"/>
  <c r="BE891" i="1"/>
  <c r="BE892" i="1"/>
  <c r="BE893" i="1"/>
  <c r="BE894" i="1"/>
  <c r="BE895" i="1"/>
  <c r="BE896" i="1"/>
  <c r="BE897" i="1"/>
  <c r="BE898" i="1"/>
  <c r="BE899" i="1"/>
  <c r="BE900" i="1"/>
  <c r="BE901" i="1"/>
  <c r="BE902" i="1"/>
  <c r="BE903" i="1"/>
  <c r="BE904" i="1"/>
  <c r="BE905" i="1"/>
  <c r="BE906" i="1"/>
  <c r="BE907" i="1"/>
  <c r="BE908" i="1"/>
  <c r="BE909" i="1"/>
  <c r="BE910" i="1"/>
  <c r="BE911" i="1"/>
  <c r="BE912" i="1"/>
  <c r="BE913" i="1"/>
  <c r="BE914" i="1"/>
  <c r="BE915" i="1"/>
  <c r="BE916" i="1"/>
  <c r="BE917" i="1"/>
  <c r="BE918" i="1"/>
  <c r="BE919" i="1"/>
  <c r="BE920" i="1"/>
  <c r="BE921" i="1"/>
  <c r="BE922" i="1"/>
  <c r="BE923" i="1"/>
  <c r="BE924" i="1"/>
  <c r="BE925" i="1"/>
  <c r="BE926" i="1"/>
  <c r="BE927" i="1"/>
  <c r="BE928" i="1"/>
  <c r="BE929" i="1"/>
  <c r="BE930" i="1"/>
  <c r="BE931" i="1"/>
  <c r="BE932" i="1"/>
  <c r="BE933" i="1"/>
  <c r="BE934" i="1"/>
  <c r="BE935" i="1"/>
  <c r="BE936" i="1"/>
  <c r="BE937" i="1"/>
  <c r="BE938" i="1"/>
  <c r="BE939" i="1"/>
  <c r="BE940" i="1"/>
  <c r="BE941" i="1"/>
  <c r="BE942" i="1"/>
  <c r="BE943" i="1"/>
  <c r="BE944" i="1"/>
  <c r="BE945" i="1"/>
  <c r="BE946" i="1"/>
  <c r="BE947" i="1"/>
  <c r="BE948" i="1"/>
  <c r="BE949" i="1"/>
  <c r="BE950" i="1"/>
  <c r="BE951" i="1"/>
  <c r="BE952" i="1"/>
  <c r="BE953" i="1"/>
  <c r="BE954" i="1"/>
  <c r="BE955" i="1"/>
  <c r="BE956" i="1"/>
  <c r="BE957" i="1"/>
  <c r="BE958" i="1"/>
  <c r="BE959" i="1"/>
  <c r="BE960" i="1"/>
  <c r="BE961" i="1"/>
  <c r="BE962" i="1"/>
  <c r="BE963" i="1"/>
  <c r="BE964" i="1"/>
  <c r="BE965" i="1"/>
  <c r="BE966" i="1"/>
  <c r="BE967" i="1"/>
  <c r="BE968" i="1"/>
  <c r="BE969" i="1"/>
  <c r="BE970" i="1"/>
  <c r="BE971" i="1"/>
  <c r="BE972" i="1"/>
  <c r="BE973" i="1"/>
  <c r="BE974" i="1"/>
  <c r="BE975" i="1"/>
  <c r="BE976" i="1"/>
  <c r="BE977" i="1"/>
  <c r="BE978" i="1"/>
  <c r="BE979" i="1"/>
  <c r="BE980" i="1"/>
  <c r="BE981" i="1"/>
  <c r="BE982" i="1"/>
  <c r="BE983" i="1"/>
  <c r="BE984" i="1"/>
  <c r="BE985" i="1"/>
  <c r="BE986" i="1"/>
  <c r="BE987" i="1"/>
  <c r="BE988" i="1"/>
  <c r="BE989" i="1"/>
  <c r="BE990" i="1"/>
  <c r="BE991" i="1"/>
  <c r="BE992" i="1"/>
  <c r="BE993" i="1"/>
  <c r="BE994" i="1"/>
  <c r="BE995" i="1"/>
  <c r="BE996" i="1"/>
  <c r="BE997" i="1"/>
  <c r="BE998" i="1"/>
  <c r="BE999" i="1"/>
  <c r="BE1000" i="1"/>
  <c r="BE1001" i="1"/>
  <c r="BE1002" i="1"/>
  <c r="BE1003" i="1"/>
  <c r="BE1004" i="1"/>
  <c r="BE1005" i="1"/>
  <c r="AV6" i="1"/>
  <c r="AV7" i="1"/>
  <c r="AV8" i="1"/>
  <c r="AV9" i="1"/>
  <c r="AV10" i="1"/>
  <c r="AX10" i="1" s="1"/>
  <c r="AV11" i="1"/>
  <c r="AX11" i="1" s="1"/>
  <c r="AV12" i="1"/>
  <c r="AX12" i="1" s="1"/>
  <c r="AV13" i="1"/>
  <c r="AX13" i="1" s="1"/>
  <c r="AV14" i="1"/>
  <c r="AX14" i="1" s="1"/>
  <c r="AV15" i="1"/>
  <c r="AX15" i="1" s="1"/>
  <c r="AV16" i="1"/>
  <c r="AX16" i="1" s="1"/>
  <c r="AV17" i="1"/>
  <c r="AX17" i="1" s="1"/>
  <c r="AV18" i="1"/>
  <c r="AX18" i="1" s="1"/>
  <c r="AV19" i="1"/>
  <c r="AX19" i="1" s="1"/>
  <c r="AV20" i="1"/>
  <c r="AX20" i="1" s="1"/>
  <c r="AV21" i="1"/>
  <c r="AX21" i="1" s="1"/>
  <c r="AV22" i="1"/>
  <c r="AX22" i="1" s="1"/>
  <c r="AV23" i="1"/>
  <c r="AX23" i="1" s="1"/>
  <c r="AV24" i="1"/>
  <c r="AX24" i="1" s="1"/>
  <c r="AV25" i="1"/>
  <c r="AX25" i="1" s="1"/>
  <c r="AV26" i="1"/>
  <c r="AX26" i="1" s="1"/>
  <c r="AV27" i="1"/>
  <c r="AX27" i="1" s="1"/>
  <c r="AV28" i="1"/>
  <c r="AX28" i="1" s="1"/>
  <c r="AV29" i="1"/>
  <c r="AX29" i="1" s="1"/>
  <c r="AV30" i="1"/>
  <c r="AX30" i="1" s="1"/>
  <c r="AV31" i="1"/>
  <c r="AX31" i="1" s="1"/>
  <c r="AV32" i="1"/>
  <c r="AX32" i="1" s="1"/>
  <c r="AV33" i="1"/>
  <c r="AX33" i="1" s="1"/>
  <c r="AV34" i="1"/>
  <c r="AX34" i="1" s="1"/>
  <c r="AV35" i="1"/>
  <c r="AX35" i="1" s="1"/>
  <c r="AV36" i="1"/>
  <c r="AX36" i="1" s="1"/>
  <c r="AV37" i="1"/>
  <c r="AX37" i="1" s="1"/>
  <c r="AV38" i="1"/>
  <c r="AX38" i="1" s="1"/>
  <c r="AV39" i="1"/>
  <c r="AX39" i="1" s="1"/>
  <c r="AV40" i="1"/>
  <c r="AX40" i="1" s="1"/>
  <c r="AV41" i="1"/>
  <c r="AX41" i="1" s="1"/>
  <c r="AV42" i="1"/>
  <c r="AX42" i="1" s="1"/>
  <c r="AV43" i="1"/>
  <c r="AX43" i="1" s="1"/>
  <c r="AV44" i="1"/>
  <c r="AX44" i="1" s="1"/>
  <c r="AV45" i="1"/>
  <c r="AX45" i="1" s="1"/>
  <c r="AV46" i="1"/>
  <c r="AX46" i="1" s="1"/>
  <c r="AV47" i="1"/>
  <c r="AX47" i="1" s="1"/>
  <c r="AV48" i="1"/>
  <c r="AX48" i="1" s="1"/>
  <c r="AV49" i="1"/>
  <c r="AX49" i="1" s="1"/>
  <c r="AV50" i="1"/>
  <c r="AX50" i="1" s="1"/>
  <c r="AV51" i="1"/>
  <c r="AX51" i="1" s="1"/>
  <c r="AV52" i="1"/>
  <c r="AX52" i="1" s="1"/>
  <c r="AV53" i="1"/>
  <c r="AX53" i="1" s="1"/>
  <c r="AV54" i="1"/>
  <c r="AX54" i="1" s="1"/>
  <c r="AV55" i="1"/>
  <c r="AX55" i="1" s="1"/>
  <c r="AV56" i="1"/>
  <c r="AX56" i="1" s="1"/>
  <c r="AV57" i="1"/>
  <c r="AX57" i="1" s="1"/>
  <c r="AV58" i="1"/>
  <c r="AX58" i="1" s="1"/>
  <c r="AV59" i="1"/>
  <c r="AX59" i="1" s="1"/>
  <c r="AV60" i="1"/>
  <c r="AX60" i="1" s="1"/>
  <c r="AV61" i="1"/>
  <c r="AX61" i="1" s="1"/>
  <c r="AV62" i="1"/>
  <c r="AX62" i="1" s="1"/>
  <c r="AV63" i="1"/>
  <c r="AX63" i="1" s="1"/>
  <c r="AV64" i="1"/>
  <c r="AX64" i="1" s="1"/>
  <c r="AV65" i="1"/>
  <c r="AX65" i="1" s="1"/>
  <c r="AV66" i="1"/>
  <c r="AX66" i="1" s="1"/>
  <c r="AV67" i="1"/>
  <c r="AX67" i="1" s="1"/>
  <c r="AV68" i="1"/>
  <c r="AX68" i="1" s="1"/>
  <c r="AV69" i="1"/>
  <c r="AX69" i="1" s="1"/>
  <c r="AV70" i="1"/>
  <c r="AX70" i="1" s="1"/>
  <c r="AV71" i="1"/>
  <c r="AX71" i="1" s="1"/>
  <c r="AV72" i="1"/>
  <c r="AX72" i="1" s="1"/>
  <c r="AV73" i="1"/>
  <c r="AX73" i="1" s="1"/>
  <c r="AV74" i="1"/>
  <c r="AX74" i="1" s="1"/>
  <c r="AV75" i="1"/>
  <c r="AX75" i="1" s="1"/>
  <c r="AV76" i="1"/>
  <c r="AX76" i="1" s="1"/>
  <c r="AV77" i="1"/>
  <c r="AX77" i="1" s="1"/>
  <c r="AV78" i="1"/>
  <c r="AX78" i="1" s="1"/>
  <c r="AV79" i="1"/>
  <c r="AX79" i="1" s="1"/>
  <c r="AV80" i="1"/>
  <c r="AX80" i="1" s="1"/>
  <c r="AV81" i="1"/>
  <c r="AX81" i="1" s="1"/>
  <c r="AV82" i="1"/>
  <c r="AX82" i="1" s="1"/>
  <c r="AV83" i="1"/>
  <c r="AX83" i="1" s="1"/>
  <c r="AV84" i="1"/>
  <c r="AX84" i="1" s="1"/>
  <c r="AV85" i="1"/>
  <c r="AX85" i="1" s="1"/>
  <c r="AV86" i="1"/>
  <c r="AX86" i="1" s="1"/>
  <c r="AV87" i="1"/>
  <c r="AX87" i="1" s="1"/>
  <c r="AV88" i="1"/>
  <c r="AX88" i="1" s="1"/>
  <c r="AV89" i="1"/>
  <c r="AX89" i="1" s="1"/>
  <c r="AV90" i="1"/>
  <c r="AX90" i="1" s="1"/>
  <c r="AV91" i="1"/>
  <c r="AX91" i="1" s="1"/>
  <c r="AV92" i="1"/>
  <c r="AX92" i="1" s="1"/>
  <c r="AV93" i="1"/>
  <c r="AX93" i="1" s="1"/>
  <c r="AV94" i="1"/>
  <c r="AX94" i="1" s="1"/>
  <c r="AV95" i="1"/>
  <c r="AX95" i="1" s="1"/>
  <c r="AV96" i="1"/>
  <c r="AX96" i="1" s="1"/>
  <c r="AV97" i="1"/>
  <c r="AX97" i="1" s="1"/>
  <c r="AV98" i="1"/>
  <c r="AX98" i="1" s="1"/>
  <c r="AV99" i="1"/>
  <c r="AX99" i="1" s="1"/>
  <c r="AV100" i="1"/>
  <c r="AX100" i="1" s="1"/>
  <c r="AV101" i="1"/>
  <c r="AX101" i="1" s="1"/>
  <c r="AV102" i="1"/>
  <c r="AX102" i="1" s="1"/>
  <c r="AV103" i="1"/>
  <c r="AX103" i="1" s="1"/>
  <c r="AV104" i="1"/>
  <c r="AX104" i="1" s="1"/>
  <c r="AV105" i="1"/>
  <c r="AX105" i="1" s="1"/>
  <c r="AV106" i="1"/>
  <c r="AX106" i="1" s="1"/>
  <c r="AV107" i="1"/>
  <c r="AX107" i="1" s="1"/>
  <c r="AV108" i="1"/>
  <c r="AX108" i="1" s="1"/>
  <c r="AV109" i="1"/>
  <c r="AX109" i="1" s="1"/>
  <c r="AV110" i="1"/>
  <c r="AX110" i="1" s="1"/>
  <c r="AV111" i="1"/>
  <c r="AX111" i="1" s="1"/>
  <c r="AV112" i="1"/>
  <c r="AX112" i="1" s="1"/>
  <c r="AV113" i="1"/>
  <c r="AX113" i="1" s="1"/>
  <c r="AV114" i="1"/>
  <c r="AX114" i="1" s="1"/>
  <c r="AV115" i="1"/>
  <c r="AX115" i="1" s="1"/>
  <c r="AV116" i="1"/>
  <c r="AX116" i="1" s="1"/>
  <c r="AV117" i="1"/>
  <c r="AX117" i="1" s="1"/>
  <c r="AV118" i="1"/>
  <c r="AX118" i="1" s="1"/>
  <c r="AV119" i="1"/>
  <c r="AX119" i="1" s="1"/>
  <c r="AV120" i="1"/>
  <c r="AX120" i="1" s="1"/>
  <c r="AV121" i="1"/>
  <c r="AX121" i="1" s="1"/>
  <c r="AV122" i="1"/>
  <c r="AX122" i="1" s="1"/>
  <c r="AV123" i="1"/>
  <c r="AX123" i="1" s="1"/>
  <c r="AV124" i="1"/>
  <c r="AX124" i="1" s="1"/>
  <c r="AV125" i="1"/>
  <c r="AX125" i="1" s="1"/>
  <c r="AV126" i="1"/>
  <c r="AX126" i="1" s="1"/>
  <c r="AV127" i="1"/>
  <c r="AX127" i="1" s="1"/>
  <c r="AV128" i="1"/>
  <c r="AX128" i="1" s="1"/>
  <c r="AV129" i="1"/>
  <c r="AX129" i="1" s="1"/>
  <c r="AV130" i="1"/>
  <c r="AX130" i="1" s="1"/>
  <c r="AV131" i="1"/>
  <c r="AX131" i="1" s="1"/>
  <c r="AV132" i="1"/>
  <c r="AX132" i="1" s="1"/>
  <c r="AV133" i="1"/>
  <c r="AX133" i="1" s="1"/>
  <c r="AV134" i="1"/>
  <c r="AX134" i="1" s="1"/>
  <c r="AV135" i="1"/>
  <c r="AX135" i="1" s="1"/>
  <c r="AV136" i="1"/>
  <c r="AX136" i="1" s="1"/>
  <c r="AV137" i="1"/>
  <c r="AX137" i="1" s="1"/>
  <c r="AV138" i="1"/>
  <c r="AX138" i="1" s="1"/>
  <c r="AV139" i="1"/>
  <c r="AX139" i="1" s="1"/>
  <c r="AV140" i="1"/>
  <c r="AX140" i="1" s="1"/>
  <c r="AV141" i="1"/>
  <c r="AX141" i="1" s="1"/>
  <c r="AV142" i="1"/>
  <c r="AX142" i="1" s="1"/>
  <c r="AV143" i="1"/>
  <c r="AX143" i="1" s="1"/>
  <c r="AV144" i="1"/>
  <c r="AX144" i="1" s="1"/>
  <c r="AV145" i="1"/>
  <c r="AX145" i="1" s="1"/>
  <c r="AV146" i="1"/>
  <c r="AX146" i="1" s="1"/>
  <c r="AV147" i="1"/>
  <c r="AX147" i="1" s="1"/>
  <c r="AV148" i="1"/>
  <c r="AX148" i="1" s="1"/>
  <c r="AV149" i="1"/>
  <c r="AX149" i="1" s="1"/>
  <c r="AV150" i="1"/>
  <c r="AX150" i="1" s="1"/>
  <c r="AV151" i="1"/>
  <c r="AX151" i="1" s="1"/>
  <c r="AV152" i="1"/>
  <c r="AX152" i="1" s="1"/>
  <c r="AV153" i="1"/>
  <c r="AX153" i="1" s="1"/>
  <c r="AV154" i="1"/>
  <c r="AX154" i="1" s="1"/>
  <c r="AV155" i="1"/>
  <c r="AX155" i="1" s="1"/>
  <c r="AV156" i="1"/>
  <c r="AX156" i="1" s="1"/>
  <c r="AV157" i="1"/>
  <c r="AX157" i="1" s="1"/>
  <c r="AV158" i="1"/>
  <c r="AX158" i="1" s="1"/>
  <c r="AV159" i="1"/>
  <c r="AX159" i="1" s="1"/>
  <c r="AV160" i="1"/>
  <c r="AX160" i="1" s="1"/>
  <c r="AV161" i="1"/>
  <c r="AX161" i="1" s="1"/>
  <c r="AV162" i="1"/>
  <c r="AX162" i="1" s="1"/>
  <c r="AV163" i="1"/>
  <c r="AX163" i="1" s="1"/>
  <c r="AV164" i="1"/>
  <c r="AX164" i="1" s="1"/>
  <c r="AV165" i="1"/>
  <c r="AX165" i="1" s="1"/>
  <c r="AV166" i="1"/>
  <c r="AX166" i="1" s="1"/>
  <c r="AV167" i="1"/>
  <c r="AX167" i="1" s="1"/>
  <c r="AV168" i="1"/>
  <c r="AX168" i="1" s="1"/>
  <c r="AV169" i="1"/>
  <c r="AX169" i="1" s="1"/>
  <c r="AV170" i="1"/>
  <c r="AX170" i="1" s="1"/>
  <c r="AV171" i="1"/>
  <c r="AX171" i="1" s="1"/>
  <c r="AV172" i="1"/>
  <c r="AX172" i="1" s="1"/>
  <c r="AV173" i="1"/>
  <c r="AX173" i="1" s="1"/>
  <c r="AV174" i="1"/>
  <c r="AX174" i="1" s="1"/>
  <c r="AV175" i="1"/>
  <c r="AX175" i="1" s="1"/>
  <c r="AV176" i="1"/>
  <c r="AX176" i="1" s="1"/>
  <c r="AV177" i="1"/>
  <c r="AX177" i="1" s="1"/>
  <c r="AV178" i="1"/>
  <c r="AX178" i="1" s="1"/>
  <c r="AV179" i="1"/>
  <c r="AX179" i="1" s="1"/>
  <c r="AV180" i="1"/>
  <c r="AX180" i="1" s="1"/>
  <c r="AV181" i="1"/>
  <c r="AX181" i="1" s="1"/>
  <c r="AV182" i="1"/>
  <c r="AX182" i="1" s="1"/>
  <c r="AV183" i="1"/>
  <c r="AX183" i="1" s="1"/>
  <c r="AV184" i="1"/>
  <c r="AX184" i="1" s="1"/>
  <c r="AV185" i="1"/>
  <c r="AX185" i="1" s="1"/>
  <c r="AV186" i="1"/>
  <c r="AX186" i="1" s="1"/>
  <c r="AV187" i="1"/>
  <c r="AX187" i="1" s="1"/>
  <c r="AV188" i="1"/>
  <c r="AX188" i="1" s="1"/>
  <c r="AV189" i="1"/>
  <c r="AX189" i="1" s="1"/>
  <c r="AV190" i="1"/>
  <c r="AX190" i="1" s="1"/>
  <c r="AV191" i="1"/>
  <c r="AX191" i="1" s="1"/>
  <c r="AV192" i="1"/>
  <c r="AX192" i="1" s="1"/>
  <c r="AV193" i="1"/>
  <c r="AX193" i="1" s="1"/>
  <c r="AV194" i="1"/>
  <c r="AX194" i="1" s="1"/>
  <c r="AV195" i="1"/>
  <c r="AX195" i="1" s="1"/>
  <c r="AV196" i="1"/>
  <c r="AX196" i="1" s="1"/>
  <c r="AV197" i="1"/>
  <c r="AX197" i="1" s="1"/>
  <c r="AV198" i="1"/>
  <c r="AX198" i="1" s="1"/>
  <c r="AV199" i="1"/>
  <c r="AX199" i="1" s="1"/>
  <c r="AV200" i="1"/>
  <c r="AX200" i="1" s="1"/>
  <c r="AV201" i="1"/>
  <c r="AX201" i="1" s="1"/>
  <c r="AV202" i="1"/>
  <c r="AX202" i="1" s="1"/>
  <c r="AV203" i="1"/>
  <c r="AX203" i="1" s="1"/>
  <c r="AV204" i="1"/>
  <c r="AX204" i="1" s="1"/>
  <c r="AV205" i="1"/>
  <c r="AX205" i="1" s="1"/>
  <c r="AV206" i="1"/>
  <c r="AX206" i="1" s="1"/>
  <c r="AV207" i="1"/>
  <c r="AX207" i="1" s="1"/>
  <c r="AV208" i="1"/>
  <c r="AX208" i="1" s="1"/>
  <c r="AV209" i="1"/>
  <c r="AX209" i="1" s="1"/>
  <c r="AV210" i="1"/>
  <c r="AX210" i="1" s="1"/>
  <c r="AV211" i="1"/>
  <c r="AX211" i="1" s="1"/>
  <c r="AV212" i="1"/>
  <c r="AX212" i="1" s="1"/>
  <c r="AV213" i="1"/>
  <c r="AX213" i="1" s="1"/>
  <c r="AV214" i="1"/>
  <c r="AX214" i="1" s="1"/>
  <c r="AV215" i="1"/>
  <c r="AX215" i="1" s="1"/>
  <c r="AV216" i="1"/>
  <c r="AX216" i="1" s="1"/>
  <c r="AV217" i="1"/>
  <c r="AX217" i="1" s="1"/>
  <c r="AV218" i="1"/>
  <c r="AX218" i="1" s="1"/>
  <c r="AV219" i="1"/>
  <c r="AX219" i="1" s="1"/>
  <c r="AV220" i="1"/>
  <c r="AX220" i="1" s="1"/>
  <c r="AV221" i="1"/>
  <c r="AX221" i="1" s="1"/>
  <c r="AV222" i="1"/>
  <c r="AX222" i="1" s="1"/>
  <c r="AV223" i="1"/>
  <c r="AX223" i="1" s="1"/>
  <c r="AV224" i="1"/>
  <c r="AX224" i="1" s="1"/>
  <c r="AV225" i="1"/>
  <c r="AX225" i="1" s="1"/>
  <c r="AV226" i="1"/>
  <c r="AX226" i="1" s="1"/>
  <c r="AV227" i="1"/>
  <c r="AX227" i="1" s="1"/>
  <c r="AV228" i="1"/>
  <c r="AX228" i="1" s="1"/>
  <c r="AV229" i="1"/>
  <c r="AX229" i="1" s="1"/>
  <c r="AV230" i="1"/>
  <c r="AX230" i="1" s="1"/>
  <c r="AV231" i="1"/>
  <c r="AX231" i="1" s="1"/>
  <c r="AV232" i="1"/>
  <c r="AX232" i="1" s="1"/>
  <c r="AV233" i="1"/>
  <c r="AX233" i="1" s="1"/>
  <c r="AV234" i="1"/>
  <c r="AX234" i="1" s="1"/>
  <c r="AV235" i="1"/>
  <c r="AX235" i="1" s="1"/>
  <c r="AV236" i="1"/>
  <c r="AX236" i="1" s="1"/>
  <c r="AV237" i="1"/>
  <c r="AX237" i="1" s="1"/>
  <c r="AV238" i="1"/>
  <c r="AX238" i="1" s="1"/>
  <c r="AV239" i="1"/>
  <c r="AX239" i="1" s="1"/>
  <c r="AV240" i="1"/>
  <c r="AX240" i="1" s="1"/>
  <c r="AV241" i="1"/>
  <c r="AX241" i="1" s="1"/>
  <c r="AV242" i="1"/>
  <c r="AX242" i="1" s="1"/>
  <c r="AV243" i="1"/>
  <c r="AX243" i="1" s="1"/>
  <c r="AV244" i="1"/>
  <c r="AX244" i="1" s="1"/>
  <c r="AV245" i="1"/>
  <c r="AX245" i="1" s="1"/>
  <c r="AV246" i="1"/>
  <c r="AX246" i="1" s="1"/>
  <c r="AV247" i="1"/>
  <c r="AX247" i="1" s="1"/>
  <c r="AV248" i="1"/>
  <c r="AX248" i="1" s="1"/>
  <c r="AV249" i="1"/>
  <c r="AX249" i="1" s="1"/>
  <c r="AV250" i="1"/>
  <c r="AX250" i="1" s="1"/>
  <c r="AV251" i="1"/>
  <c r="AX251" i="1" s="1"/>
  <c r="AV252" i="1"/>
  <c r="AX252" i="1" s="1"/>
  <c r="AV253" i="1"/>
  <c r="AX253" i="1" s="1"/>
  <c r="AV254" i="1"/>
  <c r="AX254" i="1" s="1"/>
  <c r="AV255" i="1"/>
  <c r="AX255" i="1" s="1"/>
  <c r="AV256" i="1"/>
  <c r="AX256" i="1" s="1"/>
  <c r="AV257" i="1"/>
  <c r="AX257" i="1" s="1"/>
  <c r="AV258" i="1"/>
  <c r="AX258" i="1" s="1"/>
  <c r="AV259" i="1"/>
  <c r="AX259" i="1" s="1"/>
  <c r="AV260" i="1"/>
  <c r="AX260" i="1" s="1"/>
  <c r="AV261" i="1"/>
  <c r="AX261" i="1" s="1"/>
  <c r="AV262" i="1"/>
  <c r="AX262" i="1" s="1"/>
  <c r="AV263" i="1"/>
  <c r="AX263" i="1" s="1"/>
  <c r="AV264" i="1"/>
  <c r="AX264" i="1" s="1"/>
  <c r="AV265" i="1"/>
  <c r="AX265" i="1" s="1"/>
  <c r="AV266" i="1"/>
  <c r="AX266" i="1" s="1"/>
  <c r="AV267" i="1"/>
  <c r="AX267" i="1" s="1"/>
  <c r="AV268" i="1"/>
  <c r="AX268" i="1" s="1"/>
  <c r="AV269" i="1"/>
  <c r="AX269" i="1" s="1"/>
  <c r="AV270" i="1"/>
  <c r="AX270" i="1" s="1"/>
  <c r="AV271" i="1"/>
  <c r="AX271" i="1" s="1"/>
  <c r="AV272" i="1"/>
  <c r="AX272" i="1" s="1"/>
  <c r="AV273" i="1"/>
  <c r="AX273" i="1" s="1"/>
  <c r="AV274" i="1"/>
  <c r="AX274" i="1" s="1"/>
  <c r="AV275" i="1"/>
  <c r="AX275" i="1" s="1"/>
  <c r="AV276" i="1"/>
  <c r="AX276" i="1" s="1"/>
  <c r="AV277" i="1"/>
  <c r="AX277" i="1" s="1"/>
  <c r="AV278" i="1"/>
  <c r="AX278" i="1" s="1"/>
  <c r="AV279" i="1"/>
  <c r="AX279" i="1" s="1"/>
  <c r="AV280" i="1"/>
  <c r="AX280" i="1" s="1"/>
  <c r="AV281" i="1"/>
  <c r="AX281" i="1" s="1"/>
  <c r="AV282" i="1"/>
  <c r="AX282" i="1" s="1"/>
  <c r="AV283" i="1"/>
  <c r="AX283" i="1" s="1"/>
  <c r="AV284" i="1"/>
  <c r="AX284" i="1" s="1"/>
  <c r="AV285" i="1"/>
  <c r="AX285" i="1" s="1"/>
  <c r="AV286" i="1"/>
  <c r="AX286" i="1" s="1"/>
  <c r="AV287" i="1"/>
  <c r="AX287" i="1" s="1"/>
  <c r="AV288" i="1"/>
  <c r="AX288" i="1" s="1"/>
  <c r="AV289" i="1"/>
  <c r="AX289" i="1" s="1"/>
  <c r="AV290" i="1"/>
  <c r="AX290" i="1" s="1"/>
  <c r="AV291" i="1"/>
  <c r="AX291" i="1" s="1"/>
  <c r="AV292" i="1"/>
  <c r="AX292" i="1" s="1"/>
  <c r="AV293" i="1"/>
  <c r="AX293" i="1" s="1"/>
  <c r="AV294" i="1"/>
  <c r="AX294" i="1" s="1"/>
  <c r="AV295" i="1"/>
  <c r="AX295" i="1" s="1"/>
  <c r="AV296" i="1"/>
  <c r="AX296" i="1" s="1"/>
  <c r="AV297" i="1"/>
  <c r="AX297" i="1" s="1"/>
  <c r="AV298" i="1"/>
  <c r="AX298" i="1" s="1"/>
  <c r="AV299" i="1"/>
  <c r="AX299" i="1" s="1"/>
  <c r="AV300" i="1"/>
  <c r="AX300" i="1" s="1"/>
  <c r="AV301" i="1"/>
  <c r="AX301" i="1" s="1"/>
  <c r="AV302" i="1"/>
  <c r="AX302" i="1" s="1"/>
  <c r="AV303" i="1"/>
  <c r="AX303" i="1" s="1"/>
  <c r="AV304" i="1"/>
  <c r="AX304" i="1" s="1"/>
  <c r="AV305" i="1"/>
  <c r="AX305" i="1" s="1"/>
  <c r="AV306" i="1"/>
  <c r="AX306" i="1" s="1"/>
  <c r="AV307" i="1"/>
  <c r="AX307" i="1" s="1"/>
  <c r="AV308" i="1"/>
  <c r="AX308" i="1" s="1"/>
  <c r="AV309" i="1"/>
  <c r="AX309" i="1" s="1"/>
  <c r="AV310" i="1"/>
  <c r="AX310" i="1" s="1"/>
  <c r="AV311" i="1"/>
  <c r="AX311" i="1" s="1"/>
  <c r="AV312" i="1"/>
  <c r="AX312" i="1" s="1"/>
  <c r="AV313" i="1"/>
  <c r="AX313" i="1" s="1"/>
  <c r="AV314" i="1"/>
  <c r="AX314" i="1" s="1"/>
  <c r="AV315" i="1"/>
  <c r="AX315" i="1" s="1"/>
  <c r="AV316" i="1"/>
  <c r="AX316" i="1" s="1"/>
  <c r="AV317" i="1"/>
  <c r="AX317" i="1" s="1"/>
  <c r="AV318" i="1"/>
  <c r="AX318" i="1" s="1"/>
  <c r="AV319" i="1"/>
  <c r="AX319" i="1" s="1"/>
  <c r="AV320" i="1"/>
  <c r="AX320" i="1" s="1"/>
  <c r="AV321" i="1"/>
  <c r="AX321" i="1" s="1"/>
  <c r="AV322" i="1"/>
  <c r="AX322" i="1" s="1"/>
  <c r="AV323" i="1"/>
  <c r="AX323" i="1" s="1"/>
  <c r="AV324" i="1"/>
  <c r="AX324" i="1" s="1"/>
  <c r="AV325" i="1"/>
  <c r="AX325" i="1" s="1"/>
  <c r="AV326" i="1"/>
  <c r="AX326" i="1" s="1"/>
  <c r="AV327" i="1"/>
  <c r="AX327" i="1" s="1"/>
  <c r="AV328" i="1"/>
  <c r="AX328" i="1" s="1"/>
  <c r="AV329" i="1"/>
  <c r="AX329" i="1" s="1"/>
  <c r="AV330" i="1"/>
  <c r="AX330" i="1" s="1"/>
  <c r="AV331" i="1"/>
  <c r="AX331" i="1" s="1"/>
  <c r="AV332" i="1"/>
  <c r="AX332" i="1" s="1"/>
  <c r="AV333" i="1"/>
  <c r="AX333" i="1" s="1"/>
  <c r="AV334" i="1"/>
  <c r="AX334" i="1" s="1"/>
  <c r="AV335" i="1"/>
  <c r="AX335" i="1" s="1"/>
  <c r="AV336" i="1"/>
  <c r="AX336" i="1" s="1"/>
  <c r="AV337" i="1"/>
  <c r="AX337" i="1" s="1"/>
  <c r="AV338" i="1"/>
  <c r="AX338" i="1" s="1"/>
  <c r="AV339" i="1"/>
  <c r="AX339" i="1" s="1"/>
  <c r="AV340" i="1"/>
  <c r="AX340" i="1" s="1"/>
  <c r="AV341" i="1"/>
  <c r="AX341" i="1" s="1"/>
  <c r="AV342" i="1"/>
  <c r="AX342" i="1" s="1"/>
  <c r="AV343" i="1"/>
  <c r="AX343" i="1" s="1"/>
  <c r="AV344" i="1"/>
  <c r="AX344" i="1" s="1"/>
  <c r="AV345" i="1"/>
  <c r="AX345" i="1" s="1"/>
  <c r="AV346" i="1"/>
  <c r="AX346" i="1" s="1"/>
  <c r="AV347" i="1"/>
  <c r="AX347" i="1" s="1"/>
  <c r="AV348" i="1"/>
  <c r="AX348" i="1" s="1"/>
  <c r="AV349" i="1"/>
  <c r="AX349" i="1" s="1"/>
  <c r="AV350" i="1"/>
  <c r="AX350" i="1" s="1"/>
  <c r="AV351" i="1"/>
  <c r="AX351" i="1" s="1"/>
  <c r="AV352" i="1"/>
  <c r="AX352" i="1" s="1"/>
  <c r="AV353" i="1"/>
  <c r="AX353" i="1" s="1"/>
  <c r="AV354" i="1"/>
  <c r="AX354" i="1" s="1"/>
  <c r="AV355" i="1"/>
  <c r="AX355" i="1" s="1"/>
  <c r="AV356" i="1"/>
  <c r="AX356" i="1" s="1"/>
  <c r="AV357" i="1"/>
  <c r="AX357" i="1" s="1"/>
  <c r="AV358" i="1"/>
  <c r="AX358" i="1" s="1"/>
  <c r="AV359" i="1"/>
  <c r="AX359" i="1" s="1"/>
  <c r="AV360" i="1"/>
  <c r="AX360" i="1" s="1"/>
  <c r="AV361" i="1"/>
  <c r="AX361" i="1" s="1"/>
  <c r="AV362" i="1"/>
  <c r="AX362" i="1" s="1"/>
  <c r="AV363" i="1"/>
  <c r="AX363" i="1" s="1"/>
  <c r="AV364" i="1"/>
  <c r="AX364" i="1" s="1"/>
  <c r="AV365" i="1"/>
  <c r="AX365" i="1" s="1"/>
  <c r="AV366" i="1"/>
  <c r="AX366" i="1" s="1"/>
  <c r="AV367" i="1"/>
  <c r="AX367" i="1" s="1"/>
  <c r="AV368" i="1"/>
  <c r="AX368" i="1" s="1"/>
  <c r="AV369" i="1"/>
  <c r="AX369" i="1" s="1"/>
  <c r="AV370" i="1"/>
  <c r="AX370" i="1" s="1"/>
  <c r="AV371" i="1"/>
  <c r="AX371" i="1" s="1"/>
  <c r="AV372" i="1"/>
  <c r="AX372" i="1" s="1"/>
  <c r="AV373" i="1"/>
  <c r="AX373" i="1" s="1"/>
  <c r="AV374" i="1"/>
  <c r="AX374" i="1" s="1"/>
  <c r="AV375" i="1"/>
  <c r="AX375" i="1" s="1"/>
  <c r="AV376" i="1"/>
  <c r="AX376" i="1" s="1"/>
  <c r="AV377" i="1"/>
  <c r="AX377" i="1" s="1"/>
  <c r="AV378" i="1"/>
  <c r="AX378" i="1" s="1"/>
  <c r="AV379" i="1"/>
  <c r="AX379" i="1" s="1"/>
  <c r="AV380" i="1"/>
  <c r="AX380" i="1" s="1"/>
  <c r="AV381" i="1"/>
  <c r="AX381" i="1" s="1"/>
  <c r="AV382" i="1"/>
  <c r="AX382" i="1" s="1"/>
  <c r="AV383" i="1"/>
  <c r="AX383" i="1" s="1"/>
  <c r="AV384" i="1"/>
  <c r="AX384" i="1" s="1"/>
  <c r="AV385" i="1"/>
  <c r="AX385" i="1" s="1"/>
  <c r="AV386" i="1"/>
  <c r="AX386" i="1" s="1"/>
  <c r="AV387" i="1"/>
  <c r="AX387" i="1" s="1"/>
  <c r="AV388" i="1"/>
  <c r="AX388" i="1" s="1"/>
  <c r="AV389" i="1"/>
  <c r="AX389" i="1" s="1"/>
  <c r="AV390" i="1"/>
  <c r="AX390" i="1" s="1"/>
  <c r="AV391" i="1"/>
  <c r="AX391" i="1" s="1"/>
  <c r="AV392" i="1"/>
  <c r="AX392" i="1" s="1"/>
  <c r="AV393" i="1"/>
  <c r="AX393" i="1" s="1"/>
  <c r="AV394" i="1"/>
  <c r="AX394" i="1" s="1"/>
  <c r="AV395" i="1"/>
  <c r="AX395" i="1" s="1"/>
  <c r="AV396" i="1"/>
  <c r="AX396" i="1" s="1"/>
  <c r="AV397" i="1"/>
  <c r="AX397" i="1" s="1"/>
  <c r="AV398" i="1"/>
  <c r="AX398" i="1" s="1"/>
  <c r="AV399" i="1"/>
  <c r="AX399" i="1" s="1"/>
  <c r="AV400" i="1"/>
  <c r="AX400" i="1" s="1"/>
  <c r="AV401" i="1"/>
  <c r="AX401" i="1" s="1"/>
  <c r="AV402" i="1"/>
  <c r="AX402" i="1" s="1"/>
  <c r="AV403" i="1"/>
  <c r="AX403" i="1" s="1"/>
  <c r="AV404" i="1"/>
  <c r="AX404" i="1" s="1"/>
  <c r="AV405" i="1"/>
  <c r="AX405" i="1" s="1"/>
  <c r="AV406" i="1"/>
  <c r="AX406" i="1" s="1"/>
  <c r="AV407" i="1"/>
  <c r="AX407" i="1" s="1"/>
  <c r="AV408" i="1"/>
  <c r="AX408" i="1" s="1"/>
  <c r="AV409" i="1"/>
  <c r="AX409" i="1" s="1"/>
  <c r="AV410" i="1"/>
  <c r="AX410" i="1" s="1"/>
  <c r="AV411" i="1"/>
  <c r="AX411" i="1" s="1"/>
  <c r="AV412" i="1"/>
  <c r="AX412" i="1" s="1"/>
  <c r="AV413" i="1"/>
  <c r="AX413" i="1" s="1"/>
  <c r="AV414" i="1"/>
  <c r="AX414" i="1" s="1"/>
  <c r="AV415" i="1"/>
  <c r="AX415" i="1" s="1"/>
  <c r="AV416" i="1"/>
  <c r="AX416" i="1" s="1"/>
  <c r="AV417" i="1"/>
  <c r="AX417" i="1" s="1"/>
  <c r="AV418" i="1"/>
  <c r="AX418" i="1" s="1"/>
  <c r="AV419" i="1"/>
  <c r="AX419" i="1" s="1"/>
  <c r="AV420" i="1"/>
  <c r="AX420" i="1" s="1"/>
  <c r="AV421" i="1"/>
  <c r="AX421" i="1" s="1"/>
  <c r="AV422" i="1"/>
  <c r="AX422" i="1" s="1"/>
  <c r="AV423" i="1"/>
  <c r="AX423" i="1" s="1"/>
  <c r="AV424" i="1"/>
  <c r="AX424" i="1" s="1"/>
  <c r="AV425" i="1"/>
  <c r="AX425" i="1" s="1"/>
  <c r="AV426" i="1"/>
  <c r="AX426" i="1" s="1"/>
  <c r="AV427" i="1"/>
  <c r="AX427" i="1" s="1"/>
  <c r="AV428" i="1"/>
  <c r="AX428" i="1" s="1"/>
  <c r="AV429" i="1"/>
  <c r="AX429" i="1" s="1"/>
  <c r="AV430" i="1"/>
  <c r="AX430" i="1" s="1"/>
  <c r="AV431" i="1"/>
  <c r="AX431" i="1" s="1"/>
  <c r="AV432" i="1"/>
  <c r="AX432" i="1" s="1"/>
  <c r="AV433" i="1"/>
  <c r="AX433" i="1" s="1"/>
  <c r="AV434" i="1"/>
  <c r="AX434" i="1" s="1"/>
  <c r="AV435" i="1"/>
  <c r="AX435" i="1" s="1"/>
  <c r="AV436" i="1"/>
  <c r="AX436" i="1" s="1"/>
  <c r="AV437" i="1"/>
  <c r="AX437" i="1" s="1"/>
  <c r="AV438" i="1"/>
  <c r="AX438" i="1" s="1"/>
  <c r="AV439" i="1"/>
  <c r="AX439" i="1" s="1"/>
  <c r="AV440" i="1"/>
  <c r="AX440" i="1" s="1"/>
  <c r="AV441" i="1"/>
  <c r="AX441" i="1" s="1"/>
  <c r="AV442" i="1"/>
  <c r="AX442" i="1" s="1"/>
  <c r="AV443" i="1"/>
  <c r="AX443" i="1" s="1"/>
  <c r="AV444" i="1"/>
  <c r="AX444" i="1" s="1"/>
  <c r="AV445" i="1"/>
  <c r="AX445" i="1" s="1"/>
  <c r="AV446" i="1"/>
  <c r="AX446" i="1" s="1"/>
  <c r="AV447" i="1"/>
  <c r="AX447" i="1" s="1"/>
  <c r="AV448" i="1"/>
  <c r="AX448" i="1" s="1"/>
  <c r="AV449" i="1"/>
  <c r="AX449" i="1" s="1"/>
  <c r="AV450" i="1"/>
  <c r="AX450" i="1" s="1"/>
  <c r="AV451" i="1"/>
  <c r="AX451" i="1" s="1"/>
  <c r="AV452" i="1"/>
  <c r="AX452" i="1" s="1"/>
  <c r="AV453" i="1"/>
  <c r="AX453" i="1" s="1"/>
  <c r="AV454" i="1"/>
  <c r="AX454" i="1" s="1"/>
  <c r="AV455" i="1"/>
  <c r="AX455" i="1" s="1"/>
  <c r="AV456" i="1"/>
  <c r="AX456" i="1" s="1"/>
  <c r="AV457" i="1"/>
  <c r="AX457" i="1" s="1"/>
  <c r="AV458" i="1"/>
  <c r="AX458" i="1" s="1"/>
  <c r="AV459" i="1"/>
  <c r="AX459" i="1" s="1"/>
  <c r="AV460" i="1"/>
  <c r="AX460" i="1" s="1"/>
  <c r="AV461" i="1"/>
  <c r="AX461" i="1" s="1"/>
  <c r="AV462" i="1"/>
  <c r="AX462" i="1" s="1"/>
  <c r="AV463" i="1"/>
  <c r="AX463" i="1" s="1"/>
  <c r="AV464" i="1"/>
  <c r="AX464" i="1" s="1"/>
  <c r="AV465" i="1"/>
  <c r="AX465" i="1" s="1"/>
  <c r="AV466" i="1"/>
  <c r="AX466" i="1" s="1"/>
  <c r="AV467" i="1"/>
  <c r="AX467" i="1" s="1"/>
  <c r="AV468" i="1"/>
  <c r="AX468" i="1" s="1"/>
  <c r="AV469" i="1"/>
  <c r="AX469" i="1" s="1"/>
  <c r="AV470" i="1"/>
  <c r="AX470" i="1" s="1"/>
  <c r="AV471" i="1"/>
  <c r="AX471" i="1" s="1"/>
  <c r="AV472" i="1"/>
  <c r="AX472" i="1" s="1"/>
  <c r="AV473" i="1"/>
  <c r="AX473" i="1" s="1"/>
  <c r="AV474" i="1"/>
  <c r="AX474" i="1" s="1"/>
  <c r="AV475" i="1"/>
  <c r="AX475" i="1" s="1"/>
  <c r="AV476" i="1"/>
  <c r="AX476" i="1" s="1"/>
  <c r="AV477" i="1"/>
  <c r="AX477" i="1" s="1"/>
  <c r="AV478" i="1"/>
  <c r="AX478" i="1" s="1"/>
  <c r="AV479" i="1"/>
  <c r="AX479" i="1" s="1"/>
  <c r="AV480" i="1"/>
  <c r="AX480" i="1" s="1"/>
  <c r="AV481" i="1"/>
  <c r="AX481" i="1" s="1"/>
  <c r="AV482" i="1"/>
  <c r="AX482" i="1" s="1"/>
  <c r="AV483" i="1"/>
  <c r="AX483" i="1" s="1"/>
  <c r="AV484" i="1"/>
  <c r="AX484" i="1" s="1"/>
  <c r="AV485" i="1"/>
  <c r="AX485" i="1" s="1"/>
  <c r="AV486" i="1"/>
  <c r="AX486" i="1" s="1"/>
  <c r="AV487" i="1"/>
  <c r="AX487" i="1" s="1"/>
  <c r="AV488" i="1"/>
  <c r="AX488" i="1" s="1"/>
  <c r="AV489" i="1"/>
  <c r="AX489" i="1" s="1"/>
  <c r="AV490" i="1"/>
  <c r="AX490" i="1" s="1"/>
  <c r="AV491" i="1"/>
  <c r="AX491" i="1" s="1"/>
  <c r="AV492" i="1"/>
  <c r="AX492" i="1" s="1"/>
  <c r="AV493" i="1"/>
  <c r="AX493" i="1" s="1"/>
  <c r="AV494" i="1"/>
  <c r="AX494" i="1" s="1"/>
  <c r="AV495" i="1"/>
  <c r="AX495" i="1" s="1"/>
  <c r="AV496" i="1"/>
  <c r="AX496" i="1" s="1"/>
  <c r="AV497" i="1"/>
  <c r="AX497" i="1" s="1"/>
  <c r="AV498" i="1"/>
  <c r="AX498" i="1" s="1"/>
  <c r="AV499" i="1"/>
  <c r="AX499" i="1" s="1"/>
  <c r="AV500" i="1"/>
  <c r="AX500" i="1" s="1"/>
  <c r="AV501" i="1"/>
  <c r="AX501" i="1" s="1"/>
  <c r="AV502" i="1"/>
  <c r="AX502" i="1" s="1"/>
  <c r="AV503" i="1"/>
  <c r="AX503" i="1" s="1"/>
  <c r="AV504" i="1"/>
  <c r="AX504" i="1" s="1"/>
  <c r="AV505" i="1"/>
  <c r="AX505" i="1" s="1"/>
  <c r="AV506" i="1"/>
  <c r="AX506" i="1" s="1"/>
  <c r="AV507" i="1"/>
  <c r="AX507" i="1" s="1"/>
  <c r="AV508" i="1"/>
  <c r="AX508" i="1" s="1"/>
  <c r="AV509" i="1"/>
  <c r="AX509" i="1" s="1"/>
  <c r="AV510" i="1"/>
  <c r="AX510" i="1" s="1"/>
  <c r="AV511" i="1"/>
  <c r="AX511" i="1" s="1"/>
  <c r="AV512" i="1"/>
  <c r="AX512" i="1" s="1"/>
  <c r="AV513" i="1"/>
  <c r="AX513" i="1" s="1"/>
  <c r="AV514" i="1"/>
  <c r="AX514" i="1" s="1"/>
  <c r="AV515" i="1"/>
  <c r="AX515" i="1" s="1"/>
  <c r="AV516" i="1"/>
  <c r="AX516" i="1" s="1"/>
  <c r="AV517" i="1"/>
  <c r="AX517" i="1" s="1"/>
  <c r="AV518" i="1"/>
  <c r="AX518" i="1" s="1"/>
  <c r="AV519" i="1"/>
  <c r="AX519" i="1" s="1"/>
  <c r="AV520" i="1"/>
  <c r="AX520" i="1" s="1"/>
  <c r="AV521" i="1"/>
  <c r="AX521" i="1" s="1"/>
  <c r="AV522" i="1"/>
  <c r="AX522" i="1" s="1"/>
  <c r="AV523" i="1"/>
  <c r="AX523" i="1" s="1"/>
  <c r="AV524" i="1"/>
  <c r="AX524" i="1" s="1"/>
  <c r="AV525" i="1"/>
  <c r="AX525" i="1" s="1"/>
  <c r="AV526" i="1"/>
  <c r="AX526" i="1" s="1"/>
  <c r="AV527" i="1"/>
  <c r="AX527" i="1" s="1"/>
  <c r="AV528" i="1"/>
  <c r="AX528" i="1" s="1"/>
  <c r="AV529" i="1"/>
  <c r="AX529" i="1" s="1"/>
  <c r="AV530" i="1"/>
  <c r="AX530" i="1" s="1"/>
  <c r="AV531" i="1"/>
  <c r="AX531" i="1" s="1"/>
  <c r="AV532" i="1"/>
  <c r="AX532" i="1" s="1"/>
  <c r="AV533" i="1"/>
  <c r="AX533" i="1" s="1"/>
  <c r="AV534" i="1"/>
  <c r="AX534" i="1" s="1"/>
  <c r="AV535" i="1"/>
  <c r="AX535" i="1" s="1"/>
  <c r="AV536" i="1"/>
  <c r="AX536" i="1" s="1"/>
  <c r="AV537" i="1"/>
  <c r="AX537" i="1" s="1"/>
  <c r="AV538" i="1"/>
  <c r="AX538" i="1" s="1"/>
  <c r="AV539" i="1"/>
  <c r="AX539" i="1" s="1"/>
  <c r="AV540" i="1"/>
  <c r="AX540" i="1" s="1"/>
  <c r="AV541" i="1"/>
  <c r="AX541" i="1" s="1"/>
  <c r="AV542" i="1"/>
  <c r="AX542" i="1" s="1"/>
  <c r="AV543" i="1"/>
  <c r="AX543" i="1" s="1"/>
  <c r="AV544" i="1"/>
  <c r="AX544" i="1" s="1"/>
  <c r="AV545" i="1"/>
  <c r="AX545" i="1" s="1"/>
  <c r="AV546" i="1"/>
  <c r="AX546" i="1" s="1"/>
  <c r="AV547" i="1"/>
  <c r="AX547" i="1" s="1"/>
  <c r="AV548" i="1"/>
  <c r="AX548" i="1" s="1"/>
  <c r="AV549" i="1"/>
  <c r="AX549" i="1" s="1"/>
  <c r="AV550" i="1"/>
  <c r="AX550" i="1" s="1"/>
  <c r="AV551" i="1"/>
  <c r="AX551" i="1" s="1"/>
  <c r="AV552" i="1"/>
  <c r="AX552" i="1" s="1"/>
  <c r="AV553" i="1"/>
  <c r="AX553" i="1" s="1"/>
  <c r="AV554" i="1"/>
  <c r="AX554" i="1" s="1"/>
  <c r="AV555" i="1"/>
  <c r="AX555" i="1" s="1"/>
  <c r="AV556" i="1"/>
  <c r="AX556" i="1" s="1"/>
  <c r="AV557" i="1"/>
  <c r="AX557" i="1" s="1"/>
  <c r="AV558" i="1"/>
  <c r="AX558" i="1" s="1"/>
  <c r="AV559" i="1"/>
  <c r="AX559" i="1" s="1"/>
  <c r="AV560" i="1"/>
  <c r="AX560" i="1" s="1"/>
  <c r="AV561" i="1"/>
  <c r="AX561" i="1" s="1"/>
  <c r="AV562" i="1"/>
  <c r="AX562" i="1" s="1"/>
  <c r="AV563" i="1"/>
  <c r="AX563" i="1" s="1"/>
  <c r="AV564" i="1"/>
  <c r="AX564" i="1" s="1"/>
  <c r="AV565" i="1"/>
  <c r="AX565" i="1" s="1"/>
  <c r="AV566" i="1"/>
  <c r="AX566" i="1" s="1"/>
  <c r="AV567" i="1"/>
  <c r="AX567" i="1" s="1"/>
  <c r="AV568" i="1"/>
  <c r="AX568" i="1" s="1"/>
  <c r="AV569" i="1"/>
  <c r="AX569" i="1" s="1"/>
  <c r="AV570" i="1"/>
  <c r="AX570" i="1" s="1"/>
  <c r="AV571" i="1"/>
  <c r="AX571" i="1" s="1"/>
  <c r="AV572" i="1"/>
  <c r="AX572" i="1" s="1"/>
  <c r="AV573" i="1"/>
  <c r="AX573" i="1" s="1"/>
  <c r="AV574" i="1"/>
  <c r="AX574" i="1" s="1"/>
  <c r="AV575" i="1"/>
  <c r="AX575" i="1" s="1"/>
  <c r="AV576" i="1"/>
  <c r="AX576" i="1" s="1"/>
  <c r="AV577" i="1"/>
  <c r="AX577" i="1" s="1"/>
  <c r="AV578" i="1"/>
  <c r="AX578" i="1" s="1"/>
  <c r="AV579" i="1"/>
  <c r="AX579" i="1" s="1"/>
  <c r="AV580" i="1"/>
  <c r="AX580" i="1" s="1"/>
  <c r="AV581" i="1"/>
  <c r="AX581" i="1" s="1"/>
  <c r="AV582" i="1"/>
  <c r="AX582" i="1" s="1"/>
  <c r="AV583" i="1"/>
  <c r="AX583" i="1" s="1"/>
  <c r="AV584" i="1"/>
  <c r="AX584" i="1" s="1"/>
  <c r="AV585" i="1"/>
  <c r="AX585" i="1" s="1"/>
  <c r="AV586" i="1"/>
  <c r="AX586" i="1" s="1"/>
  <c r="AV587" i="1"/>
  <c r="AX587" i="1" s="1"/>
  <c r="AV588" i="1"/>
  <c r="AX588" i="1" s="1"/>
  <c r="AV589" i="1"/>
  <c r="AX589" i="1" s="1"/>
  <c r="AV590" i="1"/>
  <c r="AX590" i="1" s="1"/>
  <c r="AV591" i="1"/>
  <c r="AX591" i="1" s="1"/>
  <c r="AV592" i="1"/>
  <c r="AX592" i="1" s="1"/>
  <c r="AV593" i="1"/>
  <c r="AX593" i="1" s="1"/>
  <c r="AV594" i="1"/>
  <c r="AX594" i="1" s="1"/>
  <c r="AV595" i="1"/>
  <c r="AX595" i="1" s="1"/>
  <c r="AV596" i="1"/>
  <c r="AX596" i="1" s="1"/>
  <c r="AV597" i="1"/>
  <c r="AX597" i="1" s="1"/>
  <c r="AV598" i="1"/>
  <c r="AX598" i="1" s="1"/>
  <c r="AV599" i="1"/>
  <c r="AX599" i="1" s="1"/>
  <c r="AV600" i="1"/>
  <c r="AX600" i="1" s="1"/>
  <c r="AV601" i="1"/>
  <c r="AX601" i="1" s="1"/>
  <c r="AV602" i="1"/>
  <c r="AX602" i="1" s="1"/>
  <c r="AV603" i="1"/>
  <c r="AX603" i="1" s="1"/>
  <c r="AV604" i="1"/>
  <c r="AX604" i="1" s="1"/>
  <c r="AV605" i="1"/>
  <c r="AX605" i="1" s="1"/>
  <c r="AV606" i="1"/>
  <c r="AX606" i="1" s="1"/>
  <c r="AV607" i="1"/>
  <c r="AX607" i="1" s="1"/>
  <c r="AV608" i="1"/>
  <c r="AX608" i="1" s="1"/>
  <c r="AV609" i="1"/>
  <c r="AX609" i="1" s="1"/>
  <c r="AV610" i="1"/>
  <c r="AX610" i="1" s="1"/>
  <c r="AV611" i="1"/>
  <c r="AX611" i="1" s="1"/>
  <c r="AV612" i="1"/>
  <c r="AX612" i="1" s="1"/>
  <c r="AV613" i="1"/>
  <c r="AX613" i="1" s="1"/>
  <c r="AV614" i="1"/>
  <c r="AX614" i="1" s="1"/>
  <c r="AV615" i="1"/>
  <c r="AX615" i="1" s="1"/>
  <c r="AV616" i="1"/>
  <c r="AX616" i="1" s="1"/>
  <c r="AV617" i="1"/>
  <c r="AX617" i="1" s="1"/>
  <c r="AV618" i="1"/>
  <c r="AX618" i="1" s="1"/>
  <c r="AV619" i="1"/>
  <c r="AX619" i="1" s="1"/>
  <c r="AV620" i="1"/>
  <c r="AX620" i="1" s="1"/>
  <c r="AV621" i="1"/>
  <c r="AX621" i="1" s="1"/>
  <c r="AV622" i="1"/>
  <c r="AX622" i="1" s="1"/>
  <c r="AV623" i="1"/>
  <c r="AX623" i="1" s="1"/>
  <c r="AV624" i="1"/>
  <c r="AX624" i="1" s="1"/>
  <c r="AV625" i="1"/>
  <c r="AX625" i="1" s="1"/>
  <c r="AV626" i="1"/>
  <c r="AX626" i="1" s="1"/>
  <c r="AV627" i="1"/>
  <c r="AX627" i="1" s="1"/>
  <c r="AV628" i="1"/>
  <c r="AX628" i="1" s="1"/>
  <c r="AV629" i="1"/>
  <c r="AX629" i="1" s="1"/>
  <c r="AV630" i="1"/>
  <c r="AX630" i="1" s="1"/>
  <c r="AV631" i="1"/>
  <c r="AX631" i="1" s="1"/>
  <c r="AV632" i="1"/>
  <c r="AX632" i="1" s="1"/>
  <c r="AV633" i="1"/>
  <c r="AX633" i="1" s="1"/>
  <c r="AV634" i="1"/>
  <c r="AX634" i="1" s="1"/>
  <c r="AV635" i="1"/>
  <c r="AX635" i="1" s="1"/>
  <c r="AV636" i="1"/>
  <c r="AX636" i="1" s="1"/>
  <c r="AV637" i="1"/>
  <c r="AX637" i="1" s="1"/>
  <c r="AV638" i="1"/>
  <c r="AX638" i="1" s="1"/>
  <c r="AV639" i="1"/>
  <c r="AX639" i="1" s="1"/>
  <c r="AV640" i="1"/>
  <c r="AX640" i="1" s="1"/>
  <c r="AV641" i="1"/>
  <c r="AX641" i="1" s="1"/>
  <c r="AV642" i="1"/>
  <c r="AX642" i="1" s="1"/>
  <c r="AV643" i="1"/>
  <c r="AX643" i="1" s="1"/>
  <c r="AV644" i="1"/>
  <c r="AX644" i="1" s="1"/>
  <c r="AV645" i="1"/>
  <c r="AX645" i="1" s="1"/>
  <c r="AV646" i="1"/>
  <c r="AX646" i="1" s="1"/>
  <c r="AV647" i="1"/>
  <c r="AX647" i="1" s="1"/>
  <c r="AV648" i="1"/>
  <c r="AX648" i="1" s="1"/>
  <c r="AV649" i="1"/>
  <c r="AX649" i="1" s="1"/>
  <c r="AV650" i="1"/>
  <c r="AX650" i="1" s="1"/>
  <c r="AV651" i="1"/>
  <c r="AX651" i="1" s="1"/>
  <c r="AV652" i="1"/>
  <c r="AX652" i="1" s="1"/>
  <c r="AV653" i="1"/>
  <c r="AX653" i="1" s="1"/>
  <c r="AV654" i="1"/>
  <c r="AX654" i="1" s="1"/>
  <c r="AV655" i="1"/>
  <c r="AX655" i="1" s="1"/>
  <c r="AV656" i="1"/>
  <c r="AX656" i="1" s="1"/>
  <c r="AV657" i="1"/>
  <c r="AX657" i="1" s="1"/>
  <c r="AV658" i="1"/>
  <c r="AX658" i="1" s="1"/>
  <c r="AV659" i="1"/>
  <c r="AX659" i="1" s="1"/>
  <c r="AV660" i="1"/>
  <c r="AX660" i="1" s="1"/>
  <c r="AV661" i="1"/>
  <c r="AX661" i="1" s="1"/>
  <c r="AV662" i="1"/>
  <c r="AX662" i="1" s="1"/>
  <c r="AV663" i="1"/>
  <c r="AX663" i="1" s="1"/>
  <c r="AV664" i="1"/>
  <c r="AX664" i="1" s="1"/>
  <c r="AV665" i="1"/>
  <c r="AX665" i="1" s="1"/>
  <c r="AV666" i="1"/>
  <c r="AX666" i="1" s="1"/>
  <c r="AV667" i="1"/>
  <c r="AX667" i="1" s="1"/>
  <c r="AV668" i="1"/>
  <c r="AX668" i="1" s="1"/>
  <c r="AV669" i="1"/>
  <c r="AX669" i="1" s="1"/>
  <c r="AV670" i="1"/>
  <c r="AX670" i="1" s="1"/>
  <c r="AV671" i="1"/>
  <c r="AX671" i="1" s="1"/>
  <c r="AV672" i="1"/>
  <c r="AX672" i="1" s="1"/>
  <c r="AV673" i="1"/>
  <c r="AX673" i="1" s="1"/>
  <c r="AV674" i="1"/>
  <c r="AX674" i="1" s="1"/>
  <c r="AV675" i="1"/>
  <c r="AX675" i="1" s="1"/>
  <c r="AV676" i="1"/>
  <c r="AX676" i="1" s="1"/>
  <c r="AV677" i="1"/>
  <c r="AX677" i="1" s="1"/>
  <c r="AV678" i="1"/>
  <c r="AX678" i="1" s="1"/>
  <c r="AV679" i="1"/>
  <c r="AX679" i="1" s="1"/>
  <c r="AV680" i="1"/>
  <c r="AX680" i="1" s="1"/>
  <c r="AV681" i="1"/>
  <c r="AX681" i="1" s="1"/>
  <c r="AV682" i="1"/>
  <c r="AX682" i="1" s="1"/>
  <c r="AV683" i="1"/>
  <c r="AX683" i="1" s="1"/>
  <c r="AV684" i="1"/>
  <c r="AX684" i="1" s="1"/>
  <c r="AV685" i="1"/>
  <c r="AX685" i="1" s="1"/>
  <c r="AV686" i="1"/>
  <c r="AX686" i="1" s="1"/>
  <c r="AV687" i="1"/>
  <c r="AX687" i="1" s="1"/>
  <c r="AV688" i="1"/>
  <c r="AX688" i="1" s="1"/>
  <c r="AV689" i="1"/>
  <c r="AX689" i="1" s="1"/>
  <c r="AV690" i="1"/>
  <c r="AX690" i="1" s="1"/>
  <c r="AV691" i="1"/>
  <c r="AX691" i="1" s="1"/>
  <c r="AV692" i="1"/>
  <c r="AX692" i="1" s="1"/>
  <c r="AV693" i="1"/>
  <c r="AX693" i="1" s="1"/>
  <c r="AV694" i="1"/>
  <c r="AX694" i="1" s="1"/>
  <c r="AV695" i="1"/>
  <c r="AX695" i="1" s="1"/>
  <c r="AV696" i="1"/>
  <c r="AX696" i="1" s="1"/>
  <c r="AV697" i="1"/>
  <c r="AX697" i="1" s="1"/>
  <c r="AV698" i="1"/>
  <c r="AX698" i="1" s="1"/>
  <c r="AV699" i="1"/>
  <c r="AX699" i="1" s="1"/>
  <c r="AV700" i="1"/>
  <c r="AX700" i="1" s="1"/>
  <c r="AV701" i="1"/>
  <c r="AX701" i="1" s="1"/>
  <c r="AV702" i="1"/>
  <c r="AX702" i="1" s="1"/>
  <c r="AV703" i="1"/>
  <c r="AX703" i="1" s="1"/>
  <c r="AV704" i="1"/>
  <c r="AX704" i="1" s="1"/>
  <c r="AV705" i="1"/>
  <c r="AX705" i="1" s="1"/>
  <c r="AV706" i="1"/>
  <c r="AX706" i="1" s="1"/>
  <c r="AV707" i="1"/>
  <c r="AX707" i="1" s="1"/>
  <c r="AV708" i="1"/>
  <c r="AX708" i="1" s="1"/>
  <c r="AV709" i="1"/>
  <c r="AX709" i="1" s="1"/>
  <c r="AV710" i="1"/>
  <c r="AX710" i="1" s="1"/>
  <c r="AV711" i="1"/>
  <c r="AX711" i="1" s="1"/>
  <c r="AV712" i="1"/>
  <c r="AX712" i="1" s="1"/>
  <c r="AV713" i="1"/>
  <c r="AX713" i="1" s="1"/>
  <c r="AV714" i="1"/>
  <c r="AX714" i="1" s="1"/>
  <c r="AV715" i="1"/>
  <c r="AX715" i="1" s="1"/>
  <c r="AV716" i="1"/>
  <c r="AX716" i="1" s="1"/>
  <c r="AV717" i="1"/>
  <c r="AX717" i="1" s="1"/>
  <c r="AV718" i="1"/>
  <c r="AX718" i="1" s="1"/>
  <c r="AV719" i="1"/>
  <c r="AX719" i="1" s="1"/>
  <c r="AV720" i="1"/>
  <c r="AX720" i="1" s="1"/>
  <c r="AV721" i="1"/>
  <c r="AX721" i="1" s="1"/>
  <c r="AV722" i="1"/>
  <c r="AX722" i="1" s="1"/>
  <c r="AV723" i="1"/>
  <c r="AX723" i="1" s="1"/>
  <c r="AV724" i="1"/>
  <c r="AX724" i="1" s="1"/>
  <c r="AV725" i="1"/>
  <c r="AX725" i="1" s="1"/>
  <c r="AV726" i="1"/>
  <c r="AX726" i="1" s="1"/>
  <c r="AV727" i="1"/>
  <c r="AX727" i="1" s="1"/>
  <c r="AV728" i="1"/>
  <c r="AX728" i="1" s="1"/>
  <c r="AV729" i="1"/>
  <c r="AX729" i="1" s="1"/>
  <c r="AV730" i="1"/>
  <c r="AX730" i="1" s="1"/>
  <c r="AV731" i="1"/>
  <c r="AX731" i="1" s="1"/>
  <c r="AV732" i="1"/>
  <c r="AX732" i="1" s="1"/>
  <c r="AV733" i="1"/>
  <c r="AX733" i="1" s="1"/>
  <c r="AV734" i="1"/>
  <c r="AX734" i="1" s="1"/>
  <c r="AV735" i="1"/>
  <c r="AX735" i="1" s="1"/>
  <c r="AV736" i="1"/>
  <c r="AX736" i="1" s="1"/>
  <c r="AV737" i="1"/>
  <c r="AX737" i="1" s="1"/>
  <c r="AV738" i="1"/>
  <c r="AX738" i="1" s="1"/>
  <c r="AV739" i="1"/>
  <c r="AX739" i="1" s="1"/>
  <c r="AV740" i="1"/>
  <c r="AX740" i="1" s="1"/>
  <c r="AV741" i="1"/>
  <c r="AX741" i="1" s="1"/>
  <c r="AV742" i="1"/>
  <c r="AX742" i="1" s="1"/>
  <c r="AV743" i="1"/>
  <c r="AX743" i="1" s="1"/>
  <c r="AV744" i="1"/>
  <c r="AX744" i="1" s="1"/>
  <c r="AV745" i="1"/>
  <c r="AX745" i="1" s="1"/>
  <c r="AV746" i="1"/>
  <c r="AX746" i="1" s="1"/>
  <c r="AV747" i="1"/>
  <c r="AX747" i="1" s="1"/>
  <c r="AV748" i="1"/>
  <c r="AX748" i="1" s="1"/>
  <c r="AV749" i="1"/>
  <c r="AX749" i="1" s="1"/>
  <c r="AV750" i="1"/>
  <c r="AX750" i="1" s="1"/>
  <c r="AV751" i="1"/>
  <c r="AX751" i="1" s="1"/>
  <c r="AV752" i="1"/>
  <c r="AX752" i="1" s="1"/>
  <c r="AV753" i="1"/>
  <c r="AX753" i="1" s="1"/>
  <c r="AV754" i="1"/>
  <c r="AX754" i="1" s="1"/>
  <c r="AV755" i="1"/>
  <c r="AX755" i="1" s="1"/>
  <c r="AV756" i="1"/>
  <c r="AX756" i="1" s="1"/>
  <c r="AV757" i="1"/>
  <c r="AX757" i="1" s="1"/>
  <c r="AV758" i="1"/>
  <c r="AX758" i="1" s="1"/>
  <c r="AV759" i="1"/>
  <c r="AX759" i="1" s="1"/>
  <c r="AV760" i="1"/>
  <c r="AX760" i="1" s="1"/>
  <c r="AV761" i="1"/>
  <c r="AX761" i="1" s="1"/>
  <c r="AV762" i="1"/>
  <c r="AX762" i="1" s="1"/>
  <c r="AV763" i="1"/>
  <c r="AX763" i="1" s="1"/>
  <c r="AV764" i="1"/>
  <c r="AX764" i="1" s="1"/>
  <c r="AV765" i="1"/>
  <c r="AX765" i="1" s="1"/>
  <c r="AV766" i="1"/>
  <c r="AX766" i="1" s="1"/>
  <c r="AV767" i="1"/>
  <c r="AX767" i="1" s="1"/>
  <c r="AV768" i="1"/>
  <c r="AX768" i="1" s="1"/>
  <c r="AV769" i="1"/>
  <c r="AX769" i="1" s="1"/>
  <c r="AV770" i="1"/>
  <c r="AX770" i="1" s="1"/>
  <c r="AV771" i="1"/>
  <c r="AX771" i="1" s="1"/>
  <c r="AV772" i="1"/>
  <c r="AX772" i="1" s="1"/>
  <c r="AV773" i="1"/>
  <c r="AX773" i="1" s="1"/>
  <c r="AV774" i="1"/>
  <c r="AX774" i="1" s="1"/>
  <c r="AV775" i="1"/>
  <c r="AX775" i="1" s="1"/>
  <c r="AV776" i="1"/>
  <c r="AX776" i="1" s="1"/>
  <c r="AV777" i="1"/>
  <c r="AX777" i="1" s="1"/>
  <c r="AV778" i="1"/>
  <c r="AX778" i="1" s="1"/>
  <c r="AV779" i="1"/>
  <c r="AX779" i="1" s="1"/>
  <c r="AV780" i="1"/>
  <c r="AX780" i="1" s="1"/>
  <c r="AV781" i="1"/>
  <c r="AX781" i="1" s="1"/>
  <c r="AV782" i="1"/>
  <c r="AX782" i="1" s="1"/>
  <c r="AV783" i="1"/>
  <c r="AX783" i="1" s="1"/>
  <c r="AV784" i="1"/>
  <c r="AX784" i="1" s="1"/>
  <c r="AV785" i="1"/>
  <c r="AX785" i="1" s="1"/>
  <c r="AV786" i="1"/>
  <c r="AX786" i="1" s="1"/>
  <c r="AV787" i="1"/>
  <c r="AX787" i="1" s="1"/>
  <c r="AV788" i="1"/>
  <c r="AX788" i="1" s="1"/>
  <c r="AV789" i="1"/>
  <c r="AX789" i="1" s="1"/>
  <c r="AV790" i="1"/>
  <c r="AX790" i="1" s="1"/>
  <c r="AV791" i="1"/>
  <c r="AX791" i="1" s="1"/>
  <c r="AV792" i="1"/>
  <c r="AX792" i="1" s="1"/>
  <c r="AV793" i="1"/>
  <c r="AX793" i="1" s="1"/>
  <c r="AV794" i="1"/>
  <c r="AX794" i="1" s="1"/>
  <c r="AV795" i="1"/>
  <c r="AX795" i="1" s="1"/>
  <c r="AV796" i="1"/>
  <c r="AX796" i="1" s="1"/>
  <c r="AV797" i="1"/>
  <c r="AX797" i="1" s="1"/>
  <c r="AV798" i="1"/>
  <c r="AX798" i="1" s="1"/>
  <c r="AV799" i="1"/>
  <c r="AX799" i="1" s="1"/>
  <c r="AV800" i="1"/>
  <c r="AX800" i="1" s="1"/>
  <c r="AV801" i="1"/>
  <c r="AX801" i="1" s="1"/>
  <c r="AV802" i="1"/>
  <c r="AX802" i="1" s="1"/>
  <c r="AV803" i="1"/>
  <c r="AX803" i="1" s="1"/>
  <c r="AV804" i="1"/>
  <c r="AX804" i="1" s="1"/>
  <c r="AV805" i="1"/>
  <c r="AX805" i="1" s="1"/>
  <c r="AV806" i="1"/>
  <c r="AX806" i="1" s="1"/>
  <c r="AV807" i="1"/>
  <c r="AX807" i="1" s="1"/>
  <c r="AV808" i="1"/>
  <c r="AX808" i="1" s="1"/>
  <c r="AV809" i="1"/>
  <c r="AX809" i="1" s="1"/>
  <c r="AV810" i="1"/>
  <c r="AX810" i="1" s="1"/>
  <c r="AV811" i="1"/>
  <c r="AX811" i="1" s="1"/>
  <c r="AV812" i="1"/>
  <c r="AX812" i="1" s="1"/>
  <c r="AV813" i="1"/>
  <c r="AX813" i="1" s="1"/>
  <c r="AV814" i="1"/>
  <c r="AX814" i="1" s="1"/>
  <c r="AV815" i="1"/>
  <c r="AX815" i="1" s="1"/>
  <c r="AV816" i="1"/>
  <c r="AX816" i="1" s="1"/>
  <c r="AV817" i="1"/>
  <c r="AX817" i="1" s="1"/>
  <c r="AV818" i="1"/>
  <c r="AX818" i="1" s="1"/>
  <c r="AV819" i="1"/>
  <c r="AX819" i="1" s="1"/>
  <c r="AV820" i="1"/>
  <c r="AX820" i="1" s="1"/>
  <c r="AV821" i="1"/>
  <c r="AX821" i="1" s="1"/>
  <c r="AV822" i="1"/>
  <c r="AX822" i="1" s="1"/>
  <c r="AV823" i="1"/>
  <c r="AX823" i="1" s="1"/>
  <c r="AV824" i="1"/>
  <c r="AX824" i="1" s="1"/>
  <c r="AV825" i="1"/>
  <c r="AX825" i="1" s="1"/>
  <c r="AV826" i="1"/>
  <c r="AX826" i="1" s="1"/>
  <c r="AV827" i="1"/>
  <c r="AX827" i="1" s="1"/>
  <c r="AV828" i="1"/>
  <c r="AX828" i="1" s="1"/>
  <c r="AV829" i="1"/>
  <c r="AX829" i="1" s="1"/>
  <c r="AV830" i="1"/>
  <c r="AX830" i="1" s="1"/>
  <c r="AV831" i="1"/>
  <c r="AX831" i="1" s="1"/>
  <c r="AV832" i="1"/>
  <c r="AX832" i="1" s="1"/>
  <c r="AV833" i="1"/>
  <c r="AX833" i="1" s="1"/>
  <c r="AV834" i="1"/>
  <c r="AX834" i="1" s="1"/>
  <c r="AV835" i="1"/>
  <c r="AX835" i="1" s="1"/>
  <c r="AV836" i="1"/>
  <c r="AX836" i="1" s="1"/>
  <c r="AV837" i="1"/>
  <c r="AX837" i="1" s="1"/>
  <c r="AV838" i="1"/>
  <c r="AX838" i="1" s="1"/>
  <c r="AV839" i="1"/>
  <c r="AX839" i="1" s="1"/>
  <c r="AV840" i="1"/>
  <c r="AX840" i="1" s="1"/>
  <c r="AV841" i="1"/>
  <c r="AX841" i="1" s="1"/>
  <c r="AV842" i="1"/>
  <c r="AX842" i="1" s="1"/>
  <c r="AV843" i="1"/>
  <c r="AX843" i="1" s="1"/>
  <c r="AV844" i="1"/>
  <c r="AX844" i="1" s="1"/>
  <c r="AV845" i="1"/>
  <c r="AX845" i="1" s="1"/>
  <c r="AV846" i="1"/>
  <c r="AX846" i="1" s="1"/>
  <c r="AV847" i="1"/>
  <c r="AX847" i="1" s="1"/>
  <c r="AV848" i="1"/>
  <c r="AX848" i="1" s="1"/>
  <c r="AV849" i="1"/>
  <c r="AX849" i="1" s="1"/>
  <c r="AV850" i="1"/>
  <c r="AX850" i="1" s="1"/>
  <c r="AV851" i="1"/>
  <c r="AX851" i="1" s="1"/>
  <c r="AV852" i="1"/>
  <c r="AX852" i="1" s="1"/>
  <c r="AV853" i="1"/>
  <c r="AX853" i="1" s="1"/>
  <c r="AV854" i="1"/>
  <c r="AX854" i="1" s="1"/>
  <c r="AV855" i="1"/>
  <c r="AX855" i="1" s="1"/>
  <c r="AV856" i="1"/>
  <c r="AX856" i="1" s="1"/>
  <c r="AV857" i="1"/>
  <c r="AX857" i="1" s="1"/>
  <c r="AV858" i="1"/>
  <c r="AX858" i="1" s="1"/>
  <c r="AV859" i="1"/>
  <c r="AX859" i="1" s="1"/>
  <c r="AV860" i="1"/>
  <c r="AX860" i="1" s="1"/>
  <c r="AV861" i="1"/>
  <c r="AX861" i="1" s="1"/>
  <c r="AV862" i="1"/>
  <c r="AX862" i="1" s="1"/>
  <c r="AV863" i="1"/>
  <c r="AX863" i="1" s="1"/>
  <c r="AV864" i="1"/>
  <c r="AX864" i="1" s="1"/>
  <c r="AV865" i="1"/>
  <c r="AX865" i="1" s="1"/>
  <c r="AV866" i="1"/>
  <c r="AX866" i="1" s="1"/>
  <c r="AV867" i="1"/>
  <c r="AX867" i="1" s="1"/>
  <c r="AV868" i="1"/>
  <c r="AX868" i="1" s="1"/>
  <c r="AV869" i="1"/>
  <c r="AX869" i="1" s="1"/>
  <c r="AV870" i="1"/>
  <c r="AX870" i="1" s="1"/>
  <c r="AV871" i="1"/>
  <c r="AX871" i="1" s="1"/>
  <c r="AV872" i="1"/>
  <c r="AX872" i="1" s="1"/>
  <c r="AV873" i="1"/>
  <c r="AX873" i="1" s="1"/>
  <c r="AV874" i="1"/>
  <c r="AX874" i="1" s="1"/>
  <c r="AV875" i="1"/>
  <c r="AX875" i="1" s="1"/>
  <c r="AV876" i="1"/>
  <c r="AX876" i="1" s="1"/>
  <c r="AV877" i="1"/>
  <c r="AX877" i="1" s="1"/>
  <c r="AV878" i="1"/>
  <c r="AX878" i="1" s="1"/>
  <c r="AV879" i="1"/>
  <c r="AX879" i="1" s="1"/>
  <c r="AV880" i="1"/>
  <c r="AX880" i="1" s="1"/>
  <c r="AV881" i="1"/>
  <c r="AX881" i="1" s="1"/>
  <c r="AV882" i="1"/>
  <c r="AX882" i="1" s="1"/>
  <c r="AV883" i="1"/>
  <c r="AX883" i="1" s="1"/>
  <c r="AV884" i="1"/>
  <c r="AX884" i="1" s="1"/>
  <c r="AV885" i="1"/>
  <c r="AX885" i="1" s="1"/>
  <c r="AV886" i="1"/>
  <c r="AX886" i="1" s="1"/>
  <c r="AV887" i="1"/>
  <c r="AX887" i="1" s="1"/>
  <c r="AV888" i="1"/>
  <c r="AX888" i="1" s="1"/>
  <c r="AV889" i="1"/>
  <c r="AX889" i="1" s="1"/>
  <c r="AV890" i="1"/>
  <c r="AX890" i="1" s="1"/>
  <c r="AV891" i="1"/>
  <c r="AX891" i="1" s="1"/>
  <c r="AV892" i="1"/>
  <c r="AX892" i="1" s="1"/>
  <c r="AV893" i="1"/>
  <c r="AX893" i="1" s="1"/>
  <c r="AV894" i="1"/>
  <c r="AX894" i="1" s="1"/>
  <c r="AV895" i="1"/>
  <c r="AX895" i="1" s="1"/>
  <c r="AV896" i="1"/>
  <c r="AX896" i="1" s="1"/>
  <c r="AV897" i="1"/>
  <c r="AX897" i="1" s="1"/>
  <c r="AV898" i="1"/>
  <c r="AX898" i="1" s="1"/>
  <c r="AV899" i="1"/>
  <c r="AX899" i="1" s="1"/>
  <c r="AV900" i="1"/>
  <c r="AX900" i="1" s="1"/>
  <c r="AV901" i="1"/>
  <c r="AX901" i="1" s="1"/>
  <c r="AV902" i="1"/>
  <c r="AX902" i="1" s="1"/>
  <c r="AV903" i="1"/>
  <c r="AX903" i="1" s="1"/>
  <c r="AV904" i="1"/>
  <c r="AX904" i="1" s="1"/>
  <c r="AV905" i="1"/>
  <c r="AX905" i="1" s="1"/>
  <c r="AV906" i="1"/>
  <c r="AX906" i="1" s="1"/>
  <c r="AV907" i="1"/>
  <c r="AX907" i="1" s="1"/>
  <c r="AV908" i="1"/>
  <c r="AX908" i="1" s="1"/>
  <c r="AV909" i="1"/>
  <c r="AX909" i="1" s="1"/>
  <c r="AV910" i="1"/>
  <c r="AX910" i="1" s="1"/>
  <c r="AV911" i="1"/>
  <c r="AX911" i="1" s="1"/>
  <c r="AV912" i="1"/>
  <c r="AX912" i="1" s="1"/>
  <c r="AV913" i="1"/>
  <c r="AX913" i="1" s="1"/>
  <c r="AV914" i="1"/>
  <c r="AX914" i="1" s="1"/>
  <c r="AV915" i="1"/>
  <c r="AX915" i="1" s="1"/>
  <c r="AV916" i="1"/>
  <c r="AX916" i="1" s="1"/>
  <c r="AV917" i="1"/>
  <c r="AX917" i="1" s="1"/>
  <c r="AV918" i="1"/>
  <c r="AX918" i="1" s="1"/>
  <c r="AV919" i="1"/>
  <c r="AX919" i="1" s="1"/>
  <c r="AV920" i="1"/>
  <c r="AX920" i="1" s="1"/>
  <c r="AV921" i="1"/>
  <c r="AX921" i="1" s="1"/>
  <c r="AV922" i="1"/>
  <c r="AX922" i="1" s="1"/>
  <c r="AV923" i="1"/>
  <c r="AX923" i="1" s="1"/>
  <c r="AV924" i="1"/>
  <c r="AX924" i="1" s="1"/>
  <c r="AV925" i="1"/>
  <c r="AX925" i="1" s="1"/>
  <c r="AV926" i="1"/>
  <c r="AX926" i="1" s="1"/>
  <c r="AV927" i="1"/>
  <c r="AX927" i="1" s="1"/>
  <c r="AV928" i="1"/>
  <c r="AX928" i="1" s="1"/>
  <c r="AV929" i="1"/>
  <c r="AX929" i="1" s="1"/>
  <c r="AV930" i="1"/>
  <c r="AX930" i="1" s="1"/>
  <c r="AV931" i="1"/>
  <c r="AX931" i="1" s="1"/>
  <c r="AV932" i="1"/>
  <c r="AX932" i="1" s="1"/>
  <c r="AV933" i="1"/>
  <c r="AX933" i="1" s="1"/>
  <c r="AV934" i="1"/>
  <c r="AX934" i="1" s="1"/>
  <c r="AV935" i="1"/>
  <c r="AX935" i="1" s="1"/>
  <c r="AV936" i="1"/>
  <c r="AX936" i="1" s="1"/>
  <c r="AV937" i="1"/>
  <c r="AX937" i="1" s="1"/>
  <c r="AV938" i="1"/>
  <c r="AX938" i="1" s="1"/>
  <c r="AV939" i="1"/>
  <c r="AX939" i="1" s="1"/>
  <c r="AV940" i="1"/>
  <c r="AX940" i="1" s="1"/>
  <c r="AV941" i="1"/>
  <c r="AX941" i="1" s="1"/>
  <c r="AV942" i="1"/>
  <c r="AX942" i="1" s="1"/>
  <c r="AV943" i="1"/>
  <c r="AX943" i="1" s="1"/>
  <c r="AV944" i="1"/>
  <c r="AX944" i="1" s="1"/>
  <c r="AV945" i="1"/>
  <c r="AX945" i="1" s="1"/>
  <c r="AV946" i="1"/>
  <c r="AX946" i="1" s="1"/>
  <c r="AV947" i="1"/>
  <c r="AX947" i="1" s="1"/>
  <c r="AV948" i="1"/>
  <c r="AX948" i="1" s="1"/>
  <c r="AV949" i="1"/>
  <c r="AX949" i="1" s="1"/>
  <c r="AV950" i="1"/>
  <c r="AX950" i="1" s="1"/>
  <c r="AV951" i="1"/>
  <c r="AX951" i="1" s="1"/>
  <c r="AV952" i="1"/>
  <c r="AX952" i="1" s="1"/>
  <c r="AV953" i="1"/>
  <c r="AX953" i="1" s="1"/>
  <c r="AV954" i="1"/>
  <c r="AX954" i="1" s="1"/>
  <c r="AV955" i="1"/>
  <c r="AX955" i="1" s="1"/>
  <c r="AV956" i="1"/>
  <c r="AX956" i="1" s="1"/>
  <c r="AV957" i="1"/>
  <c r="AX957" i="1" s="1"/>
  <c r="AV958" i="1"/>
  <c r="AX958" i="1" s="1"/>
  <c r="AV959" i="1"/>
  <c r="AX959" i="1" s="1"/>
  <c r="AV960" i="1"/>
  <c r="AX960" i="1" s="1"/>
  <c r="AV961" i="1"/>
  <c r="AX961" i="1" s="1"/>
  <c r="AV962" i="1"/>
  <c r="AX962" i="1" s="1"/>
  <c r="AV963" i="1"/>
  <c r="AX963" i="1" s="1"/>
  <c r="AV964" i="1"/>
  <c r="AX964" i="1" s="1"/>
  <c r="AV965" i="1"/>
  <c r="AX965" i="1" s="1"/>
  <c r="AV966" i="1"/>
  <c r="AX966" i="1" s="1"/>
  <c r="AV967" i="1"/>
  <c r="AX967" i="1" s="1"/>
  <c r="AV968" i="1"/>
  <c r="AX968" i="1" s="1"/>
  <c r="AV969" i="1"/>
  <c r="AX969" i="1" s="1"/>
  <c r="AV970" i="1"/>
  <c r="AX970" i="1" s="1"/>
  <c r="AV971" i="1"/>
  <c r="AX971" i="1" s="1"/>
  <c r="AV972" i="1"/>
  <c r="AX972" i="1" s="1"/>
  <c r="AV973" i="1"/>
  <c r="AX973" i="1" s="1"/>
  <c r="AV974" i="1"/>
  <c r="AX974" i="1" s="1"/>
  <c r="AV975" i="1"/>
  <c r="AX975" i="1" s="1"/>
  <c r="AV976" i="1"/>
  <c r="AX976" i="1" s="1"/>
  <c r="AV977" i="1"/>
  <c r="AX977" i="1" s="1"/>
  <c r="AV978" i="1"/>
  <c r="AX978" i="1" s="1"/>
  <c r="AV979" i="1"/>
  <c r="AX979" i="1" s="1"/>
  <c r="AV980" i="1"/>
  <c r="AX980" i="1" s="1"/>
  <c r="AV981" i="1"/>
  <c r="AX981" i="1" s="1"/>
  <c r="AV982" i="1"/>
  <c r="AX982" i="1" s="1"/>
  <c r="AV983" i="1"/>
  <c r="AX983" i="1" s="1"/>
  <c r="AV984" i="1"/>
  <c r="AX984" i="1" s="1"/>
  <c r="AV985" i="1"/>
  <c r="AX985" i="1" s="1"/>
  <c r="AV986" i="1"/>
  <c r="AX986" i="1" s="1"/>
  <c r="AV987" i="1"/>
  <c r="AX987" i="1" s="1"/>
  <c r="AV988" i="1"/>
  <c r="AX988" i="1" s="1"/>
  <c r="AV989" i="1"/>
  <c r="AX989" i="1" s="1"/>
  <c r="AV990" i="1"/>
  <c r="AX990" i="1" s="1"/>
  <c r="AV991" i="1"/>
  <c r="AX991" i="1" s="1"/>
  <c r="AV992" i="1"/>
  <c r="AX992" i="1" s="1"/>
  <c r="AV993" i="1"/>
  <c r="AX993" i="1" s="1"/>
  <c r="AV994" i="1"/>
  <c r="AX994" i="1" s="1"/>
  <c r="AV995" i="1"/>
  <c r="AX995" i="1" s="1"/>
  <c r="AV996" i="1"/>
  <c r="AX996" i="1" s="1"/>
  <c r="AV997" i="1"/>
  <c r="AX997" i="1" s="1"/>
  <c r="AV998" i="1"/>
  <c r="AX998" i="1" s="1"/>
  <c r="AV999" i="1"/>
  <c r="AX999" i="1" s="1"/>
  <c r="AV1000" i="1"/>
  <c r="AX1000" i="1" s="1"/>
  <c r="AV1001" i="1"/>
  <c r="AX1001" i="1" s="1"/>
  <c r="AV1002" i="1"/>
  <c r="AX1002" i="1" s="1"/>
  <c r="AV1003" i="1"/>
  <c r="AX1003" i="1" s="1"/>
  <c r="AV1004" i="1"/>
  <c r="AX1004" i="1" s="1"/>
  <c r="AV1005" i="1"/>
  <c r="AX1005" i="1" s="1"/>
  <c r="AS6" i="1"/>
  <c r="AS7" i="1"/>
  <c r="AS8" i="1"/>
  <c r="AS9" i="1"/>
  <c r="AS10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724" i="1"/>
  <c r="AS725" i="1"/>
  <c r="AS726" i="1"/>
  <c r="AS727" i="1"/>
  <c r="AS728" i="1"/>
  <c r="AS729" i="1"/>
  <c r="AS730" i="1"/>
  <c r="AS731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0" i="1"/>
  <c r="AS751" i="1"/>
  <c r="AS752" i="1"/>
  <c r="AS753" i="1"/>
  <c r="AS754" i="1"/>
  <c r="AS755" i="1"/>
  <c r="AS756" i="1"/>
  <c r="AS757" i="1"/>
  <c r="AS758" i="1"/>
  <c r="AS759" i="1"/>
  <c r="AS760" i="1"/>
  <c r="AS761" i="1"/>
  <c r="AS762" i="1"/>
  <c r="AS763" i="1"/>
  <c r="AS764" i="1"/>
  <c r="AS765" i="1"/>
  <c r="AS766" i="1"/>
  <c r="AS767" i="1"/>
  <c r="AS768" i="1"/>
  <c r="AS769" i="1"/>
  <c r="AS770" i="1"/>
  <c r="AS771" i="1"/>
  <c r="AS772" i="1"/>
  <c r="AS773" i="1"/>
  <c r="AS774" i="1"/>
  <c r="AS775" i="1"/>
  <c r="AS776" i="1"/>
  <c r="AS777" i="1"/>
  <c r="AS778" i="1"/>
  <c r="AS779" i="1"/>
  <c r="AS780" i="1"/>
  <c r="AS781" i="1"/>
  <c r="AS782" i="1"/>
  <c r="AS783" i="1"/>
  <c r="AS784" i="1"/>
  <c r="AS785" i="1"/>
  <c r="AS786" i="1"/>
  <c r="AS787" i="1"/>
  <c r="AS788" i="1"/>
  <c r="AS789" i="1"/>
  <c r="AS790" i="1"/>
  <c r="AS791" i="1"/>
  <c r="AS792" i="1"/>
  <c r="AS793" i="1"/>
  <c r="AS794" i="1"/>
  <c r="AS795" i="1"/>
  <c r="AS796" i="1"/>
  <c r="AS797" i="1"/>
  <c r="AS798" i="1"/>
  <c r="AS799" i="1"/>
  <c r="AS800" i="1"/>
  <c r="AS801" i="1"/>
  <c r="AS802" i="1"/>
  <c r="AS803" i="1"/>
  <c r="AS804" i="1"/>
  <c r="AS805" i="1"/>
  <c r="AS806" i="1"/>
  <c r="AS807" i="1"/>
  <c r="AS808" i="1"/>
  <c r="AS809" i="1"/>
  <c r="AS810" i="1"/>
  <c r="AS811" i="1"/>
  <c r="AS812" i="1"/>
  <c r="AS813" i="1"/>
  <c r="AS814" i="1"/>
  <c r="AS815" i="1"/>
  <c r="AS816" i="1"/>
  <c r="AS817" i="1"/>
  <c r="AS818" i="1"/>
  <c r="AS819" i="1"/>
  <c r="AS820" i="1"/>
  <c r="AS821" i="1"/>
  <c r="AS822" i="1"/>
  <c r="AS823" i="1"/>
  <c r="AS824" i="1"/>
  <c r="AS825" i="1"/>
  <c r="AS826" i="1"/>
  <c r="AS827" i="1"/>
  <c r="AS828" i="1"/>
  <c r="AS829" i="1"/>
  <c r="AS830" i="1"/>
  <c r="AS831" i="1"/>
  <c r="AS832" i="1"/>
  <c r="AS833" i="1"/>
  <c r="AS834" i="1"/>
  <c r="AS835" i="1"/>
  <c r="AS836" i="1"/>
  <c r="AS837" i="1"/>
  <c r="AS838" i="1"/>
  <c r="AS839" i="1"/>
  <c r="AS840" i="1"/>
  <c r="AS841" i="1"/>
  <c r="AS842" i="1"/>
  <c r="AS843" i="1"/>
  <c r="AS844" i="1"/>
  <c r="AS845" i="1"/>
  <c r="AS846" i="1"/>
  <c r="AS847" i="1"/>
  <c r="AS848" i="1"/>
  <c r="AS849" i="1"/>
  <c r="AS850" i="1"/>
  <c r="AS851" i="1"/>
  <c r="AS852" i="1"/>
  <c r="AS853" i="1"/>
  <c r="AS854" i="1"/>
  <c r="AS855" i="1"/>
  <c r="AS856" i="1"/>
  <c r="AS857" i="1"/>
  <c r="AS858" i="1"/>
  <c r="AS859" i="1"/>
  <c r="AS860" i="1"/>
  <c r="AS861" i="1"/>
  <c r="AS862" i="1"/>
  <c r="AS863" i="1"/>
  <c r="AS864" i="1"/>
  <c r="AS865" i="1"/>
  <c r="AS866" i="1"/>
  <c r="AS867" i="1"/>
  <c r="AS868" i="1"/>
  <c r="AS869" i="1"/>
  <c r="AS870" i="1"/>
  <c r="AS871" i="1"/>
  <c r="AS872" i="1"/>
  <c r="AS873" i="1"/>
  <c r="AS874" i="1"/>
  <c r="AS875" i="1"/>
  <c r="AS876" i="1"/>
  <c r="AS877" i="1"/>
  <c r="AS878" i="1"/>
  <c r="AS879" i="1"/>
  <c r="AS880" i="1"/>
  <c r="AS881" i="1"/>
  <c r="AS882" i="1"/>
  <c r="AS883" i="1"/>
  <c r="AS884" i="1"/>
  <c r="AS885" i="1"/>
  <c r="AS886" i="1"/>
  <c r="AS887" i="1"/>
  <c r="AS888" i="1"/>
  <c r="AS889" i="1"/>
  <c r="AS890" i="1"/>
  <c r="AS891" i="1"/>
  <c r="AS892" i="1"/>
  <c r="AS893" i="1"/>
  <c r="AS894" i="1"/>
  <c r="AS895" i="1"/>
  <c r="AS896" i="1"/>
  <c r="AS897" i="1"/>
  <c r="AS898" i="1"/>
  <c r="AS899" i="1"/>
  <c r="AS900" i="1"/>
  <c r="AS901" i="1"/>
  <c r="AS902" i="1"/>
  <c r="AS903" i="1"/>
  <c r="AS904" i="1"/>
  <c r="AS905" i="1"/>
  <c r="AS906" i="1"/>
  <c r="AS907" i="1"/>
  <c r="AS908" i="1"/>
  <c r="AS909" i="1"/>
  <c r="AS910" i="1"/>
  <c r="AS911" i="1"/>
  <c r="AS912" i="1"/>
  <c r="AS913" i="1"/>
  <c r="AS914" i="1"/>
  <c r="AS915" i="1"/>
  <c r="AS916" i="1"/>
  <c r="AS917" i="1"/>
  <c r="AS918" i="1"/>
  <c r="AS919" i="1"/>
  <c r="AS920" i="1"/>
  <c r="AS921" i="1"/>
  <c r="AS922" i="1"/>
  <c r="AS923" i="1"/>
  <c r="AS924" i="1"/>
  <c r="AS925" i="1"/>
  <c r="AS926" i="1"/>
  <c r="AS927" i="1"/>
  <c r="AS928" i="1"/>
  <c r="AS929" i="1"/>
  <c r="AS930" i="1"/>
  <c r="AS931" i="1"/>
  <c r="AS932" i="1"/>
  <c r="AS933" i="1"/>
  <c r="AS934" i="1"/>
  <c r="AS935" i="1"/>
  <c r="AS936" i="1"/>
  <c r="AS937" i="1"/>
  <c r="AS938" i="1"/>
  <c r="AS939" i="1"/>
  <c r="AS940" i="1"/>
  <c r="AS941" i="1"/>
  <c r="AS942" i="1"/>
  <c r="AS943" i="1"/>
  <c r="AS944" i="1"/>
  <c r="AS945" i="1"/>
  <c r="AS946" i="1"/>
  <c r="AS947" i="1"/>
  <c r="AS948" i="1"/>
  <c r="AS949" i="1"/>
  <c r="AS950" i="1"/>
  <c r="AS951" i="1"/>
  <c r="AS952" i="1"/>
  <c r="AS953" i="1"/>
  <c r="AS954" i="1"/>
  <c r="AS955" i="1"/>
  <c r="AS956" i="1"/>
  <c r="AS957" i="1"/>
  <c r="AS958" i="1"/>
  <c r="AS959" i="1"/>
  <c r="AS960" i="1"/>
  <c r="AS961" i="1"/>
  <c r="AS962" i="1"/>
  <c r="AS963" i="1"/>
  <c r="AS964" i="1"/>
  <c r="AS965" i="1"/>
  <c r="AS966" i="1"/>
  <c r="AS967" i="1"/>
  <c r="AS968" i="1"/>
  <c r="AS969" i="1"/>
  <c r="AS970" i="1"/>
  <c r="AS971" i="1"/>
  <c r="AS972" i="1"/>
  <c r="AS973" i="1"/>
  <c r="AS974" i="1"/>
  <c r="AS975" i="1"/>
  <c r="AS976" i="1"/>
  <c r="AS977" i="1"/>
  <c r="AS978" i="1"/>
  <c r="AS979" i="1"/>
  <c r="AS980" i="1"/>
  <c r="AS981" i="1"/>
  <c r="AS982" i="1"/>
  <c r="AS983" i="1"/>
  <c r="AS984" i="1"/>
  <c r="AS985" i="1"/>
  <c r="AS986" i="1"/>
  <c r="AS987" i="1"/>
  <c r="AS988" i="1"/>
  <c r="AS989" i="1"/>
  <c r="AS990" i="1"/>
  <c r="AS991" i="1"/>
  <c r="AS992" i="1"/>
  <c r="AS993" i="1"/>
  <c r="AS994" i="1"/>
  <c r="AS995" i="1"/>
  <c r="AS996" i="1"/>
  <c r="AS997" i="1"/>
  <c r="AS998" i="1"/>
  <c r="AS999" i="1"/>
  <c r="AS1000" i="1"/>
  <c r="AS1001" i="1"/>
  <c r="AS1002" i="1"/>
  <c r="AS1003" i="1"/>
  <c r="AS1004" i="1"/>
  <c r="AS1005" i="1"/>
  <c r="AT19" i="1"/>
  <c r="BM19" i="1" s="1"/>
  <c r="AT20" i="1"/>
  <c r="BM20" i="1" s="1"/>
  <c r="AT26" i="1"/>
  <c r="BM26" i="1" s="1"/>
  <c r="AT27" i="1"/>
  <c r="BM27" i="1" s="1"/>
  <c r="AT28" i="1"/>
  <c r="BM28" i="1" s="1"/>
  <c r="AT30" i="1"/>
  <c r="BM30" i="1" s="1"/>
  <c r="AT31" i="1"/>
  <c r="BM31" i="1" s="1"/>
  <c r="AT32" i="1"/>
  <c r="BM32" i="1" s="1"/>
  <c r="AT33" i="1"/>
  <c r="BM33" i="1" s="1"/>
  <c r="AT34" i="1"/>
  <c r="BM34" i="1" s="1"/>
  <c r="AT35" i="1"/>
  <c r="BM35" i="1" s="1"/>
  <c r="AT36" i="1"/>
  <c r="BM36" i="1" s="1"/>
  <c r="AT38" i="1"/>
  <c r="BM38" i="1" s="1"/>
  <c r="AT39" i="1"/>
  <c r="BM39" i="1" s="1"/>
  <c r="AT40" i="1"/>
  <c r="BM40" i="1" s="1"/>
  <c r="AT41" i="1"/>
  <c r="BM41" i="1" s="1"/>
  <c r="AT42" i="1"/>
  <c r="BM42" i="1" s="1"/>
  <c r="AT43" i="1"/>
  <c r="BM43" i="1" s="1"/>
  <c r="AT44" i="1"/>
  <c r="BM44" i="1" s="1"/>
  <c r="AT46" i="1"/>
  <c r="BM46" i="1" s="1"/>
  <c r="AT47" i="1"/>
  <c r="BM47" i="1" s="1"/>
  <c r="AT48" i="1"/>
  <c r="BM48" i="1" s="1"/>
  <c r="AT49" i="1"/>
  <c r="BM49" i="1" s="1"/>
  <c r="AT50" i="1"/>
  <c r="BM50" i="1" s="1"/>
  <c r="AT51" i="1"/>
  <c r="BM51" i="1" s="1"/>
  <c r="AT52" i="1"/>
  <c r="BM52" i="1" s="1"/>
  <c r="AT54" i="1"/>
  <c r="BM54" i="1" s="1"/>
  <c r="AT55" i="1"/>
  <c r="BM55" i="1" s="1"/>
  <c r="AT56" i="1"/>
  <c r="BM56" i="1" s="1"/>
  <c r="AT57" i="1"/>
  <c r="BM57" i="1" s="1"/>
  <c r="AT58" i="1"/>
  <c r="BM58" i="1" s="1"/>
  <c r="AT59" i="1"/>
  <c r="BM59" i="1" s="1"/>
  <c r="AT60" i="1"/>
  <c r="BM60" i="1" s="1"/>
  <c r="AT62" i="1"/>
  <c r="BM62" i="1" s="1"/>
  <c r="AT63" i="1"/>
  <c r="BM63" i="1" s="1"/>
  <c r="AT64" i="1"/>
  <c r="BM64" i="1" s="1"/>
  <c r="AT65" i="1"/>
  <c r="BM65" i="1" s="1"/>
  <c r="AT66" i="1"/>
  <c r="BM66" i="1" s="1"/>
  <c r="AT67" i="1"/>
  <c r="BM67" i="1" s="1"/>
  <c r="AT68" i="1"/>
  <c r="BM68" i="1" s="1"/>
  <c r="AT70" i="1"/>
  <c r="BM70" i="1" s="1"/>
  <c r="AT71" i="1"/>
  <c r="BM71" i="1" s="1"/>
  <c r="AT72" i="1"/>
  <c r="BM72" i="1" s="1"/>
  <c r="AT73" i="1"/>
  <c r="BM73" i="1" s="1"/>
  <c r="AT74" i="1"/>
  <c r="BM74" i="1" s="1"/>
  <c r="AT75" i="1"/>
  <c r="BM75" i="1" s="1"/>
  <c r="AT76" i="1"/>
  <c r="BM76" i="1" s="1"/>
  <c r="AT78" i="1"/>
  <c r="BM78" i="1" s="1"/>
  <c r="AT79" i="1"/>
  <c r="BM79" i="1" s="1"/>
  <c r="AT80" i="1"/>
  <c r="BM80" i="1" s="1"/>
  <c r="AT81" i="1"/>
  <c r="BM81" i="1" s="1"/>
  <c r="AT82" i="1"/>
  <c r="BM82" i="1" s="1"/>
  <c r="AT83" i="1"/>
  <c r="BM83" i="1" s="1"/>
  <c r="AT84" i="1"/>
  <c r="BM84" i="1" s="1"/>
  <c r="AT86" i="1"/>
  <c r="BM86" i="1" s="1"/>
  <c r="AT87" i="1"/>
  <c r="BM87" i="1" s="1"/>
  <c r="AT88" i="1"/>
  <c r="BM88" i="1" s="1"/>
  <c r="AT89" i="1"/>
  <c r="BM89" i="1" s="1"/>
  <c r="AT90" i="1"/>
  <c r="BM90" i="1" s="1"/>
  <c r="AT91" i="1"/>
  <c r="BM91" i="1" s="1"/>
  <c r="AT92" i="1"/>
  <c r="BM92" i="1" s="1"/>
  <c r="AT94" i="1"/>
  <c r="BM94" i="1" s="1"/>
  <c r="AT95" i="1"/>
  <c r="BM95" i="1" s="1"/>
  <c r="AT96" i="1"/>
  <c r="BM96" i="1" s="1"/>
  <c r="AT97" i="1"/>
  <c r="BM97" i="1" s="1"/>
  <c r="AT98" i="1"/>
  <c r="BM98" i="1" s="1"/>
  <c r="AT99" i="1"/>
  <c r="BM99" i="1" s="1"/>
  <c r="AT100" i="1"/>
  <c r="BM100" i="1" s="1"/>
  <c r="AT102" i="1"/>
  <c r="BM102" i="1" s="1"/>
  <c r="AT103" i="1"/>
  <c r="BM103" i="1" s="1"/>
  <c r="AT104" i="1"/>
  <c r="BM104" i="1" s="1"/>
  <c r="AT105" i="1"/>
  <c r="BM105" i="1" s="1"/>
  <c r="AT106" i="1"/>
  <c r="BM106" i="1" s="1"/>
  <c r="AT107" i="1"/>
  <c r="BM107" i="1" s="1"/>
  <c r="AT108" i="1"/>
  <c r="BM108" i="1" s="1"/>
  <c r="AT110" i="1"/>
  <c r="BM110" i="1" s="1"/>
  <c r="AT111" i="1"/>
  <c r="BM111" i="1" s="1"/>
  <c r="AT112" i="1"/>
  <c r="BM112" i="1" s="1"/>
  <c r="AT113" i="1"/>
  <c r="BM113" i="1" s="1"/>
  <c r="AT114" i="1"/>
  <c r="BM114" i="1" s="1"/>
  <c r="AT115" i="1"/>
  <c r="BM115" i="1" s="1"/>
  <c r="AT116" i="1"/>
  <c r="BM116" i="1" s="1"/>
  <c r="AT118" i="1"/>
  <c r="BM118" i="1" s="1"/>
  <c r="AT119" i="1"/>
  <c r="BM119" i="1" s="1"/>
  <c r="AT120" i="1"/>
  <c r="BM120" i="1" s="1"/>
  <c r="AT121" i="1"/>
  <c r="BM121" i="1" s="1"/>
  <c r="AT122" i="1"/>
  <c r="BM122" i="1" s="1"/>
  <c r="AT123" i="1"/>
  <c r="BM123" i="1" s="1"/>
  <c r="AT124" i="1"/>
  <c r="BM124" i="1" s="1"/>
  <c r="AT126" i="1"/>
  <c r="BM126" i="1" s="1"/>
  <c r="AT127" i="1"/>
  <c r="BM127" i="1" s="1"/>
  <c r="AT128" i="1"/>
  <c r="BM128" i="1" s="1"/>
  <c r="AT129" i="1"/>
  <c r="BM129" i="1" s="1"/>
  <c r="AT130" i="1"/>
  <c r="BM130" i="1" s="1"/>
  <c r="AT131" i="1"/>
  <c r="BM131" i="1" s="1"/>
  <c r="AT132" i="1"/>
  <c r="BM132" i="1" s="1"/>
  <c r="AT134" i="1"/>
  <c r="BM134" i="1" s="1"/>
  <c r="AT135" i="1"/>
  <c r="BM135" i="1" s="1"/>
  <c r="AT136" i="1"/>
  <c r="BM136" i="1" s="1"/>
  <c r="AT137" i="1"/>
  <c r="BM137" i="1" s="1"/>
  <c r="AT138" i="1"/>
  <c r="BM138" i="1" s="1"/>
  <c r="AT139" i="1"/>
  <c r="BM139" i="1" s="1"/>
  <c r="AT140" i="1"/>
  <c r="BM140" i="1" s="1"/>
  <c r="AT142" i="1"/>
  <c r="BM142" i="1" s="1"/>
  <c r="AT143" i="1"/>
  <c r="BM143" i="1" s="1"/>
  <c r="AT144" i="1"/>
  <c r="BM144" i="1" s="1"/>
  <c r="AT145" i="1"/>
  <c r="BM145" i="1" s="1"/>
  <c r="AT146" i="1"/>
  <c r="BM146" i="1" s="1"/>
  <c r="AT147" i="1"/>
  <c r="BM147" i="1" s="1"/>
  <c r="AT148" i="1"/>
  <c r="BM148" i="1" s="1"/>
  <c r="AT150" i="1"/>
  <c r="BM150" i="1" s="1"/>
  <c r="AT151" i="1"/>
  <c r="BM151" i="1" s="1"/>
  <c r="AT152" i="1"/>
  <c r="BM152" i="1" s="1"/>
  <c r="AT153" i="1"/>
  <c r="BM153" i="1" s="1"/>
  <c r="AT154" i="1"/>
  <c r="BM154" i="1" s="1"/>
  <c r="AT155" i="1"/>
  <c r="BM155" i="1" s="1"/>
  <c r="AT156" i="1"/>
  <c r="BM156" i="1" s="1"/>
  <c r="AT158" i="1"/>
  <c r="BM158" i="1" s="1"/>
  <c r="AT159" i="1"/>
  <c r="BM159" i="1" s="1"/>
  <c r="AT160" i="1"/>
  <c r="BM160" i="1" s="1"/>
  <c r="AT161" i="1"/>
  <c r="BM161" i="1" s="1"/>
  <c r="AT162" i="1"/>
  <c r="BM162" i="1" s="1"/>
  <c r="AT163" i="1"/>
  <c r="BM163" i="1" s="1"/>
  <c r="AT164" i="1"/>
  <c r="BM164" i="1" s="1"/>
  <c r="AT166" i="1"/>
  <c r="BM166" i="1" s="1"/>
  <c r="AT167" i="1"/>
  <c r="BM167" i="1" s="1"/>
  <c r="AT168" i="1"/>
  <c r="BM168" i="1" s="1"/>
  <c r="AT169" i="1"/>
  <c r="BM169" i="1" s="1"/>
  <c r="AT170" i="1"/>
  <c r="BM170" i="1" s="1"/>
  <c r="AT171" i="1"/>
  <c r="BM171" i="1" s="1"/>
  <c r="AT172" i="1"/>
  <c r="BM172" i="1" s="1"/>
  <c r="AT174" i="1"/>
  <c r="BM174" i="1" s="1"/>
  <c r="AT175" i="1"/>
  <c r="BM175" i="1" s="1"/>
  <c r="AT176" i="1"/>
  <c r="BM176" i="1" s="1"/>
  <c r="AT177" i="1"/>
  <c r="BM177" i="1" s="1"/>
  <c r="AT178" i="1"/>
  <c r="BM178" i="1" s="1"/>
  <c r="AT179" i="1"/>
  <c r="BM179" i="1" s="1"/>
  <c r="AT180" i="1"/>
  <c r="BM180" i="1" s="1"/>
  <c r="AT182" i="1"/>
  <c r="BM182" i="1" s="1"/>
  <c r="AT183" i="1"/>
  <c r="BM183" i="1" s="1"/>
  <c r="AT184" i="1"/>
  <c r="BM184" i="1" s="1"/>
  <c r="AT185" i="1"/>
  <c r="BM185" i="1" s="1"/>
  <c r="AT186" i="1"/>
  <c r="BM186" i="1" s="1"/>
  <c r="AT187" i="1"/>
  <c r="BM187" i="1" s="1"/>
  <c r="AT188" i="1"/>
  <c r="BM188" i="1" s="1"/>
  <c r="AT190" i="1"/>
  <c r="BM190" i="1" s="1"/>
  <c r="AT191" i="1"/>
  <c r="BM191" i="1" s="1"/>
  <c r="AT192" i="1"/>
  <c r="BM192" i="1" s="1"/>
  <c r="AT193" i="1"/>
  <c r="BM193" i="1" s="1"/>
  <c r="AT194" i="1"/>
  <c r="BM194" i="1" s="1"/>
  <c r="AT195" i="1"/>
  <c r="BM195" i="1" s="1"/>
  <c r="AT196" i="1"/>
  <c r="BM196" i="1" s="1"/>
  <c r="AT198" i="1"/>
  <c r="BM198" i="1" s="1"/>
  <c r="AT199" i="1"/>
  <c r="BM199" i="1" s="1"/>
  <c r="AT200" i="1"/>
  <c r="BM200" i="1" s="1"/>
  <c r="AT201" i="1"/>
  <c r="BM201" i="1" s="1"/>
  <c r="AT202" i="1"/>
  <c r="BM202" i="1" s="1"/>
  <c r="AT203" i="1"/>
  <c r="BM203" i="1" s="1"/>
  <c r="AT204" i="1"/>
  <c r="BM204" i="1" s="1"/>
  <c r="AT206" i="1"/>
  <c r="BM206" i="1" s="1"/>
  <c r="AT207" i="1"/>
  <c r="BM207" i="1" s="1"/>
  <c r="AT208" i="1"/>
  <c r="BM208" i="1" s="1"/>
  <c r="AT209" i="1"/>
  <c r="BM209" i="1" s="1"/>
  <c r="AT210" i="1"/>
  <c r="BM210" i="1" s="1"/>
  <c r="AT211" i="1"/>
  <c r="BM211" i="1" s="1"/>
  <c r="AT212" i="1"/>
  <c r="BM212" i="1" s="1"/>
  <c r="AT214" i="1"/>
  <c r="BM214" i="1" s="1"/>
  <c r="AT215" i="1"/>
  <c r="BM215" i="1" s="1"/>
  <c r="AT216" i="1"/>
  <c r="BM216" i="1" s="1"/>
  <c r="AT217" i="1"/>
  <c r="BM217" i="1" s="1"/>
  <c r="AT218" i="1"/>
  <c r="BM218" i="1" s="1"/>
  <c r="AT219" i="1"/>
  <c r="BM219" i="1" s="1"/>
  <c r="AT220" i="1"/>
  <c r="BM220" i="1" s="1"/>
  <c r="AT222" i="1"/>
  <c r="BM222" i="1" s="1"/>
  <c r="AT223" i="1"/>
  <c r="BM223" i="1" s="1"/>
  <c r="AT224" i="1"/>
  <c r="BM224" i="1" s="1"/>
  <c r="AT225" i="1"/>
  <c r="BM225" i="1" s="1"/>
  <c r="AT226" i="1"/>
  <c r="BM226" i="1" s="1"/>
  <c r="AT227" i="1"/>
  <c r="BM227" i="1" s="1"/>
  <c r="AT228" i="1"/>
  <c r="BM228" i="1" s="1"/>
  <c r="AT230" i="1"/>
  <c r="BM230" i="1" s="1"/>
  <c r="AT231" i="1"/>
  <c r="BM231" i="1" s="1"/>
  <c r="AT232" i="1"/>
  <c r="BM232" i="1" s="1"/>
  <c r="AT233" i="1"/>
  <c r="BM233" i="1" s="1"/>
  <c r="AT234" i="1"/>
  <c r="BM234" i="1" s="1"/>
  <c r="AT235" i="1"/>
  <c r="BM235" i="1" s="1"/>
  <c r="AT236" i="1"/>
  <c r="BM236" i="1" s="1"/>
  <c r="AT238" i="1"/>
  <c r="BM238" i="1" s="1"/>
  <c r="AT239" i="1"/>
  <c r="BM239" i="1" s="1"/>
  <c r="AT240" i="1"/>
  <c r="BM240" i="1" s="1"/>
  <c r="AT241" i="1"/>
  <c r="BM241" i="1" s="1"/>
  <c r="AT242" i="1"/>
  <c r="BM242" i="1" s="1"/>
  <c r="AT243" i="1"/>
  <c r="BM243" i="1" s="1"/>
  <c r="AT244" i="1"/>
  <c r="BM244" i="1" s="1"/>
  <c r="AT246" i="1"/>
  <c r="BM246" i="1" s="1"/>
  <c r="AT247" i="1"/>
  <c r="BM247" i="1" s="1"/>
  <c r="AT248" i="1"/>
  <c r="BM248" i="1" s="1"/>
  <c r="AT249" i="1"/>
  <c r="BM249" i="1" s="1"/>
  <c r="AT250" i="1"/>
  <c r="BM250" i="1" s="1"/>
  <c r="AT251" i="1"/>
  <c r="BM251" i="1" s="1"/>
  <c r="AT252" i="1"/>
  <c r="BM252" i="1" s="1"/>
  <c r="AT254" i="1"/>
  <c r="BM254" i="1" s="1"/>
  <c r="AT255" i="1"/>
  <c r="BM255" i="1" s="1"/>
  <c r="AT256" i="1"/>
  <c r="BM256" i="1" s="1"/>
  <c r="AT257" i="1"/>
  <c r="BM257" i="1" s="1"/>
  <c r="AT258" i="1"/>
  <c r="BM258" i="1" s="1"/>
  <c r="AT259" i="1"/>
  <c r="BM259" i="1" s="1"/>
  <c r="AT260" i="1"/>
  <c r="BM260" i="1" s="1"/>
  <c r="AT262" i="1"/>
  <c r="BM262" i="1" s="1"/>
  <c r="AT263" i="1"/>
  <c r="BM263" i="1" s="1"/>
  <c r="AT264" i="1"/>
  <c r="BM264" i="1" s="1"/>
  <c r="AT265" i="1"/>
  <c r="BM265" i="1" s="1"/>
  <c r="AT266" i="1"/>
  <c r="BM266" i="1" s="1"/>
  <c r="AT267" i="1"/>
  <c r="BM267" i="1" s="1"/>
  <c r="AT268" i="1"/>
  <c r="BM268" i="1" s="1"/>
  <c r="AT270" i="1"/>
  <c r="BM270" i="1" s="1"/>
  <c r="AT271" i="1"/>
  <c r="BM271" i="1" s="1"/>
  <c r="AT272" i="1"/>
  <c r="BM272" i="1" s="1"/>
  <c r="AT273" i="1"/>
  <c r="BM273" i="1" s="1"/>
  <c r="AT274" i="1"/>
  <c r="BM274" i="1" s="1"/>
  <c r="AT275" i="1"/>
  <c r="BM275" i="1" s="1"/>
  <c r="AT276" i="1"/>
  <c r="BM276" i="1" s="1"/>
  <c r="AT278" i="1"/>
  <c r="BM278" i="1" s="1"/>
  <c r="AT279" i="1"/>
  <c r="BM279" i="1" s="1"/>
  <c r="AT280" i="1"/>
  <c r="BM280" i="1" s="1"/>
  <c r="AT281" i="1"/>
  <c r="BM281" i="1" s="1"/>
  <c r="AT282" i="1"/>
  <c r="BM282" i="1" s="1"/>
  <c r="AT283" i="1"/>
  <c r="BM283" i="1" s="1"/>
  <c r="AT284" i="1"/>
  <c r="BM284" i="1" s="1"/>
  <c r="AT286" i="1"/>
  <c r="BM286" i="1" s="1"/>
  <c r="AT287" i="1"/>
  <c r="BM287" i="1" s="1"/>
  <c r="AT288" i="1"/>
  <c r="BM288" i="1" s="1"/>
  <c r="AT289" i="1"/>
  <c r="BM289" i="1" s="1"/>
  <c r="AT290" i="1"/>
  <c r="BM290" i="1" s="1"/>
  <c r="AT291" i="1"/>
  <c r="BM291" i="1" s="1"/>
  <c r="AT292" i="1"/>
  <c r="BM292" i="1" s="1"/>
  <c r="AT294" i="1"/>
  <c r="BM294" i="1" s="1"/>
  <c r="AT295" i="1"/>
  <c r="BM295" i="1" s="1"/>
  <c r="AT296" i="1"/>
  <c r="BM296" i="1" s="1"/>
  <c r="AT297" i="1"/>
  <c r="BM297" i="1" s="1"/>
  <c r="AT298" i="1"/>
  <c r="BM298" i="1" s="1"/>
  <c r="AT299" i="1"/>
  <c r="BM299" i="1" s="1"/>
  <c r="AT300" i="1"/>
  <c r="BM300" i="1" s="1"/>
  <c r="AT302" i="1"/>
  <c r="BM302" i="1" s="1"/>
  <c r="AT303" i="1"/>
  <c r="BM303" i="1" s="1"/>
  <c r="AT304" i="1"/>
  <c r="BM304" i="1" s="1"/>
  <c r="AT305" i="1"/>
  <c r="BM305" i="1" s="1"/>
  <c r="AT306" i="1"/>
  <c r="BM306" i="1" s="1"/>
  <c r="AT307" i="1"/>
  <c r="BM307" i="1" s="1"/>
  <c r="AT308" i="1"/>
  <c r="BM308" i="1" s="1"/>
  <c r="AT310" i="1"/>
  <c r="BM310" i="1" s="1"/>
  <c r="AT311" i="1"/>
  <c r="BM311" i="1" s="1"/>
  <c r="AT312" i="1"/>
  <c r="BM312" i="1" s="1"/>
  <c r="AT313" i="1"/>
  <c r="BM313" i="1" s="1"/>
  <c r="AT314" i="1"/>
  <c r="BM314" i="1" s="1"/>
  <c r="AT315" i="1"/>
  <c r="BM315" i="1" s="1"/>
  <c r="AT316" i="1"/>
  <c r="BM316" i="1" s="1"/>
  <c r="AT318" i="1"/>
  <c r="BM318" i="1" s="1"/>
  <c r="AT319" i="1"/>
  <c r="BM319" i="1" s="1"/>
  <c r="AT320" i="1"/>
  <c r="BM320" i="1" s="1"/>
  <c r="AT321" i="1"/>
  <c r="BM321" i="1" s="1"/>
  <c r="AT322" i="1"/>
  <c r="BM322" i="1" s="1"/>
  <c r="AT323" i="1"/>
  <c r="BM323" i="1" s="1"/>
  <c r="AT324" i="1"/>
  <c r="BM324" i="1" s="1"/>
  <c r="AT326" i="1"/>
  <c r="BM326" i="1" s="1"/>
  <c r="AT327" i="1"/>
  <c r="BM327" i="1" s="1"/>
  <c r="AT328" i="1"/>
  <c r="BM328" i="1" s="1"/>
  <c r="AT329" i="1"/>
  <c r="BM329" i="1" s="1"/>
  <c r="AT330" i="1"/>
  <c r="BM330" i="1" s="1"/>
  <c r="AT331" i="1"/>
  <c r="BM331" i="1" s="1"/>
  <c r="AT332" i="1"/>
  <c r="BM332" i="1" s="1"/>
  <c r="AT334" i="1"/>
  <c r="BM334" i="1" s="1"/>
  <c r="AT335" i="1"/>
  <c r="BM335" i="1" s="1"/>
  <c r="AT336" i="1"/>
  <c r="BM336" i="1" s="1"/>
  <c r="AT337" i="1"/>
  <c r="BM337" i="1" s="1"/>
  <c r="AT338" i="1"/>
  <c r="BM338" i="1" s="1"/>
  <c r="AT339" i="1"/>
  <c r="BM339" i="1" s="1"/>
  <c r="AT340" i="1"/>
  <c r="BM340" i="1" s="1"/>
  <c r="AT342" i="1"/>
  <c r="BM342" i="1" s="1"/>
  <c r="AT343" i="1"/>
  <c r="BM343" i="1" s="1"/>
  <c r="AT344" i="1"/>
  <c r="BM344" i="1" s="1"/>
  <c r="AT345" i="1"/>
  <c r="BM345" i="1" s="1"/>
  <c r="AT346" i="1"/>
  <c r="BM346" i="1" s="1"/>
  <c r="AT347" i="1"/>
  <c r="BM347" i="1" s="1"/>
  <c r="AT348" i="1"/>
  <c r="BM348" i="1" s="1"/>
  <c r="AT350" i="1"/>
  <c r="BM350" i="1" s="1"/>
  <c r="AT351" i="1"/>
  <c r="BM351" i="1" s="1"/>
  <c r="AT352" i="1"/>
  <c r="BM352" i="1" s="1"/>
  <c r="AT353" i="1"/>
  <c r="BM353" i="1" s="1"/>
  <c r="AT354" i="1"/>
  <c r="BM354" i="1" s="1"/>
  <c r="AT355" i="1"/>
  <c r="BM355" i="1" s="1"/>
  <c r="AT356" i="1"/>
  <c r="BM356" i="1" s="1"/>
  <c r="AT358" i="1"/>
  <c r="BM358" i="1" s="1"/>
  <c r="AT359" i="1"/>
  <c r="BM359" i="1" s="1"/>
  <c r="AT360" i="1"/>
  <c r="BM360" i="1" s="1"/>
  <c r="AT361" i="1"/>
  <c r="BM361" i="1" s="1"/>
  <c r="AT362" i="1"/>
  <c r="BM362" i="1" s="1"/>
  <c r="AT363" i="1"/>
  <c r="BM363" i="1" s="1"/>
  <c r="AT364" i="1"/>
  <c r="BM364" i="1" s="1"/>
  <c r="AT366" i="1"/>
  <c r="BM366" i="1" s="1"/>
  <c r="AT367" i="1"/>
  <c r="BM367" i="1" s="1"/>
  <c r="AT368" i="1"/>
  <c r="BM368" i="1" s="1"/>
  <c r="AT369" i="1"/>
  <c r="BM369" i="1" s="1"/>
  <c r="AT370" i="1"/>
  <c r="BM370" i="1" s="1"/>
  <c r="AT371" i="1"/>
  <c r="BM371" i="1" s="1"/>
  <c r="AT372" i="1"/>
  <c r="BM372" i="1" s="1"/>
  <c r="AT374" i="1"/>
  <c r="BM374" i="1" s="1"/>
  <c r="AT375" i="1"/>
  <c r="BM375" i="1" s="1"/>
  <c r="AT376" i="1"/>
  <c r="BM376" i="1" s="1"/>
  <c r="AT377" i="1"/>
  <c r="BM377" i="1" s="1"/>
  <c r="AT378" i="1"/>
  <c r="BM378" i="1" s="1"/>
  <c r="AT379" i="1"/>
  <c r="BM379" i="1" s="1"/>
  <c r="AT380" i="1"/>
  <c r="BM380" i="1" s="1"/>
  <c r="AT382" i="1"/>
  <c r="BM382" i="1" s="1"/>
  <c r="AT383" i="1"/>
  <c r="BM383" i="1" s="1"/>
  <c r="AT384" i="1"/>
  <c r="BM384" i="1" s="1"/>
  <c r="AT385" i="1"/>
  <c r="BM385" i="1" s="1"/>
  <c r="AT386" i="1"/>
  <c r="BM386" i="1" s="1"/>
  <c r="AT387" i="1"/>
  <c r="BM387" i="1" s="1"/>
  <c r="AT388" i="1"/>
  <c r="BM388" i="1" s="1"/>
  <c r="AT390" i="1"/>
  <c r="BM390" i="1" s="1"/>
  <c r="AT391" i="1"/>
  <c r="BM391" i="1" s="1"/>
  <c r="AT392" i="1"/>
  <c r="BM392" i="1" s="1"/>
  <c r="AT393" i="1"/>
  <c r="BM393" i="1" s="1"/>
  <c r="AT394" i="1"/>
  <c r="BM394" i="1" s="1"/>
  <c r="AT395" i="1"/>
  <c r="BM395" i="1" s="1"/>
  <c r="AT396" i="1"/>
  <c r="BM396" i="1" s="1"/>
  <c r="AT398" i="1"/>
  <c r="BM398" i="1" s="1"/>
  <c r="AT399" i="1"/>
  <c r="BM399" i="1" s="1"/>
  <c r="AT400" i="1"/>
  <c r="BM400" i="1" s="1"/>
  <c r="AT401" i="1"/>
  <c r="BM401" i="1" s="1"/>
  <c r="AT402" i="1"/>
  <c r="BM402" i="1" s="1"/>
  <c r="AT403" i="1"/>
  <c r="BM403" i="1" s="1"/>
  <c r="AT404" i="1"/>
  <c r="BM404" i="1" s="1"/>
  <c r="AT406" i="1"/>
  <c r="BM406" i="1" s="1"/>
  <c r="AT407" i="1"/>
  <c r="BM407" i="1" s="1"/>
  <c r="AT408" i="1"/>
  <c r="BM408" i="1" s="1"/>
  <c r="AT409" i="1"/>
  <c r="BM409" i="1" s="1"/>
  <c r="AT410" i="1"/>
  <c r="BM410" i="1" s="1"/>
  <c r="AT411" i="1"/>
  <c r="BM411" i="1" s="1"/>
  <c r="AT412" i="1"/>
  <c r="BM412" i="1" s="1"/>
  <c r="AT414" i="1"/>
  <c r="BM414" i="1" s="1"/>
  <c r="AT415" i="1"/>
  <c r="BM415" i="1" s="1"/>
  <c r="AT416" i="1"/>
  <c r="BM416" i="1" s="1"/>
  <c r="AT417" i="1"/>
  <c r="BM417" i="1" s="1"/>
  <c r="AT418" i="1"/>
  <c r="BM418" i="1" s="1"/>
  <c r="AT419" i="1"/>
  <c r="BM419" i="1" s="1"/>
  <c r="AT420" i="1"/>
  <c r="BM420" i="1" s="1"/>
  <c r="AT422" i="1"/>
  <c r="BM422" i="1" s="1"/>
  <c r="AT423" i="1"/>
  <c r="BM423" i="1" s="1"/>
  <c r="AT424" i="1"/>
  <c r="BM424" i="1" s="1"/>
  <c r="AT425" i="1"/>
  <c r="BM425" i="1" s="1"/>
  <c r="AT426" i="1"/>
  <c r="BM426" i="1" s="1"/>
  <c r="AT427" i="1"/>
  <c r="BM427" i="1" s="1"/>
  <c r="AT428" i="1"/>
  <c r="BM428" i="1" s="1"/>
  <c r="AT430" i="1"/>
  <c r="BM430" i="1" s="1"/>
  <c r="AT431" i="1"/>
  <c r="BM431" i="1" s="1"/>
  <c r="AT432" i="1"/>
  <c r="BM432" i="1" s="1"/>
  <c r="AT433" i="1"/>
  <c r="BM433" i="1" s="1"/>
  <c r="AT434" i="1"/>
  <c r="BM434" i="1" s="1"/>
  <c r="AT435" i="1"/>
  <c r="BM435" i="1" s="1"/>
  <c r="AT436" i="1"/>
  <c r="BM436" i="1" s="1"/>
  <c r="AT438" i="1"/>
  <c r="BM438" i="1" s="1"/>
  <c r="AT439" i="1"/>
  <c r="BM439" i="1" s="1"/>
  <c r="AT440" i="1"/>
  <c r="BM440" i="1" s="1"/>
  <c r="AT441" i="1"/>
  <c r="BM441" i="1" s="1"/>
  <c r="AT442" i="1"/>
  <c r="BM442" i="1" s="1"/>
  <c r="AT443" i="1"/>
  <c r="BM443" i="1" s="1"/>
  <c r="AT444" i="1"/>
  <c r="BM444" i="1" s="1"/>
  <c r="AT446" i="1"/>
  <c r="BM446" i="1" s="1"/>
  <c r="AT447" i="1"/>
  <c r="BM447" i="1" s="1"/>
  <c r="AT448" i="1"/>
  <c r="BM448" i="1" s="1"/>
  <c r="AT449" i="1"/>
  <c r="BM449" i="1" s="1"/>
  <c r="AT450" i="1"/>
  <c r="BM450" i="1" s="1"/>
  <c r="AT451" i="1"/>
  <c r="BM451" i="1" s="1"/>
  <c r="AT452" i="1"/>
  <c r="BM452" i="1" s="1"/>
  <c r="AT454" i="1"/>
  <c r="BM454" i="1" s="1"/>
  <c r="AT455" i="1"/>
  <c r="BM455" i="1" s="1"/>
  <c r="AT456" i="1"/>
  <c r="BM456" i="1" s="1"/>
  <c r="AT457" i="1"/>
  <c r="BM457" i="1" s="1"/>
  <c r="AT458" i="1"/>
  <c r="BM458" i="1" s="1"/>
  <c r="AT459" i="1"/>
  <c r="BM459" i="1" s="1"/>
  <c r="AT460" i="1"/>
  <c r="BM460" i="1" s="1"/>
  <c r="AT462" i="1"/>
  <c r="BM462" i="1" s="1"/>
  <c r="AT463" i="1"/>
  <c r="BM463" i="1" s="1"/>
  <c r="AT464" i="1"/>
  <c r="BM464" i="1" s="1"/>
  <c r="AT465" i="1"/>
  <c r="BM465" i="1" s="1"/>
  <c r="AT466" i="1"/>
  <c r="BM466" i="1" s="1"/>
  <c r="AT467" i="1"/>
  <c r="BM467" i="1" s="1"/>
  <c r="AT468" i="1"/>
  <c r="BM468" i="1" s="1"/>
  <c r="AT470" i="1"/>
  <c r="BM470" i="1" s="1"/>
  <c r="AT471" i="1"/>
  <c r="BM471" i="1" s="1"/>
  <c r="AT472" i="1"/>
  <c r="BM472" i="1" s="1"/>
  <c r="AT473" i="1"/>
  <c r="BM473" i="1" s="1"/>
  <c r="AT474" i="1"/>
  <c r="BM474" i="1" s="1"/>
  <c r="AT475" i="1"/>
  <c r="BM475" i="1" s="1"/>
  <c r="AT476" i="1"/>
  <c r="BM476" i="1" s="1"/>
  <c r="AT478" i="1"/>
  <c r="BM478" i="1" s="1"/>
  <c r="AT479" i="1"/>
  <c r="BM479" i="1" s="1"/>
  <c r="AT480" i="1"/>
  <c r="BM480" i="1" s="1"/>
  <c r="AT481" i="1"/>
  <c r="BM481" i="1" s="1"/>
  <c r="AT482" i="1"/>
  <c r="BM482" i="1" s="1"/>
  <c r="AT483" i="1"/>
  <c r="BM483" i="1" s="1"/>
  <c r="AT484" i="1"/>
  <c r="BM484" i="1" s="1"/>
  <c r="AT486" i="1"/>
  <c r="BM486" i="1" s="1"/>
  <c r="AT487" i="1"/>
  <c r="BM487" i="1" s="1"/>
  <c r="AT488" i="1"/>
  <c r="BM488" i="1" s="1"/>
  <c r="AT489" i="1"/>
  <c r="BM489" i="1" s="1"/>
  <c r="AT490" i="1"/>
  <c r="BM490" i="1" s="1"/>
  <c r="AT491" i="1"/>
  <c r="BM491" i="1" s="1"/>
  <c r="AT492" i="1"/>
  <c r="BM492" i="1" s="1"/>
  <c r="AT494" i="1"/>
  <c r="BM494" i="1" s="1"/>
  <c r="AT495" i="1"/>
  <c r="BM495" i="1" s="1"/>
  <c r="AT496" i="1"/>
  <c r="BM496" i="1" s="1"/>
  <c r="AT497" i="1"/>
  <c r="BM497" i="1" s="1"/>
  <c r="AT498" i="1"/>
  <c r="BM498" i="1" s="1"/>
  <c r="AT499" i="1"/>
  <c r="BM499" i="1" s="1"/>
  <c r="AT500" i="1"/>
  <c r="BM500" i="1" s="1"/>
  <c r="AT502" i="1"/>
  <c r="BM502" i="1" s="1"/>
  <c r="AT503" i="1"/>
  <c r="BM503" i="1" s="1"/>
  <c r="AT504" i="1"/>
  <c r="BM504" i="1" s="1"/>
  <c r="AT505" i="1"/>
  <c r="BM505" i="1" s="1"/>
  <c r="AT506" i="1"/>
  <c r="BM506" i="1" s="1"/>
  <c r="AT507" i="1"/>
  <c r="BM507" i="1" s="1"/>
  <c r="AT508" i="1"/>
  <c r="BM508" i="1" s="1"/>
  <c r="AT510" i="1"/>
  <c r="BM510" i="1" s="1"/>
  <c r="AT511" i="1"/>
  <c r="BM511" i="1" s="1"/>
  <c r="AT512" i="1"/>
  <c r="BM512" i="1" s="1"/>
  <c r="AT513" i="1"/>
  <c r="BM513" i="1" s="1"/>
  <c r="AT514" i="1"/>
  <c r="BM514" i="1" s="1"/>
  <c r="AT515" i="1"/>
  <c r="BM515" i="1" s="1"/>
  <c r="AT516" i="1"/>
  <c r="BM516" i="1" s="1"/>
  <c r="AT518" i="1"/>
  <c r="BM518" i="1" s="1"/>
  <c r="AT519" i="1"/>
  <c r="BM519" i="1" s="1"/>
  <c r="AT520" i="1"/>
  <c r="BM520" i="1" s="1"/>
  <c r="AT521" i="1"/>
  <c r="BM521" i="1" s="1"/>
  <c r="AT522" i="1"/>
  <c r="BM522" i="1" s="1"/>
  <c r="AT523" i="1"/>
  <c r="BM523" i="1" s="1"/>
  <c r="AT524" i="1"/>
  <c r="BM524" i="1" s="1"/>
  <c r="AT526" i="1"/>
  <c r="BM526" i="1" s="1"/>
  <c r="AT527" i="1"/>
  <c r="BM527" i="1" s="1"/>
  <c r="AT528" i="1"/>
  <c r="BM528" i="1" s="1"/>
  <c r="AT529" i="1"/>
  <c r="BM529" i="1" s="1"/>
  <c r="AT530" i="1"/>
  <c r="BM530" i="1" s="1"/>
  <c r="AT531" i="1"/>
  <c r="BM531" i="1" s="1"/>
  <c r="AT532" i="1"/>
  <c r="BM532" i="1" s="1"/>
  <c r="AT533" i="1"/>
  <c r="BM533" i="1" s="1"/>
  <c r="AT534" i="1"/>
  <c r="BM534" i="1" s="1"/>
  <c r="AT535" i="1"/>
  <c r="BM535" i="1" s="1"/>
  <c r="AT536" i="1"/>
  <c r="BM536" i="1" s="1"/>
  <c r="AT537" i="1"/>
  <c r="BM537" i="1" s="1"/>
  <c r="AT538" i="1"/>
  <c r="BM538" i="1" s="1"/>
  <c r="AT539" i="1"/>
  <c r="BM539" i="1" s="1"/>
  <c r="AT540" i="1"/>
  <c r="BM540" i="1" s="1"/>
  <c r="AT541" i="1"/>
  <c r="BM541" i="1" s="1"/>
  <c r="AT542" i="1"/>
  <c r="BM542" i="1" s="1"/>
  <c r="AT543" i="1"/>
  <c r="BM543" i="1" s="1"/>
  <c r="AT544" i="1"/>
  <c r="BM544" i="1" s="1"/>
  <c r="AT545" i="1"/>
  <c r="BM545" i="1" s="1"/>
  <c r="AT546" i="1"/>
  <c r="BM546" i="1" s="1"/>
  <c r="AT547" i="1"/>
  <c r="BM547" i="1" s="1"/>
  <c r="AT548" i="1"/>
  <c r="BM548" i="1" s="1"/>
  <c r="AT549" i="1"/>
  <c r="BM549" i="1" s="1"/>
  <c r="AT550" i="1"/>
  <c r="BM550" i="1" s="1"/>
  <c r="AT551" i="1"/>
  <c r="BM551" i="1" s="1"/>
  <c r="AT552" i="1"/>
  <c r="BM552" i="1" s="1"/>
  <c r="AT553" i="1"/>
  <c r="BM553" i="1" s="1"/>
  <c r="AT554" i="1"/>
  <c r="BM554" i="1" s="1"/>
  <c r="AT555" i="1"/>
  <c r="BM555" i="1" s="1"/>
  <c r="AT556" i="1"/>
  <c r="BM556" i="1" s="1"/>
  <c r="AT557" i="1"/>
  <c r="BM557" i="1" s="1"/>
  <c r="AT558" i="1"/>
  <c r="BM558" i="1" s="1"/>
  <c r="AT559" i="1"/>
  <c r="BM559" i="1" s="1"/>
  <c r="AT560" i="1"/>
  <c r="BM560" i="1" s="1"/>
  <c r="AT561" i="1"/>
  <c r="BM561" i="1" s="1"/>
  <c r="AT562" i="1"/>
  <c r="BM562" i="1" s="1"/>
  <c r="AT563" i="1"/>
  <c r="BM563" i="1" s="1"/>
  <c r="AT564" i="1"/>
  <c r="BM564" i="1" s="1"/>
  <c r="AT565" i="1"/>
  <c r="BM565" i="1" s="1"/>
  <c r="AT566" i="1"/>
  <c r="BM566" i="1" s="1"/>
  <c r="AT567" i="1"/>
  <c r="BM567" i="1" s="1"/>
  <c r="AT568" i="1"/>
  <c r="BM568" i="1" s="1"/>
  <c r="AT569" i="1"/>
  <c r="BM569" i="1" s="1"/>
  <c r="AT570" i="1"/>
  <c r="BM570" i="1" s="1"/>
  <c r="AT571" i="1"/>
  <c r="BM571" i="1" s="1"/>
  <c r="AT572" i="1"/>
  <c r="BM572" i="1" s="1"/>
  <c r="AT573" i="1"/>
  <c r="BM573" i="1" s="1"/>
  <c r="AT574" i="1"/>
  <c r="BM574" i="1" s="1"/>
  <c r="AT575" i="1"/>
  <c r="BM575" i="1" s="1"/>
  <c r="AT576" i="1"/>
  <c r="BM576" i="1" s="1"/>
  <c r="AT577" i="1"/>
  <c r="BM577" i="1" s="1"/>
  <c r="AT578" i="1"/>
  <c r="BM578" i="1" s="1"/>
  <c r="AT579" i="1"/>
  <c r="BM579" i="1" s="1"/>
  <c r="AT580" i="1"/>
  <c r="BM580" i="1" s="1"/>
  <c r="AT581" i="1"/>
  <c r="BM581" i="1" s="1"/>
  <c r="AT582" i="1"/>
  <c r="BM582" i="1" s="1"/>
  <c r="AT583" i="1"/>
  <c r="BM583" i="1" s="1"/>
  <c r="AT584" i="1"/>
  <c r="BM584" i="1" s="1"/>
  <c r="AT585" i="1"/>
  <c r="BM585" i="1" s="1"/>
  <c r="AT586" i="1"/>
  <c r="BM586" i="1" s="1"/>
  <c r="AT587" i="1"/>
  <c r="BM587" i="1" s="1"/>
  <c r="AT588" i="1"/>
  <c r="BM588" i="1" s="1"/>
  <c r="AT589" i="1"/>
  <c r="BM589" i="1" s="1"/>
  <c r="AT590" i="1"/>
  <c r="BM590" i="1" s="1"/>
  <c r="AT591" i="1"/>
  <c r="BM591" i="1" s="1"/>
  <c r="AT592" i="1"/>
  <c r="BM592" i="1" s="1"/>
  <c r="AT593" i="1"/>
  <c r="BM593" i="1" s="1"/>
  <c r="AT594" i="1"/>
  <c r="BM594" i="1" s="1"/>
  <c r="AT595" i="1"/>
  <c r="BM595" i="1" s="1"/>
  <c r="AT596" i="1"/>
  <c r="BM596" i="1" s="1"/>
  <c r="AT597" i="1"/>
  <c r="BM597" i="1" s="1"/>
  <c r="AT598" i="1"/>
  <c r="BM598" i="1" s="1"/>
  <c r="AT599" i="1"/>
  <c r="BM599" i="1" s="1"/>
  <c r="AT600" i="1"/>
  <c r="BM600" i="1" s="1"/>
  <c r="AT601" i="1"/>
  <c r="BM601" i="1" s="1"/>
  <c r="AT602" i="1"/>
  <c r="BM602" i="1" s="1"/>
  <c r="AT603" i="1"/>
  <c r="BM603" i="1" s="1"/>
  <c r="AT604" i="1"/>
  <c r="BM604" i="1" s="1"/>
  <c r="AT605" i="1"/>
  <c r="BM605" i="1" s="1"/>
  <c r="AT606" i="1"/>
  <c r="BM606" i="1" s="1"/>
  <c r="AT607" i="1"/>
  <c r="BM607" i="1" s="1"/>
  <c r="AT608" i="1"/>
  <c r="BM608" i="1" s="1"/>
  <c r="AT609" i="1"/>
  <c r="BM609" i="1" s="1"/>
  <c r="AT610" i="1"/>
  <c r="BM610" i="1" s="1"/>
  <c r="AT611" i="1"/>
  <c r="BM611" i="1" s="1"/>
  <c r="AT612" i="1"/>
  <c r="BM612" i="1" s="1"/>
  <c r="AT613" i="1"/>
  <c r="BM613" i="1" s="1"/>
  <c r="AT614" i="1"/>
  <c r="BM614" i="1" s="1"/>
  <c r="AT615" i="1"/>
  <c r="BM615" i="1" s="1"/>
  <c r="AT616" i="1"/>
  <c r="BM616" i="1" s="1"/>
  <c r="AT617" i="1"/>
  <c r="BM617" i="1" s="1"/>
  <c r="AT618" i="1"/>
  <c r="BM618" i="1" s="1"/>
  <c r="AT619" i="1"/>
  <c r="BM619" i="1" s="1"/>
  <c r="AT620" i="1"/>
  <c r="BM620" i="1" s="1"/>
  <c r="AT621" i="1"/>
  <c r="BM621" i="1" s="1"/>
  <c r="AT622" i="1"/>
  <c r="BM622" i="1" s="1"/>
  <c r="AT623" i="1"/>
  <c r="BM623" i="1" s="1"/>
  <c r="AT624" i="1"/>
  <c r="BM624" i="1" s="1"/>
  <c r="AT625" i="1"/>
  <c r="BM625" i="1" s="1"/>
  <c r="AT626" i="1"/>
  <c r="BM626" i="1" s="1"/>
  <c r="AT627" i="1"/>
  <c r="BM627" i="1" s="1"/>
  <c r="AT628" i="1"/>
  <c r="BM628" i="1" s="1"/>
  <c r="AT629" i="1"/>
  <c r="BM629" i="1" s="1"/>
  <c r="AT630" i="1"/>
  <c r="BM630" i="1" s="1"/>
  <c r="AT631" i="1"/>
  <c r="BM631" i="1" s="1"/>
  <c r="AT632" i="1"/>
  <c r="BM632" i="1" s="1"/>
  <c r="AT633" i="1"/>
  <c r="BM633" i="1" s="1"/>
  <c r="AT634" i="1"/>
  <c r="BM634" i="1" s="1"/>
  <c r="AT635" i="1"/>
  <c r="BM635" i="1" s="1"/>
  <c r="AT636" i="1"/>
  <c r="BM636" i="1" s="1"/>
  <c r="AT637" i="1"/>
  <c r="BM637" i="1" s="1"/>
  <c r="AT638" i="1"/>
  <c r="BM638" i="1" s="1"/>
  <c r="AT639" i="1"/>
  <c r="BM639" i="1" s="1"/>
  <c r="AT640" i="1"/>
  <c r="BM640" i="1" s="1"/>
  <c r="AT641" i="1"/>
  <c r="BM641" i="1" s="1"/>
  <c r="AT642" i="1"/>
  <c r="BM642" i="1" s="1"/>
  <c r="AT643" i="1"/>
  <c r="BM643" i="1" s="1"/>
  <c r="AT644" i="1"/>
  <c r="BM644" i="1" s="1"/>
  <c r="AT645" i="1"/>
  <c r="BM645" i="1" s="1"/>
  <c r="AT646" i="1"/>
  <c r="BM646" i="1" s="1"/>
  <c r="AT647" i="1"/>
  <c r="BM647" i="1" s="1"/>
  <c r="AT648" i="1"/>
  <c r="BM648" i="1" s="1"/>
  <c r="AT649" i="1"/>
  <c r="BM649" i="1" s="1"/>
  <c r="AT650" i="1"/>
  <c r="BM650" i="1" s="1"/>
  <c r="AT651" i="1"/>
  <c r="BM651" i="1" s="1"/>
  <c r="AT652" i="1"/>
  <c r="BM652" i="1" s="1"/>
  <c r="AT653" i="1"/>
  <c r="BM653" i="1" s="1"/>
  <c r="AT654" i="1"/>
  <c r="BM654" i="1" s="1"/>
  <c r="AT655" i="1"/>
  <c r="BM655" i="1" s="1"/>
  <c r="AT656" i="1"/>
  <c r="BM656" i="1" s="1"/>
  <c r="AT657" i="1"/>
  <c r="BM657" i="1" s="1"/>
  <c r="AT658" i="1"/>
  <c r="BM658" i="1" s="1"/>
  <c r="AT659" i="1"/>
  <c r="BM659" i="1" s="1"/>
  <c r="AT660" i="1"/>
  <c r="BM660" i="1" s="1"/>
  <c r="AT661" i="1"/>
  <c r="BM661" i="1" s="1"/>
  <c r="AT662" i="1"/>
  <c r="BM662" i="1" s="1"/>
  <c r="AT663" i="1"/>
  <c r="BM663" i="1" s="1"/>
  <c r="AT664" i="1"/>
  <c r="BM664" i="1" s="1"/>
  <c r="AT665" i="1"/>
  <c r="BM665" i="1" s="1"/>
  <c r="AT666" i="1"/>
  <c r="BM666" i="1" s="1"/>
  <c r="AT667" i="1"/>
  <c r="BM667" i="1" s="1"/>
  <c r="AT668" i="1"/>
  <c r="BM668" i="1" s="1"/>
  <c r="AT669" i="1"/>
  <c r="BM669" i="1" s="1"/>
  <c r="AT670" i="1"/>
  <c r="BM670" i="1" s="1"/>
  <c r="AT671" i="1"/>
  <c r="BM671" i="1" s="1"/>
  <c r="AT672" i="1"/>
  <c r="BM672" i="1" s="1"/>
  <c r="AT673" i="1"/>
  <c r="BM673" i="1" s="1"/>
  <c r="AT674" i="1"/>
  <c r="BM674" i="1" s="1"/>
  <c r="AT675" i="1"/>
  <c r="BM675" i="1" s="1"/>
  <c r="AT676" i="1"/>
  <c r="BM676" i="1" s="1"/>
  <c r="AT677" i="1"/>
  <c r="BM677" i="1" s="1"/>
  <c r="AT678" i="1"/>
  <c r="BM678" i="1" s="1"/>
  <c r="AT679" i="1"/>
  <c r="BM679" i="1" s="1"/>
  <c r="AT680" i="1"/>
  <c r="BM680" i="1" s="1"/>
  <c r="AT681" i="1"/>
  <c r="BM681" i="1" s="1"/>
  <c r="AT682" i="1"/>
  <c r="BM682" i="1" s="1"/>
  <c r="AT683" i="1"/>
  <c r="BM683" i="1" s="1"/>
  <c r="AT684" i="1"/>
  <c r="BM684" i="1" s="1"/>
  <c r="AT685" i="1"/>
  <c r="BM685" i="1" s="1"/>
  <c r="AT686" i="1"/>
  <c r="BM686" i="1" s="1"/>
  <c r="AT687" i="1"/>
  <c r="BM687" i="1" s="1"/>
  <c r="AT688" i="1"/>
  <c r="BM688" i="1" s="1"/>
  <c r="AT689" i="1"/>
  <c r="BM689" i="1" s="1"/>
  <c r="AT690" i="1"/>
  <c r="BM690" i="1" s="1"/>
  <c r="AT691" i="1"/>
  <c r="BM691" i="1" s="1"/>
  <c r="AT692" i="1"/>
  <c r="BM692" i="1" s="1"/>
  <c r="AT693" i="1"/>
  <c r="BM693" i="1" s="1"/>
  <c r="AT694" i="1"/>
  <c r="BM694" i="1" s="1"/>
  <c r="AT695" i="1"/>
  <c r="BM695" i="1" s="1"/>
  <c r="AT696" i="1"/>
  <c r="BM696" i="1" s="1"/>
  <c r="AT697" i="1"/>
  <c r="BM697" i="1" s="1"/>
  <c r="AT698" i="1"/>
  <c r="BM698" i="1" s="1"/>
  <c r="AT699" i="1"/>
  <c r="BM699" i="1" s="1"/>
  <c r="AT700" i="1"/>
  <c r="BM700" i="1" s="1"/>
  <c r="AT701" i="1"/>
  <c r="BM701" i="1" s="1"/>
  <c r="AT702" i="1"/>
  <c r="BM702" i="1" s="1"/>
  <c r="AT703" i="1"/>
  <c r="BM703" i="1" s="1"/>
  <c r="AT704" i="1"/>
  <c r="BM704" i="1" s="1"/>
  <c r="AT705" i="1"/>
  <c r="BM705" i="1" s="1"/>
  <c r="AT706" i="1"/>
  <c r="BM706" i="1" s="1"/>
  <c r="AT707" i="1"/>
  <c r="BM707" i="1" s="1"/>
  <c r="AT708" i="1"/>
  <c r="BM708" i="1" s="1"/>
  <c r="AT709" i="1"/>
  <c r="BM709" i="1" s="1"/>
  <c r="AT710" i="1"/>
  <c r="BM710" i="1" s="1"/>
  <c r="AT711" i="1"/>
  <c r="BM711" i="1" s="1"/>
  <c r="AT712" i="1"/>
  <c r="BM712" i="1" s="1"/>
  <c r="AT713" i="1"/>
  <c r="BM713" i="1" s="1"/>
  <c r="AT714" i="1"/>
  <c r="BM714" i="1" s="1"/>
  <c r="AT715" i="1"/>
  <c r="BM715" i="1" s="1"/>
  <c r="AT716" i="1"/>
  <c r="BM716" i="1" s="1"/>
  <c r="AT717" i="1"/>
  <c r="BM717" i="1" s="1"/>
  <c r="AT718" i="1"/>
  <c r="BM718" i="1" s="1"/>
  <c r="AT719" i="1"/>
  <c r="BM719" i="1" s="1"/>
  <c r="AT720" i="1"/>
  <c r="BM720" i="1" s="1"/>
  <c r="AT721" i="1"/>
  <c r="BM721" i="1" s="1"/>
  <c r="AT722" i="1"/>
  <c r="BM722" i="1" s="1"/>
  <c r="AT723" i="1"/>
  <c r="BM723" i="1" s="1"/>
  <c r="AT724" i="1"/>
  <c r="BM724" i="1" s="1"/>
  <c r="AT725" i="1"/>
  <c r="BM725" i="1" s="1"/>
  <c r="AT726" i="1"/>
  <c r="BM726" i="1" s="1"/>
  <c r="AT727" i="1"/>
  <c r="BM727" i="1" s="1"/>
  <c r="AT728" i="1"/>
  <c r="BM728" i="1" s="1"/>
  <c r="AT729" i="1"/>
  <c r="BM729" i="1" s="1"/>
  <c r="AT730" i="1"/>
  <c r="BM730" i="1" s="1"/>
  <c r="AT731" i="1"/>
  <c r="BM731" i="1" s="1"/>
  <c r="AT732" i="1"/>
  <c r="BM732" i="1" s="1"/>
  <c r="AT733" i="1"/>
  <c r="BM733" i="1" s="1"/>
  <c r="AT734" i="1"/>
  <c r="BM734" i="1" s="1"/>
  <c r="AT735" i="1"/>
  <c r="BM735" i="1" s="1"/>
  <c r="AT736" i="1"/>
  <c r="BM736" i="1" s="1"/>
  <c r="AT737" i="1"/>
  <c r="BM737" i="1" s="1"/>
  <c r="AT738" i="1"/>
  <c r="BM738" i="1" s="1"/>
  <c r="AT739" i="1"/>
  <c r="BM739" i="1" s="1"/>
  <c r="AT740" i="1"/>
  <c r="BM740" i="1" s="1"/>
  <c r="AT741" i="1"/>
  <c r="BM741" i="1" s="1"/>
  <c r="AT742" i="1"/>
  <c r="BM742" i="1" s="1"/>
  <c r="AT743" i="1"/>
  <c r="BM743" i="1" s="1"/>
  <c r="AT744" i="1"/>
  <c r="BM744" i="1" s="1"/>
  <c r="AT745" i="1"/>
  <c r="BM745" i="1" s="1"/>
  <c r="AT746" i="1"/>
  <c r="BM746" i="1" s="1"/>
  <c r="AT747" i="1"/>
  <c r="BM747" i="1" s="1"/>
  <c r="AT748" i="1"/>
  <c r="BM748" i="1" s="1"/>
  <c r="AT749" i="1"/>
  <c r="BM749" i="1" s="1"/>
  <c r="AT750" i="1"/>
  <c r="BM750" i="1" s="1"/>
  <c r="AT751" i="1"/>
  <c r="BM751" i="1" s="1"/>
  <c r="AT752" i="1"/>
  <c r="BM752" i="1" s="1"/>
  <c r="AT753" i="1"/>
  <c r="BM753" i="1" s="1"/>
  <c r="AT754" i="1"/>
  <c r="BM754" i="1" s="1"/>
  <c r="AT755" i="1"/>
  <c r="BM755" i="1" s="1"/>
  <c r="AT756" i="1"/>
  <c r="BM756" i="1" s="1"/>
  <c r="AT757" i="1"/>
  <c r="BM757" i="1" s="1"/>
  <c r="AT758" i="1"/>
  <c r="BM758" i="1" s="1"/>
  <c r="AT759" i="1"/>
  <c r="BM759" i="1" s="1"/>
  <c r="AT760" i="1"/>
  <c r="BM760" i="1" s="1"/>
  <c r="AT761" i="1"/>
  <c r="BM761" i="1" s="1"/>
  <c r="AT762" i="1"/>
  <c r="BM762" i="1" s="1"/>
  <c r="AT763" i="1"/>
  <c r="BM763" i="1" s="1"/>
  <c r="AT764" i="1"/>
  <c r="BM764" i="1" s="1"/>
  <c r="AT765" i="1"/>
  <c r="BM765" i="1" s="1"/>
  <c r="AT766" i="1"/>
  <c r="BM766" i="1" s="1"/>
  <c r="AT767" i="1"/>
  <c r="BM767" i="1" s="1"/>
  <c r="AT768" i="1"/>
  <c r="BM768" i="1" s="1"/>
  <c r="AT769" i="1"/>
  <c r="BM769" i="1" s="1"/>
  <c r="AT770" i="1"/>
  <c r="BM770" i="1" s="1"/>
  <c r="AT771" i="1"/>
  <c r="BM771" i="1" s="1"/>
  <c r="AT772" i="1"/>
  <c r="BM772" i="1" s="1"/>
  <c r="AT773" i="1"/>
  <c r="BM773" i="1" s="1"/>
  <c r="AT774" i="1"/>
  <c r="BM774" i="1" s="1"/>
  <c r="AT775" i="1"/>
  <c r="BM775" i="1" s="1"/>
  <c r="AT776" i="1"/>
  <c r="BM776" i="1" s="1"/>
  <c r="AT777" i="1"/>
  <c r="BM777" i="1" s="1"/>
  <c r="AT778" i="1"/>
  <c r="BM778" i="1" s="1"/>
  <c r="AT779" i="1"/>
  <c r="BM779" i="1" s="1"/>
  <c r="AT780" i="1"/>
  <c r="BM780" i="1" s="1"/>
  <c r="AT781" i="1"/>
  <c r="BM781" i="1" s="1"/>
  <c r="AT782" i="1"/>
  <c r="BM782" i="1" s="1"/>
  <c r="AT783" i="1"/>
  <c r="BM783" i="1" s="1"/>
  <c r="AT784" i="1"/>
  <c r="BM784" i="1" s="1"/>
  <c r="AT785" i="1"/>
  <c r="BM785" i="1" s="1"/>
  <c r="AT786" i="1"/>
  <c r="BM786" i="1" s="1"/>
  <c r="AT787" i="1"/>
  <c r="BM787" i="1" s="1"/>
  <c r="AT788" i="1"/>
  <c r="BM788" i="1" s="1"/>
  <c r="AT789" i="1"/>
  <c r="BM789" i="1" s="1"/>
  <c r="AT790" i="1"/>
  <c r="BM790" i="1" s="1"/>
  <c r="AT791" i="1"/>
  <c r="BM791" i="1" s="1"/>
  <c r="AT792" i="1"/>
  <c r="BM792" i="1" s="1"/>
  <c r="AT793" i="1"/>
  <c r="BM793" i="1" s="1"/>
  <c r="AT794" i="1"/>
  <c r="BM794" i="1" s="1"/>
  <c r="AT795" i="1"/>
  <c r="BM795" i="1" s="1"/>
  <c r="AT796" i="1"/>
  <c r="BM796" i="1" s="1"/>
  <c r="AT797" i="1"/>
  <c r="BM797" i="1" s="1"/>
  <c r="AT798" i="1"/>
  <c r="BM798" i="1" s="1"/>
  <c r="AT799" i="1"/>
  <c r="BM799" i="1" s="1"/>
  <c r="AT800" i="1"/>
  <c r="BM800" i="1" s="1"/>
  <c r="AT801" i="1"/>
  <c r="BM801" i="1" s="1"/>
  <c r="AT802" i="1"/>
  <c r="BM802" i="1" s="1"/>
  <c r="AT803" i="1"/>
  <c r="BM803" i="1" s="1"/>
  <c r="AT804" i="1"/>
  <c r="BM804" i="1" s="1"/>
  <c r="AT805" i="1"/>
  <c r="BM805" i="1" s="1"/>
  <c r="AT806" i="1"/>
  <c r="BM806" i="1" s="1"/>
  <c r="AT807" i="1"/>
  <c r="BM807" i="1" s="1"/>
  <c r="AT808" i="1"/>
  <c r="BM808" i="1" s="1"/>
  <c r="AT809" i="1"/>
  <c r="BM809" i="1" s="1"/>
  <c r="AT810" i="1"/>
  <c r="BM810" i="1" s="1"/>
  <c r="AT811" i="1"/>
  <c r="BM811" i="1" s="1"/>
  <c r="AT812" i="1"/>
  <c r="BM812" i="1" s="1"/>
  <c r="AT813" i="1"/>
  <c r="BM813" i="1" s="1"/>
  <c r="AT814" i="1"/>
  <c r="BM814" i="1" s="1"/>
  <c r="AT815" i="1"/>
  <c r="BM815" i="1" s="1"/>
  <c r="AT816" i="1"/>
  <c r="BM816" i="1" s="1"/>
  <c r="AT817" i="1"/>
  <c r="BM817" i="1" s="1"/>
  <c r="AT818" i="1"/>
  <c r="BM818" i="1" s="1"/>
  <c r="AT819" i="1"/>
  <c r="BM819" i="1" s="1"/>
  <c r="AT820" i="1"/>
  <c r="BM820" i="1" s="1"/>
  <c r="AT821" i="1"/>
  <c r="BM821" i="1" s="1"/>
  <c r="AT822" i="1"/>
  <c r="BM822" i="1" s="1"/>
  <c r="AT823" i="1"/>
  <c r="BM823" i="1" s="1"/>
  <c r="AT824" i="1"/>
  <c r="BM824" i="1" s="1"/>
  <c r="AT825" i="1"/>
  <c r="BM825" i="1" s="1"/>
  <c r="AT826" i="1"/>
  <c r="BM826" i="1" s="1"/>
  <c r="AT827" i="1"/>
  <c r="BM827" i="1" s="1"/>
  <c r="AT828" i="1"/>
  <c r="BM828" i="1" s="1"/>
  <c r="AT829" i="1"/>
  <c r="BM829" i="1" s="1"/>
  <c r="AT830" i="1"/>
  <c r="BM830" i="1" s="1"/>
  <c r="AT831" i="1"/>
  <c r="BM831" i="1" s="1"/>
  <c r="AT832" i="1"/>
  <c r="BM832" i="1" s="1"/>
  <c r="AT833" i="1"/>
  <c r="BM833" i="1" s="1"/>
  <c r="AT834" i="1"/>
  <c r="BM834" i="1" s="1"/>
  <c r="AT835" i="1"/>
  <c r="BM835" i="1" s="1"/>
  <c r="AT836" i="1"/>
  <c r="BM836" i="1" s="1"/>
  <c r="AT837" i="1"/>
  <c r="BM837" i="1" s="1"/>
  <c r="AT838" i="1"/>
  <c r="BM838" i="1" s="1"/>
  <c r="AT839" i="1"/>
  <c r="BM839" i="1" s="1"/>
  <c r="AT840" i="1"/>
  <c r="BM840" i="1" s="1"/>
  <c r="AT841" i="1"/>
  <c r="BM841" i="1" s="1"/>
  <c r="AT842" i="1"/>
  <c r="BM842" i="1" s="1"/>
  <c r="AT843" i="1"/>
  <c r="BM843" i="1" s="1"/>
  <c r="AT844" i="1"/>
  <c r="BM844" i="1" s="1"/>
  <c r="AT845" i="1"/>
  <c r="BM845" i="1" s="1"/>
  <c r="AT846" i="1"/>
  <c r="BM846" i="1" s="1"/>
  <c r="AT847" i="1"/>
  <c r="BM847" i="1" s="1"/>
  <c r="AT848" i="1"/>
  <c r="BM848" i="1" s="1"/>
  <c r="AT849" i="1"/>
  <c r="BM849" i="1" s="1"/>
  <c r="AT850" i="1"/>
  <c r="BM850" i="1" s="1"/>
  <c r="AT851" i="1"/>
  <c r="BM851" i="1" s="1"/>
  <c r="AT852" i="1"/>
  <c r="BM852" i="1" s="1"/>
  <c r="AT853" i="1"/>
  <c r="BM853" i="1" s="1"/>
  <c r="AT854" i="1"/>
  <c r="BM854" i="1" s="1"/>
  <c r="AT855" i="1"/>
  <c r="BM855" i="1" s="1"/>
  <c r="AT856" i="1"/>
  <c r="BM856" i="1" s="1"/>
  <c r="AT857" i="1"/>
  <c r="BM857" i="1" s="1"/>
  <c r="AT858" i="1"/>
  <c r="BM858" i="1" s="1"/>
  <c r="AT859" i="1"/>
  <c r="BM859" i="1" s="1"/>
  <c r="AT860" i="1"/>
  <c r="BM860" i="1" s="1"/>
  <c r="AT861" i="1"/>
  <c r="BM861" i="1" s="1"/>
  <c r="AT862" i="1"/>
  <c r="BM862" i="1" s="1"/>
  <c r="AT863" i="1"/>
  <c r="BM863" i="1" s="1"/>
  <c r="AT864" i="1"/>
  <c r="BM864" i="1" s="1"/>
  <c r="AT865" i="1"/>
  <c r="BM865" i="1" s="1"/>
  <c r="AT866" i="1"/>
  <c r="BM866" i="1" s="1"/>
  <c r="AT867" i="1"/>
  <c r="BM867" i="1" s="1"/>
  <c r="AT868" i="1"/>
  <c r="BM868" i="1" s="1"/>
  <c r="AT869" i="1"/>
  <c r="BM869" i="1" s="1"/>
  <c r="AT870" i="1"/>
  <c r="BM870" i="1" s="1"/>
  <c r="AT871" i="1"/>
  <c r="BM871" i="1" s="1"/>
  <c r="AT872" i="1"/>
  <c r="BM872" i="1" s="1"/>
  <c r="AT873" i="1"/>
  <c r="BM873" i="1" s="1"/>
  <c r="AT874" i="1"/>
  <c r="BM874" i="1" s="1"/>
  <c r="AT875" i="1"/>
  <c r="BM875" i="1" s="1"/>
  <c r="AT876" i="1"/>
  <c r="BM876" i="1" s="1"/>
  <c r="AT877" i="1"/>
  <c r="BM877" i="1" s="1"/>
  <c r="AT878" i="1"/>
  <c r="BM878" i="1" s="1"/>
  <c r="AT879" i="1"/>
  <c r="BM879" i="1" s="1"/>
  <c r="AT880" i="1"/>
  <c r="BM880" i="1" s="1"/>
  <c r="AT881" i="1"/>
  <c r="BM881" i="1" s="1"/>
  <c r="AT882" i="1"/>
  <c r="BM882" i="1" s="1"/>
  <c r="AT883" i="1"/>
  <c r="BM883" i="1" s="1"/>
  <c r="AT884" i="1"/>
  <c r="BM884" i="1" s="1"/>
  <c r="AT885" i="1"/>
  <c r="BM885" i="1" s="1"/>
  <c r="AT886" i="1"/>
  <c r="BM886" i="1" s="1"/>
  <c r="AT887" i="1"/>
  <c r="BM887" i="1" s="1"/>
  <c r="AT888" i="1"/>
  <c r="BM888" i="1" s="1"/>
  <c r="AT889" i="1"/>
  <c r="BM889" i="1" s="1"/>
  <c r="AT890" i="1"/>
  <c r="BM890" i="1" s="1"/>
  <c r="AT891" i="1"/>
  <c r="BM891" i="1" s="1"/>
  <c r="AT892" i="1"/>
  <c r="BM892" i="1" s="1"/>
  <c r="AT893" i="1"/>
  <c r="BM893" i="1" s="1"/>
  <c r="AT894" i="1"/>
  <c r="BM894" i="1" s="1"/>
  <c r="AT895" i="1"/>
  <c r="BM895" i="1" s="1"/>
  <c r="AT896" i="1"/>
  <c r="BM896" i="1" s="1"/>
  <c r="AT897" i="1"/>
  <c r="BM897" i="1" s="1"/>
  <c r="AT898" i="1"/>
  <c r="BM898" i="1" s="1"/>
  <c r="AT899" i="1"/>
  <c r="BM899" i="1" s="1"/>
  <c r="AT900" i="1"/>
  <c r="BM900" i="1" s="1"/>
  <c r="AT901" i="1"/>
  <c r="BM901" i="1" s="1"/>
  <c r="AT902" i="1"/>
  <c r="BM902" i="1" s="1"/>
  <c r="AT903" i="1"/>
  <c r="BM903" i="1" s="1"/>
  <c r="AT904" i="1"/>
  <c r="BM904" i="1" s="1"/>
  <c r="AT905" i="1"/>
  <c r="BM905" i="1" s="1"/>
  <c r="AT906" i="1"/>
  <c r="BM906" i="1" s="1"/>
  <c r="AT907" i="1"/>
  <c r="BM907" i="1" s="1"/>
  <c r="AT908" i="1"/>
  <c r="BM908" i="1" s="1"/>
  <c r="AT909" i="1"/>
  <c r="BM909" i="1" s="1"/>
  <c r="AT910" i="1"/>
  <c r="BM910" i="1" s="1"/>
  <c r="AT911" i="1"/>
  <c r="BM911" i="1" s="1"/>
  <c r="AT912" i="1"/>
  <c r="BM912" i="1" s="1"/>
  <c r="AT913" i="1"/>
  <c r="BM913" i="1" s="1"/>
  <c r="AT914" i="1"/>
  <c r="BM914" i="1" s="1"/>
  <c r="AT915" i="1"/>
  <c r="BM915" i="1" s="1"/>
  <c r="AT916" i="1"/>
  <c r="BM916" i="1" s="1"/>
  <c r="AT917" i="1"/>
  <c r="BM917" i="1" s="1"/>
  <c r="AT918" i="1"/>
  <c r="BM918" i="1" s="1"/>
  <c r="AT919" i="1"/>
  <c r="BM919" i="1" s="1"/>
  <c r="AT920" i="1"/>
  <c r="BM920" i="1" s="1"/>
  <c r="AT921" i="1"/>
  <c r="BM921" i="1" s="1"/>
  <c r="AT922" i="1"/>
  <c r="BM922" i="1" s="1"/>
  <c r="AT923" i="1"/>
  <c r="BM923" i="1" s="1"/>
  <c r="AT924" i="1"/>
  <c r="BM924" i="1" s="1"/>
  <c r="AT925" i="1"/>
  <c r="BM925" i="1" s="1"/>
  <c r="AT926" i="1"/>
  <c r="BM926" i="1" s="1"/>
  <c r="AT927" i="1"/>
  <c r="BM927" i="1" s="1"/>
  <c r="AT928" i="1"/>
  <c r="BM928" i="1" s="1"/>
  <c r="AT929" i="1"/>
  <c r="BM929" i="1" s="1"/>
  <c r="AT930" i="1"/>
  <c r="BM930" i="1" s="1"/>
  <c r="AT931" i="1"/>
  <c r="BM931" i="1" s="1"/>
  <c r="AT932" i="1"/>
  <c r="BM932" i="1" s="1"/>
  <c r="AT933" i="1"/>
  <c r="BM933" i="1" s="1"/>
  <c r="AT934" i="1"/>
  <c r="BM934" i="1" s="1"/>
  <c r="AT935" i="1"/>
  <c r="BM935" i="1" s="1"/>
  <c r="AT936" i="1"/>
  <c r="BM936" i="1" s="1"/>
  <c r="AT937" i="1"/>
  <c r="BM937" i="1" s="1"/>
  <c r="AT938" i="1"/>
  <c r="BM938" i="1" s="1"/>
  <c r="AT939" i="1"/>
  <c r="BM939" i="1" s="1"/>
  <c r="AT940" i="1"/>
  <c r="BM940" i="1" s="1"/>
  <c r="AT941" i="1"/>
  <c r="BM941" i="1" s="1"/>
  <c r="AT942" i="1"/>
  <c r="BM942" i="1" s="1"/>
  <c r="AT943" i="1"/>
  <c r="BM943" i="1" s="1"/>
  <c r="AT944" i="1"/>
  <c r="BM944" i="1" s="1"/>
  <c r="AT945" i="1"/>
  <c r="BM945" i="1" s="1"/>
  <c r="AT946" i="1"/>
  <c r="BM946" i="1" s="1"/>
  <c r="AT947" i="1"/>
  <c r="BM947" i="1" s="1"/>
  <c r="AT948" i="1"/>
  <c r="BM948" i="1" s="1"/>
  <c r="AT949" i="1"/>
  <c r="BM949" i="1" s="1"/>
  <c r="AT950" i="1"/>
  <c r="BM950" i="1" s="1"/>
  <c r="AT951" i="1"/>
  <c r="BM951" i="1" s="1"/>
  <c r="AT952" i="1"/>
  <c r="BM952" i="1" s="1"/>
  <c r="AT953" i="1"/>
  <c r="BM953" i="1" s="1"/>
  <c r="AT954" i="1"/>
  <c r="BM954" i="1" s="1"/>
  <c r="AT955" i="1"/>
  <c r="BM955" i="1" s="1"/>
  <c r="AT956" i="1"/>
  <c r="BM956" i="1" s="1"/>
  <c r="AT957" i="1"/>
  <c r="BM957" i="1" s="1"/>
  <c r="AT958" i="1"/>
  <c r="BM958" i="1" s="1"/>
  <c r="AT959" i="1"/>
  <c r="BM959" i="1" s="1"/>
  <c r="AT960" i="1"/>
  <c r="BM960" i="1" s="1"/>
  <c r="AT961" i="1"/>
  <c r="BM961" i="1" s="1"/>
  <c r="AT962" i="1"/>
  <c r="BM962" i="1" s="1"/>
  <c r="AT963" i="1"/>
  <c r="BM963" i="1" s="1"/>
  <c r="AT964" i="1"/>
  <c r="BM964" i="1" s="1"/>
  <c r="AT965" i="1"/>
  <c r="BM965" i="1" s="1"/>
  <c r="AT966" i="1"/>
  <c r="BM966" i="1" s="1"/>
  <c r="AT967" i="1"/>
  <c r="BM967" i="1" s="1"/>
  <c r="AT968" i="1"/>
  <c r="BM968" i="1" s="1"/>
  <c r="AT969" i="1"/>
  <c r="BM969" i="1" s="1"/>
  <c r="AT970" i="1"/>
  <c r="BM970" i="1" s="1"/>
  <c r="AT971" i="1"/>
  <c r="BM971" i="1" s="1"/>
  <c r="AT972" i="1"/>
  <c r="BM972" i="1" s="1"/>
  <c r="AT973" i="1"/>
  <c r="BM973" i="1" s="1"/>
  <c r="AT974" i="1"/>
  <c r="BM974" i="1" s="1"/>
  <c r="AT975" i="1"/>
  <c r="BM975" i="1" s="1"/>
  <c r="AT976" i="1"/>
  <c r="BM976" i="1" s="1"/>
  <c r="AT977" i="1"/>
  <c r="BM977" i="1" s="1"/>
  <c r="AT978" i="1"/>
  <c r="BM978" i="1" s="1"/>
  <c r="AT979" i="1"/>
  <c r="BM979" i="1" s="1"/>
  <c r="AT980" i="1"/>
  <c r="BM980" i="1" s="1"/>
  <c r="AT981" i="1"/>
  <c r="BM981" i="1" s="1"/>
  <c r="AT982" i="1"/>
  <c r="BM982" i="1" s="1"/>
  <c r="AT983" i="1"/>
  <c r="BM983" i="1" s="1"/>
  <c r="AT984" i="1"/>
  <c r="BM984" i="1" s="1"/>
  <c r="AT985" i="1"/>
  <c r="BM985" i="1" s="1"/>
  <c r="AT986" i="1"/>
  <c r="BM986" i="1" s="1"/>
  <c r="AT987" i="1"/>
  <c r="BM987" i="1" s="1"/>
  <c r="AT988" i="1"/>
  <c r="BM988" i="1" s="1"/>
  <c r="AT989" i="1"/>
  <c r="BM989" i="1" s="1"/>
  <c r="AT990" i="1"/>
  <c r="BM990" i="1" s="1"/>
  <c r="AT991" i="1"/>
  <c r="BM991" i="1" s="1"/>
  <c r="AT992" i="1"/>
  <c r="BM992" i="1" s="1"/>
  <c r="AT993" i="1"/>
  <c r="BM993" i="1" s="1"/>
  <c r="AT994" i="1"/>
  <c r="BM994" i="1" s="1"/>
  <c r="AT995" i="1"/>
  <c r="BM995" i="1" s="1"/>
  <c r="AT996" i="1"/>
  <c r="BM996" i="1" s="1"/>
  <c r="AT997" i="1"/>
  <c r="BM997" i="1" s="1"/>
  <c r="AT998" i="1"/>
  <c r="BM998" i="1" s="1"/>
  <c r="AT999" i="1"/>
  <c r="BM999" i="1" s="1"/>
  <c r="AT1000" i="1"/>
  <c r="BM1000" i="1" s="1"/>
  <c r="AT1001" i="1"/>
  <c r="BM1001" i="1" s="1"/>
  <c r="AT1002" i="1"/>
  <c r="BM1002" i="1" s="1"/>
  <c r="AT1003" i="1"/>
  <c r="BM1003" i="1" s="1"/>
  <c r="AT1004" i="1"/>
  <c r="BM1004" i="1" s="1"/>
  <c r="AT1005" i="1"/>
  <c r="BM1005" i="1" s="1"/>
  <c r="AQ7" i="1"/>
  <c r="AQ8" i="1"/>
  <c r="AQ9" i="1"/>
  <c r="AQ10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3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6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1" i="1"/>
  <c r="AQ842" i="1"/>
  <c r="AQ843" i="1"/>
  <c r="AQ844" i="1"/>
  <c r="AQ845" i="1"/>
  <c r="AQ846" i="1"/>
  <c r="AQ847" i="1"/>
  <c r="AQ848" i="1"/>
  <c r="AQ849" i="1"/>
  <c r="AQ850" i="1"/>
  <c r="AQ851" i="1"/>
  <c r="AQ852" i="1"/>
  <c r="AQ853" i="1"/>
  <c r="AQ854" i="1"/>
  <c r="AQ855" i="1"/>
  <c r="AQ856" i="1"/>
  <c r="AQ857" i="1"/>
  <c r="AQ858" i="1"/>
  <c r="AQ859" i="1"/>
  <c r="AQ860" i="1"/>
  <c r="AQ861" i="1"/>
  <c r="AQ862" i="1"/>
  <c r="AQ863" i="1"/>
  <c r="AQ864" i="1"/>
  <c r="AQ865" i="1"/>
  <c r="AQ866" i="1"/>
  <c r="AQ867" i="1"/>
  <c r="AQ868" i="1"/>
  <c r="AQ869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2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Q895" i="1"/>
  <c r="AQ896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19" i="1"/>
  <c r="AQ920" i="1"/>
  <c r="AQ921" i="1"/>
  <c r="AQ922" i="1"/>
  <c r="AQ923" i="1"/>
  <c r="AQ924" i="1"/>
  <c r="AQ925" i="1"/>
  <c r="AQ926" i="1"/>
  <c r="AQ927" i="1"/>
  <c r="AQ928" i="1"/>
  <c r="AQ929" i="1"/>
  <c r="AQ930" i="1"/>
  <c r="AQ931" i="1"/>
  <c r="AQ932" i="1"/>
  <c r="AQ933" i="1"/>
  <c r="AQ934" i="1"/>
  <c r="AQ935" i="1"/>
  <c r="AQ936" i="1"/>
  <c r="AQ937" i="1"/>
  <c r="AQ938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1" i="1"/>
  <c r="AQ962" i="1"/>
  <c r="AQ963" i="1"/>
  <c r="AQ964" i="1"/>
  <c r="AQ965" i="1"/>
  <c r="AQ966" i="1"/>
  <c r="AQ967" i="1"/>
  <c r="AQ968" i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0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5" i="1"/>
  <c r="AM6" i="1"/>
  <c r="AM7" i="1"/>
  <c r="AM8" i="1"/>
  <c r="AM9" i="1"/>
  <c r="AM10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M979" i="1"/>
  <c r="AM980" i="1"/>
  <c r="AM981" i="1"/>
  <c r="AM982" i="1"/>
  <c r="AM983" i="1"/>
  <c r="AM984" i="1"/>
  <c r="AM985" i="1"/>
  <c r="AM986" i="1"/>
  <c r="AM987" i="1"/>
  <c r="AM988" i="1"/>
  <c r="AM989" i="1"/>
  <c r="AM990" i="1"/>
  <c r="AM991" i="1"/>
  <c r="AM992" i="1"/>
  <c r="AM993" i="1"/>
  <c r="AM994" i="1"/>
  <c r="AM995" i="1"/>
  <c r="AM996" i="1"/>
  <c r="AM997" i="1"/>
  <c r="AM998" i="1"/>
  <c r="AM999" i="1"/>
  <c r="AM1000" i="1"/>
  <c r="AM1001" i="1"/>
  <c r="AM1002" i="1"/>
  <c r="AM1003" i="1"/>
  <c r="AM1004" i="1"/>
  <c r="AM1005" i="1"/>
  <c r="AL6" i="1"/>
  <c r="AL7" i="1"/>
  <c r="AL8" i="1"/>
  <c r="AL9" i="1"/>
  <c r="AL10" i="1"/>
  <c r="AL16" i="1"/>
  <c r="AL17" i="1"/>
  <c r="AL18" i="1"/>
  <c r="AL20" i="1"/>
  <c r="AL22" i="1"/>
  <c r="AL23" i="1"/>
  <c r="AL24" i="1"/>
  <c r="AL25" i="1"/>
  <c r="AL26" i="1"/>
  <c r="AL28" i="1"/>
  <c r="AL30" i="1"/>
  <c r="AL31" i="1"/>
  <c r="AL32" i="1"/>
  <c r="AL33" i="1"/>
  <c r="AL34" i="1"/>
  <c r="AL36" i="1"/>
  <c r="AL38" i="1"/>
  <c r="AL39" i="1"/>
  <c r="AL40" i="1"/>
  <c r="AL41" i="1"/>
  <c r="AL42" i="1"/>
  <c r="AL44" i="1"/>
  <c r="AL46" i="1"/>
  <c r="AL47" i="1"/>
  <c r="AL48" i="1"/>
  <c r="AL49" i="1"/>
  <c r="AL50" i="1"/>
  <c r="AL52" i="1"/>
  <c r="AL53" i="1"/>
  <c r="AL54" i="1"/>
  <c r="AL55" i="1"/>
  <c r="AL56" i="1"/>
  <c r="AL57" i="1"/>
  <c r="AL58" i="1"/>
  <c r="AL60" i="1"/>
  <c r="AL62" i="1"/>
  <c r="AL63" i="1"/>
  <c r="AL64" i="1"/>
  <c r="AL65" i="1"/>
  <c r="AL66" i="1"/>
  <c r="AL68" i="1"/>
  <c r="AL70" i="1"/>
  <c r="AL71" i="1"/>
  <c r="AL72" i="1"/>
  <c r="AL73" i="1"/>
  <c r="AL74" i="1"/>
  <c r="AL76" i="1"/>
  <c r="AL78" i="1"/>
  <c r="AL79" i="1"/>
  <c r="AL80" i="1"/>
  <c r="AL81" i="1"/>
  <c r="AL82" i="1"/>
  <c r="AL84" i="1"/>
  <c r="AL85" i="1"/>
  <c r="AL86" i="1"/>
  <c r="AL87" i="1"/>
  <c r="AL88" i="1"/>
  <c r="AL89" i="1"/>
  <c r="AL90" i="1"/>
  <c r="AL92" i="1"/>
  <c r="AL94" i="1"/>
  <c r="AL95" i="1"/>
  <c r="AL96" i="1"/>
  <c r="AL97" i="1"/>
  <c r="AL98" i="1"/>
  <c r="AL100" i="1"/>
  <c r="AL102" i="1"/>
  <c r="AL103" i="1"/>
  <c r="AL104" i="1"/>
  <c r="AL105" i="1"/>
  <c r="AL106" i="1"/>
  <c r="AL108" i="1"/>
  <c r="AL110" i="1"/>
  <c r="AL111" i="1"/>
  <c r="AL112" i="1"/>
  <c r="AL113" i="1"/>
  <c r="AL114" i="1"/>
  <c r="AL116" i="1"/>
  <c r="AL117" i="1"/>
  <c r="AL118" i="1"/>
  <c r="AL119" i="1"/>
  <c r="AL120" i="1"/>
  <c r="AL121" i="1"/>
  <c r="AL122" i="1"/>
  <c r="AL124" i="1"/>
  <c r="AL126" i="1"/>
  <c r="AL127" i="1"/>
  <c r="AL128" i="1"/>
  <c r="AL129" i="1"/>
  <c r="AL130" i="1"/>
  <c r="AL132" i="1"/>
  <c r="AL134" i="1"/>
  <c r="AL135" i="1"/>
  <c r="AL136" i="1"/>
  <c r="AL137" i="1"/>
  <c r="AL138" i="1"/>
  <c r="AL140" i="1"/>
  <c r="AL142" i="1"/>
  <c r="AL143" i="1"/>
  <c r="AL144" i="1"/>
  <c r="AL145" i="1"/>
  <c r="AL146" i="1"/>
  <c r="AL148" i="1"/>
  <c r="AL149" i="1"/>
  <c r="AL150" i="1"/>
  <c r="AL151" i="1"/>
  <c r="AL152" i="1"/>
  <c r="AL153" i="1"/>
  <c r="AL154" i="1"/>
  <c r="AL156" i="1"/>
  <c r="AL158" i="1"/>
  <c r="AL159" i="1"/>
  <c r="AL160" i="1"/>
  <c r="AL161" i="1"/>
  <c r="AL162" i="1"/>
  <c r="AL164" i="1"/>
  <c r="AL166" i="1"/>
  <c r="AL167" i="1"/>
  <c r="AL168" i="1"/>
  <c r="AL169" i="1"/>
  <c r="AL170" i="1"/>
  <c r="AL172" i="1"/>
  <c r="AL174" i="1"/>
  <c r="AL175" i="1"/>
  <c r="AL176" i="1"/>
  <c r="AL177" i="1"/>
  <c r="AL178" i="1"/>
  <c r="AL180" i="1"/>
  <c r="AL181" i="1"/>
  <c r="AL182" i="1"/>
  <c r="AL183" i="1"/>
  <c r="AL184" i="1"/>
  <c r="AL185" i="1"/>
  <c r="AL186" i="1"/>
  <c r="AL188" i="1"/>
  <c r="AL190" i="1"/>
  <c r="AL191" i="1"/>
  <c r="AL192" i="1"/>
  <c r="AL193" i="1"/>
  <c r="AL194" i="1"/>
  <c r="AL196" i="1"/>
  <c r="AL198" i="1"/>
  <c r="AL199" i="1"/>
  <c r="AL200" i="1"/>
  <c r="AL201" i="1"/>
  <c r="AL202" i="1"/>
  <c r="AL204" i="1"/>
  <c r="AL206" i="1"/>
  <c r="AL207" i="1"/>
  <c r="AL208" i="1"/>
  <c r="AL209" i="1"/>
  <c r="AL210" i="1"/>
  <c r="AL212" i="1"/>
  <c r="AL213" i="1"/>
  <c r="AL214" i="1"/>
  <c r="AL215" i="1"/>
  <c r="AL216" i="1"/>
  <c r="AL217" i="1"/>
  <c r="AL218" i="1"/>
  <c r="AL220" i="1"/>
  <c r="AL222" i="1"/>
  <c r="AL223" i="1"/>
  <c r="AL224" i="1"/>
  <c r="AL225" i="1"/>
  <c r="AL226" i="1"/>
  <c r="AL228" i="1"/>
  <c r="AL230" i="1"/>
  <c r="AL231" i="1"/>
  <c r="AL232" i="1"/>
  <c r="AL233" i="1"/>
  <c r="AL234" i="1"/>
  <c r="AL236" i="1"/>
  <c r="AL238" i="1"/>
  <c r="AL239" i="1"/>
  <c r="AL240" i="1"/>
  <c r="AL241" i="1"/>
  <c r="AL242" i="1"/>
  <c r="AL244" i="1"/>
  <c r="AL245" i="1"/>
  <c r="AL246" i="1"/>
  <c r="AL247" i="1"/>
  <c r="AL248" i="1"/>
  <c r="AL249" i="1"/>
  <c r="AL250" i="1"/>
  <c r="AL252" i="1"/>
  <c r="AL254" i="1"/>
  <c r="AL255" i="1"/>
  <c r="AL256" i="1"/>
  <c r="AL257" i="1"/>
  <c r="AL258" i="1"/>
  <c r="AL260" i="1"/>
  <c r="AL262" i="1"/>
  <c r="AL263" i="1"/>
  <c r="AL264" i="1"/>
  <c r="AL265" i="1"/>
  <c r="AL266" i="1"/>
  <c r="AL268" i="1"/>
  <c r="AL270" i="1"/>
  <c r="AL271" i="1"/>
  <c r="AL272" i="1"/>
  <c r="AL273" i="1"/>
  <c r="AL274" i="1"/>
  <c r="AL276" i="1"/>
  <c r="AL277" i="1"/>
  <c r="AL278" i="1"/>
  <c r="AL279" i="1"/>
  <c r="AL280" i="1"/>
  <c r="AL281" i="1"/>
  <c r="AL282" i="1"/>
  <c r="AL284" i="1"/>
  <c r="AL286" i="1"/>
  <c r="AL287" i="1"/>
  <c r="AL288" i="1"/>
  <c r="AL289" i="1"/>
  <c r="AL290" i="1"/>
  <c r="AL292" i="1"/>
  <c r="AL294" i="1"/>
  <c r="AL295" i="1"/>
  <c r="AL296" i="1"/>
  <c r="AL297" i="1"/>
  <c r="AL298" i="1"/>
  <c r="AL300" i="1"/>
  <c r="AL302" i="1"/>
  <c r="AL303" i="1"/>
  <c r="AL304" i="1"/>
  <c r="AL305" i="1"/>
  <c r="AL306" i="1"/>
  <c r="AL308" i="1"/>
  <c r="AL309" i="1"/>
  <c r="AL310" i="1"/>
  <c r="AL311" i="1"/>
  <c r="AL312" i="1"/>
  <c r="AL313" i="1"/>
  <c r="AL314" i="1"/>
  <c r="AL316" i="1"/>
  <c r="AL318" i="1"/>
  <c r="AL319" i="1"/>
  <c r="AL320" i="1"/>
  <c r="AL321" i="1"/>
  <c r="AL322" i="1"/>
  <c r="AL324" i="1"/>
  <c r="AL326" i="1"/>
  <c r="AL327" i="1"/>
  <c r="AL328" i="1"/>
  <c r="AL329" i="1"/>
  <c r="AL330" i="1"/>
  <c r="AL332" i="1"/>
  <c r="AL334" i="1"/>
  <c r="AL335" i="1"/>
  <c r="AL336" i="1"/>
  <c r="AL337" i="1"/>
  <c r="AL338" i="1"/>
  <c r="AL340" i="1"/>
  <c r="AL341" i="1"/>
  <c r="AL342" i="1"/>
  <c r="AL343" i="1"/>
  <c r="AL344" i="1"/>
  <c r="AL345" i="1"/>
  <c r="AL346" i="1"/>
  <c r="AL348" i="1"/>
  <c r="AL350" i="1"/>
  <c r="AL351" i="1"/>
  <c r="AL352" i="1"/>
  <c r="AL353" i="1"/>
  <c r="AL354" i="1"/>
  <c r="AL356" i="1"/>
  <c r="AL358" i="1"/>
  <c r="AL359" i="1"/>
  <c r="AL360" i="1"/>
  <c r="AL361" i="1"/>
  <c r="AL362" i="1"/>
  <c r="AL364" i="1"/>
  <c r="AL366" i="1"/>
  <c r="AL367" i="1"/>
  <c r="AL368" i="1"/>
  <c r="AL369" i="1"/>
  <c r="AL370" i="1"/>
  <c r="AL372" i="1"/>
  <c r="AL373" i="1"/>
  <c r="AL374" i="1"/>
  <c r="AL375" i="1"/>
  <c r="AL376" i="1"/>
  <c r="AL377" i="1"/>
  <c r="AL378" i="1"/>
  <c r="AL380" i="1"/>
  <c r="AL382" i="1"/>
  <c r="AL383" i="1"/>
  <c r="AL384" i="1"/>
  <c r="AL385" i="1"/>
  <c r="AL386" i="1"/>
  <c r="AL388" i="1"/>
  <c r="AL390" i="1"/>
  <c r="AL391" i="1"/>
  <c r="AL392" i="1"/>
  <c r="AL393" i="1"/>
  <c r="AL394" i="1"/>
  <c r="AL396" i="1"/>
  <c r="AL398" i="1"/>
  <c r="AL399" i="1"/>
  <c r="AL400" i="1"/>
  <c r="AL401" i="1"/>
  <c r="AL402" i="1"/>
  <c r="AL404" i="1"/>
  <c r="AL405" i="1"/>
  <c r="AL406" i="1"/>
  <c r="AL407" i="1"/>
  <c r="AL408" i="1"/>
  <c r="AL409" i="1"/>
  <c r="AL410" i="1"/>
  <c r="AL412" i="1"/>
  <c r="AL414" i="1"/>
  <c r="AL415" i="1"/>
  <c r="AL416" i="1"/>
  <c r="AL417" i="1"/>
  <c r="AL418" i="1"/>
  <c r="AL420" i="1"/>
  <c r="AL422" i="1"/>
  <c r="AL423" i="1"/>
  <c r="AL424" i="1"/>
  <c r="AL425" i="1"/>
  <c r="AL426" i="1"/>
  <c r="AL428" i="1"/>
  <c r="AL430" i="1"/>
  <c r="AL431" i="1"/>
  <c r="AL432" i="1"/>
  <c r="AL433" i="1"/>
  <c r="AL434" i="1"/>
  <c r="AL436" i="1"/>
  <c r="AL437" i="1"/>
  <c r="AL438" i="1"/>
  <c r="AL439" i="1"/>
  <c r="AL440" i="1"/>
  <c r="AL441" i="1"/>
  <c r="AL442" i="1"/>
  <c r="AL444" i="1"/>
  <c r="AL446" i="1"/>
  <c r="AL447" i="1"/>
  <c r="AL448" i="1"/>
  <c r="AL449" i="1"/>
  <c r="AL450" i="1"/>
  <c r="AL452" i="1"/>
  <c r="AL454" i="1"/>
  <c r="AL455" i="1"/>
  <c r="AL456" i="1"/>
  <c r="AL457" i="1"/>
  <c r="AL458" i="1"/>
  <c r="AL460" i="1"/>
  <c r="AL462" i="1"/>
  <c r="AL463" i="1"/>
  <c r="AL464" i="1"/>
  <c r="AL465" i="1"/>
  <c r="AL466" i="1"/>
  <c r="AL468" i="1"/>
  <c r="AL469" i="1"/>
  <c r="AL470" i="1"/>
  <c r="AL471" i="1"/>
  <c r="AL472" i="1"/>
  <c r="AL473" i="1"/>
  <c r="AL474" i="1"/>
  <c r="AL476" i="1"/>
  <c r="AL478" i="1"/>
  <c r="AL479" i="1"/>
  <c r="AL480" i="1"/>
  <c r="AL481" i="1"/>
  <c r="AL482" i="1"/>
  <c r="AL484" i="1"/>
  <c r="AL486" i="1"/>
  <c r="AL487" i="1"/>
  <c r="AL488" i="1"/>
  <c r="AL489" i="1"/>
  <c r="AL490" i="1"/>
  <c r="AL492" i="1"/>
  <c r="AL494" i="1"/>
  <c r="AL495" i="1"/>
  <c r="AL496" i="1"/>
  <c r="AL497" i="1"/>
  <c r="AL498" i="1"/>
  <c r="AL500" i="1"/>
  <c r="AL501" i="1"/>
  <c r="AL502" i="1"/>
  <c r="AL503" i="1"/>
  <c r="AL504" i="1"/>
  <c r="AL505" i="1"/>
  <c r="AL506" i="1"/>
  <c r="AL508" i="1"/>
  <c r="AL510" i="1"/>
  <c r="AL511" i="1"/>
  <c r="AL512" i="1"/>
  <c r="AL513" i="1"/>
  <c r="AL514" i="1"/>
  <c r="AL516" i="1"/>
  <c r="AL518" i="1"/>
  <c r="AL519" i="1"/>
  <c r="AL520" i="1"/>
  <c r="AL521" i="1"/>
  <c r="AL522" i="1"/>
  <c r="AL524" i="1"/>
  <c r="AL526" i="1"/>
  <c r="AL527" i="1"/>
  <c r="AL528" i="1"/>
  <c r="AL529" i="1"/>
  <c r="AL530" i="1"/>
  <c r="AL532" i="1"/>
  <c r="AL533" i="1"/>
  <c r="AL534" i="1"/>
  <c r="AL535" i="1"/>
  <c r="AL536" i="1"/>
  <c r="AL537" i="1"/>
  <c r="AL538" i="1"/>
  <c r="AL540" i="1"/>
  <c r="AL542" i="1"/>
  <c r="AL543" i="1"/>
  <c r="AL544" i="1"/>
  <c r="AL545" i="1"/>
  <c r="AL546" i="1"/>
  <c r="AL548" i="1"/>
  <c r="AL550" i="1"/>
  <c r="AL551" i="1"/>
  <c r="AL552" i="1"/>
  <c r="AL553" i="1"/>
  <c r="AL554" i="1"/>
  <c r="AL556" i="1"/>
  <c r="AL558" i="1"/>
  <c r="AL559" i="1"/>
  <c r="AL560" i="1"/>
  <c r="AL561" i="1"/>
  <c r="AL562" i="1"/>
  <c r="AL564" i="1"/>
  <c r="AL565" i="1"/>
  <c r="AL566" i="1"/>
  <c r="AL567" i="1"/>
  <c r="AL568" i="1"/>
  <c r="AL569" i="1"/>
  <c r="AL570" i="1"/>
  <c r="AL572" i="1"/>
  <c r="AL574" i="1"/>
  <c r="AL575" i="1"/>
  <c r="AL576" i="1"/>
  <c r="AL577" i="1"/>
  <c r="AL578" i="1"/>
  <c r="AL580" i="1"/>
  <c r="AL582" i="1"/>
  <c r="AL583" i="1"/>
  <c r="AL584" i="1"/>
  <c r="AL585" i="1"/>
  <c r="AL586" i="1"/>
  <c r="AL588" i="1"/>
  <c r="AL590" i="1"/>
  <c r="AL591" i="1"/>
  <c r="AL592" i="1"/>
  <c r="AL593" i="1"/>
  <c r="AL594" i="1"/>
  <c r="AL596" i="1"/>
  <c r="AL597" i="1"/>
  <c r="AL598" i="1"/>
  <c r="AL599" i="1"/>
  <c r="AL600" i="1"/>
  <c r="AL601" i="1"/>
  <c r="AL602" i="1"/>
  <c r="AL604" i="1"/>
  <c r="AL606" i="1"/>
  <c r="AL607" i="1"/>
  <c r="AL608" i="1"/>
  <c r="AL609" i="1"/>
  <c r="AL610" i="1"/>
  <c r="AL612" i="1"/>
  <c r="AL614" i="1"/>
  <c r="AL615" i="1"/>
  <c r="AL616" i="1"/>
  <c r="AL617" i="1"/>
  <c r="AL618" i="1"/>
  <c r="AL620" i="1"/>
  <c r="AL622" i="1"/>
  <c r="AL623" i="1"/>
  <c r="AL624" i="1"/>
  <c r="AL625" i="1"/>
  <c r="AL626" i="1"/>
  <c r="AL628" i="1"/>
  <c r="AL629" i="1"/>
  <c r="AL630" i="1"/>
  <c r="AL631" i="1"/>
  <c r="AL632" i="1"/>
  <c r="AL633" i="1"/>
  <c r="AL634" i="1"/>
  <c r="AL636" i="1"/>
  <c r="AL638" i="1"/>
  <c r="AL639" i="1"/>
  <c r="AL640" i="1"/>
  <c r="AL641" i="1"/>
  <c r="AL642" i="1"/>
  <c r="AL644" i="1"/>
  <c r="AL646" i="1"/>
  <c r="AL647" i="1"/>
  <c r="AL648" i="1"/>
  <c r="AL649" i="1"/>
  <c r="AL650" i="1"/>
  <c r="AL652" i="1"/>
  <c r="AL654" i="1"/>
  <c r="AL655" i="1"/>
  <c r="AL656" i="1"/>
  <c r="AL657" i="1"/>
  <c r="AL658" i="1"/>
  <c r="AL660" i="1"/>
  <c r="AL661" i="1"/>
  <c r="AL662" i="1"/>
  <c r="AL663" i="1"/>
  <c r="AL664" i="1"/>
  <c r="AL665" i="1"/>
  <c r="AL666" i="1"/>
  <c r="AL668" i="1"/>
  <c r="AL670" i="1"/>
  <c r="AL671" i="1"/>
  <c r="AL672" i="1"/>
  <c r="AL673" i="1"/>
  <c r="AL674" i="1"/>
  <c r="AL676" i="1"/>
  <c r="AL678" i="1"/>
  <c r="AL679" i="1"/>
  <c r="AL680" i="1"/>
  <c r="AL681" i="1"/>
  <c r="AL682" i="1"/>
  <c r="AL684" i="1"/>
  <c r="AL686" i="1"/>
  <c r="AL687" i="1"/>
  <c r="AL688" i="1"/>
  <c r="AL689" i="1"/>
  <c r="AL690" i="1"/>
  <c r="AL691" i="1"/>
  <c r="AL692" i="1"/>
  <c r="AL694" i="1"/>
  <c r="AL695" i="1"/>
  <c r="AL696" i="1"/>
  <c r="AL697" i="1"/>
  <c r="AL698" i="1"/>
  <c r="AL699" i="1"/>
  <c r="AL700" i="1"/>
  <c r="AL702" i="1"/>
  <c r="AL703" i="1"/>
  <c r="AL704" i="1"/>
  <c r="AL705" i="1"/>
  <c r="AL706" i="1"/>
  <c r="AL707" i="1"/>
  <c r="AL708" i="1"/>
  <c r="AL710" i="1"/>
  <c r="AL711" i="1"/>
  <c r="AL712" i="1"/>
  <c r="AL713" i="1"/>
  <c r="AL714" i="1"/>
  <c r="AL715" i="1"/>
  <c r="AL716" i="1"/>
  <c r="AL718" i="1"/>
  <c r="AL719" i="1"/>
  <c r="AL720" i="1"/>
  <c r="AL721" i="1"/>
  <c r="AL722" i="1"/>
  <c r="AL723" i="1"/>
  <c r="AL724" i="1"/>
  <c r="AL726" i="1"/>
  <c r="AL727" i="1"/>
  <c r="AL728" i="1"/>
  <c r="AL729" i="1"/>
  <c r="AL730" i="1"/>
  <c r="AL731" i="1"/>
  <c r="AL732" i="1"/>
  <c r="AL734" i="1"/>
  <c r="AL735" i="1"/>
  <c r="AL736" i="1"/>
  <c r="AL737" i="1"/>
  <c r="AL738" i="1"/>
  <c r="AL739" i="1"/>
  <c r="AL740" i="1"/>
  <c r="AL742" i="1"/>
  <c r="AL743" i="1"/>
  <c r="AL744" i="1"/>
  <c r="AL745" i="1"/>
  <c r="AL746" i="1"/>
  <c r="AL747" i="1"/>
  <c r="AL748" i="1"/>
  <c r="AL750" i="1"/>
  <c r="AL751" i="1"/>
  <c r="AL752" i="1"/>
  <c r="AL753" i="1"/>
  <c r="AL754" i="1"/>
  <c r="AL755" i="1"/>
  <c r="AL756" i="1"/>
  <c r="AL758" i="1"/>
  <c r="AL759" i="1"/>
  <c r="AL760" i="1"/>
  <c r="AL761" i="1"/>
  <c r="AL762" i="1"/>
  <c r="AL763" i="1"/>
  <c r="AL764" i="1"/>
  <c r="AL766" i="1"/>
  <c r="AL767" i="1"/>
  <c r="AL768" i="1"/>
  <c r="AL769" i="1"/>
  <c r="AL770" i="1"/>
  <c r="AL771" i="1"/>
  <c r="AL772" i="1"/>
  <c r="AL774" i="1"/>
  <c r="AL775" i="1"/>
  <c r="AL776" i="1"/>
  <c r="AL777" i="1"/>
  <c r="AL778" i="1"/>
  <c r="AL779" i="1"/>
  <c r="AL780" i="1"/>
  <c r="AL782" i="1"/>
  <c r="AL783" i="1"/>
  <c r="AL784" i="1"/>
  <c r="AL785" i="1"/>
  <c r="AL786" i="1"/>
  <c r="AL787" i="1"/>
  <c r="AL788" i="1"/>
  <c r="AL790" i="1"/>
  <c r="AL791" i="1"/>
  <c r="AL792" i="1"/>
  <c r="AL793" i="1"/>
  <c r="AL794" i="1"/>
  <c r="AL795" i="1"/>
  <c r="AL796" i="1"/>
  <c r="AL798" i="1"/>
  <c r="AL799" i="1"/>
  <c r="AL800" i="1"/>
  <c r="AL801" i="1"/>
  <c r="AL802" i="1"/>
  <c r="AL803" i="1"/>
  <c r="AL804" i="1"/>
  <c r="AL806" i="1"/>
  <c r="AL807" i="1"/>
  <c r="AL808" i="1"/>
  <c r="AL809" i="1"/>
  <c r="AL810" i="1"/>
  <c r="AL811" i="1"/>
  <c r="AL812" i="1"/>
  <c r="AL814" i="1"/>
  <c r="AL815" i="1"/>
  <c r="AL816" i="1"/>
  <c r="AL817" i="1"/>
  <c r="AL818" i="1"/>
  <c r="AL819" i="1"/>
  <c r="AL820" i="1"/>
  <c r="AL822" i="1"/>
  <c r="AL823" i="1"/>
  <c r="AL824" i="1"/>
  <c r="AL825" i="1"/>
  <c r="AL826" i="1"/>
  <c r="AL827" i="1"/>
  <c r="AL828" i="1"/>
  <c r="AL830" i="1"/>
  <c r="AL831" i="1"/>
  <c r="AL832" i="1"/>
  <c r="AL833" i="1"/>
  <c r="AL834" i="1"/>
  <c r="AL835" i="1"/>
  <c r="AL836" i="1"/>
  <c r="AL838" i="1"/>
  <c r="AL839" i="1"/>
  <c r="AL840" i="1"/>
  <c r="AL841" i="1"/>
  <c r="AL842" i="1"/>
  <c r="AL843" i="1"/>
  <c r="AL844" i="1"/>
  <c r="AL846" i="1"/>
  <c r="AL847" i="1"/>
  <c r="AL848" i="1"/>
  <c r="AL849" i="1"/>
  <c r="AL850" i="1"/>
  <c r="AL851" i="1"/>
  <c r="AL852" i="1"/>
  <c r="AL854" i="1"/>
  <c r="AL855" i="1"/>
  <c r="AL856" i="1"/>
  <c r="AL857" i="1"/>
  <c r="AL858" i="1"/>
  <c r="AL859" i="1"/>
  <c r="AL860" i="1"/>
  <c r="AL862" i="1"/>
  <c r="AL863" i="1"/>
  <c r="AL864" i="1"/>
  <c r="AL865" i="1"/>
  <c r="AL866" i="1"/>
  <c r="AL867" i="1"/>
  <c r="AL868" i="1"/>
  <c r="AL870" i="1"/>
  <c r="AL871" i="1"/>
  <c r="AL872" i="1"/>
  <c r="AL873" i="1"/>
  <c r="AL874" i="1"/>
  <c r="AL875" i="1"/>
  <c r="AL876" i="1"/>
  <c r="AL878" i="1"/>
  <c r="AL879" i="1"/>
  <c r="AL880" i="1"/>
  <c r="AL881" i="1"/>
  <c r="AL882" i="1"/>
  <c r="AL883" i="1"/>
  <c r="AL884" i="1"/>
  <c r="AL886" i="1"/>
  <c r="AL887" i="1"/>
  <c r="AL888" i="1"/>
  <c r="AL889" i="1"/>
  <c r="AL890" i="1"/>
  <c r="AL891" i="1"/>
  <c r="AL892" i="1"/>
  <c r="AL894" i="1"/>
  <c r="AL895" i="1"/>
  <c r="AL896" i="1"/>
  <c r="AL897" i="1"/>
  <c r="AL898" i="1"/>
  <c r="AL899" i="1"/>
  <c r="AL900" i="1"/>
  <c r="AL902" i="1"/>
  <c r="AL903" i="1"/>
  <c r="AL904" i="1"/>
  <c r="AL905" i="1"/>
  <c r="AL906" i="1"/>
  <c r="AL907" i="1"/>
  <c r="AL908" i="1"/>
  <c r="AL910" i="1"/>
  <c r="AL911" i="1"/>
  <c r="AL912" i="1"/>
  <c r="AL913" i="1"/>
  <c r="AL914" i="1"/>
  <c r="AL915" i="1"/>
  <c r="AL916" i="1"/>
  <c r="AL918" i="1"/>
  <c r="AL919" i="1"/>
  <c r="AL920" i="1"/>
  <c r="AL921" i="1"/>
  <c r="AL922" i="1"/>
  <c r="AL923" i="1"/>
  <c r="AL924" i="1"/>
  <c r="AL926" i="1"/>
  <c r="AL927" i="1"/>
  <c r="AL928" i="1"/>
  <c r="AL929" i="1"/>
  <c r="AL930" i="1"/>
  <c r="AL931" i="1"/>
  <c r="AL932" i="1"/>
  <c r="AL934" i="1"/>
  <c r="AL935" i="1"/>
  <c r="AL936" i="1"/>
  <c r="AL937" i="1"/>
  <c r="AL938" i="1"/>
  <c r="AL939" i="1"/>
  <c r="AL940" i="1"/>
  <c r="AL942" i="1"/>
  <c r="AL943" i="1"/>
  <c r="AL944" i="1"/>
  <c r="AL945" i="1"/>
  <c r="AL946" i="1"/>
  <c r="AL947" i="1"/>
  <c r="AL948" i="1"/>
  <c r="AL950" i="1"/>
  <c r="AL951" i="1"/>
  <c r="AL952" i="1"/>
  <c r="AL953" i="1"/>
  <c r="AL954" i="1"/>
  <c r="AL955" i="1"/>
  <c r="AL956" i="1"/>
  <c r="AL958" i="1"/>
  <c r="AL959" i="1"/>
  <c r="AL960" i="1"/>
  <c r="AL961" i="1"/>
  <c r="AL962" i="1"/>
  <c r="AL963" i="1"/>
  <c r="AL964" i="1"/>
  <c r="AL966" i="1"/>
  <c r="AL967" i="1"/>
  <c r="AL968" i="1"/>
  <c r="AL969" i="1"/>
  <c r="AL970" i="1"/>
  <c r="AL971" i="1"/>
  <c r="AL972" i="1"/>
  <c r="AL974" i="1"/>
  <c r="AL975" i="1"/>
  <c r="AL976" i="1"/>
  <c r="AL977" i="1"/>
  <c r="AL978" i="1"/>
  <c r="AL979" i="1"/>
  <c r="AL980" i="1"/>
  <c r="AL982" i="1"/>
  <c r="AL983" i="1"/>
  <c r="AL984" i="1"/>
  <c r="AL985" i="1"/>
  <c r="AL986" i="1"/>
  <c r="AL987" i="1"/>
  <c r="AL988" i="1"/>
  <c r="AL990" i="1"/>
  <c r="AL991" i="1"/>
  <c r="AL992" i="1"/>
  <c r="AL993" i="1"/>
  <c r="AL994" i="1"/>
  <c r="AL995" i="1"/>
  <c r="AL996" i="1"/>
  <c r="AL998" i="1"/>
  <c r="AL999" i="1"/>
  <c r="AL1000" i="1"/>
  <c r="AL1001" i="1"/>
  <c r="AL1002" i="1"/>
  <c r="AL1003" i="1"/>
  <c r="AL1004" i="1"/>
  <c r="AK6" i="1"/>
  <c r="AK7" i="1"/>
  <c r="AK8" i="1"/>
  <c r="AK9" i="1"/>
  <c r="AK10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I6" i="1"/>
  <c r="AI7" i="1"/>
  <c r="AI8" i="1"/>
  <c r="AI9" i="1"/>
  <c r="AI10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7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2" i="1"/>
  <c r="AI623" i="1"/>
  <c r="AI624" i="1"/>
  <c r="AI625" i="1"/>
  <c r="AI626" i="1"/>
  <c r="AI627" i="1"/>
  <c r="AI628" i="1"/>
  <c r="AI629" i="1"/>
  <c r="AI630" i="1"/>
  <c r="AI631" i="1"/>
  <c r="AI632" i="1"/>
  <c r="AI633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8" i="1"/>
  <c r="AI669" i="1"/>
  <c r="AI670" i="1"/>
  <c r="AI671" i="1"/>
  <c r="AI672" i="1"/>
  <c r="AI673" i="1"/>
  <c r="AI674" i="1"/>
  <c r="AI675" i="1"/>
  <c r="AI676" i="1"/>
  <c r="AI677" i="1"/>
  <c r="AI678" i="1"/>
  <c r="AI679" i="1"/>
  <c r="AI680" i="1"/>
  <c r="AI681" i="1"/>
  <c r="AI682" i="1"/>
  <c r="AI683" i="1"/>
  <c r="AI684" i="1"/>
  <c r="AI685" i="1"/>
  <c r="AI686" i="1"/>
  <c r="AI687" i="1"/>
  <c r="AI688" i="1"/>
  <c r="AI689" i="1"/>
  <c r="AI690" i="1"/>
  <c r="AI691" i="1"/>
  <c r="AI692" i="1"/>
  <c r="AI693" i="1"/>
  <c r="AI694" i="1"/>
  <c r="AI695" i="1"/>
  <c r="AI696" i="1"/>
  <c r="AI697" i="1"/>
  <c r="AI698" i="1"/>
  <c r="AI699" i="1"/>
  <c r="AI700" i="1"/>
  <c r="AI701" i="1"/>
  <c r="AI702" i="1"/>
  <c r="AI703" i="1"/>
  <c r="AI704" i="1"/>
  <c r="AI705" i="1"/>
  <c r="AI706" i="1"/>
  <c r="AI707" i="1"/>
  <c r="AI708" i="1"/>
  <c r="AI709" i="1"/>
  <c r="AI710" i="1"/>
  <c r="AI711" i="1"/>
  <c r="AI712" i="1"/>
  <c r="AI713" i="1"/>
  <c r="AI714" i="1"/>
  <c r="AI715" i="1"/>
  <c r="AI716" i="1"/>
  <c r="AI717" i="1"/>
  <c r="AI718" i="1"/>
  <c r="AI719" i="1"/>
  <c r="AI720" i="1"/>
  <c r="AI721" i="1"/>
  <c r="AI722" i="1"/>
  <c r="AI723" i="1"/>
  <c r="AI724" i="1"/>
  <c r="AI725" i="1"/>
  <c r="AI726" i="1"/>
  <c r="AI727" i="1"/>
  <c r="AI728" i="1"/>
  <c r="AI729" i="1"/>
  <c r="AI730" i="1"/>
  <c r="AI731" i="1"/>
  <c r="AI732" i="1"/>
  <c r="AI733" i="1"/>
  <c r="AI734" i="1"/>
  <c r="AI735" i="1"/>
  <c r="AI736" i="1"/>
  <c r="AI737" i="1"/>
  <c r="AI738" i="1"/>
  <c r="AI739" i="1"/>
  <c r="AI740" i="1"/>
  <c r="AI741" i="1"/>
  <c r="AI742" i="1"/>
  <c r="AI743" i="1"/>
  <c r="AI744" i="1"/>
  <c r="AI745" i="1"/>
  <c r="AI746" i="1"/>
  <c r="AI747" i="1"/>
  <c r="AI748" i="1"/>
  <c r="AI749" i="1"/>
  <c r="AI750" i="1"/>
  <c r="AI751" i="1"/>
  <c r="AI752" i="1"/>
  <c r="AI753" i="1"/>
  <c r="AI754" i="1"/>
  <c r="AI755" i="1"/>
  <c r="AI756" i="1"/>
  <c r="AI757" i="1"/>
  <c r="AI758" i="1"/>
  <c r="AI759" i="1"/>
  <c r="AI760" i="1"/>
  <c r="AI761" i="1"/>
  <c r="AI762" i="1"/>
  <c r="AI763" i="1"/>
  <c r="AI764" i="1"/>
  <c r="AI765" i="1"/>
  <c r="AI766" i="1"/>
  <c r="AI767" i="1"/>
  <c r="AI768" i="1"/>
  <c r="AI769" i="1"/>
  <c r="AI770" i="1"/>
  <c r="AI771" i="1"/>
  <c r="AI772" i="1"/>
  <c r="AI773" i="1"/>
  <c r="AI774" i="1"/>
  <c r="AI775" i="1"/>
  <c r="AI776" i="1"/>
  <c r="AI777" i="1"/>
  <c r="AI778" i="1"/>
  <c r="AI779" i="1"/>
  <c r="AI780" i="1"/>
  <c r="AI781" i="1"/>
  <c r="AI782" i="1"/>
  <c r="AI783" i="1"/>
  <c r="AI784" i="1"/>
  <c r="AI785" i="1"/>
  <c r="AI786" i="1"/>
  <c r="AI787" i="1"/>
  <c r="AI788" i="1"/>
  <c r="AI789" i="1"/>
  <c r="AI790" i="1"/>
  <c r="AI791" i="1"/>
  <c r="AI792" i="1"/>
  <c r="AI793" i="1"/>
  <c r="AI794" i="1"/>
  <c r="AI795" i="1"/>
  <c r="AI796" i="1"/>
  <c r="AI797" i="1"/>
  <c r="AI798" i="1"/>
  <c r="AI799" i="1"/>
  <c r="AI800" i="1"/>
  <c r="AI801" i="1"/>
  <c r="AI802" i="1"/>
  <c r="AI803" i="1"/>
  <c r="AI804" i="1"/>
  <c r="AI805" i="1"/>
  <c r="AI806" i="1"/>
  <c r="AI807" i="1"/>
  <c r="AI808" i="1"/>
  <c r="AI809" i="1"/>
  <c r="AI810" i="1"/>
  <c r="AI811" i="1"/>
  <c r="AI812" i="1"/>
  <c r="AI813" i="1"/>
  <c r="AI814" i="1"/>
  <c r="AI815" i="1"/>
  <c r="AI816" i="1"/>
  <c r="AI817" i="1"/>
  <c r="AI818" i="1"/>
  <c r="AI819" i="1"/>
  <c r="AI820" i="1"/>
  <c r="AI821" i="1"/>
  <c r="AI822" i="1"/>
  <c r="AI823" i="1"/>
  <c r="AI824" i="1"/>
  <c r="AI825" i="1"/>
  <c r="AI826" i="1"/>
  <c r="AI827" i="1"/>
  <c r="AI828" i="1"/>
  <c r="AI829" i="1"/>
  <c r="AI830" i="1"/>
  <c r="AI831" i="1"/>
  <c r="AI832" i="1"/>
  <c r="AI833" i="1"/>
  <c r="AI834" i="1"/>
  <c r="AI835" i="1"/>
  <c r="AI836" i="1"/>
  <c r="AI837" i="1"/>
  <c r="AI838" i="1"/>
  <c r="AI839" i="1"/>
  <c r="AI840" i="1"/>
  <c r="AI841" i="1"/>
  <c r="AI842" i="1"/>
  <c r="AI843" i="1"/>
  <c r="AI844" i="1"/>
  <c r="AI845" i="1"/>
  <c r="AI846" i="1"/>
  <c r="AI847" i="1"/>
  <c r="AI848" i="1"/>
  <c r="AI849" i="1"/>
  <c r="AI850" i="1"/>
  <c r="AI851" i="1"/>
  <c r="AI852" i="1"/>
  <c r="AI853" i="1"/>
  <c r="AI854" i="1"/>
  <c r="AI855" i="1"/>
  <c r="AI856" i="1"/>
  <c r="AI857" i="1"/>
  <c r="AI858" i="1"/>
  <c r="AI859" i="1"/>
  <c r="AI860" i="1"/>
  <c r="AI861" i="1"/>
  <c r="AI862" i="1"/>
  <c r="AI863" i="1"/>
  <c r="AI864" i="1"/>
  <c r="AI865" i="1"/>
  <c r="AI866" i="1"/>
  <c r="AI867" i="1"/>
  <c r="AI868" i="1"/>
  <c r="AI869" i="1"/>
  <c r="AI870" i="1"/>
  <c r="AI871" i="1"/>
  <c r="AI872" i="1"/>
  <c r="AI873" i="1"/>
  <c r="AI874" i="1"/>
  <c r="AI875" i="1"/>
  <c r="AI876" i="1"/>
  <c r="AI877" i="1"/>
  <c r="AI878" i="1"/>
  <c r="AI879" i="1"/>
  <c r="AI880" i="1"/>
  <c r="AI881" i="1"/>
  <c r="AI882" i="1"/>
  <c r="AI883" i="1"/>
  <c r="AI884" i="1"/>
  <c r="AI885" i="1"/>
  <c r="AI886" i="1"/>
  <c r="AI887" i="1"/>
  <c r="AI888" i="1"/>
  <c r="AI889" i="1"/>
  <c r="AI890" i="1"/>
  <c r="AI891" i="1"/>
  <c r="AI892" i="1"/>
  <c r="AI893" i="1"/>
  <c r="AI894" i="1"/>
  <c r="AI895" i="1"/>
  <c r="AI896" i="1"/>
  <c r="AI897" i="1"/>
  <c r="AI898" i="1"/>
  <c r="AI899" i="1"/>
  <c r="AI900" i="1"/>
  <c r="AI901" i="1"/>
  <c r="AI902" i="1"/>
  <c r="AI903" i="1"/>
  <c r="AI904" i="1"/>
  <c r="AI905" i="1"/>
  <c r="AI906" i="1"/>
  <c r="AI907" i="1"/>
  <c r="AI908" i="1"/>
  <c r="AI909" i="1"/>
  <c r="AI910" i="1"/>
  <c r="AI911" i="1"/>
  <c r="AI912" i="1"/>
  <c r="AI913" i="1"/>
  <c r="AI914" i="1"/>
  <c r="AI915" i="1"/>
  <c r="AI916" i="1"/>
  <c r="AI917" i="1"/>
  <c r="AI918" i="1"/>
  <c r="AI919" i="1"/>
  <c r="AI920" i="1"/>
  <c r="AI921" i="1"/>
  <c r="AI922" i="1"/>
  <c r="AI923" i="1"/>
  <c r="AI924" i="1"/>
  <c r="AI925" i="1"/>
  <c r="AI926" i="1"/>
  <c r="AI927" i="1"/>
  <c r="AI928" i="1"/>
  <c r="AI929" i="1"/>
  <c r="AI930" i="1"/>
  <c r="AI931" i="1"/>
  <c r="AI932" i="1"/>
  <c r="AI933" i="1"/>
  <c r="AI934" i="1"/>
  <c r="AI935" i="1"/>
  <c r="AI936" i="1"/>
  <c r="AI937" i="1"/>
  <c r="AI938" i="1"/>
  <c r="AI939" i="1"/>
  <c r="AI940" i="1"/>
  <c r="AI941" i="1"/>
  <c r="AI942" i="1"/>
  <c r="AI943" i="1"/>
  <c r="AI944" i="1"/>
  <c r="AI945" i="1"/>
  <c r="AI946" i="1"/>
  <c r="AI947" i="1"/>
  <c r="AI948" i="1"/>
  <c r="AI949" i="1"/>
  <c r="AI950" i="1"/>
  <c r="AI951" i="1"/>
  <c r="AI952" i="1"/>
  <c r="AI953" i="1"/>
  <c r="AI954" i="1"/>
  <c r="AI955" i="1"/>
  <c r="AI956" i="1"/>
  <c r="AI957" i="1"/>
  <c r="AI958" i="1"/>
  <c r="AI959" i="1"/>
  <c r="AI960" i="1"/>
  <c r="AI961" i="1"/>
  <c r="AI962" i="1"/>
  <c r="AI963" i="1"/>
  <c r="AI964" i="1"/>
  <c r="AI965" i="1"/>
  <c r="AI966" i="1"/>
  <c r="AI967" i="1"/>
  <c r="AI968" i="1"/>
  <c r="AI969" i="1"/>
  <c r="AI970" i="1"/>
  <c r="AI971" i="1"/>
  <c r="AI972" i="1"/>
  <c r="AI973" i="1"/>
  <c r="AI974" i="1"/>
  <c r="AI975" i="1"/>
  <c r="AI976" i="1"/>
  <c r="AI977" i="1"/>
  <c r="AI978" i="1"/>
  <c r="AI979" i="1"/>
  <c r="AI980" i="1"/>
  <c r="AI981" i="1"/>
  <c r="AI982" i="1"/>
  <c r="AI983" i="1"/>
  <c r="AI984" i="1"/>
  <c r="AI985" i="1"/>
  <c r="AI986" i="1"/>
  <c r="AI987" i="1"/>
  <c r="AI988" i="1"/>
  <c r="AI989" i="1"/>
  <c r="AI990" i="1"/>
  <c r="AI991" i="1"/>
  <c r="AI992" i="1"/>
  <c r="AI993" i="1"/>
  <c r="AI994" i="1"/>
  <c r="AI995" i="1"/>
  <c r="AI996" i="1"/>
  <c r="AI997" i="1"/>
  <c r="AI998" i="1"/>
  <c r="AI999" i="1"/>
  <c r="AI1000" i="1"/>
  <c r="AI1001" i="1"/>
  <c r="AI1002" i="1"/>
  <c r="AI1003" i="1"/>
  <c r="AI1004" i="1"/>
  <c r="AI1005" i="1"/>
  <c r="BP6" i="1"/>
  <c r="BP7" i="1"/>
  <c r="BP8" i="1"/>
  <c r="BP9" i="1"/>
  <c r="BP10" i="1"/>
  <c r="BP11" i="1"/>
  <c r="BP12" i="1"/>
  <c r="BP14" i="1"/>
  <c r="BP15" i="1"/>
  <c r="BP16" i="1"/>
  <c r="BP17" i="1"/>
  <c r="BP18" i="1"/>
  <c r="BP19" i="1"/>
  <c r="BP20" i="1"/>
  <c r="BP22" i="1"/>
  <c r="BP23" i="1"/>
  <c r="BP24" i="1"/>
  <c r="BP25" i="1"/>
  <c r="BP26" i="1"/>
  <c r="BP27" i="1"/>
  <c r="BP28" i="1"/>
  <c r="BP30" i="1"/>
  <c r="BP31" i="1"/>
  <c r="BP32" i="1"/>
  <c r="BP33" i="1"/>
  <c r="BP34" i="1"/>
  <c r="BP35" i="1"/>
  <c r="BP36" i="1"/>
  <c r="BP38" i="1"/>
  <c r="BP39" i="1"/>
  <c r="BP40" i="1"/>
  <c r="BP41" i="1"/>
  <c r="BP42" i="1"/>
  <c r="BP43" i="1"/>
  <c r="BP44" i="1"/>
  <c r="BP46" i="1"/>
  <c r="BP47" i="1"/>
  <c r="BP48" i="1"/>
  <c r="BP49" i="1"/>
  <c r="BP50" i="1"/>
  <c r="BP51" i="1"/>
  <c r="BP52" i="1"/>
  <c r="BP54" i="1"/>
  <c r="BP55" i="1"/>
  <c r="BP56" i="1"/>
  <c r="BP57" i="1"/>
  <c r="BP58" i="1"/>
  <c r="BP59" i="1"/>
  <c r="BP60" i="1"/>
  <c r="BP62" i="1"/>
  <c r="BP63" i="1"/>
  <c r="BP64" i="1"/>
  <c r="BP65" i="1"/>
  <c r="BP66" i="1"/>
  <c r="BP67" i="1"/>
  <c r="BP68" i="1"/>
  <c r="BP70" i="1"/>
  <c r="BP71" i="1"/>
  <c r="BP72" i="1"/>
  <c r="BP73" i="1"/>
  <c r="BP74" i="1"/>
  <c r="BP75" i="1"/>
  <c r="BP76" i="1"/>
  <c r="BP78" i="1"/>
  <c r="BP79" i="1"/>
  <c r="BP80" i="1"/>
  <c r="BP81" i="1"/>
  <c r="BP82" i="1"/>
  <c r="BP83" i="1"/>
  <c r="BP84" i="1"/>
  <c r="BP86" i="1"/>
  <c r="BP87" i="1"/>
  <c r="BP88" i="1"/>
  <c r="BP89" i="1"/>
  <c r="BP90" i="1"/>
  <c r="BP91" i="1"/>
  <c r="BP92" i="1"/>
  <c r="BP94" i="1"/>
  <c r="BP95" i="1"/>
  <c r="BP96" i="1"/>
  <c r="BP97" i="1"/>
  <c r="BP98" i="1"/>
  <c r="BP99" i="1"/>
  <c r="BP100" i="1"/>
  <c r="BP102" i="1"/>
  <c r="BP103" i="1"/>
  <c r="BP104" i="1"/>
  <c r="BP105" i="1"/>
  <c r="BP106" i="1"/>
  <c r="BP107" i="1"/>
  <c r="BP108" i="1"/>
  <c r="BP110" i="1"/>
  <c r="BP111" i="1"/>
  <c r="BP112" i="1"/>
  <c r="BP113" i="1"/>
  <c r="BP114" i="1"/>
  <c r="BP115" i="1"/>
  <c r="BP116" i="1"/>
  <c r="BP118" i="1"/>
  <c r="BP119" i="1"/>
  <c r="BP120" i="1"/>
  <c r="BP121" i="1"/>
  <c r="BP122" i="1"/>
  <c r="BP123" i="1"/>
  <c r="BP124" i="1"/>
  <c r="BP126" i="1"/>
  <c r="BP127" i="1"/>
  <c r="BP128" i="1"/>
  <c r="BP129" i="1"/>
  <c r="BP130" i="1"/>
  <c r="BP131" i="1"/>
  <c r="BP132" i="1"/>
  <c r="BP134" i="1"/>
  <c r="BP135" i="1"/>
  <c r="BP136" i="1"/>
  <c r="BP137" i="1"/>
  <c r="BP138" i="1"/>
  <c r="BP139" i="1"/>
  <c r="BP140" i="1"/>
  <c r="BP142" i="1"/>
  <c r="BP143" i="1"/>
  <c r="BP144" i="1"/>
  <c r="BP145" i="1"/>
  <c r="BP146" i="1"/>
  <c r="BP147" i="1"/>
  <c r="BP148" i="1"/>
  <c r="BP150" i="1"/>
  <c r="BP151" i="1"/>
  <c r="BP152" i="1"/>
  <c r="BP153" i="1"/>
  <c r="BP154" i="1"/>
  <c r="BP155" i="1"/>
  <c r="BP156" i="1"/>
  <c r="BP158" i="1"/>
  <c r="BP159" i="1"/>
  <c r="BP160" i="1"/>
  <c r="BP161" i="1"/>
  <c r="BP162" i="1"/>
  <c r="BP163" i="1"/>
  <c r="BP164" i="1"/>
  <c r="BP166" i="1"/>
  <c r="BP167" i="1"/>
  <c r="BP168" i="1"/>
  <c r="BP169" i="1"/>
  <c r="BP170" i="1"/>
  <c r="BP171" i="1"/>
  <c r="BP172" i="1"/>
  <c r="BP174" i="1"/>
  <c r="BP175" i="1"/>
  <c r="BP176" i="1"/>
  <c r="BP177" i="1"/>
  <c r="BP178" i="1"/>
  <c r="BP179" i="1"/>
  <c r="BP180" i="1"/>
  <c r="BP182" i="1"/>
  <c r="BP183" i="1"/>
  <c r="BP184" i="1"/>
  <c r="BP185" i="1"/>
  <c r="BP186" i="1"/>
  <c r="BP187" i="1"/>
  <c r="BP188" i="1"/>
  <c r="BP190" i="1"/>
  <c r="BP191" i="1"/>
  <c r="BP192" i="1"/>
  <c r="BP193" i="1"/>
  <c r="BP194" i="1"/>
  <c r="BP195" i="1"/>
  <c r="BP196" i="1"/>
  <c r="BP198" i="1"/>
  <c r="BP199" i="1"/>
  <c r="BP200" i="1"/>
  <c r="BP201" i="1"/>
  <c r="BP202" i="1"/>
  <c r="BP203" i="1"/>
  <c r="BP204" i="1"/>
  <c r="BP206" i="1"/>
  <c r="BP207" i="1"/>
  <c r="BP208" i="1"/>
  <c r="BP209" i="1"/>
  <c r="BP210" i="1"/>
  <c r="BP211" i="1"/>
  <c r="BP212" i="1"/>
  <c r="BP214" i="1"/>
  <c r="BP215" i="1"/>
  <c r="BP216" i="1"/>
  <c r="BP217" i="1"/>
  <c r="BP218" i="1"/>
  <c r="BP219" i="1"/>
  <c r="BP220" i="1"/>
  <c r="BP222" i="1"/>
  <c r="BP223" i="1"/>
  <c r="BP224" i="1"/>
  <c r="BP225" i="1"/>
  <c r="BP226" i="1"/>
  <c r="BP227" i="1"/>
  <c r="BP228" i="1"/>
  <c r="BP230" i="1"/>
  <c r="BP231" i="1"/>
  <c r="BP232" i="1"/>
  <c r="BP233" i="1"/>
  <c r="BP234" i="1"/>
  <c r="BP235" i="1"/>
  <c r="BP236" i="1"/>
  <c r="BP238" i="1"/>
  <c r="BP239" i="1"/>
  <c r="BP240" i="1"/>
  <c r="BP241" i="1"/>
  <c r="BP242" i="1"/>
  <c r="BP243" i="1"/>
  <c r="BP244" i="1"/>
  <c r="BP246" i="1"/>
  <c r="BP247" i="1"/>
  <c r="BP248" i="1"/>
  <c r="BP249" i="1"/>
  <c r="BP250" i="1"/>
  <c r="BP251" i="1"/>
  <c r="BP252" i="1"/>
  <c r="BP254" i="1"/>
  <c r="BP255" i="1"/>
  <c r="BP256" i="1"/>
  <c r="BP257" i="1"/>
  <c r="BP258" i="1"/>
  <c r="BP259" i="1"/>
  <c r="BP260" i="1"/>
  <c r="BP262" i="1"/>
  <c r="BP263" i="1"/>
  <c r="BP264" i="1"/>
  <c r="BP265" i="1"/>
  <c r="BP266" i="1"/>
  <c r="BP267" i="1"/>
  <c r="BP268" i="1"/>
  <c r="BP270" i="1"/>
  <c r="BP271" i="1"/>
  <c r="BP272" i="1"/>
  <c r="BP273" i="1"/>
  <c r="BP274" i="1"/>
  <c r="BP275" i="1"/>
  <c r="BP276" i="1"/>
  <c r="BP278" i="1"/>
  <c r="BP279" i="1"/>
  <c r="BP280" i="1"/>
  <c r="BP281" i="1"/>
  <c r="BP282" i="1"/>
  <c r="BP283" i="1"/>
  <c r="BP284" i="1"/>
  <c r="BP286" i="1"/>
  <c r="BP287" i="1"/>
  <c r="BP288" i="1"/>
  <c r="BP289" i="1"/>
  <c r="BP290" i="1"/>
  <c r="BP291" i="1"/>
  <c r="BP292" i="1"/>
  <c r="BP294" i="1"/>
  <c r="BP295" i="1"/>
  <c r="BP296" i="1"/>
  <c r="BP297" i="1"/>
  <c r="BP298" i="1"/>
  <c r="BP299" i="1"/>
  <c r="BP300" i="1"/>
  <c r="BP302" i="1"/>
  <c r="BP303" i="1"/>
  <c r="BP304" i="1"/>
  <c r="BP305" i="1"/>
  <c r="BP306" i="1"/>
  <c r="BP307" i="1"/>
  <c r="BP308" i="1"/>
  <c r="BP310" i="1"/>
  <c r="BP311" i="1"/>
  <c r="BP312" i="1"/>
  <c r="BP313" i="1"/>
  <c r="BP314" i="1"/>
  <c r="BP315" i="1"/>
  <c r="BP316" i="1"/>
  <c r="BP318" i="1"/>
  <c r="BP319" i="1"/>
  <c r="BP320" i="1"/>
  <c r="BP321" i="1"/>
  <c r="BP322" i="1"/>
  <c r="BP323" i="1"/>
  <c r="BP324" i="1"/>
  <c r="BP326" i="1"/>
  <c r="BP327" i="1"/>
  <c r="BP328" i="1"/>
  <c r="BP329" i="1"/>
  <c r="BP330" i="1"/>
  <c r="BP331" i="1"/>
  <c r="BP332" i="1"/>
  <c r="BP334" i="1"/>
  <c r="BP335" i="1"/>
  <c r="BP336" i="1"/>
  <c r="BP337" i="1"/>
  <c r="BP338" i="1"/>
  <c r="BP339" i="1"/>
  <c r="BP340" i="1"/>
  <c r="BP342" i="1"/>
  <c r="BP343" i="1"/>
  <c r="BP344" i="1"/>
  <c r="BP345" i="1"/>
  <c r="BP346" i="1"/>
  <c r="BP347" i="1"/>
  <c r="BP348" i="1"/>
  <c r="BP350" i="1"/>
  <c r="BP351" i="1"/>
  <c r="BP352" i="1"/>
  <c r="BP353" i="1"/>
  <c r="BP354" i="1"/>
  <c r="BP355" i="1"/>
  <c r="BP356" i="1"/>
  <c r="BP358" i="1"/>
  <c r="BP359" i="1"/>
  <c r="BP360" i="1"/>
  <c r="BP361" i="1"/>
  <c r="BP362" i="1"/>
  <c r="BP363" i="1"/>
  <c r="BP364" i="1"/>
  <c r="BP366" i="1"/>
  <c r="BP367" i="1"/>
  <c r="BP368" i="1"/>
  <c r="BP369" i="1"/>
  <c r="BP370" i="1"/>
  <c r="BP371" i="1"/>
  <c r="BP372" i="1"/>
  <c r="BP374" i="1"/>
  <c r="BP375" i="1"/>
  <c r="BP376" i="1"/>
  <c r="BP377" i="1"/>
  <c r="BP378" i="1"/>
  <c r="BP379" i="1"/>
  <c r="BP380" i="1"/>
  <c r="BP382" i="1"/>
  <c r="BP383" i="1"/>
  <c r="BP384" i="1"/>
  <c r="BP385" i="1"/>
  <c r="BP386" i="1"/>
  <c r="BP387" i="1"/>
  <c r="BP388" i="1"/>
  <c r="BP390" i="1"/>
  <c r="BP391" i="1"/>
  <c r="BP392" i="1"/>
  <c r="BP393" i="1"/>
  <c r="BP394" i="1"/>
  <c r="BP395" i="1"/>
  <c r="BP396" i="1"/>
  <c r="BP398" i="1"/>
  <c r="BP399" i="1"/>
  <c r="BP400" i="1"/>
  <c r="BP401" i="1"/>
  <c r="BP402" i="1"/>
  <c r="BP403" i="1"/>
  <c r="BP404" i="1"/>
  <c r="BP406" i="1"/>
  <c r="BP407" i="1"/>
  <c r="BP408" i="1"/>
  <c r="BP409" i="1"/>
  <c r="BP410" i="1"/>
  <c r="BP411" i="1"/>
  <c r="BP412" i="1"/>
  <c r="BP414" i="1"/>
  <c r="BP415" i="1"/>
  <c r="BP416" i="1"/>
  <c r="BP417" i="1"/>
  <c r="BP418" i="1"/>
  <c r="BP419" i="1"/>
  <c r="BP420" i="1"/>
  <c r="BP422" i="1"/>
  <c r="BP423" i="1"/>
  <c r="BP424" i="1"/>
  <c r="BP425" i="1"/>
  <c r="BP426" i="1"/>
  <c r="BP427" i="1"/>
  <c r="BP428" i="1"/>
  <c r="BP430" i="1"/>
  <c r="BP431" i="1"/>
  <c r="BP432" i="1"/>
  <c r="BP433" i="1"/>
  <c r="BP434" i="1"/>
  <c r="BP435" i="1"/>
  <c r="BP436" i="1"/>
  <c r="BP438" i="1"/>
  <c r="BP439" i="1"/>
  <c r="BP440" i="1"/>
  <c r="BP441" i="1"/>
  <c r="BP442" i="1"/>
  <c r="BP443" i="1"/>
  <c r="BP444" i="1"/>
  <c r="BP446" i="1"/>
  <c r="BP447" i="1"/>
  <c r="BP448" i="1"/>
  <c r="BP449" i="1"/>
  <c r="BP450" i="1"/>
  <c r="BP451" i="1"/>
  <c r="BP452" i="1"/>
  <c r="BP454" i="1"/>
  <c r="BP455" i="1"/>
  <c r="BP456" i="1"/>
  <c r="BP457" i="1"/>
  <c r="BP458" i="1"/>
  <c r="BP459" i="1"/>
  <c r="BP460" i="1"/>
  <c r="BP462" i="1"/>
  <c r="BP463" i="1"/>
  <c r="BP464" i="1"/>
  <c r="BP465" i="1"/>
  <c r="BP466" i="1"/>
  <c r="BP467" i="1"/>
  <c r="BP468" i="1"/>
  <c r="BP470" i="1"/>
  <c r="BP471" i="1"/>
  <c r="BP472" i="1"/>
  <c r="BP473" i="1"/>
  <c r="BP474" i="1"/>
  <c r="BP475" i="1"/>
  <c r="BP476" i="1"/>
  <c r="BP478" i="1"/>
  <c r="BP479" i="1"/>
  <c r="BP480" i="1"/>
  <c r="BP481" i="1"/>
  <c r="BP482" i="1"/>
  <c r="BP483" i="1"/>
  <c r="BP484" i="1"/>
  <c r="BP486" i="1"/>
  <c r="BP487" i="1"/>
  <c r="BP488" i="1"/>
  <c r="BP489" i="1"/>
  <c r="BP490" i="1"/>
  <c r="BP491" i="1"/>
  <c r="BP492" i="1"/>
  <c r="BP494" i="1"/>
  <c r="BP495" i="1"/>
  <c r="BP496" i="1"/>
  <c r="BP497" i="1"/>
  <c r="BP498" i="1"/>
  <c r="BP499" i="1"/>
  <c r="BP500" i="1"/>
  <c r="BP502" i="1"/>
  <c r="BP503" i="1"/>
  <c r="BP504" i="1"/>
  <c r="BP505" i="1"/>
  <c r="BP506" i="1"/>
  <c r="BP507" i="1"/>
  <c r="BP508" i="1"/>
  <c r="BP510" i="1"/>
  <c r="BP511" i="1"/>
  <c r="BP512" i="1"/>
  <c r="BP513" i="1"/>
  <c r="BP514" i="1"/>
  <c r="BP515" i="1"/>
  <c r="BP516" i="1"/>
  <c r="BP518" i="1"/>
  <c r="BP519" i="1"/>
  <c r="BP520" i="1"/>
  <c r="BP521" i="1"/>
  <c r="BP522" i="1"/>
  <c r="BP523" i="1"/>
  <c r="BP524" i="1"/>
  <c r="BP526" i="1"/>
  <c r="BP527" i="1"/>
  <c r="BP528" i="1"/>
  <c r="BP529" i="1"/>
  <c r="BP530" i="1"/>
  <c r="BP531" i="1"/>
  <c r="BP532" i="1"/>
  <c r="BP534" i="1"/>
  <c r="BP535" i="1"/>
  <c r="BP536" i="1"/>
  <c r="BP537" i="1"/>
  <c r="BP538" i="1"/>
  <c r="BP539" i="1"/>
  <c r="BP540" i="1"/>
  <c r="BP542" i="1"/>
  <c r="BP543" i="1"/>
  <c r="BP544" i="1"/>
  <c r="BP545" i="1"/>
  <c r="BP546" i="1"/>
  <c r="BP547" i="1"/>
  <c r="BP548" i="1"/>
  <c r="BP550" i="1"/>
  <c r="BP551" i="1"/>
  <c r="BP552" i="1"/>
  <c r="BP553" i="1"/>
  <c r="BP554" i="1"/>
  <c r="BP555" i="1"/>
  <c r="BP556" i="1"/>
  <c r="BP558" i="1"/>
  <c r="BP559" i="1"/>
  <c r="BP560" i="1"/>
  <c r="BP561" i="1"/>
  <c r="BP562" i="1"/>
  <c r="BP563" i="1"/>
  <c r="BP564" i="1"/>
  <c r="BP566" i="1"/>
  <c r="BP567" i="1"/>
  <c r="BP568" i="1"/>
  <c r="BP569" i="1"/>
  <c r="BP570" i="1"/>
  <c r="BP571" i="1"/>
  <c r="BP572" i="1"/>
  <c r="BP574" i="1"/>
  <c r="BP575" i="1"/>
  <c r="BP576" i="1"/>
  <c r="BP577" i="1"/>
  <c r="BP578" i="1"/>
  <c r="BP579" i="1"/>
  <c r="BP580" i="1"/>
  <c r="BP582" i="1"/>
  <c r="BP583" i="1"/>
  <c r="BP584" i="1"/>
  <c r="BP585" i="1"/>
  <c r="BP586" i="1"/>
  <c r="BP587" i="1"/>
  <c r="BP588" i="1"/>
  <c r="BP590" i="1"/>
  <c r="BP591" i="1"/>
  <c r="BP592" i="1"/>
  <c r="BP593" i="1"/>
  <c r="BP594" i="1"/>
  <c r="BP595" i="1"/>
  <c r="BP596" i="1"/>
  <c r="BP598" i="1"/>
  <c r="BP599" i="1"/>
  <c r="BP600" i="1"/>
  <c r="BP601" i="1"/>
  <c r="BP602" i="1"/>
  <c r="BP603" i="1"/>
  <c r="BP604" i="1"/>
  <c r="BP606" i="1"/>
  <c r="BP607" i="1"/>
  <c r="BP608" i="1"/>
  <c r="BP609" i="1"/>
  <c r="BP610" i="1"/>
  <c r="BP611" i="1"/>
  <c r="BP612" i="1"/>
  <c r="BP614" i="1"/>
  <c r="BP615" i="1"/>
  <c r="BP616" i="1"/>
  <c r="BP617" i="1"/>
  <c r="BP618" i="1"/>
  <c r="BP619" i="1"/>
  <c r="BP620" i="1"/>
  <c r="BP622" i="1"/>
  <c r="BP623" i="1"/>
  <c r="BP624" i="1"/>
  <c r="BP625" i="1"/>
  <c r="BP626" i="1"/>
  <c r="BP627" i="1"/>
  <c r="BP628" i="1"/>
  <c r="BP630" i="1"/>
  <c r="BP631" i="1"/>
  <c r="BP632" i="1"/>
  <c r="BP633" i="1"/>
  <c r="BP634" i="1"/>
  <c r="BP635" i="1"/>
  <c r="BP636" i="1"/>
  <c r="BP638" i="1"/>
  <c r="BP639" i="1"/>
  <c r="BP640" i="1"/>
  <c r="BP641" i="1"/>
  <c r="BP642" i="1"/>
  <c r="BP643" i="1"/>
  <c r="BP644" i="1"/>
  <c r="BP646" i="1"/>
  <c r="BP647" i="1"/>
  <c r="BP648" i="1"/>
  <c r="BP649" i="1"/>
  <c r="BP650" i="1"/>
  <c r="BP651" i="1"/>
  <c r="BP652" i="1"/>
  <c r="BP654" i="1"/>
  <c r="BP655" i="1"/>
  <c r="BP656" i="1"/>
  <c r="BP657" i="1"/>
  <c r="BP658" i="1"/>
  <c r="BP659" i="1"/>
  <c r="BP660" i="1"/>
  <c r="BP662" i="1"/>
  <c r="BP663" i="1"/>
  <c r="BP664" i="1"/>
  <c r="BP665" i="1"/>
  <c r="BP666" i="1"/>
  <c r="BP667" i="1"/>
  <c r="BP668" i="1"/>
  <c r="BP670" i="1"/>
  <c r="BP671" i="1"/>
  <c r="BP672" i="1"/>
  <c r="BP673" i="1"/>
  <c r="BP674" i="1"/>
  <c r="BP675" i="1"/>
  <c r="BP676" i="1"/>
  <c r="BP678" i="1"/>
  <c r="BP679" i="1"/>
  <c r="BP680" i="1"/>
  <c r="BP681" i="1"/>
  <c r="BP682" i="1"/>
  <c r="BP683" i="1"/>
  <c r="BP684" i="1"/>
  <c r="BP686" i="1"/>
  <c r="BP687" i="1"/>
  <c r="BP688" i="1"/>
  <c r="BP689" i="1"/>
  <c r="BP690" i="1"/>
  <c r="BP691" i="1"/>
  <c r="BP692" i="1"/>
  <c r="BP693" i="1"/>
  <c r="BP694" i="1"/>
  <c r="BP695" i="1"/>
  <c r="BP696" i="1"/>
  <c r="BP697" i="1"/>
  <c r="BP698" i="1"/>
  <c r="BP699" i="1"/>
  <c r="BP700" i="1"/>
  <c r="BP701" i="1"/>
  <c r="BP702" i="1"/>
  <c r="BP703" i="1"/>
  <c r="BP704" i="1"/>
  <c r="BP705" i="1"/>
  <c r="BP706" i="1"/>
  <c r="BP707" i="1"/>
  <c r="BP708" i="1"/>
  <c r="BP709" i="1"/>
  <c r="BP710" i="1"/>
  <c r="BP711" i="1"/>
  <c r="BP712" i="1"/>
  <c r="BP713" i="1"/>
  <c r="BP714" i="1"/>
  <c r="BP715" i="1"/>
  <c r="BP716" i="1"/>
  <c r="BP717" i="1"/>
  <c r="BP718" i="1"/>
  <c r="BP719" i="1"/>
  <c r="BP720" i="1"/>
  <c r="BP721" i="1"/>
  <c r="BP722" i="1"/>
  <c r="BP723" i="1"/>
  <c r="BP724" i="1"/>
  <c r="BP725" i="1"/>
  <c r="BP726" i="1"/>
  <c r="BP727" i="1"/>
  <c r="BP728" i="1"/>
  <c r="BP729" i="1"/>
  <c r="BP730" i="1"/>
  <c r="BP731" i="1"/>
  <c r="BP732" i="1"/>
  <c r="BP733" i="1"/>
  <c r="BP734" i="1"/>
  <c r="BP735" i="1"/>
  <c r="BP736" i="1"/>
  <c r="BP737" i="1"/>
  <c r="BP738" i="1"/>
  <c r="BP739" i="1"/>
  <c r="BP740" i="1"/>
  <c r="BP741" i="1"/>
  <c r="BP742" i="1"/>
  <c r="BP743" i="1"/>
  <c r="BP744" i="1"/>
  <c r="BP745" i="1"/>
  <c r="BP746" i="1"/>
  <c r="BP747" i="1"/>
  <c r="BP748" i="1"/>
  <c r="BP749" i="1"/>
  <c r="BP750" i="1"/>
  <c r="BP751" i="1"/>
  <c r="BP752" i="1"/>
  <c r="BP753" i="1"/>
  <c r="BP754" i="1"/>
  <c r="BP755" i="1"/>
  <c r="BP756" i="1"/>
  <c r="BP757" i="1"/>
  <c r="BP758" i="1"/>
  <c r="BP759" i="1"/>
  <c r="BP760" i="1"/>
  <c r="BP761" i="1"/>
  <c r="BP762" i="1"/>
  <c r="BP763" i="1"/>
  <c r="BP764" i="1"/>
  <c r="BP765" i="1"/>
  <c r="BP766" i="1"/>
  <c r="BP767" i="1"/>
  <c r="BP768" i="1"/>
  <c r="BP769" i="1"/>
  <c r="BP770" i="1"/>
  <c r="BP771" i="1"/>
  <c r="BP772" i="1"/>
  <c r="BP773" i="1"/>
  <c r="BP774" i="1"/>
  <c r="BP775" i="1"/>
  <c r="BP776" i="1"/>
  <c r="BP777" i="1"/>
  <c r="BP778" i="1"/>
  <c r="BP779" i="1"/>
  <c r="BP780" i="1"/>
  <c r="BP781" i="1"/>
  <c r="BP782" i="1"/>
  <c r="BP783" i="1"/>
  <c r="BP784" i="1"/>
  <c r="BP785" i="1"/>
  <c r="BP786" i="1"/>
  <c r="BP787" i="1"/>
  <c r="BP788" i="1"/>
  <c r="BP789" i="1"/>
  <c r="BP790" i="1"/>
  <c r="BP791" i="1"/>
  <c r="BP792" i="1"/>
  <c r="BP793" i="1"/>
  <c r="BP794" i="1"/>
  <c r="BP795" i="1"/>
  <c r="BP796" i="1"/>
  <c r="BP797" i="1"/>
  <c r="BP798" i="1"/>
  <c r="BP799" i="1"/>
  <c r="BP800" i="1"/>
  <c r="BP801" i="1"/>
  <c r="BP802" i="1"/>
  <c r="BP803" i="1"/>
  <c r="BP804" i="1"/>
  <c r="BP805" i="1"/>
  <c r="BP806" i="1"/>
  <c r="BP807" i="1"/>
  <c r="BP808" i="1"/>
  <c r="BP809" i="1"/>
  <c r="BP810" i="1"/>
  <c r="BP811" i="1"/>
  <c r="BP812" i="1"/>
  <c r="BP813" i="1"/>
  <c r="BP814" i="1"/>
  <c r="BP815" i="1"/>
  <c r="BP816" i="1"/>
  <c r="BP817" i="1"/>
  <c r="BP818" i="1"/>
  <c r="BP819" i="1"/>
  <c r="BP820" i="1"/>
  <c r="BP821" i="1"/>
  <c r="BP822" i="1"/>
  <c r="BP823" i="1"/>
  <c r="BP824" i="1"/>
  <c r="BP825" i="1"/>
  <c r="BP826" i="1"/>
  <c r="BP827" i="1"/>
  <c r="BP828" i="1"/>
  <c r="BP829" i="1"/>
  <c r="BP830" i="1"/>
  <c r="BP831" i="1"/>
  <c r="BP832" i="1"/>
  <c r="BP833" i="1"/>
  <c r="BP834" i="1"/>
  <c r="BP835" i="1"/>
  <c r="BP836" i="1"/>
  <c r="BP837" i="1"/>
  <c r="BP838" i="1"/>
  <c r="BP839" i="1"/>
  <c r="BP840" i="1"/>
  <c r="BP841" i="1"/>
  <c r="BP842" i="1"/>
  <c r="BP843" i="1"/>
  <c r="BP844" i="1"/>
  <c r="BP845" i="1"/>
  <c r="BP846" i="1"/>
  <c r="BP847" i="1"/>
  <c r="BP848" i="1"/>
  <c r="BP849" i="1"/>
  <c r="BP850" i="1"/>
  <c r="BP851" i="1"/>
  <c r="BP852" i="1"/>
  <c r="BP853" i="1"/>
  <c r="BP854" i="1"/>
  <c r="BP855" i="1"/>
  <c r="BP856" i="1"/>
  <c r="BP857" i="1"/>
  <c r="BP858" i="1"/>
  <c r="BP859" i="1"/>
  <c r="BP860" i="1"/>
  <c r="BP861" i="1"/>
  <c r="BP862" i="1"/>
  <c r="BP863" i="1"/>
  <c r="BP864" i="1"/>
  <c r="BP865" i="1"/>
  <c r="BP866" i="1"/>
  <c r="BP867" i="1"/>
  <c r="BP868" i="1"/>
  <c r="BP869" i="1"/>
  <c r="BP870" i="1"/>
  <c r="BP871" i="1"/>
  <c r="BP872" i="1"/>
  <c r="BP873" i="1"/>
  <c r="BP874" i="1"/>
  <c r="BP875" i="1"/>
  <c r="BP876" i="1"/>
  <c r="BP877" i="1"/>
  <c r="BP878" i="1"/>
  <c r="BP879" i="1"/>
  <c r="BP880" i="1"/>
  <c r="BP881" i="1"/>
  <c r="BP882" i="1"/>
  <c r="BP883" i="1"/>
  <c r="BP884" i="1"/>
  <c r="BP885" i="1"/>
  <c r="BP886" i="1"/>
  <c r="BP887" i="1"/>
  <c r="BP888" i="1"/>
  <c r="BP889" i="1"/>
  <c r="BP890" i="1"/>
  <c r="BP891" i="1"/>
  <c r="BP892" i="1"/>
  <c r="BP893" i="1"/>
  <c r="BP894" i="1"/>
  <c r="BP895" i="1"/>
  <c r="BP896" i="1"/>
  <c r="BP897" i="1"/>
  <c r="BP898" i="1"/>
  <c r="BP899" i="1"/>
  <c r="BP900" i="1"/>
  <c r="BP901" i="1"/>
  <c r="BP902" i="1"/>
  <c r="BP903" i="1"/>
  <c r="BP904" i="1"/>
  <c r="BP905" i="1"/>
  <c r="BP906" i="1"/>
  <c r="BP907" i="1"/>
  <c r="BP908" i="1"/>
  <c r="BP909" i="1"/>
  <c r="BP910" i="1"/>
  <c r="BP911" i="1"/>
  <c r="BP912" i="1"/>
  <c r="BP913" i="1"/>
  <c r="BP914" i="1"/>
  <c r="BP915" i="1"/>
  <c r="BP916" i="1"/>
  <c r="BP917" i="1"/>
  <c r="BP918" i="1"/>
  <c r="BP919" i="1"/>
  <c r="BP920" i="1"/>
  <c r="BP921" i="1"/>
  <c r="BP922" i="1"/>
  <c r="BP923" i="1"/>
  <c r="BP924" i="1"/>
  <c r="BP925" i="1"/>
  <c r="BP926" i="1"/>
  <c r="BP927" i="1"/>
  <c r="BP928" i="1"/>
  <c r="BP929" i="1"/>
  <c r="BP930" i="1"/>
  <c r="BP931" i="1"/>
  <c r="BP932" i="1"/>
  <c r="BP933" i="1"/>
  <c r="BP934" i="1"/>
  <c r="BP935" i="1"/>
  <c r="BP936" i="1"/>
  <c r="BP937" i="1"/>
  <c r="BP938" i="1"/>
  <c r="BP939" i="1"/>
  <c r="BP940" i="1"/>
  <c r="BP941" i="1"/>
  <c r="BP942" i="1"/>
  <c r="BP943" i="1"/>
  <c r="BP944" i="1"/>
  <c r="BP945" i="1"/>
  <c r="BP946" i="1"/>
  <c r="BP947" i="1"/>
  <c r="BP948" i="1"/>
  <c r="BP949" i="1"/>
  <c r="BP950" i="1"/>
  <c r="BP951" i="1"/>
  <c r="BP952" i="1"/>
  <c r="BP953" i="1"/>
  <c r="BP954" i="1"/>
  <c r="BP955" i="1"/>
  <c r="BP956" i="1"/>
  <c r="BP957" i="1"/>
  <c r="BP958" i="1"/>
  <c r="BP959" i="1"/>
  <c r="BP960" i="1"/>
  <c r="BP961" i="1"/>
  <c r="BP962" i="1"/>
  <c r="BP963" i="1"/>
  <c r="BP964" i="1"/>
  <c r="BP965" i="1"/>
  <c r="BP966" i="1"/>
  <c r="BP967" i="1"/>
  <c r="BP968" i="1"/>
  <c r="BP969" i="1"/>
  <c r="BP970" i="1"/>
  <c r="BP971" i="1"/>
  <c r="BP972" i="1"/>
  <c r="BP973" i="1"/>
  <c r="BP974" i="1"/>
  <c r="BP975" i="1"/>
  <c r="BP976" i="1"/>
  <c r="BP977" i="1"/>
  <c r="BP978" i="1"/>
  <c r="BP979" i="1"/>
  <c r="BP980" i="1"/>
  <c r="BP981" i="1"/>
  <c r="BP982" i="1"/>
  <c r="BP983" i="1"/>
  <c r="BP984" i="1"/>
  <c r="BP985" i="1"/>
  <c r="BP986" i="1"/>
  <c r="BP987" i="1"/>
  <c r="BP988" i="1"/>
  <c r="BP989" i="1"/>
  <c r="BP990" i="1"/>
  <c r="BP991" i="1"/>
  <c r="BP992" i="1"/>
  <c r="BP993" i="1"/>
  <c r="BP994" i="1"/>
  <c r="BP995" i="1"/>
  <c r="BP996" i="1"/>
  <c r="BP997" i="1"/>
  <c r="BP998" i="1"/>
  <c r="BP999" i="1"/>
  <c r="BP1000" i="1"/>
  <c r="BP1001" i="1"/>
  <c r="BP1002" i="1"/>
  <c r="BP1003" i="1"/>
  <c r="BP1004" i="1"/>
  <c r="BP100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174" i="1"/>
  <c r="BO175" i="1"/>
  <c r="BO176" i="1"/>
  <c r="BO177" i="1"/>
  <c r="BO178" i="1"/>
  <c r="BO179" i="1"/>
  <c r="BO180" i="1"/>
  <c r="BO181" i="1"/>
  <c r="BO182" i="1"/>
  <c r="BO183" i="1"/>
  <c r="BO184" i="1"/>
  <c r="BO185" i="1"/>
  <c r="BO186" i="1"/>
  <c r="BO187" i="1"/>
  <c r="BO188" i="1"/>
  <c r="BO189" i="1"/>
  <c r="BO190" i="1"/>
  <c r="BO191" i="1"/>
  <c r="BO192" i="1"/>
  <c r="BO193" i="1"/>
  <c r="BO194" i="1"/>
  <c r="BO195" i="1"/>
  <c r="BO196" i="1"/>
  <c r="BO197" i="1"/>
  <c r="BO198" i="1"/>
  <c r="BO199" i="1"/>
  <c r="BO200" i="1"/>
  <c r="BO201" i="1"/>
  <c r="BO202" i="1"/>
  <c r="BO203" i="1"/>
  <c r="BO204" i="1"/>
  <c r="BO205" i="1"/>
  <c r="BO206" i="1"/>
  <c r="BO207" i="1"/>
  <c r="BO208" i="1"/>
  <c r="BO209" i="1"/>
  <c r="BO210" i="1"/>
  <c r="BO211" i="1"/>
  <c r="BO212" i="1"/>
  <c r="BO213" i="1"/>
  <c r="BO214" i="1"/>
  <c r="BO215" i="1"/>
  <c r="BO216" i="1"/>
  <c r="BO217" i="1"/>
  <c r="BO218" i="1"/>
  <c r="BO219" i="1"/>
  <c r="BO220" i="1"/>
  <c r="BO221" i="1"/>
  <c r="BO222" i="1"/>
  <c r="BO223" i="1"/>
  <c r="BO224" i="1"/>
  <c r="BO225" i="1"/>
  <c r="BO226" i="1"/>
  <c r="BO227" i="1"/>
  <c r="BO228" i="1"/>
  <c r="BO229" i="1"/>
  <c r="BO230" i="1"/>
  <c r="BO231" i="1"/>
  <c r="BO232" i="1"/>
  <c r="BO233" i="1"/>
  <c r="BO234" i="1"/>
  <c r="BO235" i="1"/>
  <c r="BO236" i="1"/>
  <c r="BO237" i="1"/>
  <c r="BO238" i="1"/>
  <c r="BO239" i="1"/>
  <c r="BO240" i="1"/>
  <c r="BO241" i="1"/>
  <c r="BO242" i="1"/>
  <c r="BO243" i="1"/>
  <c r="BO244" i="1"/>
  <c r="BO245" i="1"/>
  <c r="BO246" i="1"/>
  <c r="BO247" i="1"/>
  <c r="BO248" i="1"/>
  <c r="BO249" i="1"/>
  <c r="BO250" i="1"/>
  <c r="BO251" i="1"/>
  <c r="BO252" i="1"/>
  <c r="BO253" i="1"/>
  <c r="BO254" i="1"/>
  <c r="BO255" i="1"/>
  <c r="BO256" i="1"/>
  <c r="BO257" i="1"/>
  <c r="BO258" i="1"/>
  <c r="BO259" i="1"/>
  <c r="BO260" i="1"/>
  <c r="BO261" i="1"/>
  <c r="BO262" i="1"/>
  <c r="BO263" i="1"/>
  <c r="BO264" i="1"/>
  <c r="BO265" i="1"/>
  <c r="BO266" i="1"/>
  <c r="BO267" i="1"/>
  <c r="BO268" i="1"/>
  <c r="BO269" i="1"/>
  <c r="BO270" i="1"/>
  <c r="BO271" i="1"/>
  <c r="BO272" i="1"/>
  <c r="BO273" i="1"/>
  <c r="BO274" i="1"/>
  <c r="BO275" i="1"/>
  <c r="BO276" i="1"/>
  <c r="BO277" i="1"/>
  <c r="BO278" i="1"/>
  <c r="BO279" i="1"/>
  <c r="BO280" i="1"/>
  <c r="BO281" i="1"/>
  <c r="BO282" i="1"/>
  <c r="BO283" i="1"/>
  <c r="BO284" i="1"/>
  <c r="BO285" i="1"/>
  <c r="BO286" i="1"/>
  <c r="BO287" i="1"/>
  <c r="BO288" i="1"/>
  <c r="BO289" i="1"/>
  <c r="BO290" i="1"/>
  <c r="BO291" i="1"/>
  <c r="BO292" i="1"/>
  <c r="BO293" i="1"/>
  <c r="BO294" i="1"/>
  <c r="BO295" i="1"/>
  <c r="BO296" i="1"/>
  <c r="BO297" i="1"/>
  <c r="BO298" i="1"/>
  <c r="BO299" i="1"/>
  <c r="BO300" i="1"/>
  <c r="BO301" i="1"/>
  <c r="BO302" i="1"/>
  <c r="BO303" i="1"/>
  <c r="BO304" i="1"/>
  <c r="BO305" i="1"/>
  <c r="BO306" i="1"/>
  <c r="BO307" i="1"/>
  <c r="BO308" i="1"/>
  <c r="BO309" i="1"/>
  <c r="BO310" i="1"/>
  <c r="BO311" i="1"/>
  <c r="BO312" i="1"/>
  <c r="BO313" i="1"/>
  <c r="BO314" i="1"/>
  <c r="BO315" i="1"/>
  <c r="BO316" i="1"/>
  <c r="BO317" i="1"/>
  <c r="BO318" i="1"/>
  <c r="BO319" i="1"/>
  <c r="BO320" i="1"/>
  <c r="BO321" i="1"/>
  <c r="BO322" i="1"/>
  <c r="BO323" i="1"/>
  <c r="BO324" i="1"/>
  <c r="BO325" i="1"/>
  <c r="BO326" i="1"/>
  <c r="BO327" i="1"/>
  <c r="BO328" i="1"/>
  <c r="BO329" i="1"/>
  <c r="BO330" i="1"/>
  <c r="BO331" i="1"/>
  <c r="BO332" i="1"/>
  <c r="BO333" i="1"/>
  <c r="BO334" i="1"/>
  <c r="BO335" i="1"/>
  <c r="BO336" i="1"/>
  <c r="BO337" i="1"/>
  <c r="BO338" i="1"/>
  <c r="BO339" i="1"/>
  <c r="BO340" i="1"/>
  <c r="BO341" i="1"/>
  <c r="BO342" i="1"/>
  <c r="BO343" i="1"/>
  <c r="BO344" i="1"/>
  <c r="BO345" i="1"/>
  <c r="BO346" i="1"/>
  <c r="BO347" i="1"/>
  <c r="BO348" i="1"/>
  <c r="BO349" i="1"/>
  <c r="BO350" i="1"/>
  <c r="BO351" i="1"/>
  <c r="BO352" i="1"/>
  <c r="BO353" i="1"/>
  <c r="BO354" i="1"/>
  <c r="BO355" i="1"/>
  <c r="BO356" i="1"/>
  <c r="BO357" i="1"/>
  <c r="BO358" i="1"/>
  <c r="BO359" i="1"/>
  <c r="BO360" i="1"/>
  <c r="BO361" i="1"/>
  <c r="BO362" i="1"/>
  <c r="BO363" i="1"/>
  <c r="BO364" i="1"/>
  <c r="BO365" i="1"/>
  <c r="BO366" i="1"/>
  <c r="BO367" i="1"/>
  <c r="BO368" i="1"/>
  <c r="BO369" i="1"/>
  <c r="BO370" i="1"/>
  <c r="BO371" i="1"/>
  <c r="BO372" i="1"/>
  <c r="BO373" i="1"/>
  <c r="BO374" i="1"/>
  <c r="BO375" i="1"/>
  <c r="BO376" i="1"/>
  <c r="BO377" i="1"/>
  <c r="BO378" i="1"/>
  <c r="BO379" i="1"/>
  <c r="BO380" i="1"/>
  <c r="BO381" i="1"/>
  <c r="BO382" i="1"/>
  <c r="BO383" i="1"/>
  <c r="BO384" i="1"/>
  <c r="BO385" i="1"/>
  <c r="BO386" i="1"/>
  <c r="BO387" i="1"/>
  <c r="BO388" i="1"/>
  <c r="BO389" i="1"/>
  <c r="BO390" i="1"/>
  <c r="BO391" i="1"/>
  <c r="BO392" i="1"/>
  <c r="BO393" i="1"/>
  <c r="BO394" i="1"/>
  <c r="BO395" i="1"/>
  <c r="BO396" i="1"/>
  <c r="BO397" i="1"/>
  <c r="BO398" i="1"/>
  <c r="BO399" i="1"/>
  <c r="BO400" i="1"/>
  <c r="BO401" i="1"/>
  <c r="BO402" i="1"/>
  <c r="BO403" i="1"/>
  <c r="BO404" i="1"/>
  <c r="BO405" i="1"/>
  <c r="BO406" i="1"/>
  <c r="BO407" i="1"/>
  <c r="BO408" i="1"/>
  <c r="BO409" i="1"/>
  <c r="BO410" i="1"/>
  <c r="BO411" i="1"/>
  <c r="BO412" i="1"/>
  <c r="BO413" i="1"/>
  <c r="BO414" i="1"/>
  <c r="BO415" i="1"/>
  <c r="BO416" i="1"/>
  <c r="BO417" i="1"/>
  <c r="BO418" i="1"/>
  <c r="BO419" i="1"/>
  <c r="BO420" i="1"/>
  <c r="BO421" i="1"/>
  <c r="BO422" i="1"/>
  <c r="BO423" i="1"/>
  <c r="BO424" i="1"/>
  <c r="BO425" i="1"/>
  <c r="BO426" i="1"/>
  <c r="BO427" i="1"/>
  <c r="BO428" i="1"/>
  <c r="BO429" i="1"/>
  <c r="BO430" i="1"/>
  <c r="BO431" i="1"/>
  <c r="BO432" i="1"/>
  <c r="BO433" i="1"/>
  <c r="BO434" i="1"/>
  <c r="BO435" i="1"/>
  <c r="BO436" i="1"/>
  <c r="BO437" i="1"/>
  <c r="BO438" i="1"/>
  <c r="BO439" i="1"/>
  <c r="BO440" i="1"/>
  <c r="BO441" i="1"/>
  <c r="BO442" i="1"/>
  <c r="BO443" i="1"/>
  <c r="BO444" i="1"/>
  <c r="BO445" i="1"/>
  <c r="BO446" i="1"/>
  <c r="BO447" i="1"/>
  <c r="BO448" i="1"/>
  <c r="BO449" i="1"/>
  <c r="BO450" i="1"/>
  <c r="BO451" i="1"/>
  <c r="BO452" i="1"/>
  <c r="BO453" i="1"/>
  <c r="BO454" i="1"/>
  <c r="BO455" i="1"/>
  <c r="BO456" i="1"/>
  <c r="BO457" i="1"/>
  <c r="BO458" i="1"/>
  <c r="BO459" i="1"/>
  <c r="BO460" i="1"/>
  <c r="BO461" i="1"/>
  <c r="BO462" i="1"/>
  <c r="BO463" i="1"/>
  <c r="BO464" i="1"/>
  <c r="BO465" i="1"/>
  <c r="BO466" i="1"/>
  <c r="BO467" i="1"/>
  <c r="BO468" i="1"/>
  <c r="BO469" i="1"/>
  <c r="BO470" i="1"/>
  <c r="BO471" i="1"/>
  <c r="BO472" i="1"/>
  <c r="BO473" i="1"/>
  <c r="BO474" i="1"/>
  <c r="BO475" i="1"/>
  <c r="BO476" i="1"/>
  <c r="BO477" i="1"/>
  <c r="BO478" i="1"/>
  <c r="BO479" i="1"/>
  <c r="BO480" i="1"/>
  <c r="BO481" i="1"/>
  <c r="BO482" i="1"/>
  <c r="BO483" i="1"/>
  <c r="BO484" i="1"/>
  <c r="BO485" i="1"/>
  <c r="BO486" i="1"/>
  <c r="BO487" i="1"/>
  <c r="BO488" i="1"/>
  <c r="BO489" i="1"/>
  <c r="BO490" i="1"/>
  <c r="BO491" i="1"/>
  <c r="BO492" i="1"/>
  <c r="BO493" i="1"/>
  <c r="BO494" i="1"/>
  <c r="BO495" i="1"/>
  <c r="BO496" i="1"/>
  <c r="BO497" i="1"/>
  <c r="BO498" i="1"/>
  <c r="BO499" i="1"/>
  <c r="BO500" i="1"/>
  <c r="BO501" i="1"/>
  <c r="BO502" i="1"/>
  <c r="BO503" i="1"/>
  <c r="BO504" i="1"/>
  <c r="BO505" i="1"/>
  <c r="BO506" i="1"/>
  <c r="BO507" i="1"/>
  <c r="BO508" i="1"/>
  <c r="BO509" i="1"/>
  <c r="BO510" i="1"/>
  <c r="BO511" i="1"/>
  <c r="BO512" i="1"/>
  <c r="BO513" i="1"/>
  <c r="BO514" i="1"/>
  <c r="BO515" i="1"/>
  <c r="BO516" i="1"/>
  <c r="BO517" i="1"/>
  <c r="BO518" i="1"/>
  <c r="BO519" i="1"/>
  <c r="BO520" i="1"/>
  <c r="BO521" i="1"/>
  <c r="BO522" i="1"/>
  <c r="BO523" i="1"/>
  <c r="BO524" i="1"/>
  <c r="BO525" i="1"/>
  <c r="BO526" i="1"/>
  <c r="BO527" i="1"/>
  <c r="BO528" i="1"/>
  <c r="BO529" i="1"/>
  <c r="BO530" i="1"/>
  <c r="BO531" i="1"/>
  <c r="BO532" i="1"/>
  <c r="BO533" i="1"/>
  <c r="BO534" i="1"/>
  <c r="BO535" i="1"/>
  <c r="BO536" i="1"/>
  <c r="BO537" i="1"/>
  <c r="BO538" i="1"/>
  <c r="BO539" i="1"/>
  <c r="BO540" i="1"/>
  <c r="BO541" i="1"/>
  <c r="BO542" i="1"/>
  <c r="BO543" i="1"/>
  <c r="BO544" i="1"/>
  <c r="BO545" i="1"/>
  <c r="BO546" i="1"/>
  <c r="BO547" i="1"/>
  <c r="BO548" i="1"/>
  <c r="BO549" i="1"/>
  <c r="BO550" i="1"/>
  <c r="BO551" i="1"/>
  <c r="BO552" i="1"/>
  <c r="BO553" i="1"/>
  <c r="BO554" i="1"/>
  <c r="BO555" i="1"/>
  <c r="BO556" i="1"/>
  <c r="BO557" i="1"/>
  <c r="BO558" i="1"/>
  <c r="BO559" i="1"/>
  <c r="BO560" i="1"/>
  <c r="BO561" i="1"/>
  <c r="BO562" i="1"/>
  <c r="BO563" i="1"/>
  <c r="BO564" i="1"/>
  <c r="BO565" i="1"/>
  <c r="BO566" i="1"/>
  <c r="BO567" i="1"/>
  <c r="BO568" i="1"/>
  <c r="BO569" i="1"/>
  <c r="BO570" i="1"/>
  <c r="BO571" i="1"/>
  <c r="BO572" i="1"/>
  <c r="BO573" i="1"/>
  <c r="BO574" i="1"/>
  <c r="BO575" i="1"/>
  <c r="BO576" i="1"/>
  <c r="BO577" i="1"/>
  <c r="BO578" i="1"/>
  <c r="BO579" i="1"/>
  <c r="BO580" i="1"/>
  <c r="BO581" i="1"/>
  <c r="BO582" i="1"/>
  <c r="BO583" i="1"/>
  <c r="BO584" i="1"/>
  <c r="BO585" i="1"/>
  <c r="BO586" i="1"/>
  <c r="BO587" i="1"/>
  <c r="BO588" i="1"/>
  <c r="BO589" i="1"/>
  <c r="BO590" i="1"/>
  <c r="BO591" i="1"/>
  <c r="BO592" i="1"/>
  <c r="BO593" i="1"/>
  <c r="BO594" i="1"/>
  <c r="BO595" i="1"/>
  <c r="BO596" i="1"/>
  <c r="BO597" i="1"/>
  <c r="BO598" i="1"/>
  <c r="BO599" i="1"/>
  <c r="BO600" i="1"/>
  <c r="BO601" i="1"/>
  <c r="BO602" i="1"/>
  <c r="BO603" i="1"/>
  <c r="BO604" i="1"/>
  <c r="BO605" i="1"/>
  <c r="BO606" i="1"/>
  <c r="BO607" i="1"/>
  <c r="BO608" i="1"/>
  <c r="BO609" i="1"/>
  <c r="BO610" i="1"/>
  <c r="BO611" i="1"/>
  <c r="BO612" i="1"/>
  <c r="BO613" i="1"/>
  <c r="BO614" i="1"/>
  <c r="BO615" i="1"/>
  <c r="BO616" i="1"/>
  <c r="BO617" i="1"/>
  <c r="BO618" i="1"/>
  <c r="BO619" i="1"/>
  <c r="BO620" i="1"/>
  <c r="BO621" i="1"/>
  <c r="BO622" i="1"/>
  <c r="BO623" i="1"/>
  <c r="BO624" i="1"/>
  <c r="BO625" i="1"/>
  <c r="BO626" i="1"/>
  <c r="BO627" i="1"/>
  <c r="BO628" i="1"/>
  <c r="BO629" i="1"/>
  <c r="BO630" i="1"/>
  <c r="BO631" i="1"/>
  <c r="BO632" i="1"/>
  <c r="BO633" i="1"/>
  <c r="BO634" i="1"/>
  <c r="BO635" i="1"/>
  <c r="BO636" i="1"/>
  <c r="BO637" i="1"/>
  <c r="BO638" i="1"/>
  <c r="BO639" i="1"/>
  <c r="BO640" i="1"/>
  <c r="BO641" i="1"/>
  <c r="BO642" i="1"/>
  <c r="BO643" i="1"/>
  <c r="BO644" i="1"/>
  <c r="BO645" i="1"/>
  <c r="BO646" i="1"/>
  <c r="BO647" i="1"/>
  <c r="BO648" i="1"/>
  <c r="BO649" i="1"/>
  <c r="BO650" i="1"/>
  <c r="BO651" i="1"/>
  <c r="BO652" i="1"/>
  <c r="BO653" i="1"/>
  <c r="BO654" i="1"/>
  <c r="BO655" i="1"/>
  <c r="BO656" i="1"/>
  <c r="BO657" i="1"/>
  <c r="BO658" i="1"/>
  <c r="BO659" i="1"/>
  <c r="BO660" i="1"/>
  <c r="BO661" i="1"/>
  <c r="BO662" i="1"/>
  <c r="BO663" i="1"/>
  <c r="BO664" i="1"/>
  <c r="BO665" i="1"/>
  <c r="BO666" i="1"/>
  <c r="BO667" i="1"/>
  <c r="BO668" i="1"/>
  <c r="BO669" i="1"/>
  <c r="BO670" i="1"/>
  <c r="BO671" i="1"/>
  <c r="BO672" i="1"/>
  <c r="BO673" i="1"/>
  <c r="BO674" i="1"/>
  <c r="BO675" i="1"/>
  <c r="BO676" i="1"/>
  <c r="BO677" i="1"/>
  <c r="BO678" i="1"/>
  <c r="BO679" i="1"/>
  <c r="BO680" i="1"/>
  <c r="BO681" i="1"/>
  <c r="BO682" i="1"/>
  <c r="BO683" i="1"/>
  <c r="BO684" i="1"/>
  <c r="BO685" i="1"/>
  <c r="BO686" i="1"/>
  <c r="BO687" i="1"/>
  <c r="BO688" i="1"/>
  <c r="BO689" i="1"/>
  <c r="BO690" i="1"/>
  <c r="BO691" i="1"/>
  <c r="BO692" i="1"/>
  <c r="BO693" i="1"/>
  <c r="BO694" i="1"/>
  <c r="BO695" i="1"/>
  <c r="BO696" i="1"/>
  <c r="BO697" i="1"/>
  <c r="BO698" i="1"/>
  <c r="BO699" i="1"/>
  <c r="BO700" i="1"/>
  <c r="BO701" i="1"/>
  <c r="BO702" i="1"/>
  <c r="BO703" i="1"/>
  <c r="BO704" i="1"/>
  <c r="BO705" i="1"/>
  <c r="BO706" i="1"/>
  <c r="BO707" i="1"/>
  <c r="BO708" i="1"/>
  <c r="BO709" i="1"/>
  <c r="BO710" i="1"/>
  <c r="BO711" i="1"/>
  <c r="BO712" i="1"/>
  <c r="BO713" i="1"/>
  <c r="BO714" i="1"/>
  <c r="BO715" i="1"/>
  <c r="BO716" i="1"/>
  <c r="BO717" i="1"/>
  <c r="BO718" i="1"/>
  <c r="BO719" i="1"/>
  <c r="BO720" i="1"/>
  <c r="BO721" i="1"/>
  <c r="BO722" i="1"/>
  <c r="BO723" i="1"/>
  <c r="BO724" i="1"/>
  <c r="BO725" i="1"/>
  <c r="BO726" i="1"/>
  <c r="BO727" i="1"/>
  <c r="BO728" i="1"/>
  <c r="BO729" i="1"/>
  <c r="BO730" i="1"/>
  <c r="BO731" i="1"/>
  <c r="BO732" i="1"/>
  <c r="BO733" i="1"/>
  <c r="BO734" i="1"/>
  <c r="BO735" i="1"/>
  <c r="BO736" i="1"/>
  <c r="BO737" i="1"/>
  <c r="BO738" i="1"/>
  <c r="BO739" i="1"/>
  <c r="BO740" i="1"/>
  <c r="BO741" i="1"/>
  <c r="BO742" i="1"/>
  <c r="BO743" i="1"/>
  <c r="BO744" i="1"/>
  <c r="BO745" i="1"/>
  <c r="BO746" i="1"/>
  <c r="BO747" i="1"/>
  <c r="BO748" i="1"/>
  <c r="BO749" i="1"/>
  <c r="BO750" i="1"/>
  <c r="BO751" i="1"/>
  <c r="BO752" i="1"/>
  <c r="BO753" i="1"/>
  <c r="BO754" i="1"/>
  <c r="BO755" i="1"/>
  <c r="BO756" i="1"/>
  <c r="BO757" i="1"/>
  <c r="BO758" i="1"/>
  <c r="BO759" i="1"/>
  <c r="BO760" i="1"/>
  <c r="BO761" i="1"/>
  <c r="BO762" i="1"/>
  <c r="BO763" i="1"/>
  <c r="BO764" i="1"/>
  <c r="BO765" i="1"/>
  <c r="BO766" i="1"/>
  <c r="BO767" i="1"/>
  <c r="BO768" i="1"/>
  <c r="BO769" i="1"/>
  <c r="BO770" i="1"/>
  <c r="BO771" i="1"/>
  <c r="BO772" i="1"/>
  <c r="BO773" i="1"/>
  <c r="BO774" i="1"/>
  <c r="BO775" i="1"/>
  <c r="BO776" i="1"/>
  <c r="BO777" i="1"/>
  <c r="BO778" i="1"/>
  <c r="BO779" i="1"/>
  <c r="BO780" i="1"/>
  <c r="BO781" i="1"/>
  <c r="BO782" i="1"/>
  <c r="BO783" i="1"/>
  <c r="BO784" i="1"/>
  <c r="BO785" i="1"/>
  <c r="BO786" i="1"/>
  <c r="BO787" i="1"/>
  <c r="BO788" i="1"/>
  <c r="BO789" i="1"/>
  <c r="BO790" i="1"/>
  <c r="BO791" i="1"/>
  <c r="BO792" i="1"/>
  <c r="BO793" i="1"/>
  <c r="BO794" i="1"/>
  <c r="BO795" i="1"/>
  <c r="BO796" i="1"/>
  <c r="BO797" i="1"/>
  <c r="BO798" i="1"/>
  <c r="BO799" i="1"/>
  <c r="BO800" i="1"/>
  <c r="BO801" i="1"/>
  <c r="BO802" i="1"/>
  <c r="BO803" i="1"/>
  <c r="BO804" i="1"/>
  <c r="BO805" i="1"/>
  <c r="BO806" i="1"/>
  <c r="BO807" i="1"/>
  <c r="BO808" i="1"/>
  <c r="BO809" i="1"/>
  <c r="BO810" i="1"/>
  <c r="BO811" i="1"/>
  <c r="BO812" i="1"/>
  <c r="BO813" i="1"/>
  <c r="BO814" i="1"/>
  <c r="BO815" i="1"/>
  <c r="BO816" i="1"/>
  <c r="BO817" i="1"/>
  <c r="BO818" i="1"/>
  <c r="BO819" i="1"/>
  <c r="BO820" i="1"/>
  <c r="BO821" i="1"/>
  <c r="BO822" i="1"/>
  <c r="BO823" i="1"/>
  <c r="BO824" i="1"/>
  <c r="BO825" i="1"/>
  <c r="BO826" i="1"/>
  <c r="BO827" i="1"/>
  <c r="BO828" i="1"/>
  <c r="BO829" i="1"/>
  <c r="BO830" i="1"/>
  <c r="BO831" i="1"/>
  <c r="BO832" i="1"/>
  <c r="BO833" i="1"/>
  <c r="BO834" i="1"/>
  <c r="BO835" i="1"/>
  <c r="BO836" i="1"/>
  <c r="BO837" i="1"/>
  <c r="BO838" i="1"/>
  <c r="BO839" i="1"/>
  <c r="BO840" i="1"/>
  <c r="BO841" i="1"/>
  <c r="BO842" i="1"/>
  <c r="BO843" i="1"/>
  <c r="BO844" i="1"/>
  <c r="BO845" i="1"/>
  <c r="BO846" i="1"/>
  <c r="BO847" i="1"/>
  <c r="BO848" i="1"/>
  <c r="BO849" i="1"/>
  <c r="BO850" i="1"/>
  <c r="BO851" i="1"/>
  <c r="BO852" i="1"/>
  <c r="BO853" i="1"/>
  <c r="BO854" i="1"/>
  <c r="BO855" i="1"/>
  <c r="BO856" i="1"/>
  <c r="BO857" i="1"/>
  <c r="BO858" i="1"/>
  <c r="BO859" i="1"/>
  <c r="BO860" i="1"/>
  <c r="BO861" i="1"/>
  <c r="BO862" i="1"/>
  <c r="BO863" i="1"/>
  <c r="BO864" i="1"/>
  <c r="BO865" i="1"/>
  <c r="BO866" i="1"/>
  <c r="BO867" i="1"/>
  <c r="BO868" i="1"/>
  <c r="BO869" i="1"/>
  <c r="BO870" i="1"/>
  <c r="BO871" i="1"/>
  <c r="BO872" i="1"/>
  <c r="BO873" i="1"/>
  <c r="BO874" i="1"/>
  <c r="BO875" i="1"/>
  <c r="BO876" i="1"/>
  <c r="BO877" i="1"/>
  <c r="BO878" i="1"/>
  <c r="BO879" i="1"/>
  <c r="BO880" i="1"/>
  <c r="BO881" i="1"/>
  <c r="BO882" i="1"/>
  <c r="BO883" i="1"/>
  <c r="BO884" i="1"/>
  <c r="BO885" i="1"/>
  <c r="BO886" i="1"/>
  <c r="BO887" i="1"/>
  <c r="BO888" i="1"/>
  <c r="BO889" i="1"/>
  <c r="BO890" i="1"/>
  <c r="BO891" i="1"/>
  <c r="BO892" i="1"/>
  <c r="BO893" i="1"/>
  <c r="BO894" i="1"/>
  <c r="BO895" i="1"/>
  <c r="BO896" i="1"/>
  <c r="BO897" i="1"/>
  <c r="BO898" i="1"/>
  <c r="BO899" i="1"/>
  <c r="BO900" i="1"/>
  <c r="BO901" i="1"/>
  <c r="BO902" i="1"/>
  <c r="BO903" i="1"/>
  <c r="BO904" i="1"/>
  <c r="BO905" i="1"/>
  <c r="BO906" i="1"/>
  <c r="BO907" i="1"/>
  <c r="BO908" i="1"/>
  <c r="BO909" i="1"/>
  <c r="BO910" i="1"/>
  <c r="BO911" i="1"/>
  <c r="BO912" i="1"/>
  <c r="BO913" i="1"/>
  <c r="BO914" i="1"/>
  <c r="BO915" i="1"/>
  <c r="BO916" i="1"/>
  <c r="BO917" i="1"/>
  <c r="BO918" i="1"/>
  <c r="BO919" i="1"/>
  <c r="BO920" i="1"/>
  <c r="BO921" i="1"/>
  <c r="BO922" i="1"/>
  <c r="BO923" i="1"/>
  <c r="BO924" i="1"/>
  <c r="BO925" i="1"/>
  <c r="BO926" i="1"/>
  <c r="BO927" i="1"/>
  <c r="BO928" i="1"/>
  <c r="BO929" i="1"/>
  <c r="BO930" i="1"/>
  <c r="BO931" i="1"/>
  <c r="BO932" i="1"/>
  <c r="BO933" i="1"/>
  <c r="BO934" i="1"/>
  <c r="BO935" i="1"/>
  <c r="BO936" i="1"/>
  <c r="BO937" i="1"/>
  <c r="BO938" i="1"/>
  <c r="BO939" i="1"/>
  <c r="BO940" i="1"/>
  <c r="BO941" i="1"/>
  <c r="BO942" i="1"/>
  <c r="BO943" i="1"/>
  <c r="BO944" i="1"/>
  <c r="BO945" i="1"/>
  <c r="BO946" i="1"/>
  <c r="BO947" i="1"/>
  <c r="BO948" i="1"/>
  <c r="BO949" i="1"/>
  <c r="BO950" i="1"/>
  <c r="BO951" i="1"/>
  <c r="BO952" i="1"/>
  <c r="BO953" i="1"/>
  <c r="BO954" i="1"/>
  <c r="BO955" i="1"/>
  <c r="BO956" i="1"/>
  <c r="BO957" i="1"/>
  <c r="BO958" i="1"/>
  <c r="BO959" i="1"/>
  <c r="BO960" i="1"/>
  <c r="BO961" i="1"/>
  <c r="BO962" i="1"/>
  <c r="BO963" i="1"/>
  <c r="BO964" i="1"/>
  <c r="BO965" i="1"/>
  <c r="BO966" i="1"/>
  <c r="BO967" i="1"/>
  <c r="BO968" i="1"/>
  <c r="BO969" i="1"/>
  <c r="BO970" i="1"/>
  <c r="BO971" i="1"/>
  <c r="BO972" i="1"/>
  <c r="BO973" i="1"/>
  <c r="BO974" i="1"/>
  <c r="BO975" i="1"/>
  <c r="BO976" i="1"/>
  <c r="BO977" i="1"/>
  <c r="BO978" i="1"/>
  <c r="BO979" i="1"/>
  <c r="BO980" i="1"/>
  <c r="BO981" i="1"/>
  <c r="BO982" i="1"/>
  <c r="BO983" i="1"/>
  <c r="BO984" i="1"/>
  <c r="BO985" i="1"/>
  <c r="BO986" i="1"/>
  <c r="BO987" i="1"/>
  <c r="BO988" i="1"/>
  <c r="BO989" i="1"/>
  <c r="BO990" i="1"/>
  <c r="BO991" i="1"/>
  <c r="BO992" i="1"/>
  <c r="BO993" i="1"/>
  <c r="BO994" i="1"/>
  <c r="BO995" i="1"/>
  <c r="BO996" i="1"/>
  <c r="BO997" i="1"/>
  <c r="BO998" i="1"/>
  <c r="BO999" i="1"/>
  <c r="BO1000" i="1"/>
  <c r="BO1001" i="1"/>
  <c r="BO1002" i="1"/>
  <c r="BO1003" i="1"/>
  <c r="BO1004" i="1"/>
  <c r="BO1005" i="1"/>
  <c r="BJ6" i="1"/>
  <c r="BJ7" i="1"/>
  <c r="BJ8" i="1"/>
  <c r="BJ9" i="1"/>
  <c r="BJ10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722" i="1"/>
  <c r="BJ723" i="1"/>
  <c r="BJ724" i="1"/>
  <c r="BJ725" i="1"/>
  <c r="BJ726" i="1"/>
  <c r="BJ727" i="1"/>
  <c r="BJ728" i="1"/>
  <c r="BJ729" i="1"/>
  <c r="BJ730" i="1"/>
  <c r="BJ731" i="1"/>
  <c r="BJ732" i="1"/>
  <c r="BJ733" i="1"/>
  <c r="BJ734" i="1"/>
  <c r="BJ735" i="1"/>
  <c r="BJ736" i="1"/>
  <c r="BJ737" i="1"/>
  <c r="BJ738" i="1"/>
  <c r="BJ739" i="1"/>
  <c r="BJ740" i="1"/>
  <c r="BJ741" i="1"/>
  <c r="BJ742" i="1"/>
  <c r="BJ743" i="1"/>
  <c r="BJ744" i="1"/>
  <c r="BJ745" i="1"/>
  <c r="BJ746" i="1"/>
  <c r="BJ747" i="1"/>
  <c r="BJ748" i="1"/>
  <c r="BJ749" i="1"/>
  <c r="BJ750" i="1"/>
  <c r="BJ751" i="1"/>
  <c r="BJ752" i="1"/>
  <c r="BJ753" i="1"/>
  <c r="BJ754" i="1"/>
  <c r="BJ755" i="1"/>
  <c r="BJ756" i="1"/>
  <c r="BJ757" i="1"/>
  <c r="BJ758" i="1"/>
  <c r="BJ759" i="1"/>
  <c r="BJ760" i="1"/>
  <c r="BJ761" i="1"/>
  <c r="BJ762" i="1"/>
  <c r="BJ763" i="1"/>
  <c r="BJ764" i="1"/>
  <c r="BJ765" i="1"/>
  <c r="BJ766" i="1"/>
  <c r="BJ767" i="1"/>
  <c r="BJ768" i="1"/>
  <c r="BJ769" i="1"/>
  <c r="BJ770" i="1"/>
  <c r="BJ771" i="1"/>
  <c r="BJ772" i="1"/>
  <c r="BJ773" i="1"/>
  <c r="BJ774" i="1"/>
  <c r="BJ775" i="1"/>
  <c r="BJ776" i="1"/>
  <c r="BJ777" i="1"/>
  <c r="BJ778" i="1"/>
  <c r="BJ779" i="1"/>
  <c r="BJ780" i="1"/>
  <c r="BJ781" i="1"/>
  <c r="BJ782" i="1"/>
  <c r="BJ783" i="1"/>
  <c r="BJ784" i="1"/>
  <c r="BJ785" i="1"/>
  <c r="BJ786" i="1"/>
  <c r="BJ787" i="1"/>
  <c r="BJ788" i="1"/>
  <c r="BJ789" i="1"/>
  <c r="BJ790" i="1"/>
  <c r="BJ791" i="1"/>
  <c r="BJ792" i="1"/>
  <c r="BJ793" i="1"/>
  <c r="BJ794" i="1"/>
  <c r="BJ795" i="1"/>
  <c r="BJ796" i="1"/>
  <c r="BJ797" i="1"/>
  <c r="BJ798" i="1"/>
  <c r="BJ799" i="1"/>
  <c r="BJ800" i="1"/>
  <c r="BJ801" i="1"/>
  <c r="BJ802" i="1"/>
  <c r="BJ803" i="1"/>
  <c r="BJ804" i="1"/>
  <c r="BJ805" i="1"/>
  <c r="BJ806" i="1"/>
  <c r="BJ807" i="1"/>
  <c r="BJ808" i="1"/>
  <c r="BJ809" i="1"/>
  <c r="BJ810" i="1"/>
  <c r="BJ811" i="1"/>
  <c r="BJ812" i="1"/>
  <c r="BJ813" i="1"/>
  <c r="BJ814" i="1"/>
  <c r="BJ815" i="1"/>
  <c r="BJ816" i="1"/>
  <c r="BJ817" i="1"/>
  <c r="BJ818" i="1"/>
  <c r="BJ819" i="1"/>
  <c r="BJ820" i="1"/>
  <c r="BJ821" i="1"/>
  <c r="BJ822" i="1"/>
  <c r="BJ823" i="1"/>
  <c r="BJ824" i="1"/>
  <c r="BJ825" i="1"/>
  <c r="BJ826" i="1"/>
  <c r="BJ827" i="1"/>
  <c r="BJ828" i="1"/>
  <c r="BJ829" i="1"/>
  <c r="BJ830" i="1"/>
  <c r="BJ831" i="1"/>
  <c r="BJ832" i="1"/>
  <c r="BJ833" i="1"/>
  <c r="BJ834" i="1"/>
  <c r="BJ835" i="1"/>
  <c r="BJ836" i="1"/>
  <c r="BJ837" i="1"/>
  <c r="BJ838" i="1"/>
  <c r="BJ839" i="1"/>
  <c r="BJ840" i="1"/>
  <c r="BJ841" i="1"/>
  <c r="BJ842" i="1"/>
  <c r="BJ843" i="1"/>
  <c r="BJ844" i="1"/>
  <c r="BJ845" i="1"/>
  <c r="BJ846" i="1"/>
  <c r="BJ847" i="1"/>
  <c r="BJ848" i="1"/>
  <c r="BJ849" i="1"/>
  <c r="BJ850" i="1"/>
  <c r="BJ851" i="1"/>
  <c r="BJ852" i="1"/>
  <c r="BJ853" i="1"/>
  <c r="BJ854" i="1"/>
  <c r="BJ855" i="1"/>
  <c r="BJ856" i="1"/>
  <c r="BJ857" i="1"/>
  <c r="BJ858" i="1"/>
  <c r="BJ859" i="1"/>
  <c r="BJ860" i="1"/>
  <c r="BJ861" i="1"/>
  <c r="BJ862" i="1"/>
  <c r="BJ863" i="1"/>
  <c r="BJ864" i="1"/>
  <c r="BJ865" i="1"/>
  <c r="BJ866" i="1"/>
  <c r="BJ867" i="1"/>
  <c r="BJ868" i="1"/>
  <c r="BJ869" i="1"/>
  <c r="BJ870" i="1"/>
  <c r="BJ871" i="1"/>
  <c r="BJ872" i="1"/>
  <c r="BJ873" i="1"/>
  <c r="BJ874" i="1"/>
  <c r="BJ875" i="1"/>
  <c r="BJ876" i="1"/>
  <c r="BJ877" i="1"/>
  <c r="BJ878" i="1"/>
  <c r="BJ879" i="1"/>
  <c r="BJ880" i="1"/>
  <c r="BJ881" i="1"/>
  <c r="BJ882" i="1"/>
  <c r="BJ883" i="1"/>
  <c r="BJ884" i="1"/>
  <c r="BJ885" i="1"/>
  <c r="BJ886" i="1"/>
  <c r="BJ887" i="1"/>
  <c r="BJ888" i="1"/>
  <c r="BJ889" i="1"/>
  <c r="BJ890" i="1"/>
  <c r="BJ891" i="1"/>
  <c r="BJ892" i="1"/>
  <c r="BJ893" i="1"/>
  <c r="BJ894" i="1"/>
  <c r="BJ895" i="1"/>
  <c r="BJ896" i="1"/>
  <c r="BJ897" i="1"/>
  <c r="BJ898" i="1"/>
  <c r="BJ899" i="1"/>
  <c r="BJ900" i="1"/>
  <c r="BJ901" i="1"/>
  <c r="BJ902" i="1"/>
  <c r="BJ903" i="1"/>
  <c r="BJ904" i="1"/>
  <c r="BJ905" i="1"/>
  <c r="BJ906" i="1"/>
  <c r="BJ907" i="1"/>
  <c r="BJ908" i="1"/>
  <c r="BJ909" i="1"/>
  <c r="BJ910" i="1"/>
  <c r="BJ911" i="1"/>
  <c r="BJ912" i="1"/>
  <c r="BJ913" i="1"/>
  <c r="BJ914" i="1"/>
  <c r="BJ915" i="1"/>
  <c r="BJ916" i="1"/>
  <c r="BJ917" i="1"/>
  <c r="BJ918" i="1"/>
  <c r="BJ919" i="1"/>
  <c r="BJ920" i="1"/>
  <c r="BJ921" i="1"/>
  <c r="BJ922" i="1"/>
  <c r="BJ923" i="1"/>
  <c r="BJ924" i="1"/>
  <c r="BJ925" i="1"/>
  <c r="BJ926" i="1"/>
  <c r="BJ927" i="1"/>
  <c r="BJ928" i="1"/>
  <c r="BJ929" i="1"/>
  <c r="BJ930" i="1"/>
  <c r="BJ931" i="1"/>
  <c r="BJ932" i="1"/>
  <c r="BJ933" i="1"/>
  <c r="BJ934" i="1"/>
  <c r="BJ935" i="1"/>
  <c r="BJ936" i="1"/>
  <c r="BJ937" i="1"/>
  <c r="BJ938" i="1"/>
  <c r="BJ939" i="1"/>
  <c r="BJ940" i="1"/>
  <c r="BJ941" i="1"/>
  <c r="BJ942" i="1"/>
  <c r="BJ943" i="1"/>
  <c r="BJ944" i="1"/>
  <c r="BJ945" i="1"/>
  <c r="BJ946" i="1"/>
  <c r="BJ947" i="1"/>
  <c r="BJ948" i="1"/>
  <c r="BJ949" i="1"/>
  <c r="BJ950" i="1"/>
  <c r="BJ951" i="1"/>
  <c r="BJ952" i="1"/>
  <c r="BJ953" i="1"/>
  <c r="BJ954" i="1"/>
  <c r="BJ955" i="1"/>
  <c r="BJ956" i="1"/>
  <c r="BJ957" i="1"/>
  <c r="BJ958" i="1"/>
  <c r="BJ959" i="1"/>
  <c r="BJ960" i="1"/>
  <c r="BJ961" i="1"/>
  <c r="BJ962" i="1"/>
  <c r="BJ963" i="1"/>
  <c r="BJ964" i="1"/>
  <c r="BJ965" i="1"/>
  <c r="BJ966" i="1"/>
  <c r="BJ967" i="1"/>
  <c r="BJ968" i="1"/>
  <c r="BJ969" i="1"/>
  <c r="BJ970" i="1"/>
  <c r="BJ971" i="1"/>
  <c r="BJ972" i="1"/>
  <c r="BJ973" i="1"/>
  <c r="BJ974" i="1"/>
  <c r="BJ975" i="1"/>
  <c r="BJ976" i="1"/>
  <c r="BJ977" i="1"/>
  <c r="BJ978" i="1"/>
  <c r="BJ979" i="1"/>
  <c r="BJ980" i="1"/>
  <c r="BJ981" i="1"/>
  <c r="BJ982" i="1"/>
  <c r="BJ983" i="1"/>
  <c r="BJ984" i="1"/>
  <c r="BJ985" i="1"/>
  <c r="BJ986" i="1"/>
  <c r="BJ987" i="1"/>
  <c r="BJ988" i="1"/>
  <c r="BJ989" i="1"/>
  <c r="BJ990" i="1"/>
  <c r="BJ991" i="1"/>
  <c r="BJ992" i="1"/>
  <c r="BJ993" i="1"/>
  <c r="BJ994" i="1"/>
  <c r="BJ995" i="1"/>
  <c r="BJ996" i="1"/>
  <c r="BJ997" i="1"/>
  <c r="BJ998" i="1"/>
  <c r="BJ999" i="1"/>
  <c r="BJ1000" i="1"/>
  <c r="BJ1001" i="1"/>
  <c r="BJ1002" i="1"/>
  <c r="BJ1003" i="1"/>
  <c r="BJ1004" i="1"/>
  <c r="BJ100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29" i="1"/>
  <c r="BD30" i="1"/>
  <c r="BD31" i="1"/>
  <c r="BD32" i="1"/>
  <c r="BD33" i="1"/>
  <c r="BD34" i="1"/>
  <c r="BD35" i="1"/>
  <c r="BD36" i="1"/>
  <c r="BD37" i="1"/>
  <c r="BD38" i="1"/>
  <c r="BD39" i="1"/>
  <c r="BD40" i="1"/>
  <c r="BD41" i="1"/>
  <c r="BD42" i="1"/>
  <c r="BD43" i="1"/>
  <c r="BD44" i="1"/>
  <c r="BD45" i="1"/>
  <c r="BD46" i="1"/>
  <c r="BD47" i="1"/>
  <c r="BD48" i="1"/>
  <c r="BD49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3" i="1"/>
  <c r="BD64" i="1"/>
  <c r="BD65" i="1"/>
  <c r="BD66" i="1"/>
  <c r="BD67" i="1"/>
  <c r="BD68" i="1"/>
  <c r="BD69" i="1"/>
  <c r="BD70" i="1"/>
  <c r="BD71" i="1"/>
  <c r="BD72" i="1"/>
  <c r="BD73" i="1"/>
  <c r="BD74" i="1"/>
  <c r="BD75" i="1"/>
  <c r="BD76" i="1"/>
  <c r="BD77" i="1"/>
  <c r="BD78" i="1"/>
  <c r="BD79" i="1"/>
  <c r="BD80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2" i="1"/>
  <c r="BD103" i="1"/>
  <c r="BD104" i="1"/>
  <c r="BD105" i="1"/>
  <c r="BD106" i="1"/>
  <c r="BD107" i="1"/>
  <c r="BD108" i="1"/>
  <c r="BD109" i="1"/>
  <c r="BD110" i="1"/>
  <c r="BD111" i="1"/>
  <c r="BD112" i="1"/>
  <c r="BD113" i="1"/>
  <c r="BD114" i="1"/>
  <c r="BD115" i="1"/>
  <c r="BD116" i="1"/>
  <c r="BD117" i="1"/>
  <c r="BD118" i="1"/>
  <c r="BD119" i="1"/>
  <c r="BD120" i="1"/>
  <c r="BD121" i="1"/>
  <c r="BD122" i="1"/>
  <c r="BD123" i="1"/>
  <c r="BD124" i="1"/>
  <c r="BD125" i="1"/>
  <c r="BD126" i="1"/>
  <c r="BD127" i="1"/>
  <c r="BD128" i="1"/>
  <c r="BD129" i="1"/>
  <c r="BD130" i="1"/>
  <c r="BD131" i="1"/>
  <c r="BD132" i="1"/>
  <c r="BD133" i="1"/>
  <c r="BD134" i="1"/>
  <c r="BD135" i="1"/>
  <c r="BD136" i="1"/>
  <c r="BD137" i="1"/>
  <c r="BD138" i="1"/>
  <c r="BD139" i="1"/>
  <c r="BD140" i="1"/>
  <c r="BD141" i="1"/>
  <c r="BD142" i="1"/>
  <c r="BD143" i="1"/>
  <c r="BD144" i="1"/>
  <c r="BD145" i="1"/>
  <c r="BD146" i="1"/>
  <c r="BD147" i="1"/>
  <c r="BD148" i="1"/>
  <c r="BD149" i="1"/>
  <c r="BD150" i="1"/>
  <c r="BD151" i="1"/>
  <c r="BD152" i="1"/>
  <c r="BD153" i="1"/>
  <c r="BD154" i="1"/>
  <c r="BD155" i="1"/>
  <c r="BD156" i="1"/>
  <c r="BD157" i="1"/>
  <c r="BD158" i="1"/>
  <c r="BD159" i="1"/>
  <c r="BD160" i="1"/>
  <c r="BD161" i="1"/>
  <c r="BD162" i="1"/>
  <c r="BD163" i="1"/>
  <c r="BD164" i="1"/>
  <c r="BD165" i="1"/>
  <c r="BD166" i="1"/>
  <c r="BD167" i="1"/>
  <c r="BD168" i="1"/>
  <c r="BD169" i="1"/>
  <c r="BD170" i="1"/>
  <c r="BD171" i="1"/>
  <c r="BD172" i="1"/>
  <c r="BD173" i="1"/>
  <c r="BD174" i="1"/>
  <c r="BD175" i="1"/>
  <c r="BD176" i="1"/>
  <c r="BD177" i="1"/>
  <c r="BD178" i="1"/>
  <c r="BD179" i="1"/>
  <c r="BD180" i="1"/>
  <c r="BD181" i="1"/>
  <c r="BD182" i="1"/>
  <c r="BD183" i="1"/>
  <c r="BD184" i="1"/>
  <c r="BD185" i="1"/>
  <c r="BD186" i="1"/>
  <c r="BD187" i="1"/>
  <c r="BD188" i="1"/>
  <c r="BD189" i="1"/>
  <c r="BD190" i="1"/>
  <c r="BD191" i="1"/>
  <c r="BD192" i="1"/>
  <c r="BD193" i="1"/>
  <c r="BD194" i="1"/>
  <c r="BD195" i="1"/>
  <c r="BD196" i="1"/>
  <c r="BD197" i="1"/>
  <c r="BD198" i="1"/>
  <c r="BD199" i="1"/>
  <c r="BD200" i="1"/>
  <c r="BD201" i="1"/>
  <c r="BD202" i="1"/>
  <c r="BD203" i="1"/>
  <c r="BD204" i="1"/>
  <c r="BD205" i="1"/>
  <c r="BD206" i="1"/>
  <c r="BD207" i="1"/>
  <c r="BD208" i="1"/>
  <c r="BD209" i="1"/>
  <c r="BD210" i="1"/>
  <c r="BD211" i="1"/>
  <c r="BD212" i="1"/>
  <c r="BD213" i="1"/>
  <c r="BD214" i="1"/>
  <c r="BD215" i="1"/>
  <c r="BD216" i="1"/>
  <c r="BD217" i="1"/>
  <c r="BD218" i="1"/>
  <c r="BD219" i="1"/>
  <c r="BD220" i="1"/>
  <c r="BD221" i="1"/>
  <c r="BD222" i="1"/>
  <c r="BD223" i="1"/>
  <c r="BD224" i="1"/>
  <c r="BD225" i="1"/>
  <c r="BD226" i="1"/>
  <c r="BD227" i="1"/>
  <c r="BD228" i="1"/>
  <c r="BD229" i="1"/>
  <c r="BD230" i="1"/>
  <c r="BD231" i="1"/>
  <c r="BD232" i="1"/>
  <c r="BD233" i="1"/>
  <c r="BD234" i="1"/>
  <c r="BD235" i="1"/>
  <c r="BD236" i="1"/>
  <c r="BD237" i="1"/>
  <c r="BD238" i="1"/>
  <c r="BD239" i="1"/>
  <c r="BD240" i="1"/>
  <c r="BD241" i="1"/>
  <c r="BD242" i="1"/>
  <c r="BD243" i="1"/>
  <c r="BD244" i="1"/>
  <c r="BD245" i="1"/>
  <c r="BD246" i="1"/>
  <c r="BD247" i="1"/>
  <c r="BD248" i="1"/>
  <c r="BD249" i="1"/>
  <c r="BD250" i="1"/>
  <c r="BD251" i="1"/>
  <c r="BD252" i="1"/>
  <c r="BD253" i="1"/>
  <c r="BD254" i="1"/>
  <c r="BD255" i="1"/>
  <c r="BD256" i="1"/>
  <c r="BD257" i="1"/>
  <c r="BD258" i="1"/>
  <c r="BD259" i="1"/>
  <c r="BD260" i="1"/>
  <c r="BD261" i="1"/>
  <c r="BD262" i="1"/>
  <c r="BD263" i="1"/>
  <c r="BD264" i="1"/>
  <c r="BD265" i="1"/>
  <c r="BD266" i="1"/>
  <c r="BD267" i="1"/>
  <c r="BD268" i="1"/>
  <c r="BD269" i="1"/>
  <c r="BD270" i="1"/>
  <c r="BD271" i="1"/>
  <c r="BD272" i="1"/>
  <c r="BD273" i="1"/>
  <c r="BD274" i="1"/>
  <c r="BD275" i="1"/>
  <c r="BD276" i="1"/>
  <c r="BD277" i="1"/>
  <c r="BD278" i="1"/>
  <c r="BD279" i="1"/>
  <c r="BD280" i="1"/>
  <c r="BD281" i="1"/>
  <c r="BD282" i="1"/>
  <c r="BD283" i="1"/>
  <c r="BD284" i="1"/>
  <c r="BD285" i="1"/>
  <c r="BD286" i="1"/>
  <c r="BD287" i="1"/>
  <c r="BD288" i="1"/>
  <c r="BD289" i="1"/>
  <c r="BD290" i="1"/>
  <c r="BD291" i="1"/>
  <c r="BD292" i="1"/>
  <c r="BD293" i="1"/>
  <c r="BD294" i="1"/>
  <c r="BD295" i="1"/>
  <c r="BD296" i="1"/>
  <c r="BD297" i="1"/>
  <c r="BD298" i="1"/>
  <c r="BD299" i="1"/>
  <c r="BD300" i="1"/>
  <c r="BD301" i="1"/>
  <c r="BD302" i="1"/>
  <c r="BD303" i="1"/>
  <c r="BD304" i="1"/>
  <c r="BD305" i="1"/>
  <c r="BD306" i="1"/>
  <c r="BD307" i="1"/>
  <c r="BD308" i="1"/>
  <c r="BD309" i="1"/>
  <c r="BD310" i="1"/>
  <c r="BD311" i="1"/>
  <c r="BD312" i="1"/>
  <c r="BD313" i="1"/>
  <c r="BD314" i="1"/>
  <c r="BD315" i="1"/>
  <c r="BD316" i="1"/>
  <c r="BD317" i="1"/>
  <c r="BD318" i="1"/>
  <c r="BD319" i="1"/>
  <c r="BD320" i="1"/>
  <c r="BD321" i="1"/>
  <c r="BD322" i="1"/>
  <c r="BD323" i="1"/>
  <c r="BD324" i="1"/>
  <c r="BD325" i="1"/>
  <c r="BD326" i="1"/>
  <c r="BD327" i="1"/>
  <c r="BD328" i="1"/>
  <c r="BD329" i="1"/>
  <c r="BD330" i="1"/>
  <c r="BD331" i="1"/>
  <c r="BD332" i="1"/>
  <c r="BD333" i="1"/>
  <c r="BD334" i="1"/>
  <c r="BD335" i="1"/>
  <c r="BD336" i="1"/>
  <c r="BD337" i="1"/>
  <c r="BD338" i="1"/>
  <c r="BD339" i="1"/>
  <c r="BD340" i="1"/>
  <c r="BD341" i="1"/>
  <c r="BD342" i="1"/>
  <c r="BD343" i="1"/>
  <c r="BD344" i="1"/>
  <c r="BD345" i="1"/>
  <c r="BD346" i="1"/>
  <c r="BD347" i="1"/>
  <c r="BD348" i="1"/>
  <c r="BD349" i="1"/>
  <c r="BD350" i="1"/>
  <c r="BD351" i="1"/>
  <c r="BD352" i="1"/>
  <c r="BD353" i="1"/>
  <c r="BD354" i="1"/>
  <c r="BD355" i="1"/>
  <c r="BD356" i="1"/>
  <c r="BD357" i="1"/>
  <c r="BD358" i="1"/>
  <c r="BD359" i="1"/>
  <c r="BD360" i="1"/>
  <c r="BD361" i="1"/>
  <c r="BD362" i="1"/>
  <c r="BD363" i="1"/>
  <c r="BD364" i="1"/>
  <c r="BD365" i="1"/>
  <c r="BD366" i="1"/>
  <c r="BD367" i="1"/>
  <c r="BD368" i="1"/>
  <c r="BD369" i="1"/>
  <c r="BD370" i="1"/>
  <c r="BD371" i="1"/>
  <c r="BD372" i="1"/>
  <c r="BD373" i="1"/>
  <c r="BD374" i="1"/>
  <c r="BD375" i="1"/>
  <c r="BD376" i="1"/>
  <c r="BD377" i="1"/>
  <c r="BD378" i="1"/>
  <c r="BD379" i="1"/>
  <c r="BD380" i="1"/>
  <c r="BD381" i="1"/>
  <c r="BD382" i="1"/>
  <c r="BD383" i="1"/>
  <c r="BD384" i="1"/>
  <c r="BD385" i="1"/>
  <c r="BD386" i="1"/>
  <c r="BD387" i="1"/>
  <c r="BD388" i="1"/>
  <c r="BD389" i="1"/>
  <c r="BD390" i="1"/>
  <c r="BD391" i="1"/>
  <c r="BD392" i="1"/>
  <c r="BD393" i="1"/>
  <c r="BD394" i="1"/>
  <c r="BD395" i="1"/>
  <c r="BD396" i="1"/>
  <c r="BD397" i="1"/>
  <c r="BD398" i="1"/>
  <c r="BD399" i="1"/>
  <c r="BD400" i="1"/>
  <c r="BD401" i="1"/>
  <c r="BD402" i="1"/>
  <c r="BD403" i="1"/>
  <c r="BD404" i="1"/>
  <c r="BD405" i="1"/>
  <c r="BD406" i="1"/>
  <c r="BD407" i="1"/>
  <c r="BD408" i="1"/>
  <c r="BD409" i="1"/>
  <c r="BD410" i="1"/>
  <c r="BD411" i="1"/>
  <c r="BD412" i="1"/>
  <c r="BD413" i="1"/>
  <c r="BD414" i="1"/>
  <c r="BD415" i="1"/>
  <c r="BD416" i="1"/>
  <c r="BD417" i="1"/>
  <c r="BD418" i="1"/>
  <c r="BD419" i="1"/>
  <c r="BD420" i="1"/>
  <c r="BD421" i="1"/>
  <c r="BD422" i="1"/>
  <c r="BD423" i="1"/>
  <c r="BD424" i="1"/>
  <c r="BD425" i="1"/>
  <c r="BD426" i="1"/>
  <c r="BD427" i="1"/>
  <c r="BD428" i="1"/>
  <c r="BD429" i="1"/>
  <c r="BD430" i="1"/>
  <c r="BD431" i="1"/>
  <c r="BD432" i="1"/>
  <c r="BD433" i="1"/>
  <c r="BD434" i="1"/>
  <c r="BD435" i="1"/>
  <c r="BD436" i="1"/>
  <c r="BD437" i="1"/>
  <c r="BD438" i="1"/>
  <c r="BD439" i="1"/>
  <c r="BD440" i="1"/>
  <c r="BD441" i="1"/>
  <c r="BD442" i="1"/>
  <c r="BD443" i="1"/>
  <c r="BD444" i="1"/>
  <c r="BD445" i="1"/>
  <c r="BD446" i="1"/>
  <c r="BD447" i="1"/>
  <c r="BD448" i="1"/>
  <c r="BD449" i="1"/>
  <c r="BD450" i="1"/>
  <c r="BD451" i="1"/>
  <c r="BD452" i="1"/>
  <c r="BD453" i="1"/>
  <c r="BD454" i="1"/>
  <c r="BD455" i="1"/>
  <c r="BD456" i="1"/>
  <c r="BD457" i="1"/>
  <c r="BD458" i="1"/>
  <c r="BD459" i="1"/>
  <c r="BD460" i="1"/>
  <c r="BD461" i="1"/>
  <c r="BD462" i="1"/>
  <c r="BD463" i="1"/>
  <c r="BD464" i="1"/>
  <c r="BD465" i="1"/>
  <c r="BD466" i="1"/>
  <c r="BD467" i="1"/>
  <c r="BD468" i="1"/>
  <c r="BD469" i="1"/>
  <c r="BD470" i="1"/>
  <c r="BD471" i="1"/>
  <c r="BD472" i="1"/>
  <c r="BD473" i="1"/>
  <c r="BD474" i="1"/>
  <c r="BD475" i="1"/>
  <c r="BD476" i="1"/>
  <c r="BD477" i="1"/>
  <c r="BD478" i="1"/>
  <c r="BD479" i="1"/>
  <c r="BD480" i="1"/>
  <c r="BD481" i="1"/>
  <c r="BD482" i="1"/>
  <c r="BD483" i="1"/>
  <c r="BD484" i="1"/>
  <c r="BD485" i="1"/>
  <c r="BD486" i="1"/>
  <c r="BD487" i="1"/>
  <c r="BD488" i="1"/>
  <c r="BD489" i="1"/>
  <c r="BD490" i="1"/>
  <c r="BD491" i="1"/>
  <c r="BD492" i="1"/>
  <c r="BD493" i="1"/>
  <c r="BD494" i="1"/>
  <c r="BD495" i="1"/>
  <c r="BD496" i="1"/>
  <c r="BD497" i="1"/>
  <c r="BD498" i="1"/>
  <c r="BD499" i="1"/>
  <c r="BD500" i="1"/>
  <c r="BD501" i="1"/>
  <c r="BD502" i="1"/>
  <c r="BD503" i="1"/>
  <c r="BD504" i="1"/>
  <c r="BD505" i="1"/>
  <c r="BD506" i="1"/>
  <c r="BD507" i="1"/>
  <c r="BD508" i="1"/>
  <c r="BD509" i="1"/>
  <c r="BD510" i="1"/>
  <c r="BD511" i="1"/>
  <c r="BD512" i="1"/>
  <c r="BD513" i="1"/>
  <c r="BD514" i="1"/>
  <c r="BD515" i="1"/>
  <c r="BD516" i="1"/>
  <c r="BD517" i="1"/>
  <c r="BD518" i="1"/>
  <c r="BD519" i="1"/>
  <c r="BD520" i="1"/>
  <c r="BD521" i="1"/>
  <c r="BD522" i="1"/>
  <c r="BD523" i="1"/>
  <c r="BD524" i="1"/>
  <c r="BD525" i="1"/>
  <c r="BD526" i="1"/>
  <c r="BD527" i="1"/>
  <c r="BD528" i="1"/>
  <c r="BD529" i="1"/>
  <c r="BD530" i="1"/>
  <c r="BD531" i="1"/>
  <c r="BD532" i="1"/>
  <c r="BD533" i="1"/>
  <c r="BD534" i="1"/>
  <c r="BD535" i="1"/>
  <c r="BD536" i="1"/>
  <c r="BD537" i="1"/>
  <c r="BD538" i="1"/>
  <c r="BD539" i="1"/>
  <c r="BD540" i="1"/>
  <c r="BD541" i="1"/>
  <c r="BD542" i="1"/>
  <c r="BD543" i="1"/>
  <c r="BD544" i="1"/>
  <c r="BD545" i="1"/>
  <c r="BD546" i="1"/>
  <c r="BD547" i="1"/>
  <c r="BD548" i="1"/>
  <c r="BD549" i="1"/>
  <c r="BD550" i="1"/>
  <c r="BD551" i="1"/>
  <c r="BD552" i="1"/>
  <c r="BD553" i="1"/>
  <c r="BD554" i="1"/>
  <c r="BD555" i="1"/>
  <c r="BD556" i="1"/>
  <c r="BD557" i="1"/>
  <c r="BD558" i="1"/>
  <c r="BD559" i="1"/>
  <c r="BD560" i="1"/>
  <c r="BD561" i="1"/>
  <c r="BD562" i="1"/>
  <c r="BD563" i="1"/>
  <c r="BD564" i="1"/>
  <c r="BD565" i="1"/>
  <c r="BD566" i="1"/>
  <c r="BD567" i="1"/>
  <c r="BD568" i="1"/>
  <c r="BD569" i="1"/>
  <c r="BD570" i="1"/>
  <c r="BD571" i="1"/>
  <c r="BD572" i="1"/>
  <c r="BD573" i="1"/>
  <c r="BD574" i="1"/>
  <c r="BD575" i="1"/>
  <c r="BD576" i="1"/>
  <c r="BD577" i="1"/>
  <c r="BD578" i="1"/>
  <c r="BD579" i="1"/>
  <c r="BD580" i="1"/>
  <c r="BD581" i="1"/>
  <c r="BD582" i="1"/>
  <c r="BD583" i="1"/>
  <c r="BD584" i="1"/>
  <c r="BD585" i="1"/>
  <c r="BD586" i="1"/>
  <c r="BD587" i="1"/>
  <c r="BD588" i="1"/>
  <c r="BD589" i="1"/>
  <c r="BD590" i="1"/>
  <c r="BD591" i="1"/>
  <c r="BD592" i="1"/>
  <c r="BD593" i="1"/>
  <c r="BD594" i="1"/>
  <c r="BD595" i="1"/>
  <c r="BD596" i="1"/>
  <c r="BD597" i="1"/>
  <c r="BD598" i="1"/>
  <c r="BD599" i="1"/>
  <c r="BD600" i="1"/>
  <c r="BD601" i="1"/>
  <c r="BD602" i="1"/>
  <c r="BD603" i="1"/>
  <c r="BD604" i="1"/>
  <c r="BD605" i="1"/>
  <c r="BD606" i="1"/>
  <c r="BD607" i="1"/>
  <c r="BD608" i="1"/>
  <c r="BD609" i="1"/>
  <c r="BD610" i="1"/>
  <c r="BD611" i="1"/>
  <c r="BD612" i="1"/>
  <c r="BD613" i="1"/>
  <c r="BD614" i="1"/>
  <c r="BD615" i="1"/>
  <c r="BD616" i="1"/>
  <c r="BD617" i="1"/>
  <c r="BD618" i="1"/>
  <c r="BD619" i="1"/>
  <c r="BD620" i="1"/>
  <c r="BD621" i="1"/>
  <c r="BD622" i="1"/>
  <c r="BD623" i="1"/>
  <c r="BD624" i="1"/>
  <c r="BD625" i="1"/>
  <c r="BD626" i="1"/>
  <c r="BD627" i="1"/>
  <c r="BD628" i="1"/>
  <c r="BD629" i="1"/>
  <c r="BD630" i="1"/>
  <c r="BD631" i="1"/>
  <c r="BD632" i="1"/>
  <c r="BD633" i="1"/>
  <c r="BD634" i="1"/>
  <c r="BD635" i="1"/>
  <c r="BD636" i="1"/>
  <c r="BD637" i="1"/>
  <c r="BD638" i="1"/>
  <c r="BD639" i="1"/>
  <c r="BD640" i="1"/>
  <c r="BD641" i="1"/>
  <c r="BD642" i="1"/>
  <c r="BD643" i="1"/>
  <c r="BD644" i="1"/>
  <c r="BD645" i="1"/>
  <c r="BD646" i="1"/>
  <c r="BD647" i="1"/>
  <c r="BD648" i="1"/>
  <c r="BD649" i="1"/>
  <c r="BD650" i="1"/>
  <c r="BD651" i="1"/>
  <c r="BD652" i="1"/>
  <c r="BD653" i="1"/>
  <c r="BD654" i="1"/>
  <c r="BD655" i="1"/>
  <c r="BD656" i="1"/>
  <c r="BD657" i="1"/>
  <c r="BD658" i="1"/>
  <c r="BD659" i="1"/>
  <c r="BD660" i="1"/>
  <c r="BD661" i="1"/>
  <c r="BD662" i="1"/>
  <c r="BD663" i="1"/>
  <c r="BD664" i="1"/>
  <c r="BD665" i="1"/>
  <c r="BD666" i="1"/>
  <c r="BD667" i="1"/>
  <c r="BD668" i="1"/>
  <c r="BD669" i="1"/>
  <c r="BD670" i="1"/>
  <c r="BD671" i="1"/>
  <c r="BD672" i="1"/>
  <c r="BD673" i="1"/>
  <c r="BD674" i="1"/>
  <c r="BD675" i="1"/>
  <c r="BD676" i="1"/>
  <c r="BD677" i="1"/>
  <c r="BD678" i="1"/>
  <c r="BD679" i="1"/>
  <c r="BD680" i="1"/>
  <c r="BD681" i="1"/>
  <c r="BD682" i="1"/>
  <c r="BD683" i="1"/>
  <c r="BD684" i="1"/>
  <c r="BD685" i="1"/>
  <c r="BD686" i="1"/>
  <c r="BD687" i="1"/>
  <c r="BD688" i="1"/>
  <c r="BD689" i="1"/>
  <c r="BD690" i="1"/>
  <c r="BD691" i="1"/>
  <c r="BD692" i="1"/>
  <c r="BD693" i="1"/>
  <c r="BD694" i="1"/>
  <c r="BD695" i="1"/>
  <c r="BD696" i="1"/>
  <c r="BD697" i="1"/>
  <c r="BD698" i="1"/>
  <c r="BD699" i="1"/>
  <c r="BD700" i="1"/>
  <c r="BD701" i="1"/>
  <c r="BD702" i="1"/>
  <c r="BD703" i="1"/>
  <c r="BD704" i="1"/>
  <c r="BD705" i="1"/>
  <c r="BD706" i="1"/>
  <c r="BD707" i="1"/>
  <c r="BD708" i="1"/>
  <c r="BD709" i="1"/>
  <c r="BD710" i="1"/>
  <c r="BD711" i="1"/>
  <c r="BD712" i="1"/>
  <c r="BD713" i="1"/>
  <c r="BD714" i="1"/>
  <c r="BD715" i="1"/>
  <c r="BD716" i="1"/>
  <c r="BD717" i="1"/>
  <c r="BD718" i="1"/>
  <c r="BD719" i="1"/>
  <c r="BD720" i="1"/>
  <c r="BD721" i="1"/>
  <c r="BD722" i="1"/>
  <c r="BD723" i="1"/>
  <c r="BD724" i="1"/>
  <c r="BD725" i="1"/>
  <c r="BD726" i="1"/>
  <c r="BD727" i="1"/>
  <c r="BD728" i="1"/>
  <c r="BD729" i="1"/>
  <c r="BD730" i="1"/>
  <c r="BD731" i="1"/>
  <c r="BD732" i="1"/>
  <c r="BD733" i="1"/>
  <c r="BD734" i="1"/>
  <c r="BD735" i="1"/>
  <c r="BD736" i="1"/>
  <c r="BD737" i="1"/>
  <c r="BD738" i="1"/>
  <c r="BD739" i="1"/>
  <c r="BD740" i="1"/>
  <c r="BD741" i="1"/>
  <c r="BD742" i="1"/>
  <c r="BD743" i="1"/>
  <c r="BD744" i="1"/>
  <c r="BD745" i="1"/>
  <c r="BD746" i="1"/>
  <c r="BD747" i="1"/>
  <c r="BD748" i="1"/>
  <c r="BD749" i="1"/>
  <c r="BD750" i="1"/>
  <c r="BD751" i="1"/>
  <c r="BD752" i="1"/>
  <c r="BD753" i="1"/>
  <c r="BD754" i="1"/>
  <c r="BD755" i="1"/>
  <c r="BD756" i="1"/>
  <c r="BD757" i="1"/>
  <c r="BD758" i="1"/>
  <c r="BD759" i="1"/>
  <c r="BD760" i="1"/>
  <c r="BD761" i="1"/>
  <c r="BD762" i="1"/>
  <c r="BD763" i="1"/>
  <c r="BD764" i="1"/>
  <c r="BD765" i="1"/>
  <c r="BD766" i="1"/>
  <c r="BD767" i="1"/>
  <c r="BD768" i="1"/>
  <c r="BD769" i="1"/>
  <c r="BD770" i="1"/>
  <c r="BD771" i="1"/>
  <c r="BD772" i="1"/>
  <c r="BD773" i="1"/>
  <c r="BD774" i="1"/>
  <c r="BD775" i="1"/>
  <c r="BD776" i="1"/>
  <c r="BD777" i="1"/>
  <c r="BD778" i="1"/>
  <c r="BD779" i="1"/>
  <c r="BD780" i="1"/>
  <c r="BD781" i="1"/>
  <c r="BD782" i="1"/>
  <c r="BD783" i="1"/>
  <c r="BD784" i="1"/>
  <c r="BD785" i="1"/>
  <c r="BD786" i="1"/>
  <c r="BD787" i="1"/>
  <c r="BD788" i="1"/>
  <c r="BD789" i="1"/>
  <c r="BD790" i="1"/>
  <c r="BD791" i="1"/>
  <c r="BD792" i="1"/>
  <c r="BD793" i="1"/>
  <c r="BD794" i="1"/>
  <c r="BD795" i="1"/>
  <c r="BD796" i="1"/>
  <c r="BD797" i="1"/>
  <c r="BD798" i="1"/>
  <c r="BD799" i="1"/>
  <c r="BD800" i="1"/>
  <c r="BD801" i="1"/>
  <c r="BD802" i="1"/>
  <c r="BD803" i="1"/>
  <c r="BD804" i="1"/>
  <c r="BD805" i="1"/>
  <c r="BD806" i="1"/>
  <c r="BD807" i="1"/>
  <c r="BD808" i="1"/>
  <c r="BD809" i="1"/>
  <c r="BD810" i="1"/>
  <c r="BD811" i="1"/>
  <c r="BD812" i="1"/>
  <c r="BD813" i="1"/>
  <c r="BD814" i="1"/>
  <c r="BD815" i="1"/>
  <c r="BD816" i="1"/>
  <c r="BD817" i="1"/>
  <c r="BD818" i="1"/>
  <c r="BD819" i="1"/>
  <c r="BD820" i="1"/>
  <c r="BD821" i="1"/>
  <c r="BD822" i="1"/>
  <c r="BD823" i="1"/>
  <c r="BD824" i="1"/>
  <c r="BD825" i="1"/>
  <c r="BD826" i="1"/>
  <c r="BD827" i="1"/>
  <c r="BD828" i="1"/>
  <c r="BD829" i="1"/>
  <c r="BD830" i="1"/>
  <c r="BD831" i="1"/>
  <c r="BD832" i="1"/>
  <c r="BD833" i="1"/>
  <c r="BD834" i="1"/>
  <c r="BD835" i="1"/>
  <c r="BD836" i="1"/>
  <c r="BD837" i="1"/>
  <c r="BD838" i="1"/>
  <c r="BD839" i="1"/>
  <c r="BD840" i="1"/>
  <c r="BD841" i="1"/>
  <c r="BD842" i="1"/>
  <c r="BD843" i="1"/>
  <c r="BD844" i="1"/>
  <c r="BD845" i="1"/>
  <c r="BD846" i="1"/>
  <c r="BD847" i="1"/>
  <c r="BD848" i="1"/>
  <c r="BD849" i="1"/>
  <c r="BD850" i="1"/>
  <c r="BD851" i="1"/>
  <c r="BD852" i="1"/>
  <c r="BD853" i="1"/>
  <c r="BD854" i="1"/>
  <c r="BD855" i="1"/>
  <c r="BD856" i="1"/>
  <c r="BD857" i="1"/>
  <c r="BD858" i="1"/>
  <c r="BD859" i="1"/>
  <c r="BD860" i="1"/>
  <c r="BD861" i="1"/>
  <c r="BD862" i="1"/>
  <c r="BD863" i="1"/>
  <c r="BD864" i="1"/>
  <c r="BD865" i="1"/>
  <c r="BD866" i="1"/>
  <c r="BD867" i="1"/>
  <c r="BD868" i="1"/>
  <c r="BD869" i="1"/>
  <c r="BD870" i="1"/>
  <c r="BD871" i="1"/>
  <c r="BD872" i="1"/>
  <c r="BD873" i="1"/>
  <c r="BD874" i="1"/>
  <c r="BD875" i="1"/>
  <c r="BD876" i="1"/>
  <c r="BD877" i="1"/>
  <c r="BD878" i="1"/>
  <c r="BD879" i="1"/>
  <c r="BD880" i="1"/>
  <c r="BD881" i="1"/>
  <c r="BD882" i="1"/>
  <c r="BD883" i="1"/>
  <c r="BD884" i="1"/>
  <c r="BD885" i="1"/>
  <c r="BD886" i="1"/>
  <c r="BD887" i="1"/>
  <c r="BD888" i="1"/>
  <c r="BD889" i="1"/>
  <c r="BD890" i="1"/>
  <c r="BD891" i="1"/>
  <c r="BD892" i="1"/>
  <c r="BD893" i="1"/>
  <c r="BD894" i="1"/>
  <c r="BD895" i="1"/>
  <c r="BD896" i="1"/>
  <c r="BD897" i="1"/>
  <c r="BD898" i="1"/>
  <c r="BD899" i="1"/>
  <c r="BD900" i="1"/>
  <c r="BD901" i="1"/>
  <c r="BD902" i="1"/>
  <c r="BD903" i="1"/>
  <c r="BD904" i="1"/>
  <c r="BD905" i="1"/>
  <c r="BD906" i="1"/>
  <c r="BD907" i="1"/>
  <c r="BD908" i="1"/>
  <c r="BD909" i="1"/>
  <c r="BD910" i="1"/>
  <c r="BD911" i="1"/>
  <c r="BD912" i="1"/>
  <c r="BD913" i="1"/>
  <c r="BD914" i="1"/>
  <c r="BD915" i="1"/>
  <c r="BD916" i="1"/>
  <c r="BD917" i="1"/>
  <c r="BD918" i="1"/>
  <c r="BD919" i="1"/>
  <c r="BD920" i="1"/>
  <c r="BD921" i="1"/>
  <c r="BD922" i="1"/>
  <c r="BD923" i="1"/>
  <c r="BD924" i="1"/>
  <c r="BD925" i="1"/>
  <c r="BD926" i="1"/>
  <c r="BD927" i="1"/>
  <c r="BD928" i="1"/>
  <c r="BD929" i="1"/>
  <c r="BD930" i="1"/>
  <c r="BD931" i="1"/>
  <c r="BD932" i="1"/>
  <c r="BD933" i="1"/>
  <c r="BD934" i="1"/>
  <c r="BD935" i="1"/>
  <c r="BD936" i="1"/>
  <c r="BD937" i="1"/>
  <c r="BD938" i="1"/>
  <c r="BD939" i="1"/>
  <c r="BD940" i="1"/>
  <c r="BD941" i="1"/>
  <c r="BD942" i="1"/>
  <c r="BD943" i="1"/>
  <c r="BD944" i="1"/>
  <c r="BD945" i="1"/>
  <c r="BD946" i="1"/>
  <c r="BD947" i="1"/>
  <c r="BD948" i="1"/>
  <c r="BD949" i="1"/>
  <c r="BD950" i="1"/>
  <c r="BD951" i="1"/>
  <c r="BD952" i="1"/>
  <c r="BD953" i="1"/>
  <c r="BD954" i="1"/>
  <c r="BD955" i="1"/>
  <c r="BD956" i="1"/>
  <c r="BD957" i="1"/>
  <c r="BD958" i="1"/>
  <c r="BD959" i="1"/>
  <c r="BD960" i="1"/>
  <c r="BD961" i="1"/>
  <c r="BD962" i="1"/>
  <c r="BD963" i="1"/>
  <c r="BD964" i="1"/>
  <c r="BD965" i="1"/>
  <c r="BD966" i="1"/>
  <c r="BD967" i="1"/>
  <c r="BD968" i="1"/>
  <c r="BD969" i="1"/>
  <c r="BD970" i="1"/>
  <c r="BD971" i="1"/>
  <c r="BD972" i="1"/>
  <c r="BD973" i="1"/>
  <c r="BD974" i="1"/>
  <c r="BD975" i="1"/>
  <c r="BD976" i="1"/>
  <c r="BD977" i="1"/>
  <c r="BD978" i="1"/>
  <c r="BD979" i="1"/>
  <c r="BD980" i="1"/>
  <c r="BD981" i="1"/>
  <c r="BD982" i="1"/>
  <c r="BD983" i="1"/>
  <c r="BD984" i="1"/>
  <c r="BD985" i="1"/>
  <c r="BD986" i="1"/>
  <c r="BD987" i="1"/>
  <c r="BD988" i="1"/>
  <c r="BD989" i="1"/>
  <c r="BD990" i="1"/>
  <c r="BD991" i="1"/>
  <c r="BD992" i="1"/>
  <c r="BD993" i="1"/>
  <c r="BD994" i="1"/>
  <c r="BD995" i="1"/>
  <c r="BD996" i="1"/>
  <c r="BD997" i="1"/>
  <c r="BD998" i="1"/>
  <c r="BD999" i="1"/>
  <c r="BD1000" i="1"/>
  <c r="BD1001" i="1"/>
  <c r="BD1002" i="1"/>
  <c r="BD1003" i="1"/>
  <c r="BD1004" i="1"/>
  <c r="BD1005" i="1"/>
  <c r="BB8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722" i="1"/>
  <c r="BB723" i="1"/>
  <c r="BB724" i="1"/>
  <c r="BB725" i="1"/>
  <c r="BB726" i="1"/>
  <c r="BB727" i="1"/>
  <c r="BB728" i="1"/>
  <c r="BB729" i="1"/>
  <c r="BB730" i="1"/>
  <c r="BB731" i="1"/>
  <c r="BB732" i="1"/>
  <c r="BB733" i="1"/>
  <c r="BB734" i="1"/>
  <c r="BB735" i="1"/>
  <c r="BB736" i="1"/>
  <c r="BB737" i="1"/>
  <c r="BB738" i="1"/>
  <c r="BB739" i="1"/>
  <c r="BB740" i="1"/>
  <c r="BB741" i="1"/>
  <c r="BB742" i="1"/>
  <c r="BB743" i="1"/>
  <c r="BB744" i="1"/>
  <c r="BB745" i="1"/>
  <c r="BB746" i="1"/>
  <c r="BB747" i="1"/>
  <c r="BB748" i="1"/>
  <c r="BB749" i="1"/>
  <c r="BB750" i="1"/>
  <c r="BB751" i="1"/>
  <c r="BB752" i="1"/>
  <c r="BB753" i="1"/>
  <c r="BB754" i="1"/>
  <c r="BB755" i="1"/>
  <c r="BB756" i="1"/>
  <c r="BB757" i="1"/>
  <c r="BB758" i="1"/>
  <c r="BB759" i="1"/>
  <c r="BB760" i="1"/>
  <c r="BB761" i="1"/>
  <c r="BB762" i="1"/>
  <c r="BB763" i="1"/>
  <c r="BB764" i="1"/>
  <c r="BB765" i="1"/>
  <c r="BB766" i="1"/>
  <c r="BB767" i="1"/>
  <c r="BB768" i="1"/>
  <c r="BB769" i="1"/>
  <c r="BB770" i="1"/>
  <c r="BB771" i="1"/>
  <c r="BB772" i="1"/>
  <c r="BB773" i="1"/>
  <c r="BB774" i="1"/>
  <c r="BB775" i="1"/>
  <c r="BB776" i="1"/>
  <c r="BB777" i="1"/>
  <c r="BB778" i="1"/>
  <c r="BB779" i="1"/>
  <c r="BB780" i="1"/>
  <c r="BB781" i="1"/>
  <c r="BB782" i="1"/>
  <c r="BB783" i="1"/>
  <c r="BB784" i="1"/>
  <c r="BB785" i="1"/>
  <c r="BB786" i="1"/>
  <c r="BB787" i="1"/>
  <c r="BB788" i="1"/>
  <c r="BB789" i="1"/>
  <c r="BB790" i="1"/>
  <c r="BB791" i="1"/>
  <c r="BB792" i="1"/>
  <c r="BB793" i="1"/>
  <c r="BB794" i="1"/>
  <c r="BB795" i="1"/>
  <c r="BB796" i="1"/>
  <c r="BB797" i="1"/>
  <c r="BB798" i="1"/>
  <c r="BB799" i="1"/>
  <c r="BB800" i="1"/>
  <c r="BB801" i="1"/>
  <c r="BB802" i="1"/>
  <c r="BB803" i="1"/>
  <c r="BB804" i="1"/>
  <c r="BB805" i="1"/>
  <c r="BB806" i="1"/>
  <c r="BB807" i="1"/>
  <c r="BB808" i="1"/>
  <c r="BB809" i="1"/>
  <c r="BB810" i="1"/>
  <c r="BB811" i="1"/>
  <c r="BB812" i="1"/>
  <c r="BB813" i="1"/>
  <c r="BB814" i="1"/>
  <c r="BB815" i="1"/>
  <c r="BB816" i="1"/>
  <c r="BB817" i="1"/>
  <c r="BB818" i="1"/>
  <c r="BB819" i="1"/>
  <c r="BB820" i="1"/>
  <c r="BB821" i="1"/>
  <c r="BB822" i="1"/>
  <c r="BB823" i="1"/>
  <c r="BB824" i="1"/>
  <c r="BB825" i="1"/>
  <c r="BB826" i="1"/>
  <c r="BB827" i="1"/>
  <c r="BB828" i="1"/>
  <c r="BB829" i="1"/>
  <c r="BB830" i="1"/>
  <c r="BB831" i="1"/>
  <c r="BB832" i="1"/>
  <c r="BB833" i="1"/>
  <c r="BB834" i="1"/>
  <c r="BB835" i="1"/>
  <c r="BB836" i="1"/>
  <c r="BB837" i="1"/>
  <c r="BB838" i="1"/>
  <c r="BB839" i="1"/>
  <c r="BB840" i="1"/>
  <c r="BB841" i="1"/>
  <c r="BB842" i="1"/>
  <c r="BB843" i="1"/>
  <c r="BB844" i="1"/>
  <c r="BB845" i="1"/>
  <c r="BB846" i="1"/>
  <c r="BB847" i="1"/>
  <c r="BB848" i="1"/>
  <c r="BB849" i="1"/>
  <c r="BB850" i="1"/>
  <c r="BB851" i="1"/>
  <c r="BB852" i="1"/>
  <c r="BB853" i="1"/>
  <c r="BB854" i="1"/>
  <c r="BB855" i="1"/>
  <c r="BB856" i="1"/>
  <c r="BB857" i="1"/>
  <c r="BB858" i="1"/>
  <c r="BB859" i="1"/>
  <c r="BB860" i="1"/>
  <c r="BB861" i="1"/>
  <c r="BB862" i="1"/>
  <c r="BB863" i="1"/>
  <c r="BB864" i="1"/>
  <c r="BB865" i="1"/>
  <c r="BB866" i="1"/>
  <c r="BB867" i="1"/>
  <c r="BB868" i="1"/>
  <c r="BB869" i="1"/>
  <c r="BB870" i="1"/>
  <c r="BB871" i="1"/>
  <c r="BB872" i="1"/>
  <c r="BB873" i="1"/>
  <c r="BB874" i="1"/>
  <c r="BB875" i="1"/>
  <c r="BB876" i="1"/>
  <c r="BB877" i="1"/>
  <c r="BB878" i="1"/>
  <c r="BB879" i="1"/>
  <c r="BB880" i="1"/>
  <c r="BB881" i="1"/>
  <c r="BB882" i="1"/>
  <c r="BB883" i="1"/>
  <c r="BB884" i="1"/>
  <c r="BB885" i="1"/>
  <c r="BB886" i="1"/>
  <c r="BB887" i="1"/>
  <c r="BB888" i="1"/>
  <c r="BB889" i="1"/>
  <c r="BB890" i="1"/>
  <c r="BB891" i="1"/>
  <c r="BB892" i="1"/>
  <c r="BB893" i="1"/>
  <c r="BB894" i="1"/>
  <c r="BB895" i="1"/>
  <c r="BB896" i="1"/>
  <c r="BB897" i="1"/>
  <c r="BB898" i="1"/>
  <c r="BB899" i="1"/>
  <c r="BB900" i="1"/>
  <c r="BB901" i="1"/>
  <c r="BB902" i="1"/>
  <c r="BB903" i="1"/>
  <c r="BB904" i="1"/>
  <c r="BB905" i="1"/>
  <c r="BB906" i="1"/>
  <c r="BB907" i="1"/>
  <c r="BB908" i="1"/>
  <c r="BB909" i="1"/>
  <c r="BB910" i="1"/>
  <c r="BB911" i="1"/>
  <c r="BB912" i="1"/>
  <c r="BB913" i="1"/>
  <c r="BB914" i="1"/>
  <c r="BB915" i="1"/>
  <c r="BB916" i="1"/>
  <c r="BB917" i="1"/>
  <c r="BB918" i="1"/>
  <c r="BB919" i="1"/>
  <c r="BB920" i="1"/>
  <c r="BB921" i="1"/>
  <c r="BB922" i="1"/>
  <c r="BB923" i="1"/>
  <c r="BB924" i="1"/>
  <c r="BB925" i="1"/>
  <c r="BB926" i="1"/>
  <c r="BB927" i="1"/>
  <c r="BB928" i="1"/>
  <c r="BB929" i="1"/>
  <c r="BB930" i="1"/>
  <c r="BB931" i="1"/>
  <c r="BB932" i="1"/>
  <c r="BB933" i="1"/>
  <c r="BB934" i="1"/>
  <c r="BB935" i="1"/>
  <c r="BB936" i="1"/>
  <c r="BB937" i="1"/>
  <c r="BB938" i="1"/>
  <c r="BB939" i="1"/>
  <c r="BB940" i="1"/>
  <c r="BB941" i="1"/>
  <c r="BB942" i="1"/>
  <c r="BB943" i="1"/>
  <c r="BB944" i="1"/>
  <c r="BB945" i="1"/>
  <c r="BB946" i="1"/>
  <c r="BB947" i="1"/>
  <c r="BB948" i="1"/>
  <c r="BB949" i="1"/>
  <c r="BB950" i="1"/>
  <c r="BB951" i="1"/>
  <c r="BB952" i="1"/>
  <c r="BB953" i="1"/>
  <c r="BB954" i="1"/>
  <c r="BB955" i="1"/>
  <c r="BB956" i="1"/>
  <c r="BB957" i="1"/>
  <c r="BB958" i="1"/>
  <c r="BB959" i="1"/>
  <c r="BB960" i="1"/>
  <c r="BB961" i="1"/>
  <c r="BB962" i="1"/>
  <c r="BB963" i="1"/>
  <c r="BB964" i="1"/>
  <c r="BB965" i="1"/>
  <c r="BB966" i="1"/>
  <c r="BB967" i="1"/>
  <c r="BB968" i="1"/>
  <c r="BB969" i="1"/>
  <c r="BB970" i="1"/>
  <c r="BB971" i="1"/>
  <c r="BB972" i="1"/>
  <c r="BB973" i="1"/>
  <c r="BB974" i="1"/>
  <c r="BB975" i="1"/>
  <c r="BB976" i="1"/>
  <c r="BB977" i="1"/>
  <c r="BB978" i="1"/>
  <c r="BB979" i="1"/>
  <c r="BB980" i="1"/>
  <c r="BB981" i="1"/>
  <c r="BB982" i="1"/>
  <c r="BB983" i="1"/>
  <c r="BB984" i="1"/>
  <c r="BB985" i="1"/>
  <c r="BB986" i="1"/>
  <c r="BB987" i="1"/>
  <c r="BB988" i="1"/>
  <c r="BB989" i="1"/>
  <c r="BB990" i="1"/>
  <c r="BB991" i="1"/>
  <c r="BB992" i="1"/>
  <c r="BB993" i="1"/>
  <c r="BB994" i="1"/>
  <c r="BB995" i="1"/>
  <c r="BB996" i="1"/>
  <c r="BB997" i="1"/>
  <c r="BB998" i="1"/>
  <c r="BB999" i="1"/>
  <c r="BB1000" i="1"/>
  <c r="BB1001" i="1"/>
  <c r="BB1002" i="1"/>
  <c r="BB1003" i="1"/>
  <c r="BB1004" i="1"/>
  <c r="BB100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BA507" i="1"/>
  <c r="BA508" i="1"/>
  <c r="BA509" i="1"/>
  <c r="BA510" i="1"/>
  <c r="BA511" i="1"/>
  <c r="BA512" i="1"/>
  <c r="BA513" i="1"/>
  <c r="BA514" i="1"/>
  <c r="BA515" i="1"/>
  <c r="BA516" i="1"/>
  <c r="BA517" i="1"/>
  <c r="BA518" i="1"/>
  <c r="BA519" i="1"/>
  <c r="BA520" i="1"/>
  <c r="BA521" i="1"/>
  <c r="BA522" i="1"/>
  <c r="BA523" i="1"/>
  <c r="BA524" i="1"/>
  <c r="BA525" i="1"/>
  <c r="BA526" i="1"/>
  <c r="BA527" i="1"/>
  <c r="BA528" i="1"/>
  <c r="BA529" i="1"/>
  <c r="BA530" i="1"/>
  <c r="BA531" i="1"/>
  <c r="BA532" i="1"/>
  <c r="BA533" i="1"/>
  <c r="BA534" i="1"/>
  <c r="BA535" i="1"/>
  <c r="BA536" i="1"/>
  <c r="BA537" i="1"/>
  <c r="BA538" i="1"/>
  <c r="BA539" i="1"/>
  <c r="BA540" i="1"/>
  <c r="BA541" i="1"/>
  <c r="BA542" i="1"/>
  <c r="BA543" i="1"/>
  <c r="BA544" i="1"/>
  <c r="BA545" i="1"/>
  <c r="BA546" i="1"/>
  <c r="BA547" i="1"/>
  <c r="BA548" i="1"/>
  <c r="BA549" i="1"/>
  <c r="BA550" i="1"/>
  <c r="BA551" i="1"/>
  <c r="BA552" i="1"/>
  <c r="BA553" i="1"/>
  <c r="BA554" i="1"/>
  <c r="BA555" i="1"/>
  <c r="BA556" i="1"/>
  <c r="BA557" i="1"/>
  <c r="BA558" i="1"/>
  <c r="BA559" i="1"/>
  <c r="BA560" i="1"/>
  <c r="BA561" i="1"/>
  <c r="BA562" i="1"/>
  <c r="BA563" i="1"/>
  <c r="BA564" i="1"/>
  <c r="BA565" i="1"/>
  <c r="BA566" i="1"/>
  <c r="BA567" i="1"/>
  <c r="BA568" i="1"/>
  <c r="BA569" i="1"/>
  <c r="BA570" i="1"/>
  <c r="BA571" i="1"/>
  <c r="BA572" i="1"/>
  <c r="BA573" i="1"/>
  <c r="BA574" i="1"/>
  <c r="BA575" i="1"/>
  <c r="BA576" i="1"/>
  <c r="BA577" i="1"/>
  <c r="BA578" i="1"/>
  <c r="BA579" i="1"/>
  <c r="BA580" i="1"/>
  <c r="BA581" i="1"/>
  <c r="BA582" i="1"/>
  <c r="BA583" i="1"/>
  <c r="BA584" i="1"/>
  <c r="BA585" i="1"/>
  <c r="BA586" i="1"/>
  <c r="BA587" i="1"/>
  <c r="BA588" i="1"/>
  <c r="BA589" i="1"/>
  <c r="BA590" i="1"/>
  <c r="BA591" i="1"/>
  <c r="BA592" i="1"/>
  <c r="BA593" i="1"/>
  <c r="BA594" i="1"/>
  <c r="BA595" i="1"/>
  <c r="BA596" i="1"/>
  <c r="BA597" i="1"/>
  <c r="BA598" i="1"/>
  <c r="BA599" i="1"/>
  <c r="BA600" i="1"/>
  <c r="BA601" i="1"/>
  <c r="BA602" i="1"/>
  <c r="BA603" i="1"/>
  <c r="BA604" i="1"/>
  <c r="BA605" i="1"/>
  <c r="BA606" i="1"/>
  <c r="BA607" i="1"/>
  <c r="BA608" i="1"/>
  <c r="BA609" i="1"/>
  <c r="BA610" i="1"/>
  <c r="BA611" i="1"/>
  <c r="BA612" i="1"/>
  <c r="BA613" i="1"/>
  <c r="BA614" i="1"/>
  <c r="BA615" i="1"/>
  <c r="BA616" i="1"/>
  <c r="BA617" i="1"/>
  <c r="BA618" i="1"/>
  <c r="BA619" i="1"/>
  <c r="BA620" i="1"/>
  <c r="BA621" i="1"/>
  <c r="BA622" i="1"/>
  <c r="BA623" i="1"/>
  <c r="BA624" i="1"/>
  <c r="BA625" i="1"/>
  <c r="BA626" i="1"/>
  <c r="BA627" i="1"/>
  <c r="BA628" i="1"/>
  <c r="BA629" i="1"/>
  <c r="BA630" i="1"/>
  <c r="BA631" i="1"/>
  <c r="BA632" i="1"/>
  <c r="BA633" i="1"/>
  <c r="BA634" i="1"/>
  <c r="BA635" i="1"/>
  <c r="BA636" i="1"/>
  <c r="BA637" i="1"/>
  <c r="BA638" i="1"/>
  <c r="BA639" i="1"/>
  <c r="BA640" i="1"/>
  <c r="BA641" i="1"/>
  <c r="BA642" i="1"/>
  <c r="BA643" i="1"/>
  <c r="BA644" i="1"/>
  <c r="BA645" i="1"/>
  <c r="BA646" i="1"/>
  <c r="BA647" i="1"/>
  <c r="BA648" i="1"/>
  <c r="BA649" i="1"/>
  <c r="BA650" i="1"/>
  <c r="BA651" i="1"/>
  <c r="BA652" i="1"/>
  <c r="BA653" i="1"/>
  <c r="BA654" i="1"/>
  <c r="BA655" i="1"/>
  <c r="BA656" i="1"/>
  <c r="BA657" i="1"/>
  <c r="BA658" i="1"/>
  <c r="BA659" i="1"/>
  <c r="BA660" i="1"/>
  <c r="BA661" i="1"/>
  <c r="BA662" i="1"/>
  <c r="BA663" i="1"/>
  <c r="BA664" i="1"/>
  <c r="BA665" i="1"/>
  <c r="BA666" i="1"/>
  <c r="BA667" i="1"/>
  <c r="BA668" i="1"/>
  <c r="BA669" i="1"/>
  <c r="BA670" i="1"/>
  <c r="BA671" i="1"/>
  <c r="BA672" i="1"/>
  <c r="BA673" i="1"/>
  <c r="BA674" i="1"/>
  <c r="BA675" i="1"/>
  <c r="BA676" i="1"/>
  <c r="BA677" i="1"/>
  <c r="BA678" i="1"/>
  <c r="BA679" i="1"/>
  <c r="BA680" i="1"/>
  <c r="BA681" i="1"/>
  <c r="BA682" i="1"/>
  <c r="BA683" i="1"/>
  <c r="BA684" i="1"/>
  <c r="BA685" i="1"/>
  <c r="BA686" i="1"/>
  <c r="BA687" i="1"/>
  <c r="BA688" i="1"/>
  <c r="BA689" i="1"/>
  <c r="BA690" i="1"/>
  <c r="BA691" i="1"/>
  <c r="BA692" i="1"/>
  <c r="BA693" i="1"/>
  <c r="BA694" i="1"/>
  <c r="BA695" i="1"/>
  <c r="BA696" i="1"/>
  <c r="BA697" i="1"/>
  <c r="BA698" i="1"/>
  <c r="BA699" i="1"/>
  <c r="BA700" i="1"/>
  <c r="BA701" i="1"/>
  <c r="BA702" i="1"/>
  <c r="BA703" i="1"/>
  <c r="BA704" i="1"/>
  <c r="BA705" i="1"/>
  <c r="BA706" i="1"/>
  <c r="BA707" i="1"/>
  <c r="BA708" i="1"/>
  <c r="BA709" i="1"/>
  <c r="BA710" i="1"/>
  <c r="BA711" i="1"/>
  <c r="BA712" i="1"/>
  <c r="BA713" i="1"/>
  <c r="BA714" i="1"/>
  <c r="BA715" i="1"/>
  <c r="BA716" i="1"/>
  <c r="BA717" i="1"/>
  <c r="BA718" i="1"/>
  <c r="BA719" i="1"/>
  <c r="BA720" i="1"/>
  <c r="BA721" i="1"/>
  <c r="BA722" i="1"/>
  <c r="BA723" i="1"/>
  <c r="BA724" i="1"/>
  <c r="BA725" i="1"/>
  <c r="BA726" i="1"/>
  <c r="BA727" i="1"/>
  <c r="BA728" i="1"/>
  <c r="BA729" i="1"/>
  <c r="BA730" i="1"/>
  <c r="BA731" i="1"/>
  <c r="BA732" i="1"/>
  <c r="BA733" i="1"/>
  <c r="BA734" i="1"/>
  <c r="BA735" i="1"/>
  <c r="BA736" i="1"/>
  <c r="BA737" i="1"/>
  <c r="BA738" i="1"/>
  <c r="BA739" i="1"/>
  <c r="BA740" i="1"/>
  <c r="BA741" i="1"/>
  <c r="BA742" i="1"/>
  <c r="BA743" i="1"/>
  <c r="BA744" i="1"/>
  <c r="BA745" i="1"/>
  <c r="BA746" i="1"/>
  <c r="BA747" i="1"/>
  <c r="BA748" i="1"/>
  <c r="BA749" i="1"/>
  <c r="BA750" i="1"/>
  <c r="BA751" i="1"/>
  <c r="BA752" i="1"/>
  <c r="BA753" i="1"/>
  <c r="BA754" i="1"/>
  <c r="BA755" i="1"/>
  <c r="BA756" i="1"/>
  <c r="BA757" i="1"/>
  <c r="BA758" i="1"/>
  <c r="BA759" i="1"/>
  <c r="BA760" i="1"/>
  <c r="BA761" i="1"/>
  <c r="BA762" i="1"/>
  <c r="BA763" i="1"/>
  <c r="BA764" i="1"/>
  <c r="BA765" i="1"/>
  <c r="BA766" i="1"/>
  <c r="BA767" i="1"/>
  <c r="BA768" i="1"/>
  <c r="BA769" i="1"/>
  <c r="BA770" i="1"/>
  <c r="BA771" i="1"/>
  <c r="BA772" i="1"/>
  <c r="BA773" i="1"/>
  <c r="BA774" i="1"/>
  <c r="BA775" i="1"/>
  <c r="BA776" i="1"/>
  <c r="BA777" i="1"/>
  <c r="BA778" i="1"/>
  <c r="BA779" i="1"/>
  <c r="BA780" i="1"/>
  <c r="BA781" i="1"/>
  <c r="BA782" i="1"/>
  <c r="BA783" i="1"/>
  <c r="BA784" i="1"/>
  <c r="BA785" i="1"/>
  <c r="BA786" i="1"/>
  <c r="BA787" i="1"/>
  <c r="BA788" i="1"/>
  <c r="BA789" i="1"/>
  <c r="BA790" i="1"/>
  <c r="BA791" i="1"/>
  <c r="BA792" i="1"/>
  <c r="BA793" i="1"/>
  <c r="BA794" i="1"/>
  <c r="BA795" i="1"/>
  <c r="BA796" i="1"/>
  <c r="BA797" i="1"/>
  <c r="BA798" i="1"/>
  <c r="BA799" i="1"/>
  <c r="BA800" i="1"/>
  <c r="BA801" i="1"/>
  <c r="BA802" i="1"/>
  <c r="BA803" i="1"/>
  <c r="BA804" i="1"/>
  <c r="BA805" i="1"/>
  <c r="BA806" i="1"/>
  <c r="BA807" i="1"/>
  <c r="BA808" i="1"/>
  <c r="BA809" i="1"/>
  <c r="BA810" i="1"/>
  <c r="BA811" i="1"/>
  <c r="BA812" i="1"/>
  <c r="BA813" i="1"/>
  <c r="BA814" i="1"/>
  <c r="BA815" i="1"/>
  <c r="BA816" i="1"/>
  <c r="BA817" i="1"/>
  <c r="BA818" i="1"/>
  <c r="BA819" i="1"/>
  <c r="BA820" i="1"/>
  <c r="BA821" i="1"/>
  <c r="BA822" i="1"/>
  <c r="BA823" i="1"/>
  <c r="BA824" i="1"/>
  <c r="BA825" i="1"/>
  <c r="BA826" i="1"/>
  <c r="BA827" i="1"/>
  <c r="BA828" i="1"/>
  <c r="BA829" i="1"/>
  <c r="BA830" i="1"/>
  <c r="BA831" i="1"/>
  <c r="BA832" i="1"/>
  <c r="BA833" i="1"/>
  <c r="BA834" i="1"/>
  <c r="BA835" i="1"/>
  <c r="BA836" i="1"/>
  <c r="BA837" i="1"/>
  <c r="BA838" i="1"/>
  <c r="BA839" i="1"/>
  <c r="BA840" i="1"/>
  <c r="BA841" i="1"/>
  <c r="BA842" i="1"/>
  <c r="BA843" i="1"/>
  <c r="BA844" i="1"/>
  <c r="BA845" i="1"/>
  <c r="BA846" i="1"/>
  <c r="BA847" i="1"/>
  <c r="BA848" i="1"/>
  <c r="BA849" i="1"/>
  <c r="BA850" i="1"/>
  <c r="BA851" i="1"/>
  <c r="BA852" i="1"/>
  <c r="BA853" i="1"/>
  <c r="BA854" i="1"/>
  <c r="BA855" i="1"/>
  <c r="BA856" i="1"/>
  <c r="BA857" i="1"/>
  <c r="BA858" i="1"/>
  <c r="BA859" i="1"/>
  <c r="BA860" i="1"/>
  <c r="BA861" i="1"/>
  <c r="BA862" i="1"/>
  <c r="BA863" i="1"/>
  <c r="BA864" i="1"/>
  <c r="BA865" i="1"/>
  <c r="BA866" i="1"/>
  <c r="BA867" i="1"/>
  <c r="BA868" i="1"/>
  <c r="BA869" i="1"/>
  <c r="BA870" i="1"/>
  <c r="BA871" i="1"/>
  <c r="BA872" i="1"/>
  <c r="BA873" i="1"/>
  <c r="BA874" i="1"/>
  <c r="BA875" i="1"/>
  <c r="BA876" i="1"/>
  <c r="BA877" i="1"/>
  <c r="BA878" i="1"/>
  <c r="BA879" i="1"/>
  <c r="BA880" i="1"/>
  <c r="BA881" i="1"/>
  <c r="BA882" i="1"/>
  <c r="BA883" i="1"/>
  <c r="BA884" i="1"/>
  <c r="BA885" i="1"/>
  <c r="BA886" i="1"/>
  <c r="BA887" i="1"/>
  <c r="BA888" i="1"/>
  <c r="BA889" i="1"/>
  <c r="BA890" i="1"/>
  <c r="BA891" i="1"/>
  <c r="BA892" i="1"/>
  <c r="BA893" i="1"/>
  <c r="BA894" i="1"/>
  <c r="BA895" i="1"/>
  <c r="BA896" i="1"/>
  <c r="BA897" i="1"/>
  <c r="BA898" i="1"/>
  <c r="BA899" i="1"/>
  <c r="BA900" i="1"/>
  <c r="BA901" i="1"/>
  <c r="BA902" i="1"/>
  <c r="BA903" i="1"/>
  <c r="BA904" i="1"/>
  <c r="BA905" i="1"/>
  <c r="BA906" i="1"/>
  <c r="BA907" i="1"/>
  <c r="BA908" i="1"/>
  <c r="BA909" i="1"/>
  <c r="BA910" i="1"/>
  <c r="BA911" i="1"/>
  <c r="BA912" i="1"/>
  <c r="BA913" i="1"/>
  <c r="BA914" i="1"/>
  <c r="BA915" i="1"/>
  <c r="BA916" i="1"/>
  <c r="BA917" i="1"/>
  <c r="BA918" i="1"/>
  <c r="BA919" i="1"/>
  <c r="BA920" i="1"/>
  <c r="BA921" i="1"/>
  <c r="BA922" i="1"/>
  <c r="BA923" i="1"/>
  <c r="BA924" i="1"/>
  <c r="BA925" i="1"/>
  <c r="BA926" i="1"/>
  <c r="BA927" i="1"/>
  <c r="BA928" i="1"/>
  <c r="BA929" i="1"/>
  <c r="BA930" i="1"/>
  <c r="BA931" i="1"/>
  <c r="BA932" i="1"/>
  <c r="BA933" i="1"/>
  <c r="BA934" i="1"/>
  <c r="BA935" i="1"/>
  <c r="BA936" i="1"/>
  <c r="BA937" i="1"/>
  <c r="BA938" i="1"/>
  <c r="BA939" i="1"/>
  <c r="BA940" i="1"/>
  <c r="BA941" i="1"/>
  <c r="BA942" i="1"/>
  <c r="BA943" i="1"/>
  <c r="BA944" i="1"/>
  <c r="BA945" i="1"/>
  <c r="BA946" i="1"/>
  <c r="BA947" i="1"/>
  <c r="BA948" i="1"/>
  <c r="BA949" i="1"/>
  <c r="BA950" i="1"/>
  <c r="BA951" i="1"/>
  <c r="BA952" i="1"/>
  <c r="BA953" i="1"/>
  <c r="BA954" i="1"/>
  <c r="BA955" i="1"/>
  <c r="BA956" i="1"/>
  <c r="BA957" i="1"/>
  <c r="BA958" i="1"/>
  <c r="BA959" i="1"/>
  <c r="BA960" i="1"/>
  <c r="BA961" i="1"/>
  <c r="BA962" i="1"/>
  <c r="BA963" i="1"/>
  <c r="BA964" i="1"/>
  <c r="BA965" i="1"/>
  <c r="BA966" i="1"/>
  <c r="BA967" i="1"/>
  <c r="BA968" i="1"/>
  <c r="BA969" i="1"/>
  <c r="BA970" i="1"/>
  <c r="BA971" i="1"/>
  <c r="BA972" i="1"/>
  <c r="BA973" i="1"/>
  <c r="BA974" i="1"/>
  <c r="BA975" i="1"/>
  <c r="BA976" i="1"/>
  <c r="BA977" i="1"/>
  <c r="BA978" i="1"/>
  <c r="BA979" i="1"/>
  <c r="BA980" i="1"/>
  <c r="BA981" i="1"/>
  <c r="BA982" i="1"/>
  <c r="BA983" i="1"/>
  <c r="BA984" i="1"/>
  <c r="BA985" i="1"/>
  <c r="BA986" i="1"/>
  <c r="BA987" i="1"/>
  <c r="BA988" i="1"/>
  <c r="BA989" i="1"/>
  <c r="BA990" i="1"/>
  <c r="BA991" i="1"/>
  <c r="BA992" i="1"/>
  <c r="BA993" i="1"/>
  <c r="BA994" i="1"/>
  <c r="BA995" i="1"/>
  <c r="BA996" i="1"/>
  <c r="BA997" i="1"/>
  <c r="BA998" i="1"/>
  <c r="BA999" i="1"/>
  <c r="BA1000" i="1"/>
  <c r="BA1001" i="1"/>
  <c r="BA1002" i="1"/>
  <c r="BA1003" i="1"/>
  <c r="BA1004" i="1"/>
  <c r="BA1005" i="1"/>
  <c r="BJ11" i="1" l="1"/>
  <c r="AL11" i="1"/>
  <c r="BL11" i="1"/>
  <c r="AS11" i="1"/>
  <c r="AT11" i="1"/>
  <c r="BM11" i="1" s="1"/>
  <c r="AQ11" i="1"/>
  <c r="AM11" i="1"/>
  <c r="O11" i="1"/>
  <c r="AK11" i="1"/>
  <c r="AI11" i="1"/>
  <c r="O10" i="1"/>
  <c r="AT525" i="1"/>
  <c r="BM525" i="1" s="1"/>
  <c r="AT517" i="1"/>
  <c r="BM517" i="1" s="1"/>
  <c r="AT509" i="1"/>
  <c r="BM509" i="1" s="1"/>
  <c r="AT501" i="1"/>
  <c r="BM501" i="1" s="1"/>
  <c r="AT493" i="1"/>
  <c r="BM493" i="1" s="1"/>
  <c r="AT485" i="1"/>
  <c r="BM485" i="1" s="1"/>
  <c r="AT477" i="1"/>
  <c r="BM477" i="1" s="1"/>
  <c r="AT469" i="1"/>
  <c r="BM469" i="1" s="1"/>
  <c r="AT461" i="1"/>
  <c r="BM461" i="1" s="1"/>
  <c r="AT453" i="1"/>
  <c r="BM453" i="1" s="1"/>
  <c r="AT445" i="1"/>
  <c r="BM445" i="1" s="1"/>
  <c r="AT437" i="1"/>
  <c r="BM437" i="1" s="1"/>
  <c r="AT429" i="1"/>
  <c r="BM429" i="1" s="1"/>
  <c r="AT421" i="1"/>
  <c r="BM421" i="1" s="1"/>
  <c r="AT413" i="1"/>
  <c r="BM413" i="1" s="1"/>
  <c r="AT405" i="1"/>
  <c r="BM405" i="1" s="1"/>
  <c r="AT397" i="1"/>
  <c r="BM397" i="1" s="1"/>
  <c r="AT389" i="1"/>
  <c r="BM389" i="1" s="1"/>
  <c r="AT381" i="1"/>
  <c r="BM381" i="1" s="1"/>
  <c r="AT373" i="1"/>
  <c r="BM373" i="1" s="1"/>
  <c r="AT365" i="1"/>
  <c r="BM365" i="1" s="1"/>
  <c r="AT357" i="1"/>
  <c r="BM357" i="1" s="1"/>
  <c r="AT349" i="1"/>
  <c r="BM349" i="1" s="1"/>
  <c r="AT341" i="1"/>
  <c r="BM341" i="1" s="1"/>
  <c r="AT333" i="1"/>
  <c r="BM333" i="1" s="1"/>
  <c r="AT325" i="1"/>
  <c r="BM325" i="1" s="1"/>
  <c r="AT317" i="1"/>
  <c r="BM317" i="1" s="1"/>
  <c r="AT309" i="1"/>
  <c r="BM309" i="1" s="1"/>
  <c r="AT301" i="1"/>
  <c r="BM301" i="1" s="1"/>
  <c r="AT293" i="1"/>
  <c r="BM293" i="1" s="1"/>
  <c r="AT285" i="1"/>
  <c r="BM285" i="1" s="1"/>
  <c r="AT277" i="1"/>
  <c r="BM277" i="1" s="1"/>
  <c r="AT269" i="1"/>
  <c r="BM269" i="1" s="1"/>
  <c r="AT261" i="1"/>
  <c r="BM261" i="1" s="1"/>
  <c r="AT253" i="1"/>
  <c r="BM253" i="1" s="1"/>
  <c r="AT245" i="1"/>
  <c r="BM245" i="1" s="1"/>
  <c r="AT237" i="1"/>
  <c r="BM237" i="1" s="1"/>
  <c r="AT229" i="1"/>
  <c r="BM229" i="1" s="1"/>
  <c r="AT221" i="1"/>
  <c r="BM221" i="1" s="1"/>
  <c r="AT213" i="1"/>
  <c r="BM213" i="1" s="1"/>
  <c r="AT205" i="1"/>
  <c r="BM205" i="1" s="1"/>
  <c r="AT197" i="1"/>
  <c r="BM197" i="1" s="1"/>
  <c r="AT189" i="1"/>
  <c r="BM189" i="1" s="1"/>
  <c r="AT181" i="1"/>
  <c r="BM181" i="1" s="1"/>
  <c r="AT173" i="1"/>
  <c r="BM173" i="1" s="1"/>
  <c r="AT165" i="1"/>
  <c r="BM165" i="1" s="1"/>
  <c r="AT157" i="1"/>
  <c r="BM157" i="1" s="1"/>
  <c r="AT149" i="1"/>
  <c r="BM149" i="1" s="1"/>
  <c r="AT141" i="1"/>
  <c r="BM141" i="1" s="1"/>
  <c r="AT133" i="1"/>
  <c r="BM133" i="1" s="1"/>
  <c r="AT125" i="1"/>
  <c r="BM125" i="1" s="1"/>
  <c r="AT117" i="1"/>
  <c r="BM117" i="1" s="1"/>
  <c r="AT109" i="1"/>
  <c r="BM109" i="1" s="1"/>
  <c r="AT101" i="1"/>
  <c r="BM101" i="1" s="1"/>
  <c r="AT93" i="1"/>
  <c r="BM93" i="1" s="1"/>
  <c r="AT85" i="1"/>
  <c r="BM85" i="1" s="1"/>
  <c r="AT77" i="1"/>
  <c r="BM77" i="1" s="1"/>
  <c r="AT69" i="1"/>
  <c r="BM69" i="1" s="1"/>
  <c r="AT61" i="1"/>
  <c r="BM61" i="1" s="1"/>
  <c r="AT53" i="1"/>
  <c r="BM53" i="1" s="1"/>
  <c r="AT45" i="1"/>
  <c r="BM45" i="1" s="1"/>
  <c r="AT37" i="1"/>
  <c r="BM37" i="1" s="1"/>
  <c r="AT29" i="1"/>
  <c r="BM29" i="1" s="1"/>
  <c r="AT21" i="1"/>
  <c r="BM21" i="1" s="1"/>
  <c r="BE9" i="1"/>
  <c r="BE8" i="1"/>
  <c r="AX8" i="1"/>
  <c r="AX9" i="1"/>
  <c r="BB9" i="1"/>
  <c r="BE7" i="1"/>
  <c r="BB7" i="1"/>
  <c r="AX7" i="1"/>
  <c r="BE6" i="1"/>
  <c r="AX6" i="1"/>
  <c r="AH1" i="1"/>
  <c r="BL12" i="1" l="1"/>
  <c r="AS12" i="1"/>
  <c r="AT12" i="1"/>
  <c r="BM12" i="1" s="1"/>
  <c r="AQ12" i="1"/>
  <c r="AM12" i="1"/>
  <c r="AN13" i="1"/>
  <c r="O12" i="1"/>
  <c r="AL12" i="1"/>
  <c r="AK12" i="1"/>
  <c r="AI12" i="1"/>
  <c r="BJ12" i="1"/>
  <c r="AO370" i="1"/>
  <c r="AO378" i="1"/>
  <c r="AO386" i="1"/>
  <c r="AO394" i="1"/>
  <c r="AO402" i="1"/>
  <c r="AO410" i="1"/>
  <c r="AO418" i="1"/>
  <c r="AO426" i="1"/>
  <c r="AO434" i="1"/>
  <c r="AO442" i="1"/>
  <c r="AO450" i="1"/>
  <c r="AO458" i="1"/>
  <c r="AO466" i="1"/>
  <c r="AO474" i="1"/>
  <c r="AO482" i="1"/>
  <c r="AO490" i="1"/>
  <c r="AO498" i="1"/>
  <c r="AO506" i="1"/>
  <c r="AO514" i="1"/>
  <c r="AO522" i="1"/>
  <c r="AO530" i="1"/>
  <c r="AO538" i="1"/>
  <c r="AO546" i="1"/>
  <c r="AO554" i="1"/>
  <c r="AO562" i="1"/>
  <c r="AO570" i="1"/>
  <c r="AO578" i="1"/>
  <c r="AO586" i="1"/>
  <c r="AO594" i="1"/>
  <c r="AO602" i="1"/>
  <c r="AO610" i="1"/>
  <c r="AO618" i="1"/>
  <c r="AO626" i="1"/>
  <c r="AO634" i="1"/>
  <c r="AO642" i="1"/>
  <c r="AO650" i="1"/>
  <c r="AO658" i="1"/>
  <c r="AO666" i="1"/>
  <c r="AO674" i="1"/>
  <c r="AO682" i="1"/>
  <c r="AO690" i="1"/>
  <c r="AO698" i="1"/>
  <c r="AO706" i="1"/>
  <c r="AO714" i="1"/>
  <c r="AO722" i="1"/>
  <c r="AO730" i="1"/>
  <c r="AO738" i="1"/>
  <c r="AO746" i="1"/>
  <c r="AO754" i="1"/>
  <c r="AO762" i="1"/>
  <c r="AO770" i="1"/>
  <c r="AO778" i="1"/>
  <c r="AO786" i="1"/>
  <c r="AO794" i="1"/>
  <c r="AO802" i="1"/>
  <c r="AO810" i="1"/>
  <c r="AO818" i="1"/>
  <c r="AO826" i="1"/>
  <c r="AO834" i="1"/>
  <c r="AO842" i="1"/>
  <c r="AO850" i="1"/>
  <c r="AO858" i="1"/>
  <c r="AO866" i="1"/>
  <c r="AO874" i="1"/>
  <c r="AO882" i="1"/>
  <c r="AO890" i="1"/>
  <c r="AO898" i="1"/>
  <c r="AO906" i="1"/>
  <c r="AO914" i="1"/>
  <c r="AO922" i="1"/>
  <c r="AO930" i="1"/>
  <c r="AO938" i="1"/>
  <c r="AO946" i="1"/>
  <c r="AO954" i="1"/>
  <c r="AO962" i="1"/>
  <c r="AO970" i="1"/>
  <c r="AO978" i="1"/>
  <c r="AO986" i="1"/>
  <c r="AO994" i="1"/>
  <c r="AO1002" i="1"/>
  <c r="AN369" i="1"/>
  <c r="AN377" i="1"/>
  <c r="AN385" i="1"/>
  <c r="AN393" i="1"/>
  <c r="AN401" i="1"/>
  <c r="AN409" i="1"/>
  <c r="AN417" i="1"/>
  <c r="AN425" i="1"/>
  <c r="AN433" i="1"/>
  <c r="AN441" i="1"/>
  <c r="AN449" i="1"/>
  <c r="AN457" i="1"/>
  <c r="AN465" i="1"/>
  <c r="AN473" i="1"/>
  <c r="AO371" i="1"/>
  <c r="AO379" i="1"/>
  <c r="AO387" i="1"/>
  <c r="AO395" i="1"/>
  <c r="AO403" i="1"/>
  <c r="AO411" i="1"/>
  <c r="AO419" i="1"/>
  <c r="AO427" i="1"/>
  <c r="AO435" i="1"/>
  <c r="AO443" i="1"/>
  <c r="AO451" i="1"/>
  <c r="AO459" i="1"/>
  <c r="AO467" i="1"/>
  <c r="AO475" i="1"/>
  <c r="AO483" i="1"/>
  <c r="AO491" i="1"/>
  <c r="AO499" i="1"/>
  <c r="AO507" i="1"/>
  <c r="AO515" i="1"/>
  <c r="AO523" i="1"/>
  <c r="AO531" i="1"/>
  <c r="AO539" i="1"/>
  <c r="AO547" i="1"/>
  <c r="AO555" i="1"/>
  <c r="AO563" i="1"/>
  <c r="AO571" i="1"/>
  <c r="AO579" i="1"/>
  <c r="AO587" i="1"/>
  <c r="AO595" i="1"/>
  <c r="AO603" i="1"/>
  <c r="AO611" i="1"/>
  <c r="AO619" i="1"/>
  <c r="AO627" i="1"/>
  <c r="AO635" i="1"/>
  <c r="AO643" i="1"/>
  <c r="AO651" i="1"/>
  <c r="AO659" i="1"/>
  <c r="AO667" i="1"/>
  <c r="AO675" i="1"/>
  <c r="AO683" i="1"/>
  <c r="AO691" i="1"/>
  <c r="AO699" i="1"/>
  <c r="AO707" i="1"/>
  <c r="AO715" i="1"/>
  <c r="AO723" i="1"/>
  <c r="AO731" i="1"/>
  <c r="AO739" i="1"/>
  <c r="AO747" i="1"/>
  <c r="AO755" i="1"/>
  <c r="AO763" i="1"/>
  <c r="AO771" i="1"/>
  <c r="AO779" i="1"/>
  <c r="AO787" i="1"/>
  <c r="AO795" i="1"/>
  <c r="AO803" i="1"/>
  <c r="AO811" i="1"/>
  <c r="AO819" i="1"/>
  <c r="AO827" i="1"/>
  <c r="AO835" i="1"/>
  <c r="AO843" i="1"/>
  <c r="AO851" i="1"/>
  <c r="AO859" i="1"/>
  <c r="AO867" i="1"/>
  <c r="AO875" i="1"/>
  <c r="AO883" i="1"/>
  <c r="AO891" i="1"/>
  <c r="AO899" i="1"/>
  <c r="AO907" i="1"/>
  <c r="AO915" i="1"/>
  <c r="AO923" i="1"/>
  <c r="AO931" i="1"/>
  <c r="AO939" i="1"/>
  <c r="AO947" i="1"/>
  <c r="AO955" i="1"/>
  <c r="AO963" i="1"/>
  <c r="AO971" i="1"/>
  <c r="AO979" i="1"/>
  <c r="AO987" i="1"/>
  <c r="AO995" i="1"/>
  <c r="AO1003" i="1"/>
  <c r="AN370" i="1"/>
  <c r="AN378" i="1"/>
  <c r="AN386" i="1"/>
  <c r="AN394" i="1"/>
  <c r="AN402" i="1"/>
  <c r="AN410" i="1"/>
  <c r="AN418" i="1"/>
  <c r="AN426" i="1"/>
  <c r="AN434" i="1"/>
  <c r="AN442" i="1"/>
  <c r="AN450" i="1"/>
  <c r="AN458" i="1"/>
  <c r="AN466" i="1"/>
  <c r="AN474" i="1"/>
  <c r="AO372" i="1"/>
  <c r="AO380" i="1"/>
  <c r="AO388" i="1"/>
  <c r="AO396" i="1"/>
  <c r="AO404" i="1"/>
  <c r="AO412" i="1"/>
  <c r="AO420" i="1"/>
  <c r="AO428" i="1"/>
  <c r="AO436" i="1"/>
  <c r="AO444" i="1"/>
  <c r="AO452" i="1"/>
  <c r="AO460" i="1"/>
  <c r="AO468" i="1"/>
  <c r="AO476" i="1"/>
  <c r="AO484" i="1"/>
  <c r="AO492" i="1"/>
  <c r="AO500" i="1"/>
  <c r="AO508" i="1"/>
  <c r="AO516" i="1"/>
  <c r="AO524" i="1"/>
  <c r="AO532" i="1"/>
  <c r="AO540" i="1"/>
  <c r="AO548" i="1"/>
  <c r="AO556" i="1"/>
  <c r="AO564" i="1"/>
  <c r="AO572" i="1"/>
  <c r="AO580" i="1"/>
  <c r="AO588" i="1"/>
  <c r="AO596" i="1"/>
  <c r="AO604" i="1"/>
  <c r="AO612" i="1"/>
  <c r="AO620" i="1"/>
  <c r="AO628" i="1"/>
  <c r="AO636" i="1"/>
  <c r="AO644" i="1"/>
  <c r="AO652" i="1"/>
  <c r="AO660" i="1"/>
  <c r="AO668" i="1"/>
  <c r="AO676" i="1"/>
  <c r="AO684" i="1"/>
  <c r="AO692" i="1"/>
  <c r="AO700" i="1"/>
  <c r="AO708" i="1"/>
  <c r="AO716" i="1"/>
  <c r="AO724" i="1"/>
  <c r="AO732" i="1"/>
  <c r="AO740" i="1"/>
  <c r="AO748" i="1"/>
  <c r="AO756" i="1"/>
  <c r="AO764" i="1"/>
  <c r="AO772" i="1"/>
  <c r="AO780" i="1"/>
  <c r="AO788" i="1"/>
  <c r="AO796" i="1"/>
  <c r="AO804" i="1"/>
  <c r="AO812" i="1"/>
  <c r="AO820" i="1"/>
  <c r="AO828" i="1"/>
  <c r="AO836" i="1"/>
  <c r="AO844" i="1"/>
  <c r="AO852" i="1"/>
  <c r="AO860" i="1"/>
  <c r="AO868" i="1"/>
  <c r="AO876" i="1"/>
  <c r="AO884" i="1"/>
  <c r="AO892" i="1"/>
  <c r="AO900" i="1"/>
  <c r="AO908" i="1"/>
  <c r="AO916" i="1"/>
  <c r="AO924" i="1"/>
  <c r="AO932" i="1"/>
  <c r="AO940" i="1"/>
  <c r="AO948" i="1"/>
  <c r="AO956" i="1"/>
  <c r="AO964" i="1"/>
  <c r="AO972" i="1"/>
  <c r="AO980" i="1"/>
  <c r="AO988" i="1"/>
  <c r="AO996" i="1"/>
  <c r="AO1004" i="1"/>
  <c r="AN371" i="1"/>
  <c r="AN379" i="1"/>
  <c r="AN387" i="1"/>
  <c r="AN395" i="1"/>
  <c r="AN403" i="1"/>
  <c r="AN411" i="1"/>
  <c r="AN419" i="1"/>
  <c r="AN427" i="1"/>
  <c r="AN435" i="1"/>
  <c r="AN443" i="1"/>
  <c r="AN451" i="1"/>
  <c r="AN459" i="1"/>
  <c r="AN467" i="1"/>
  <c r="AN475" i="1"/>
  <c r="AO365" i="1"/>
  <c r="AO373" i="1"/>
  <c r="AO381" i="1"/>
  <c r="AO389" i="1"/>
  <c r="AO397" i="1"/>
  <c r="AO405" i="1"/>
  <c r="AO413" i="1"/>
  <c r="AO421" i="1"/>
  <c r="AO429" i="1"/>
  <c r="AO437" i="1"/>
  <c r="AO445" i="1"/>
  <c r="AO453" i="1"/>
  <c r="AO461" i="1"/>
  <c r="AO469" i="1"/>
  <c r="AO477" i="1"/>
  <c r="AO485" i="1"/>
  <c r="AO493" i="1"/>
  <c r="AO501" i="1"/>
  <c r="AO509" i="1"/>
  <c r="AO517" i="1"/>
  <c r="AO525" i="1"/>
  <c r="AO533" i="1"/>
  <c r="AO541" i="1"/>
  <c r="AO549" i="1"/>
  <c r="AO557" i="1"/>
  <c r="AO565" i="1"/>
  <c r="AO573" i="1"/>
  <c r="AO581" i="1"/>
  <c r="AO589" i="1"/>
  <c r="AO597" i="1"/>
  <c r="AO605" i="1"/>
  <c r="AO613" i="1"/>
  <c r="AO621" i="1"/>
  <c r="AO629" i="1"/>
  <c r="AO637" i="1"/>
  <c r="AO645" i="1"/>
  <c r="AO653" i="1"/>
  <c r="AO661" i="1"/>
  <c r="AO669" i="1"/>
  <c r="AO677" i="1"/>
  <c r="AO685" i="1"/>
  <c r="AO693" i="1"/>
  <c r="AO701" i="1"/>
  <c r="AO709" i="1"/>
  <c r="AO717" i="1"/>
  <c r="AO725" i="1"/>
  <c r="AO733" i="1"/>
  <c r="AO741" i="1"/>
  <c r="AO749" i="1"/>
  <c r="AO757" i="1"/>
  <c r="AO765" i="1"/>
  <c r="AO773" i="1"/>
  <c r="AO781" i="1"/>
  <c r="AO789" i="1"/>
  <c r="AO797" i="1"/>
  <c r="AO805" i="1"/>
  <c r="AO813" i="1"/>
  <c r="AO821" i="1"/>
  <c r="AO829" i="1"/>
  <c r="AO837" i="1"/>
  <c r="AO845" i="1"/>
  <c r="AO853" i="1"/>
  <c r="AO861" i="1"/>
  <c r="AO869" i="1"/>
  <c r="AO877" i="1"/>
  <c r="AO885" i="1"/>
  <c r="AO893" i="1"/>
  <c r="AO901" i="1"/>
  <c r="AO909" i="1"/>
  <c r="AO917" i="1"/>
  <c r="AO925" i="1"/>
  <c r="AO933" i="1"/>
  <c r="AO941" i="1"/>
  <c r="AO949" i="1"/>
  <c r="AO957" i="1"/>
  <c r="AO965" i="1"/>
  <c r="AO973" i="1"/>
  <c r="AO981" i="1"/>
  <c r="AO989" i="1"/>
  <c r="AO997" i="1"/>
  <c r="AO1005" i="1"/>
  <c r="AN372" i="1"/>
  <c r="AN380" i="1"/>
  <c r="AN388" i="1"/>
  <c r="AN396" i="1"/>
  <c r="AN404" i="1"/>
  <c r="AN412" i="1"/>
  <c r="AN420" i="1"/>
  <c r="AN428" i="1"/>
  <c r="AN436" i="1"/>
  <c r="AN444" i="1"/>
  <c r="AN452" i="1"/>
  <c r="AN460" i="1"/>
  <c r="AN468" i="1"/>
  <c r="AN476" i="1"/>
  <c r="AO366" i="1"/>
  <c r="AO374" i="1"/>
  <c r="AO382" i="1"/>
  <c r="AO390" i="1"/>
  <c r="AO398" i="1"/>
  <c r="AO406" i="1"/>
  <c r="AO414" i="1"/>
  <c r="AO422" i="1"/>
  <c r="AO430" i="1"/>
  <c r="AO438" i="1"/>
  <c r="AO446" i="1"/>
  <c r="AO454" i="1"/>
  <c r="AO462" i="1"/>
  <c r="AO470" i="1"/>
  <c r="AO478" i="1"/>
  <c r="AO486" i="1"/>
  <c r="AO494" i="1"/>
  <c r="AO502" i="1"/>
  <c r="AO510" i="1"/>
  <c r="AO518" i="1"/>
  <c r="AO526" i="1"/>
  <c r="AO534" i="1"/>
  <c r="AO542" i="1"/>
  <c r="AO550" i="1"/>
  <c r="AO558" i="1"/>
  <c r="AO566" i="1"/>
  <c r="AO574" i="1"/>
  <c r="AO582" i="1"/>
  <c r="AO590" i="1"/>
  <c r="AO598" i="1"/>
  <c r="AO606" i="1"/>
  <c r="AO614" i="1"/>
  <c r="AO622" i="1"/>
  <c r="AO630" i="1"/>
  <c r="AO638" i="1"/>
  <c r="AO646" i="1"/>
  <c r="AO654" i="1"/>
  <c r="AO662" i="1"/>
  <c r="AO670" i="1"/>
  <c r="AO678" i="1"/>
  <c r="AO686" i="1"/>
  <c r="AO694" i="1"/>
  <c r="AO702" i="1"/>
  <c r="AO710" i="1"/>
  <c r="AO718" i="1"/>
  <c r="AO726" i="1"/>
  <c r="AO734" i="1"/>
  <c r="AO742" i="1"/>
  <c r="AO750" i="1"/>
  <c r="AO758" i="1"/>
  <c r="AO766" i="1"/>
  <c r="AO774" i="1"/>
  <c r="AO782" i="1"/>
  <c r="AO790" i="1"/>
  <c r="AO798" i="1"/>
  <c r="AO806" i="1"/>
  <c r="AO814" i="1"/>
  <c r="AO822" i="1"/>
  <c r="AO830" i="1"/>
  <c r="AO838" i="1"/>
  <c r="AO846" i="1"/>
  <c r="AO854" i="1"/>
  <c r="AO862" i="1"/>
  <c r="AO870" i="1"/>
  <c r="AO878" i="1"/>
  <c r="AO886" i="1"/>
  <c r="AO894" i="1"/>
  <c r="AO902" i="1"/>
  <c r="AO910" i="1"/>
  <c r="AO918" i="1"/>
  <c r="AO926" i="1"/>
  <c r="AO934" i="1"/>
  <c r="AO942" i="1"/>
  <c r="AO950" i="1"/>
  <c r="AO958" i="1"/>
  <c r="AO966" i="1"/>
  <c r="AO974" i="1"/>
  <c r="AO982" i="1"/>
  <c r="AO990" i="1"/>
  <c r="AO998" i="1"/>
  <c r="AN365" i="1"/>
  <c r="AN373" i="1"/>
  <c r="AN381" i="1"/>
  <c r="AN389" i="1"/>
  <c r="AN397" i="1"/>
  <c r="AN405" i="1"/>
  <c r="AN413" i="1"/>
  <c r="AN421" i="1"/>
  <c r="AN429" i="1"/>
  <c r="AN437" i="1"/>
  <c r="AN445" i="1"/>
  <c r="AN453" i="1"/>
  <c r="AN461" i="1"/>
  <c r="AN469" i="1"/>
  <c r="AN477" i="1"/>
  <c r="AO367" i="1"/>
  <c r="AO375" i="1"/>
  <c r="AO383" i="1"/>
  <c r="AO391" i="1"/>
  <c r="AO399" i="1"/>
  <c r="AO407" i="1"/>
  <c r="AO415" i="1"/>
  <c r="AO423" i="1"/>
  <c r="AO431" i="1"/>
  <c r="AO439" i="1"/>
  <c r="AO447" i="1"/>
  <c r="AO455" i="1"/>
  <c r="AO463" i="1"/>
  <c r="AO471" i="1"/>
  <c r="AO479" i="1"/>
  <c r="AO487" i="1"/>
  <c r="AO495" i="1"/>
  <c r="AO503" i="1"/>
  <c r="AO511" i="1"/>
  <c r="AO519" i="1"/>
  <c r="AO527" i="1"/>
  <c r="AO535" i="1"/>
  <c r="AO543" i="1"/>
  <c r="AO551" i="1"/>
  <c r="AO559" i="1"/>
  <c r="AO567" i="1"/>
  <c r="AO575" i="1"/>
  <c r="AO583" i="1"/>
  <c r="AO591" i="1"/>
  <c r="AO599" i="1"/>
  <c r="AO607" i="1"/>
  <c r="AO615" i="1"/>
  <c r="AO623" i="1"/>
  <c r="AO631" i="1"/>
  <c r="AO639" i="1"/>
  <c r="AO647" i="1"/>
  <c r="AO655" i="1"/>
  <c r="AO663" i="1"/>
  <c r="AO671" i="1"/>
  <c r="AO679" i="1"/>
  <c r="AO687" i="1"/>
  <c r="AO695" i="1"/>
  <c r="AO703" i="1"/>
  <c r="AO711" i="1"/>
  <c r="AO719" i="1"/>
  <c r="AO727" i="1"/>
  <c r="AO735" i="1"/>
  <c r="AO743" i="1"/>
  <c r="AO751" i="1"/>
  <c r="AO759" i="1"/>
  <c r="AO767" i="1"/>
  <c r="AO775" i="1"/>
  <c r="AO783" i="1"/>
  <c r="AO791" i="1"/>
  <c r="AO799" i="1"/>
  <c r="AO807" i="1"/>
  <c r="AO815" i="1"/>
  <c r="AO823" i="1"/>
  <c r="AO831" i="1"/>
  <c r="AO839" i="1"/>
  <c r="AO847" i="1"/>
  <c r="AO855" i="1"/>
  <c r="AO863" i="1"/>
  <c r="AO871" i="1"/>
  <c r="AO879" i="1"/>
  <c r="AO887" i="1"/>
  <c r="AO895" i="1"/>
  <c r="AO903" i="1"/>
  <c r="AO911" i="1"/>
  <c r="AO919" i="1"/>
  <c r="AO927" i="1"/>
  <c r="AO935" i="1"/>
  <c r="AO943" i="1"/>
  <c r="AO951" i="1"/>
  <c r="AO959" i="1"/>
  <c r="AO967" i="1"/>
  <c r="AO975" i="1"/>
  <c r="AO983" i="1"/>
  <c r="AO991" i="1"/>
  <c r="AO999" i="1"/>
  <c r="AN366" i="1"/>
  <c r="AN374" i="1"/>
  <c r="AN382" i="1"/>
  <c r="AN390" i="1"/>
  <c r="AN398" i="1"/>
  <c r="AN406" i="1"/>
  <c r="AN414" i="1"/>
  <c r="AN422" i="1"/>
  <c r="AN430" i="1"/>
  <c r="AN438" i="1"/>
  <c r="AN446" i="1"/>
  <c r="AN454" i="1"/>
  <c r="AN462" i="1"/>
  <c r="AN470" i="1"/>
  <c r="AN478" i="1"/>
  <c r="AO368" i="1"/>
  <c r="AO376" i="1"/>
  <c r="AO384" i="1"/>
  <c r="AO392" i="1"/>
  <c r="AO400" i="1"/>
  <c r="AO408" i="1"/>
  <c r="AO416" i="1"/>
  <c r="AO424" i="1"/>
  <c r="AO432" i="1"/>
  <c r="AO440" i="1"/>
  <c r="AO448" i="1"/>
  <c r="AO456" i="1"/>
  <c r="AO464" i="1"/>
  <c r="AO472" i="1"/>
  <c r="AO480" i="1"/>
  <c r="AO488" i="1"/>
  <c r="AO496" i="1"/>
  <c r="AO504" i="1"/>
  <c r="AO512" i="1"/>
  <c r="AO520" i="1"/>
  <c r="AO528" i="1"/>
  <c r="AO536" i="1"/>
  <c r="AO544" i="1"/>
  <c r="AO552" i="1"/>
  <c r="AO560" i="1"/>
  <c r="AO568" i="1"/>
  <c r="AO576" i="1"/>
  <c r="AO584" i="1"/>
  <c r="AO592" i="1"/>
  <c r="AO600" i="1"/>
  <c r="AO608" i="1"/>
  <c r="AO616" i="1"/>
  <c r="AO624" i="1"/>
  <c r="AO632" i="1"/>
  <c r="AO640" i="1"/>
  <c r="AO648" i="1"/>
  <c r="AO656" i="1"/>
  <c r="AO664" i="1"/>
  <c r="AO672" i="1"/>
  <c r="AO680" i="1"/>
  <c r="AO688" i="1"/>
  <c r="AO696" i="1"/>
  <c r="AO704" i="1"/>
  <c r="AO712" i="1"/>
  <c r="AO720" i="1"/>
  <c r="AO728" i="1"/>
  <c r="AO736" i="1"/>
  <c r="AO744" i="1"/>
  <c r="AO752" i="1"/>
  <c r="AO760" i="1"/>
  <c r="AO768" i="1"/>
  <c r="AO776" i="1"/>
  <c r="AO784" i="1"/>
  <c r="AO792" i="1"/>
  <c r="AO800" i="1"/>
  <c r="AO808" i="1"/>
  <c r="AO816" i="1"/>
  <c r="AO824" i="1"/>
  <c r="AO832" i="1"/>
  <c r="AO840" i="1"/>
  <c r="AO848" i="1"/>
  <c r="AO856" i="1"/>
  <c r="AO864" i="1"/>
  <c r="AO872" i="1"/>
  <c r="AO880" i="1"/>
  <c r="AO888" i="1"/>
  <c r="AO896" i="1"/>
  <c r="AO904" i="1"/>
  <c r="AO912" i="1"/>
  <c r="AO920" i="1"/>
  <c r="AO928" i="1"/>
  <c r="AO936" i="1"/>
  <c r="AO944" i="1"/>
  <c r="AO952" i="1"/>
  <c r="AO960" i="1"/>
  <c r="AO968" i="1"/>
  <c r="AO976" i="1"/>
  <c r="AO984" i="1"/>
  <c r="AO992" i="1"/>
  <c r="AO1000" i="1"/>
  <c r="AN367" i="1"/>
  <c r="AN375" i="1"/>
  <c r="AN383" i="1"/>
  <c r="AN391" i="1"/>
  <c r="AN399" i="1"/>
  <c r="AN407" i="1"/>
  <c r="AN415" i="1"/>
  <c r="AN423" i="1"/>
  <c r="AN431" i="1"/>
  <c r="AN439" i="1"/>
  <c r="AN447" i="1"/>
  <c r="AN455" i="1"/>
  <c r="AN463" i="1"/>
  <c r="AN471" i="1"/>
  <c r="AN479" i="1"/>
  <c r="AO369" i="1"/>
  <c r="AO377" i="1"/>
  <c r="AO385" i="1"/>
  <c r="AO393" i="1"/>
  <c r="AO401" i="1"/>
  <c r="AO409" i="1"/>
  <c r="AO417" i="1"/>
  <c r="AO425" i="1"/>
  <c r="AO433" i="1"/>
  <c r="AO441" i="1"/>
  <c r="AO449" i="1"/>
  <c r="AO457" i="1"/>
  <c r="AO465" i="1"/>
  <c r="AO473" i="1"/>
  <c r="AO481" i="1"/>
  <c r="AO489" i="1"/>
  <c r="AO497" i="1"/>
  <c r="AO505" i="1"/>
  <c r="AO513" i="1"/>
  <c r="AO521" i="1"/>
  <c r="AO529" i="1"/>
  <c r="AO537" i="1"/>
  <c r="AO545" i="1"/>
  <c r="AO553" i="1"/>
  <c r="AO561" i="1"/>
  <c r="AO569" i="1"/>
  <c r="AO577" i="1"/>
  <c r="AO585" i="1"/>
  <c r="AO593" i="1"/>
  <c r="AO601" i="1"/>
  <c r="AO609" i="1"/>
  <c r="AO617" i="1"/>
  <c r="AO625" i="1"/>
  <c r="AO633" i="1"/>
  <c r="AO641" i="1"/>
  <c r="AO649" i="1"/>
  <c r="AO657" i="1"/>
  <c r="AO665" i="1"/>
  <c r="AO673" i="1"/>
  <c r="AO681" i="1"/>
  <c r="AO689" i="1"/>
  <c r="AO697" i="1"/>
  <c r="AO705" i="1"/>
  <c r="AO713" i="1"/>
  <c r="AO721" i="1"/>
  <c r="AO729" i="1"/>
  <c r="AO737" i="1"/>
  <c r="AO745" i="1"/>
  <c r="AO753" i="1"/>
  <c r="AO761" i="1"/>
  <c r="AO769" i="1"/>
  <c r="AO777" i="1"/>
  <c r="AO785" i="1"/>
  <c r="AO793" i="1"/>
  <c r="AO801" i="1"/>
  <c r="AO809" i="1"/>
  <c r="AO817" i="1"/>
  <c r="AO825" i="1"/>
  <c r="AO833" i="1"/>
  <c r="AO841" i="1"/>
  <c r="AO849" i="1"/>
  <c r="AO857" i="1"/>
  <c r="AO865" i="1"/>
  <c r="AO873" i="1"/>
  <c r="AO881" i="1"/>
  <c r="AO889" i="1"/>
  <c r="AO897" i="1"/>
  <c r="AO905" i="1"/>
  <c r="AO913" i="1"/>
  <c r="AO921" i="1"/>
  <c r="AO929" i="1"/>
  <c r="AO937" i="1"/>
  <c r="AO945" i="1"/>
  <c r="AO953" i="1"/>
  <c r="AO961" i="1"/>
  <c r="AO969" i="1"/>
  <c r="AO977" i="1"/>
  <c r="AO985" i="1"/>
  <c r="AO993" i="1"/>
  <c r="AO1001" i="1"/>
  <c r="AN368" i="1"/>
  <c r="AN376" i="1"/>
  <c r="AN384" i="1"/>
  <c r="AN392" i="1"/>
  <c r="AN400" i="1"/>
  <c r="AN408" i="1"/>
  <c r="AN416" i="1"/>
  <c r="AN424" i="1"/>
  <c r="AN432" i="1"/>
  <c r="AN440" i="1"/>
  <c r="AN448" i="1"/>
  <c r="AN456" i="1"/>
  <c r="AN464" i="1"/>
  <c r="AN472" i="1"/>
  <c r="AN480" i="1"/>
  <c r="AN488" i="1"/>
  <c r="AN496" i="1"/>
  <c r="AN504" i="1"/>
  <c r="AN512" i="1"/>
  <c r="AN520" i="1"/>
  <c r="AN528" i="1"/>
  <c r="AN536" i="1"/>
  <c r="AN544" i="1"/>
  <c r="AN552" i="1"/>
  <c r="AN560" i="1"/>
  <c r="AN568" i="1"/>
  <c r="AN576" i="1"/>
  <c r="AN584" i="1"/>
  <c r="AN592" i="1"/>
  <c r="AN600" i="1"/>
  <c r="AN608" i="1"/>
  <c r="AN616" i="1"/>
  <c r="AN624" i="1"/>
  <c r="AN632" i="1"/>
  <c r="AN640" i="1"/>
  <c r="AN648" i="1"/>
  <c r="AN656" i="1"/>
  <c r="AN664" i="1"/>
  <c r="AN672" i="1"/>
  <c r="AN680" i="1"/>
  <c r="AN688" i="1"/>
  <c r="AN696" i="1"/>
  <c r="AN704" i="1"/>
  <c r="AN712" i="1"/>
  <c r="AN720" i="1"/>
  <c r="AN728" i="1"/>
  <c r="AN736" i="1"/>
  <c r="AN744" i="1"/>
  <c r="AN752" i="1"/>
  <c r="AN760" i="1"/>
  <c r="AN768" i="1"/>
  <c r="AN776" i="1"/>
  <c r="AN784" i="1"/>
  <c r="AN792" i="1"/>
  <c r="AN800" i="1"/>
  <c r="AN808" i="1"/>
  <c r="AN816" i="1"/>
  <c r="AN824" i="1"/>
  <c r="AN832" i="1"/>
  <c r="AN840" i="1"/>
  <c r="AN848" i="1"/>
  <c r="AN856" i="1"/>
  <c r="AN864" i="1"/>
  <c r="AN872" i="1"/>
  <c r="AN880" i="1"/>
  <c r="AN888" i="1"/>
  <c r="AN896" i="1"/>
  <c r="AN904" i="1"/>
  <c r="AN912" i="1"/>
  <c r="AN920" i="1"/>
  <c r="AN928" i="1"/>
  <c r="AN936" i="1"/>
  <c r="AN944" i="1"/>
  <c r="AN952" i="1"/>
  <c r="AN960" i="1"/>
  <c r="AN968" i="1"/>
  <c r="AN976" i="1"/>
  <c r="AN984" i="1"/>
  <c r="AN992" i="1"/>
  <c r="AN1000" i="1"/>
  <c r="AH367" i="1"/>
  <c r="AH375" i="1"/>
  <c r="AH383" i="1"/>
  <c r="AH391" i="1"/>
  <c r="AH399" i="1"/>
  <c r="AH407" i="1"/>
  <c r="AH415" i="1"/>
  <c r="AH423" i="1"/>
  <c r="AH431" i="1"/>
  <c r="AH439" i="1"/>
  <c r="AH447" i="1"/>
  <c r="AH455" i="1"/>
  <c r="AH463" i="1"/>
  <c r="AH471" i="1"/>
  <c r="AH479" i="1"/>
  <c r="AH487" i="1"/>
  <c r="AH495" i="1"/>
  <c r="AH503" i="1"/>
  <c r="AH511" i="1"/>
  <c r="AH519" i="1"/>
  <c r="AH527" i="1"/>
  <c r="AH535" i="1"/>
  <c r="AH543" i="1"/>
  <c r="AH551" i="1"/>
  <c r="AH559" i="1"/>
  <c r="AH567" i="1"/>
  <c r="AH575" i="1"/>
  <c r="AH583" i="1"/>
  <c r="AH591" i="1"/>
  <c r="AH599" i="1"/>
  <c r="AH607" i="1"/>
  <c r="AH615" i="1"/>
  <c r="AH623" i="1"/>
  <c r="AH631" i="1"/>
  <c r="AH639" i="1"/>
  <c r="AH647" i="1"/>
  <c r="AH655" i="1"/>
  <c r="AH663" i="1"/>
  <c r="AH671" i="1"/>
  <c r="AH679" i="1"/>
  <c r="AH687" i="1"/>
  <c r="AH695" i="1"/>
  <c r="AH703" i="1"/>
  <c r="AH711" i="1"/>
  <c r="AH719" i="1"/>
  <c r="AH727" i="1"/>
  <c r="AH735" i="1"/>
  <c r="AH743" i="1"/>
  <c r="AH751" i="1"/>
  <c r="AH759" i="1"/>
  <c r="AH767" i="1"/>
  <c r="AH775" i="1"/>
  <c r="AH783" i="1"/>
  <c r="AH791" i="1"/>
  <c r="AH799" i="1"/>
  <c r="AH807" i="1"/>
  <c r="AH815" i="1"/>
  <c r="AH823" i="1"/>
  <c r="AH831" i="1"/>
  <c r="AH839" i="1"/>
  <c r="AH847" i="1"/>
  <c r="AH855" i="1"/>
  <c r="AH863" i="1"/>
  <c r="AH871" i="1"/>
  <c r="AH879" i="1"/>
  <c r="AH887" i="1"/>
  <c r="AH895" i="1"/>
  <c r="AH903" i="1"/>
  <c r="AH911" i="1"/>
  <c r="AH919" i="1"/>
  <c r="AH927" i="1"/>
  <c r="AH935" i="1"/>
  <c r="AH943" i="1"/>
  <c r="AH951" i="1"/>
  <c r="AH959" i="1"/>
  <c r="AH967" i="1"/>
  <c r="AH975" i="1"/>
  <c r="AH983" i="1"/>
  <c r="AH991" i="1"/>
  <c r="AH999" i="1"/>
  <c r="AN481" i="1"/>
  <c r="AN489" i="1"/>
  <c r="AN497" i="1"/>
  <c r="AN505" i="1"/>
  <c r="AN513" i="1"/>
  <c r="AN521" i="1"/>
  <c r="AN529" i="1"/>
  <c r="AN537" i="1"/>
  <c r="AN545" i="1"/>
  <c r="AN553" i="1"/>
  <c r="AN561" i="1"/>
  <c r="AN569" i="1"/>
  <c r="AN577" i="1"/>
  <c r="AN585" i="1"/>
  <c r="AN593" i="1"/>
  <c r="AN601" i="1"/>
  <c r="AN609" i="1"/>
  <c r="AN617" i="1"/>
  <c r="AN625" i="1"/>
  <c r="AN633" i="1"/>
  <c r="AN641" i="1"/>
  <c r="AN649" i="1"/>
  <c r="AN657" i="1"/>
  <c r="AN665" i="1"/>
  <c r="AN673" i="1"/>
  <c r="AN681" i="1"/>
  <c r="AN689" i="1"/>
  <c r="AN697" i="1"/>
  <c r="AN705" i="1"/>
  <c r="AN713" i="1"/>
  <c r="AN721" i="1"/>
  <c r="AN729" i="1"/>
  <c r="AN737" i="1"/>
  <c r="AN745" i="1"/>
  <c r="AN753" i="1"/>
  <c r="AN761" i="1"/>
  <c r="AN769" i="1"/>
  <c r="AN777" i="1"/>
  <c r="AN785" i="1"/>
  <c r="AN793" i="1"/>
  <c r="AN801" i="1"/>
  <c r="AN809" i="1"/>
  <c r="AN817" i="1"/>
  <c r="AN825" i="1"/>
  <c r="AN833" i="1"/>
  <c r="AN841" i="1"/>
  <c r="AN849" i="1"/>
  <c r="AN857" i="1"/>
  <c r="AN865" i="1"/>
  <c r="AN873" i="1"/>
  <c r="AN881" i="1"/>
  <c r="AN889" i="1"/>
  <c r="AN897" i="1"/>
  <c r="AN905" i="1"/>
  <c r="AN913" i="1"/>
  <c r="AN921" i="1"/>
  <c r="AN929" i="1"/>
  <c r="AN937" i="1"/>
  <c r="AN945" i="1"/>
  <c r="AN953" i="1"/>
  <c r="AN961" i="1"/>
  <c r="AN969" i="1"/>
  <c r="AN977" i="1"/>
  <c r="AN985" i="1"/>
  <c r="AN993" i="1"/>
  <c r="AN1001" i="1"/>
  <c r="AH368" i="1"/>
  <c r="AH376" i="1"/>
  <c r="AH384" i="1"/>
  <c r="AH392" i="1"/>
  <c r="AH400" i="1"/>
  <c r="AH408" i="1"/>
  <c r="AH416" i="1"/>
  <c r="AH424" i="1"/>
  <c r="AH432" i="1"/>
  <c r="AH440" i="1"/>
  <c r="AH448" i="1"/>
  <c r="AH456" i="1"/>
  <c r="AH464" i="1"/>
  <c r="AH472" i="1"/>
  <c r="AH480" i="1"/>
  <c r="AH488" i="1"/>
  <c r="AH496" i="1"/>
  <c r="AH504" i="1"/>
  <c r="AH512" i="1"/>
  <c r="AH520" i="1"/>
  <c r="AH528" i="1"/>
  <c r="AH536" i="1"/>
  <c r="AH544" i="1"/>
  <c r="AH552" i="1"/>
  <c r="AH560" i="1"/>
  <c r="AH568" i="1"/>
  <c r="AH576" i="1"/>
  <c r="AH584" i="1"/>
  <c r="AH592" i="1"/>
  <c r="AH600" i="1"/>
  <c r="AH608" i="1"/>
  <c r="AH616" i="1"/>
  <c r="AH624" i="1"/>
  <c r="AH632" i="1"/>
  <c r="AH640" i="1"/>
  <c r="AH648" i="1"/>
  <c r="AH656" i="1"/>
  <c r="AH664" i="1"/>
  <c r="AH672" i="1"/>
  <c r="AH680" i="1"/>
  <c r="AH688" i="1"/>
  <c r="AH696" i="1"/>
  <c r="AH704" i="1"/>
  <c r="AH712" i="1"/>
  <c r="AH720" i="1"/>
  <c r="AH728" i="1"/>
  <c r="AH736" i="1"/>
  <c r="AH744" i="1"/>
  <c r="AH752" i="1"/>
  <c r="AH760" i="1"/>
  <c r="AH768" i="1"/>
  <c r="AH776" i="1"/>
  <c r="AH784" i="1"/>
  <c r="AH792" i="1"/>
  <c r="AH800" i="1"/>
  <c r="AH808" i="1"/>
  <c r="AH816" i="1"/>
  <c r="AH824" i="1"/>
  <c r="AH832" i="1"/>
  <c r="AH840" i="1"/>
  <c r="AH848" i="1"/>
  <c r="AH856" i="1"/>
  <c r="AH864" i="1"/>
  <c r="AH872" i="1"/>
  <c r="AH880" i="1"/>
  <c r="AH888" i="1"/>
  <c r="AH896" i="1"/>
  <c r="AH904" i="1"/>
  <c r="AH912" i="1"/>
  <c r="AH920" i="1"/>
  <c r="AH928" i="1"/>
  <c r="AH936" i="1"/>
  <c r="AH944" i="1"/>
  <c r="AH952" i="1"/>
  <c r="AH960" i="1"/>
  <c r="AH968" i="1"/>
  <c r="AH976" i="1"/>
  <c r="AH984" i="1"/>
  <c r="AH992" i="1"/>
  <c r="AH1000" i="1"/>
  <c r="AN482" i="1"/>
  <c r="AN490" i="1"/>
  <c r="AN498" i="1"/>
  <c r="AN506" i="1"/>
  <c r="AN514" i="1"/>
  <c r="AN522" i="1"/>
  <c r="AN530" i="1"/>
  <c r="AN538" i="1"/>
  <c r="AN546" i="1"/>
  <c r="AN554" i="1"/>
  <c r="AN562" i="1"/>
  <c r="AN570" i="1"/>
  <c r="AN578" i="1"/>
  <c r="AN586" i="1"/>
  <c r="AN594" i="1"/>
  <c r="AN602" i="1"/>
  <c r="AN610" i="1"/>
  <c r="AN618" i="1"/>
  <c r="AN626" i="1"/>
  <c r="AN634" i="1"/>
  <c r="AN642" i="1"/>
  <c r="AN650" i="1"/>
  <c r="AN658" i="1"/>
  <c r="AN666" i="1"/>
  <c r="AN674" i="1"/>
  <c r="AN682" i="1"/>
  <c r="AN690" i="1"/>
  <c r="AN698" i="1"/>
  <c r="AN706" i="1"/>
  <c r="AN714" i="1"/>
  <c r="AN722" i="1"/>
  <c r="AN730" i="1"/>
  <c r="AN738" i="1"/>
  <c r="AN746" i="1"/>
  <c r="AN754" i="1"/>
  <c r="AN762" i="1"/>
  <c r="AN770" i="1"/>
  <c r="AN778" i="1"/>
  <c r="AN786" i="1"/>
  <c r="AN794" i="1"/>
  <c r="AN802" i="1"/>
  <c r="AN810" i="1"/>
  <c r="AN818" i="1"/>
  <c r="AN826" i="1"/>
  <c r="AN834" i="1"/>
  <c r="AN842" i="1"/>
  <c r="AN850" i="1"/>
  <c r="AN858" i="1"/>
  <c r="AN866" i="1"/>
  <c r="AN874" i="1"/>
  <c r="AN882" i="1"/>
  <c r="AN890" i="1"/>
  <c r="AN898" i="1"/>
  <c r="AN906" i="1"/>
  <c r="AN914" i="1"/>
  <c r="AN922" i="1"/>
  <c r="AN930" i="1"/>
  <c r="AN938" i="1"/>
  <c r="AN946" i="1"/>
  <c r="AN954" i="1"/>
  <c r="AN962" i="1"/>
  <c r="AN970" i="1"/>
  <c r="AN978" i="1"/>
  <c r="AN986" i="1"/>
  <c r="AN994" i="1"/>
  <c r="AN1002" i="1"/>
  <c r="AH369" i="1"/>
  <c r="AH377" i="1"/>
  <c r="AH385" i="1"/>
  <c r="AH393" i="1"/>
  <c r="AH401" i="1"/>
  <c r="AH409" i="1"/>
  <c r="AH417" i="1"/>
  <c r="AH425" i="1"/>
  <c r="AH433" i="1"/>
  <c r="AH441" i="1"/>
  <c r="AH449" i="1"/>
  <c r="AH457" i="1"/>
  <c r="AH465" i="1"/>
  <c r="AH473" i="1"/>
  <c r="AH481" i="1"/>
  <c r="AH489" i="1"/>
  <c r="AH497" i="1"/>
  <c r="AH505" i="1"/>
  <c r="AH513" i="1"/>
  <c r="AH521" i="1"/>
  <c r="AH529" i="1"/>
  <c r="AH537" i="1"/>
  <c r="AH545" i="1"/>
  <c r="AH553" i="1"/>
  <c r="AH561" i="1"/>
  <c r="AH569" i="1"/>
  <c r="AH577" i="1"/>
  <c r="AH585" i="1"/>
  <c r="AH593" i="1"/>
  <c r="AH601" i="1"/>
  <c r="AH609" i="1"/>
  <c r="AH617" i="1"/>
  <c r="AH625" i="1"/>
  <c r="AH633" i="1"/>
  <c r="AH641" i="1"/>
  <c r="AH649" i="1"/>
  <c r="AH657" i="1"/>
  <c r="AH665" i="1"/>
  <c r="AH673" i="1"/>
  <c r="AH681" i="1"/>
  <c r="AH689" i="1"/>
  <c r="AH697" i="1"/>
  <c r="AH705" i="1"/>
  <c r="AH713" i="1"/>
  <c r="AH721" i="1"/>
  <c r="AH729" i="1"/>
  <c r="AH737" i="1"/>
  <c r="AH745" i="1"/>
  <c r="AH753" i="1"/>
  <c r="AH761" i="1"/>
  <c r="AH769" i="1"/>
  <c r="AH777" i="1"/>
  <c r="AH785" i="1"/>
  <c r="AH793" i="1"/>
  <c r="AH801" i="1"/>
  <c r="AH809" i="1"/>
  <c r="AH817" i="1"/>
  <c r="AH825" i="1"/>
  <c r="AH833" i="1"/>
  <c r="AH841" i="1"/>
  <c r="AH849" i="1"/>
  <c r="AH857" i="1"/>
  <c r="AH865" i="1"/>
  <c r="AH873" i="1"/>
  <c r="AH881" i="1"/>
  <c r="AH889" i="1"/>
  <c r="AH897" i="1"/>
  <c r="AH905" i="1"/>
  <c r="AH913" i="1"/>
  <c r="AH921" i="1"/>
  <c r="AH929" i="1"/>
  <c r="AH937" i="1"/>
  <c r="AH945" i="1"/>
  <c r="AH953" i="1"/>
  <c r="AH961" i="1"/>
  <c r="AH969" i="1"/>
  <c r="AH977" i="1"/>
  <c r="AH985" i="1"/>
  <c r="AH993" i="1"/>
  <c r="AH1001" i="1"/>
  <c r="AN483" i="1"/>
  <c r="AN491" i="1"/>
  <c r="AN499" i="1"/>
  <c r="AN507" i="1"/>
  <c r="AN515" i="1"/>
  <c r="AN523" i="1"/>
  <c r="AN531" i="1"/>
  <c r="AN539" i="1"/>
  <c r="AN547" i="1"/>
  <c r="AN555" i="1"/>
  <c r="AN563" i="1"/>
  <c r="AN571" i="1"/>
  <c r="AN579" i="1"/>
  <c r="AN587" i="1"/>
  <c r="AN595" i="1"/>
  <c r="AN603" i="1"/>
  <c r="AN611" i="1"/>
  <c r="AN619" i="1"/>
  <c r="AN627" i="1"/>
  <c r="AN635" i="1"/>
  <c r="AN643" i="1"/>
  <c r="AN651" i="1"/>
  <c r="AN659" i="1"/>
  <c r="AN667" i="1"/>
  <c r="AN675" i="1"/>
  <c r="AN683" i="1"/>
  <c r="AN691" i="1"/>
  <c r="AN699" i="1"/>
  <c r="AN707" i="1"/>
  <c r="AN715" i="1"/>
  <c r="AN723" i="1"/>
  <c r="AN731" i="1"/>
  <c r="AN739" i="1"/>
  <c r="AN747" i="1"/>
  <c r="AN755" i="1"/>
  <c r="AN763" i="1"/>
  <c r="AN771" i="1"/>
  <c r="AN779" i="1"/>
  <c r="AN787" i="1"/>
  <c r="AN795" i="1"/>
  <c r="AN803" i="1"/>
  <c r="AN811" i="1"/>
  <c r="AN819" i="1"/>
  <c r="AN827" i="1"/>
  <c r="AN835" i="1"/>
  <c r="AN843" i="1"/>
  <c r="AN851" i="1"/>
  <c r="AN859" i="1"/>
  <c r="AN867" i="1"/>
  <c r="AN875" i="1"/>
  <c r="AN883" i="1"/>
  <c r="AN891" i="1"/>
  <c r="AN899" i="1"/>
  <c r="AN907" i="1"/>
  <c r="AN915" i="1"/>
  <c r="AN923" i="1"/>
  <c r="AN931" i="1"/>
  <c r="AN939" i="1"/>
  <c r="AN947" i="1"/>
  <c r="AN955" i="1"/>
  <c r="AN963" i="1"/>
  <c r="AN971" i="1"/>
  <c r="AN979" i="1"/>
  <c r="AN987" i="1"/>
  <c r="AN995" i="1"/>
  <c r="AN1003" i="1"/>
  <c r="AH370" i="1"/>
  <c r="AH378" i="1"/>
  <c r="AH386" i="1"/>
  <c r="AH394" i="1"/>
  <c r="AH402" i="1"/>
  <c r="AH410" i="1"/>
  <c r="AH418" i="1"/>
  <c r="AH426" i="1"/>
  <c r="AH434" i="1"/>
  <c r="AH442" i="1"/>
  <c r="AH450" i="1"/>
  <c r="AH458" i="1"/>
  <c r="AH466" i="1"/>
  <c r="AH474" i="1"/>
  <c r="AH482" i="1"/>
  <c r="AH490" i="1"/>
  <c r="AH498" i="1"/>
  <c r="AH506" i="1"/>
  <c r="AH514" i="1"/>
  <c r="AH522" i="1"/>
  <c r="AH530" i="1"/>
  <c r="AH538" i="1"/>
  <c r="AH546" i="1"/>
  <c r="AH554" i="1"/>
  <c r="AH562" i="1"/>
  <c r="AH570" i="1"/>
  <c r="AH578" i="1"/>
  <c r="AH586" i="1"/>
  <c r="AH594" i="1"/>
  <c r="AH602" i="1"/>
  <c r="AH610" i="1"/>
  <c r="AH618" i="1"/>
  <c r="AH626" i="1"/>
  <c r="AH634" i="1"/>
  <c r="AH642" i="1"/>
  <c r="AH650" i="1"/>
  <c r="AH658" i="1"/>
  <c r="AH666" i="1"/>
  <c r="AH674" i="1"/>
  <c r="AH682" i="1"/>
  <c r="AH690" i="1"/>
  <c r="AH698" i="1"/>
  <c r="AH706" i="1"/>
  <c r="AH714" i="1"/>
  <c r="AH722" i="1"/>
  <c r="AH730" i="1"/>
  <c r="AH738" i="1"/>
  <c r="AH746" i="1"/>
  <c r="AH754" i="1"/>
  <c r="AH762" i="1"/>
  <c r="AH770" i="1"/>
  <c r="AH778" i="1"/>
  <c r="AH786" i="1"/>
  <c r="AH794" i="1"/>
  <c r="AH802" i="1"/>
  <c r="AH810" i="1"/>
  <c r="AH818" i="1"/>
  <c r="AH826" i="1"/>
  <c r="AH834" i="1"/>
  <c r="AH842" i="1"/>
  <c r="AH850" i="1"/>
  <c r="AH858" i="1"/>
  <c r="AH866" i="1"/>
  <c r="AH874" i="1"/>
  <c r="AH882" i="1"/>
  <c r="AH890" i="1"/>
  <c r="AH898" i="1"/>
  <c r="AH906" i="1"/>
  <c r="AH914" i="1"/>
  <c r="AH922" i="1"/>
  <c r="AH930" i="1"/>
  <c r="AH938" i="1"/>
  <c r="AH946" i="1"/>
  <c r="AH954" i="1"/>
  <c r="AH962" i="1"/>
  <c r="AH970" i="1"/>
  <c r="AH978" i="1"/>
  <c r="AH986" i="1"/>
  <c r="AH994" i="1"/>
  <c r="AH1002" i="1"/>
  <c r="AN484" i="1"/>
  <c r="AN492" i="1"/>
  <c r="AN500" i="1"/>
  <c r="AN508" i="1"/>
  <c r="AN516" i="1"/>
  <c r="AN524" i="1"/>
  <c r="AN532" i="1"/>
  <c r="AN540" i="1"/>
  <c r="AN548" i="1"/>
  <c r="AN556" i="1"/>
  <c r="AN564" i="1"/>
  <c r="AN572" i="1"/>
  <c r="AN580" i="1"/>
  <c r="AN588" i="1"/>
  <c r="AN596" i="1"/>
  <c r="AN604" i="1"/>
  <c r="AN612" i="1"/>
  <c r="AN620" i="1"/>
  <c r="AN628" i="1"/>
  <c r="AN636" i="1"/>
  <c r="AN644" i="1"/>
  <c r="AN652" i="1"/>
  <c r="AN660" i="1"/>
  <c r="AN668" i="1"/>
  <c r="AN676" i="1"/>
  <c r="AN684" i="1"/>
  <c r="AN692" i="1"/>
  <c r="AN700" i="1"/>
  <c r="AN708" i="1"/>
  <c r="AN716" i="1"/>
  <c r="AN724" i="1"/>
  <c r="AN732" i="1"/>
  <c r="AN740" i="1"/>
  <c r="AN748" i="1"/>
  <c r="AN756" i="1"/>
  <c r="AN764" i="1"/>
  <c r="AN772" i="1"/>
  <c r="AN780" i="1"/>
  <c r="AN788" i="1"/>
  <c r="AN796" i="1"/>
  <c r="AN804" i="1"/>
  <c r="AN812" i="1"/>
  <c r="AN820" i="1"/>
  <c r="AN828" i="1"/>
  <c r="AN836" i="1"/>
  <c r="AN844" i="1"/>
  <c r="AN852" i="1"/>
  <c r="AN860" i="1"/>
  <c r="AN868" i="1"/>
  <c r="AN876" i="1"/>
  <c r="AN884" i="1"/>
  <c r="AN892" i="1"/>
  <c r="AN900" i="1"/>
  <c r="AN908" i="1"/>
  <c r="AN916" i="1"/>
  <c r="AN924" i="1"/>
  <c r="AN932" i="1"/>
  <c r="AN940" i="1"/>
  <c r="AN948" i="1"/>
  <c r="AN956" i="1"/>
  <c r="AN964" i="1"/>
  <c r="AN972" i="1"/>
  <c r="AN980" i="1"/>
  <c r="AN988" i="1"/>
  <c r="AN996" i="1"/>
  <c r="AN1004" i="1"/>
  <c r="AH371" i="1"/>
  <c r="AH379" i="1"/>
  <c r="AH387" i="1"/>
  <c r="AH395" i="1"/>
  <c r="AH403" i="1"/>
  <c r="AH411" i="1"/>
  <c r="AH419" i="1"/>
  <c r="AH427" i="1"/>
  <c r="AH435" i="1"/>
  <c r="AH443" i="1"/>
  <c r="AH451" i="1"/>
  <c r="AH459" i="1"/>
  <c r="AH467" i="1"/>
  <c r="AH475" i="1"/>
  <c r="AH483" i="1"/>
  <c r="AH491" i="1"/>
  <c r="AH499" i="1"/>
  <c r="AH507" i="1"/>
  <c r="AH515" i="1"/>
  <c r="AH523" i="1"/>
  <c r="AH531" i="1"/>
  <c r="AH539" i="1"/>
  <c r="AH547" i="1"/>
  <c r="AH555" i="1"/>
  <c r="AH563" i="1"/>
  <c r="AH571" i="1"/>
  <c r="AH579" i="1"/>
  <c r="AH587" i="1"/>
  <c r="AH595" i="1"/>
  <c r="AH603" i="1"/>
  <c r="AH611" i="1"/>
  <c r="AH619" i="1"/>
  <c r="AH627" i="1"/>
  <c r="AH635" i="1"/>
  <c r="AH643" i="1"/>
  <c r="AH651" i="1"/>
  <c r="AH659" i="1"/>
  <c r="AH667" i="1"/>
  <c r="AH675" i="1"/>
  <c r="AH683" i="1"/>
  <c r="AH691" i="1"/>
  <c r="AH699" i="1"/>
  <c r="AH707" i="1"/>
  <c r="AH715" i="1"/>
  <c r="AH723" i="1"/>
  <c r="AH731" i="1"/>
  <c r="AH739" i="1"/>
  <c r="AH747" i="1"/>
  <c r="AH755" i="1"/>
  <c r="AH763" i="1"/>
  <c r="AH771" i="1"/>
  <c r="AH779" i="1"/>
  <c r="AH787" i="1"/>
  <c r="AH795" i="1"/>
  <c r="AH803" i="1"/>
  <c r="AH811" i="1"/>
  <c r="AH819" i="1"/>
  <c r="AH827" i="1"/>
  <c r="AH835" i="1"/>
  <c r="AH843" i="1"/>
  <c r="AH851" i="1"/>
  <c r="AH859" i="1"/>
  <c r="AH867" i="1"/>
  <c r="AH875" i="1"/>
  <c r="AH883" i="1"/>
  <c r="AH891" i="1"/>
  <c r="AH899" i="1"/>
  <c r="AH907" i="1"/>
  <c r="AH915" i="1"/>
  <c r="AH923" i="1"/>
  <c r="AH931" i="1"/>
  <c r="AH939" i="1"/>
  <c r="AH947" i="1"/>
  <c r="AH955" i="1"/>
  <c r="AH963" i="1"/>
  <c r="AH971" i="1"/>
  <c r="AH979" i="1"/>
  <c r="AH987" i="1"/>
  <c r="AH995" i="1"/>
  <c r="AH1003" i="1"/>
  <c r="AN485" i="1"/>
  <c r="AN493" i="1"/>
  <c r="AN501" i="1"/>
  <c r="AN509" i="1"/>
  <c r="AN517" i="1"/>
  <c r="AN525" i="1"/>
  <c r="AN533" i="1"/>
  <c r="AN541" i="1"/>
  <c r="AN549" i="1"/>
  <c r="AN557" i="1"/>
  <c r="AN565" i="1"/>
  <c r="AN573" i="1"/>
  <c r="AN581" i="1"/>
  <c r="AN589" i="1"/>
  <c r="AN597" i="1"/>
  <c r="AN605" i="1"/>
  <c r="AN613" i="1"/>
  <c r="AN621" i="1"/>
  <c r="AN629" i="1"/>
  <c r="AN637" i="1"/>
  <c r="AN645" i="1"/>
  <c r="AN653" i="1"/>
  <c r="AN661" i="1"/>
  <c r="AN669" i="1"/>
  <c r="AN677" i="1"/>
  <c r="AN685" i="1"/>
  <c r="AN693" i="1"/>
  <c r="AN701" i="1"/>
  <c r="AN709" i="1"/>
  <c r="AN717" i="1"/>
  <c r="AN725" i="1"/>
  <c r="AN733" i="1"/>
  <c r="AN741" i="1"/>
  <c r="AN749" i="1"/>
  <c r="AN757" i="1"/>
  <c r="AN765" i="1"/>
  <c r="AN773" i="1"/>
  <c r="AN781" i="1"/>
  <c r="AN789" i="1"/>
  <c r="AN797" i="1"/>
  <c r="AN805" i="1"/>
  <c r="AN813" i="1"/>
  <c r="AN821" i="1"/>
  <c r="AN829" i="1"/>
  <c r="AN837" i="1"/>
  <c r="AN845" i="1"/>
  <c r="AN853" i="1"/>
  <c r="AN861" i="1"/>
  <c r="AN869" i="1"/>
  <c r="AN877" i="1"/>
  <c r="AN885" i="1"/>
  <c r="AN893" i="1"/>
  <c r="AN901" i="1"/>
  <c r="AN909" i="1"/>
  <c r="AN917" i="1"/>
  <c r="AN925" i="1"/>
  <c r="AN933" i="1"/>
  <c r="AN941" i="1"/>
  <c r="AN949" i="1"/>
  <c r="AN957" i="1"/>
  <c r="AN965" i="1"/>
  <c r="AN973" i="1"/>
  <c r="AN981" i="1"/>
  <c r="AN989" i="1"/>
  <c r="AN997" i="1"/>
  <c r="AN1005" i="1"/>
  <c r="AH372" i="1"/>
  <c r="AH380" i="1"/>
  <c r="AH388" i="1"/>
  <c r="AH396" i="1"/>
  <c r="AH404" i="1"/>
  <c r="AH412" i="1"/>
  <c r="AH420" i="1"/>
  <c r="AH428" i="1"/>
  <c r="AH436" i="1"/>
  <c r="AH444" i="1"/>
  <c r="AH452" i="1"/>
  <c r="AH460" i="1"/>
  <c r="AH468" i="1"/>
  <c r="AH476" i="1"/>
  <c r="AH484" i="1"/>
  <c r="AH492" i="1"/>
  <c r="AH500" i="1"/>
  <c r="AH508" i="1"/>
  <c r="AH516" i="1"/>
  <c r="AH524" i="1"/>
  <c r="AH532" i="1"/>
  <c r="AH540" i="1"/>
  <c r="AH548" i="1"/>
  <c r="AH556" i="1"/>
  <c r="AH564" i="1"/>
  <c r="AH572" i="1"/>
  <c r="AH580" i="1"/>
  <c r="AH588" i="1"/>
  <c r="AH596" i="1"/>
  <c r="AH604" i="1"/>
  <c r="AH612" i="1"/>
  <c r="AH620" i="1"/>
  <c r="AH628" i="1"/>
  <c r="AH636" i="1"/>
  <c r="AH644" i="1"/>
  <c r="AH652" i="1"/>
  <c r="AH660" i="1"/>
  <c r="AH668" i="1"/>
  <c r="AH676" i="1"/>
  <c r="AH684" i="1"/>
  <c r="AH692" i="1"/>
  <c r="AH700" i="1"/>
  <c r="AH708" i="1"/>
  <c r="AH716" i="1"/>
  <c r="AH724" i="1"/>
  <c r="AH732" i="1"/>
  <c r="AH740" i="1"/>
  <c r="AH748" i="1"/>
  <c r="AH756" i="1"/>
  <c r="AH764" i="1"/>
  <c r="AH772" i="1"/>
  <c r="AH780" i="1"/>
  <c r="AH788" i="1"/>
  <c r="AH796" i="1"/>
  <c r="AH804" i="1"/>
  <c r="AH812" i="1"/>
  <c r="AH820" i="1"/>
  <c r="AH828" i="1"/>
  <c r="AH836" i="1"/>
  <c r="AH844" i="1"/>
  <c r="AH852" i="1"/>
  <c r="AH860" i="1"/>
  <c r="AH868" i="1"/>
  <c r="AH876" i="1"/>
  <c r="AH884" i="1"/>
  <c r="AH892" i="1"/>
  <c r="AH900" i="1"/>
  <c r="AH908" i="1"/>
  <c r="AH916" i="1"/>
  <c r="AH924" i="1"/>
  <c r="AH932" i="1"/>
  <c r="AH940" i="1"/>
  <c r="AH948" i="1"/>
  <c r="AH956" i="1"/>
  <c r="AH964" i="1"/>
  <c r="AH972" i="1"/>
  <c r="AH980" i="1"/>
  <c r="AH988" i="1"/>
  <c r="AH996" i="1"/>
  <c r="AH1004" i="1"/>
  <c r="AN486" i="1"/>
  <c r="AN494" i="1"/>
  <c r="AN502" i="1"/>
  <c r="AN510" i="1"/>
  <c r="AN518" i="1"/>
  <c r="AN526" i="1"/>
  <c r="AN534" i="1"/>
  <c r="AN542" i="1"/>
  <c r="AN550" i="1"/>
  <c r="AN558" i="1"/>
  <c r="AN566" i="1"/>
  <c r="AN574" i="1"/>
  <c r="AN582" i="1"/>
  <c r="AN590" i="1"/>
  <c r="AN598" i="1"/>
  <c r="AN606" i="1"/>
  <c r="AN614" i="1"/>
  <c r="AN622" i="1"/>
  <c r="AN630" i="1"/>
  <c r="AN638" i="1"/>
  <c r="AN646" i="1"/>
  <c r="AN654" i="1"/>
  <c r="AN662" i="1"/>
  <c r="AN670" i="1"/>
  <c r="AN678" i="1"/>
  <c r="AN686" i="1"/>
  <c r="AN694" i="1"/>
  <c r="AN702" i="1"/>
  <c r="AN710" i="1"/>
  <c r="AN718" i="1"/>
  <c r="AN726" i="1"/>
  <c r="AN734" i="1"/>
  <c r="AN742" i="1"/>
  <c r="AN750" i="1"/>
  <c r="AN758" i="1"/>
  <c r="AN766" i="1"/>
  <c r="AN774" i="1"/>
  <c r="AN782" i="1"/>
  <c r="AN790" i="1"/>
  <c r="AN798" i="1"/>
  <c r="AN806" i="1"/>
  <c r="AN814" i="1"/>
  <c r="AN822" i="1"/>
  <c r="AN830" i="1"/>
  <c r="AN838" i="1"/>
  <c r="AN846" i="1"/>
  <c r="AN854" i="1"/>
  <c r="AN862" i="1"/>
  <c r="AN870" i="1"/>
  <c r="AN878" i="1"/>
  <c r="AN886" i="1"/>
  <c r="AN894" i="1"/>
  <c r="AN902" i="1"/>
  <c r="AN910" i="1"/>
  <c r="AN918" i="1"/>
  <c r="AN926" i="1"/>
  <c r="AN934" i="1"/>
  <c r="AN942" i="1"/>
  <c r="AN950" i="1"/>
  <c r="AN958" i="1"/>
  <c r="AN966" i="1"/>
  <c r="AN974" i="1"/>
  <c r="AN982" i="1"/>
  <c r="AN990" i="1"/>
  <c r="AN998" i="1"/>
  <c r="AH365" i="1"/>
  <c r="AH373" i="1"/>
  <c r="AH381" i="1"/>
  <c r="AH389" i="1"/>
  <c r="AH397" i="1"/>
  <c r="AH405" i="1"/>
  <c r="AH413" i="1"/>
  <c r="AH421" i="1"/>
  <c r="AH429" i="1"/>
  <c r="AH437" i="1"/>
  <c r="AH445" i="1"/>
  <c r="AH453" i="1"/>
  <c r="AH461" i="1"/>
  <c r="AH469" i="1"/>
  <c r="AH477" i="1"/>
  <c r="AH485" i="1"/>
  <c r="AH493" i="1"/>
  <c r="AH501" i="1"/>
  <c r="AH509" i="1"/>
  <c r="AH517" i="1"/>
  <c r="AH525" i="1"/>
  <c r="AH533" i="1"/>
  <c r="AH541" i="1"/>
  <c r="AH549" i="1"/>
  <c r="AH557" i="1"/>
  <c r="AH565" i="1"/>
  <c r="AH573" i="1"/>
  <c r="AH581" i="1"/>
  <c r="AH589" i="1"/>
  <c r="AH597" i="1"/>
  <c r="AH605" i="1"/>
  <c r="AH613" i="1"/>
  <c r="AH621" i="1"/>
  <c r="AH629" i="1"/>
  <c r="AH637" i="1"/>
  <c r="AH645" i="1"/>
  <c r="AH653" i="1"/>
  <c r="AH661" i="1"/>
  <c r="AH669" i="1"/>
  <c r="AH677" i="1"/>
  <c r="AH685" i="1"/>
  <c r="AH693" i="1"/>
  <c r="AH701" i="1"/>
  <c r="AH709" i="1"/>
  <c r="AH717" i="1"/>
  <c r="AH725" i="1"/>
  <c r="AH733" i="1"/>
  <c r="AH741" i="1"/>
  <c r="AH749" i="1"/>
  <c r="AH757" i="1"/>
  <c r="AH765" i="1"/>
  <c r="AH773" i="1"/>
  <c r="AH781" i="1"/>
  <c r="AH789" i="1"/>
  <c r="AH797" i="1"/>
  <c r="AH805" i="1"/>
  <c r="AH813" i="1"/>
  <c r="AH821" i="1"/>
  <c r="AH829" i="1"/>
  <c r="AH837" i="1"/>
  <c r="AH845" i="1"/>
  <c r="AH853" i="1"/>
  <c r="AH861" i="1"/>
  <c r="AH869" i="1"/>
  <c r="AH877" i="1"/>
  <c r="AH885" i="1"/>
  <c r="AH893" i="1"/>
  <c r="AH901" i="1"/>
  <c r="AH909" i="1"/>
  <c r="AH917" i="1"/>
  <c r="AH925" i="1"/>
  <c r="AH933" i="1"/>
  <c r="AH941" i="1"/>
  <c r="AH949" i="1"/>
  <c r="AH957" i="1"/>
  <c r="AH965" i="1"/>
  <c r="AH973" i="1"/>
  <c r="AH981" i="1"/>
  <c r="AH989" i="1"/>
  <c r="AH997" i="1"/>
  <c r="AH1005" i="1"/>
  <c r="AN487" i="1"/>
  <c r="AN495" i="1"/>
  <c r="AN503" i="1"/>
  <c r="AN511" i="1"/>
  <c r="AN519" i="1"/>
  <c r="AN527" i="1"/>
  <c r="AN535" i="1"/>
  <c r="AN543" i="1"/>
  <c r="AN551" i="1"/>
  <c r="AN559" i="1"/>
  <c r="AN567" i="1"/>
  <c r="AN575" i="1"/>
  <c r="AN583" i="1"/>
  <c r="AN591" i="1"/>
  <c r="AN599" i="1"/>
  <c r="AN607" i="1"/>
  <c r="AN615" i="1"/>
  <c r="AN623" i="1"/>
  <c r="AN631" i="1"/>
  <c r="AN639" i="1"/>
  <c r="AN647" i="1"/>
  <c r="AN655" i="1"/>
  <c r="AN663" i="1"/>
  <c r="AN671" i="1"/>
  <c r="AN679" i="1"/>
  <c r="AN687" i="1"/>
  <c r="AN695" i="1"/>
  <c r="AN703" i="1"/>
  <c r="AN711" i="1"/>
  <c r="AN719" i="1"/>
  <c r="AN727" i="1"/>
  <c r="AN735" i="1"/>
  <c r="AN743" i="1"/>
  <c r="AN751" i="1"/>
  <c r="AN759" i="1"/>
  <c r="AN767" i="1"/>
  <c r="AN775" i="1"/>
  <c r="AN783" i="1"/>
  <c r="AN791" i="1"/>
  <c r="AN799" i="1"/>
  <c r="AN807" i="1"/>
  <c r="AN815" i="1"/>
  <c r="AN823" i="1"/>
  <c r="AN831" i="1"/>
  <c r="AN839" i="1"/>
  <c r="AN847" i="1"/>
  <c r="AN855" i="1"/>
  <c r="AN863" i="1"/>
  <c r="AN871" i="1"/>
  <c r="AN879" i="1"/>
  <c r="AN887" i="1"/>
  <c r="AN895" i="1"/>
  <c r="AN903" i="1"/>
  <c r="AN911" i="1"/>
  <c r="AN919" i="1"/>
  <c r="AN927" i="1"/>
  <c r="AN935" i="1"/>
  <c r="AN943" i="1"/>
  <c r="AN951" i="1"/>
  <c r="AN959" i="1"/>
  <c r="AN967" i="1"/>
  <c r="AN975" i="1"/>
  <c r="AN983" i="1"/>
  <c r="AN991" i="1"/>
  <c r="AN999" i="1"/>
  <c r="AH366" i="1"/>
  <c r="AH374" i="1"/>
  <c r="AH382" i="1"/>
  <c r="AH390" i="1"/>
  <c r="AH398" i="1"/>
  <c r="AH406" i="1"/>
  <c r="AH414" i="1"/>
  <c r="AH422" i="1"/>
  <c r="AH430" i="1"/>
  <c r="AH438" i="1"/>
  <c r="AH446" i="1"/>
  <c r="AH454" i="1"/>
  <c r="AH462" i="1"/>
  <c r="AH470" i="1"/>
  <c r="AH478" i="1"/>
  <c r="AH486" i="1"/>
  <c r="AH494" i="1"/>
  <c r="AH502" i="1"/>
  <c r="AH510" i="1"/>
  <c r="AH518" i="1"/>
  <c r="AH526" i="1"/>
  <c r="AH534" i="1"/>
  <c r="AH542" i="1"/>
  <c r="AH550" i="1"/>
  <c r="AH558" i="1"/>
  <c r="AH566" i="1"/>
  <c r="AH574" i="1"/>
  <c r="AH582" i="1"/>
  <c r="AH590" i="1"/>
  <c r="AH598" i="1"/>
  <c r="AH606" i="1"/>
  <c r="AH614" i="1"/>
  <c r="AH622" i="1"/>
  <c r="AH630" i="1"/>
  <c r="AH638" i="1"/>
  <c r="AH646" i="1"/>
  <c r="AH654" i="1"/>
  <c r="AH662" i="1"/>
  <c r="AH670" i="1"/>
  <c r="AH678" i="1"/>
  <c r="AH686" i="1"/>
  <c r="AH694" i="1"/>
  <c r="AH702" i="1"/>
  <c r="AH710" i="1"/>
  <c r="AH718" i="1"/>
  <c r="AH726" i="1"/>
  <c r="AH734" i="1"/>
  <c r="AH742" i="1"/>
  <c r="AH750" i="1"/>
  <c r="AH758" i="1"/>
  <c r="AH766" i="1"/>
  <c r="AH774" i="1"/>
  <c r="AH782" i="1"/>
  <c r="AH790" i="1"/>
  <c r="AH798" i="1"/>
  <c r="AH806" i="1"/>
  <c r="AH814" i="1"/>
  <c r="AH822" i="1"/>
  <c r="AH830" i="1"/>
  <c r="AH838" i="1"/>
  <c r="AH846" i="1"/>
  <c r="AH854" i="1"/>
  <c r="AH862" i="1"/>
  <c r="AH870" i="1"/>
  <c r="AH878" i="1"/>
  <c r="AH886" i="1"/>
  <c r="AH894" i="1"/>
  <c r="AH902" i="1"/>
  <c r="AH910" i="1"/>
  <c r="AH918" i="1"/>
  <c r="AH926" i="1"/>
  <c r="AH934" i="1"/>
  <c r="AH942" i="1"/>
  <c r="AH950" i="1"/>
  <c r="AH958" i="1"/>
  <c r="AH966" i="1"/>
  <c r="AH974" i="1"/>
  <c r="AH982" i="1"/>
  <c r="AH990" i="1"/>
  <c r="AH998" i="1"/>
  <c r="AH364" i="1"/>
  <c r="AN364" i="1"/>
  <c r="AO364" i="1"/>
  <c r="AO255" i="1"/>
  <c r="AO263" i="1"/>
  <c r="AO271" i="1"/>
  <c r="AO279" i="1"/>
  <c r="AO287" i="1"/>
  <c r="AO295" i="1"/>
  <c r="AO303" i="1"/>
  <c r="AO311" i="1"/>
  <c r="AO319" i="1"/>
  <c r="AO327" i="1"/>
  <c r="AO335" i="1"/>
  <c r="AO343" i="1"/>
  <c r="AO351" i="1"/>
  <c r="AO359" i="1"/>
  <c r="AN253" i="1"/>
  <c r="AN261" i="1"/>
  <c r="AN269" i="1"/>
  <c r="AN277" i="1"/>
  <c r="AN285" i="1"/>
  <c r="AN293" i="1"/>
  <c r="AN301" i="1"/>
  <c r="AN309" i="1"/>
  <c r="AN317" i="1"/>
  <c r="AN325" i="1"/>
  <c r="AN333" i="1"/>
  <c r="AN341" i="1"/>
  <c r="AN349" i="1"/>
  <c r="AN357" i="1"/>
  <c r="AH259" i="1"/>
  <c r="AH267" i="1"/>
  <c r="AH275" i="1"/>
  <c r="AH283" i="1"/>
  <c r="AH291" i="1"/>
  <c r="AH299" i="1"/>
  <c r="AH307" i="1"/>
  <c r="AH315" i="1"/>
  <c r="AH323" i="1"/>
  <c r="AH331" i="1"/>
  <c r="AH339" i="1"/>
  <c r="AH347" i="1"/>
  <c r="AH355" i="1"/>
  <c r="AH363" i="1"/>
  <c r="AO256" i="1"/>
  <c r="AO264" i="1"/>
  <c r="AO272" i="1"/>
  <c r="AO280" i="1"/>
  <c r="AO288" i="1"/>
  <c r="AO296" i="1"/>
  <c r="AO304" i="1"/>
  <c r="AO312" i="1"/>
  <c r="AO320" i="1"/>
  <c r="AO328" i="1"/>
  <c r="AO336" i="1"/>
  <c r="AO344" i="1"/>
  <c r="AO352" i="1"/>
  <c r="AO360" i="1"/>
  <c r="AN254" i="1"/>
  <c r="AN262" i="1"/>
  <c r="AN270" i="1"/>
  <c r="AN278" i="1"/>
  <c r="AN286" i="1"/>
  <c r="AN294" i="1"/>
  <c r="AN302" i="1"/>
  <c r="AN310" i="1"/>
  <c r="AN318" i="1"/>
  <c r="AN326" i="1"/>
  <c r="AN334" i="1"/>
  <c r="AN342" i="1"/>
  <c r="AN350" i="1"/>
  <c r="AN358" i="1"/>
  <c r="AH252" i="1"/>
  <c r="AH260" i="1"/>
  <c r="AH268" i="1"/>
  <c r="AH276" i="1"/>
  <c r="AH284" i="1"/>
  <c r="AH292" i="1"/>
  <c r="AH300" i="1"/>
  <c r="AH308" i="1"/>
  <c r="AH316" i="1"/>
  <c r="AH324" i="1"/>
  <c r="AH332" i="1"/>
  <c r="AH340" i="1"/>
  <c r="AH348" i="1"/>
  <c r="AH356" i="1"/>
  <c r="AO257" i="1"/>
  <c r="AO265" i="1"/>
  <c r="AO273" i="1"/>
  <c r="AO281" i="1"/>
  <c r="AO289" i="1"/>
  <c r="AO297" i="1"/>
  <c r="AO305" i="1"/>
  <c r="AO313" i="1"/>
  <c r="AO321" i="1"/>
  <c r="AO329" i="1"/>
  <c r="AO337" i="1"/>
  <c r="AO345" i="1"/>
  <c r="AO353" i="1"/>
  <c r="AO361" i="1"/>
  <c r="AN255" i="1"/>
  <c r="AN263" i="1"/>
  <c r="AN271" i="1"/>
  <c r="AN279" i="1"/>
  <c r="AN287" i="1"/>
  <c r="AN295" i="1"/>
  <c r="AN303" i="1"/>
  <c r="AN311" i="1"/>
  <c r="AN319" i="1"/>
  <c r="AN327" i="1"/>
  <c r="AN335" i="1"/>
  <c r="AN343" i="1"/>
  <c r="AN351" i="1"/>
  <c r="AN359" i="1"/>
  <c r="AH253" i="1"/>
  <c r="AH261" i="1"/>
  <c r="AH269" i="1"/>
  <c r="AH277" i="1"/>
  <c r="AH285" i="1"/>
  <c r="AH293" i="1"/>
  <c r="AH301" i="1"/>
  <c r="AH309" i="1"/>
  <c r="AH317" i="1"/>
  <c r="AH325" i="1"/>
  <c r="AH333" i="1"/>
  <c r="AH341" i="1"/>
  <c r="AH349" i="1"/>
  <c r="AH357" i="1"/>
  <c r="AO258" i="1"/>
  <c r="AO266" i="1"/>
  <c r="AO274" i="1"/>
  <c r="AO282" i="1"/>
  <c r="AO290" i="1"/>
  <c r="AO298" i="1"/>
  <c r="AO306" i="1"/>
  <c r="AO314" i="1"/>
  <c r="AO322" i="1"/>
  <c r="AO330" i="1"/>
  <c r="AO338" i="1"/>
  <c r="AO346" i="1"/>
  <c r="AO354" i="1"/>
  <c r="AO362" i="1"/>
  <c r="AN256" i="1"/>
  <c r="AN264" i="1"/>
  <c r="AN272" i="1"/>
  <c r="AN280" i="1"/>
  <c r="AN288" i="1"/>
  <c r="AN296" i="1"/>
  <c r="AN304" i="1"/>
  <c r="AN312" i="1"/>
  <c r="AN320" i="1"/>
  <c r="AN328" i="1"/>
  <c r="AN336" i="1"/>
  <c r="AN344" i="1"/>
  <c r="AN352" i="1"/>
  <c r="AN360" i="1"/>
  <c r="AH254" i="1"/>
  <c r="AH262" i="1"/>
  <c r="AH270" i="1"/>
  <c r="AH278" i="1"/>
  <c r="AH286" i="1"/>
  <c r="AH294" i="1"/>
  <c r="AH302" i="1"/>
  <c r="AH310" i="1"/>
  <c r="AH318" i="1"/>
  <c r="AH326" i="1"/>
  <c r="AH334" i="1"/>
  <c r="AH342" i="1"/>
  <c r="AH350" i="1"/>
  <c r="AH358" i="1"/>
  <c r="AO259" i="1"/>
  <c r="AO267" i="1"/>
  <c r="AO275" i="1"/>
  <c r="AO283" i="1"/>
  <c r="AO291" i="1"/>
  <c r="AO299" i="1"/>
  <c r="AO307" i="1"/>
  <c r="AO315" i="1"/>
  <c r="AO323" i="1"/>
  <c r="AO331" i="1"/>
  <c r="AO339" i="1"/>
  <c r="AO347" i="1"/>
  <c r="AO355" i="1"/>
  <c r="AO363" i="1"/>
  <c r="AN257" i="1"/>
  <c r="AN265" i="1"/>
  <c r="AN273" i="1"/>
  <c r="AN281" i="1"/>
  <c r="AN289" i="1"/>
  <c r="AN297" i="1"/>
  <c r="AN305" i="1"/>
  <c r="AN313" i="1"/>
  <c r="AN321" i="1"/>
  <c r="AN329" i="1"/>
  <c r="AN337" i="1"/>
  <c r="AN345" i="1"/>
  <c r="AN353" i="1"/>
  <c r="AN361" i="1"/>
  <c r="AH255" i="1"/>
  <c r="AH263" i="1"/>
  <c r="AH271" i="1"/>
  <c r="AH279" i="1"/>
  <c r="AH287" i="1"/>
  <c r="AH295" i="1"/>
  <c r="AH303" i="1"/>
  <c r="AH311" i="1"/>
  <c r="AH319" i="1"/>
  <c r="AH327" i="1"/>
  <c r="AH335" i="1"/>
  <c r="AH343" i="1"/>
  <c r="AH351" i="1"/>
  <c r="AH359" i="1"/>
  <c r="AO252" i="1"/>
  <c r="AO260" i="1"/>
  <c r="AO268" i="1"/>
  <c r="AO276" i="1"/>
  <c r="AO284" i="1"/>
  <c r="AO292" i="1"/>
  <c r="AO300" i="1"/>
  <c r="AO308" i="1"/>
  <c r="AO316" i="1"/>
  <c r="AO324" i="1"/>
  <c r="AO332" i="1"/>
  <c r="AO340" i="1"/>
  <c r="AO348" i="1"/>
  <c r="AO356" i="1"/>
  <c r="AN258" i="1"/>
  <c r="AN266" i="1"/>
  <c r="AN274" i="1"/>
  <c r="AN282" i="1"/>
  <c r="AN290" i="1"/>
  <c r="AN298" i="1"/>
  <c r="AN306" i="1"/>
  <c r="AN314" i="1"/>
  <c r="AN322" i="1"/>
  <c r="AN330" i="1"/>
  <c r="AN338" i="1"/>
  <c r="AN346" i="1"/>
  <c r="AN354" i="1"/>
  <c r="AN362" i="1"/>
  <c r="AH256" i="1"/>
  <c r="AH264" i="1"/>
  <c r="AH272" i="1"/>
  <c r="AH280" i="1"/>
  <c r="AH288" i="1"/>
  <c r="AH296" i="1"/>
  <c r="AH304" i="1"/>
  <c r="AH312" i="1"/>
  <c r="AH320" i="1"/>
  <c r="AH328" i="1"/>
  <c r="AH336" i="1"/>
  <c r="AH344" i="1"/>
  <c r="AH352" i="1"/>
  <c r="AH360" i="1"/>
  <c r="AO253" i="1"/>
  <c r="AO261" i="1"/>
  <c r="AO269" i="1"/>
  <c r="AO277" i="1"/>
  <c r="AO285" i="1"/>
  <c r="AO293" i="1"/>
  <c r="AO301" i="1"/>
  <c r="AO309" i="1"/>
  <c r="AO317" i="1"/>
  <c r="AO325" i="1"/>
  <c r="AO333" i="1"/>
  <c r="AO341" i="1"/>
  <c r="AO349" i="1"/>
  <c r="AO357" i="1"/>
  <c r="AN259" i="1"/>
  <c r="AN267" i="1"/>
  <c r="AN275" i="1"/>
  <c r="AN283" i="1"/>
  <c r="AN291" i="1"/>
  <c r="AN299" i="1"/>
  <c r="AN307" i="1"/>
  <c r="AN315" i="1"/>
  <c r="AN323" i="1"/>
  <c r="AN331" i="1"/>
  <c r="AN339" i="1"/>
  <c r="AN347" i="1"/>
  <c r="AN355" i="1"/>
  <c r="AN363" i="1"/>
  <c r="AH257" i="1"/>
  <c r="AH265" i="1"/>
  <c r="AH273" i="1"/>
  <c r="AH281" i="1"/>
  <c r="AH289" i="1"/>
  <c r="AH297" i="1"/>
  <c r="AH305" i="1"/>
  <c r="AH313" i="1"/>
  <c r="AH321" i="1"/>
  <c r="AH329" i="1"/>
  <c r="AH337" i="1"/>
  <c r="AH345" i="1"/>
  <c r="AH353" i="1"/>
  <c r="AH361" i="1"/>
  <c r="AO254" i="1"/>
  <c r="AO262" i="1"/>
  <c r="AO270" i="1"/>
  <c r="AO278" i="1"/>
  <c r="AO286" i="1"/>
  <c r="AO294" i="1"/>
  <c r="AO302" i="1"/>
  <c r="AO310" i="1"/>
  <c r="AO318" i="1"/>
  <c r="AO326" i="1"/>
  <c r="AO334" i="1"/>
  <c r="AO342" i="1"/>
  <c r="AO350" i="1"/>
  <c r="AO358" i="1"/>
  <c r="AN252" i="1"/>
  <c r="AN260" i="1"/>
  <c r="AN268" i="1"/>
  <c r="AN276" i="1"/>
  <c r="AN284" i="1"/>
  <c r="AN292" i="1"/>
  <c r="AN300" i="1"/>
  <c r="AN308" i="1"/>
  <c r="AN316" i="1"/>
  <c r="AN324" i="1"/>
  <c r="AN332" i="1"/>
  <c r="AN340" i="1"/>
  <c r="AN348" i="1"/>
  <c r="AN356" i="1"/>
  <c r="AH258" i="1"/>
  <c r="AH266" i="1"/>
  <c r="AH274" i="1"/>
  <c r="AH282" i="1"/>
  <c r="AH290" i="1"/>
  <c r="AH298" i="1"/>
  <c r="AH306" i="1"/>
  <c r="AH314" i="1"/>
  <c r="AH322" i="1"/>
  <c r="AH330" i="1"/>
  <c r="AH338" i="1"/>
  <c r="AH346" i="1"/>
  <c r="AH354" i="1"/>
  <c r="AH362" i="1"/>
  <c r="AN251" i="1"/>
  <c r="AO251" i="1"/>
  <c r="AH251" i="1"/>
  <c r="AO157" i="1"/>
  <c r="AO165" i="1"/>
  <c r="AO173" i="1"/>
  <c r="AO181" i="1"/>
  <c r="AO189" i="1"/>
  <c r="AO197" i="1"/>
  <c r="AO205" i="1"/>
  <c r="AO213" i="1"/>
  <c r="AO221" i="1"/>
  <c r="AO229" i="1"/>
  <c r="AO237" i="1"/>
  <c r="AO245" i="1"/>
  <c r="AN161" i="1"/>
  <c r="AN169" i="1"/>
  <c r="AN177" i="1"/>
  <c r="AN185" i="1"/>
  <c r="AN193" i="1"/>
  <c r="AN201" i="1"/>
  <c r="AN209" i="1"/>
  <c r="AN217" i="1"/>
  <c r="AN225" i="1"/>
  <c r="AN233" i="1"/>
  <c r="AN241" i="1"/>
  <c r="AN249" i="1"/>
  <c r="AH157" i="1"/>
  <c r="AH165" i="1"/>
  <c r="AH173" i="1"/>
  <c r="AH181" i="1"/>
  <c r="AH189" i="1"/>
  <c r="AH197" i="1"/>
  <c r="AH205" i="1"/>
  <c r="AH213" i="1"/>
  <c r="AH221" i="1"/>
  <c r="AH229" i="1"/>
  <c r="AH237" i="1"/>
  <c r="AH245" i="1"/>
  <c r="AO158" i="1"/>
  <c r="AO166" i="1"/>
  <c r="AO174" i="1"/>
  <c r="AO182" i="1"/>
  <c r="AO190" i="1"/>
  <c r="AO198" i="1"/>
  <c r="AO206" i="1"/>
  <c r="AO214" i="1"/>
  <c r="AO222" i="1"/>
  <c r="AO230" i="1"/>
  <c r="AO238" i="1"/>
  <c r="AO246" i="1"/>
  <c r="AN154" i="1"/>
  <c r="AN162" i="1"/>
  <c r="AN170" i="1"/>
  <c r="AN178" i="1"/>
  <c r="AN186" i="1"/>
  <c r="AN194" i="1"/>
  <c r="AN202" i="1"/>
  <c r="AN210" i="1"/>
  <c r="AN218" i="1"/>
  <c r="AN226" i="1"/>
  <c r="AN234" i="1"/>
  <c r="AN242" i="1"/>
  <c r="AN250" i="1"/>
  <c r="AH158" i="1"/>
  <c r="AH166" i="1"/>
  <c r="AH174" i="1"/>
  <c r="AH182" i="1"/>
  <c r="AH190" i="1"/>
  <c r="AH198" i="1"/>
  <c r="AH206" i="1"/>
  <c r="AH214" i="1"/>
  <c r="AH222" i="1"/>
  <c r="AH230" i="1"/>
  <c r="AH238" i="1"/>
  <c r="AH246" i="1"/>
  <c r="AO156" i="1"/>
  <c r="AO220" i="1"/>
  <c r="AN176" i="1"/>
  <c r="AN192" i="1"/>
  <c r="AN232" i="1"/>
  <c r="AH156" i="1"/>
  <c r="AH204" i="1"/>
  <c r="AO159" i="1"/>
  <c r="AO167" i="1"/>
  <c r="AO175" i="1"/>
  <c r="AO183" i="1"/>
  <c r="AO191" i="1"/>
  <c r="AO199" i="1"/>
  <c r="AO207" i="1"/>
  <c r="AO215" i="1"/>
  <c r="AO223" i="1"/>
  <c r="AO231" i="1"/>
  <c r="AO239" i="1"/>
  <c r="AO247" i="1"/>
  <c r="AN155" i="1"/>
  <c r="AN163" i="1"/>
  <c r="AN171" i="1"/>
  <c r="AN179" i="1"/>
  <c r="AN187" i="1"/>
  <c r="AN195" i="1"/>
  <c r="AN203" i="1"/>
  <c r="AN211" i="1"/>
  <c r="AN219" i="1"/>
  <c r="AN227" i="1"/>
  <c r="AN235" i="1"/>
  <c r="AN243" i="1"/>
  <c r="AH159" i="1"/>
  <c r="AH167" i="1"/>
  <c r="AH175" i="1"/>
  <c r="AH183" i="1"/>
  <c r="AH191" i="1"/>
  <c r="AH199" i="1"/>
  <c r="AH207" i="1"/>
  <c r="AH215" i="1"/>
  <c r="AH223" i="1"/>
  <c r="AH231" i="1"/>
  <c r="AH239" i="1"/>
  <c r="AH247" i="1"/>
  <c r="AO164" i="1"/>
  <c r="AO212" i="1"/>
  <c r="AO244" i="1"/>
  <c r="AN184" i="1"/>
  <c r="AN216" i="1"/>
  <c r="AN248" i="1"/>
  <c r="AH180" i="1"/>
  <c r="AH220" i="1"/>
  <c r="AO160" i="1"/>
  <c r="AO168" i="1"/>
  <c r="AO176" i="1"/>
  <c r="AO184" i="1"/>
  <c r="AO192" i="1"/>
  <c r="AO200" i="1"/>
  <c r="AO208" i="1"/>
  <c r="AO216" i="1"/>
  <c r="AO224" i="1"/>
  <c r="AO232" i="1"/>
  <c r="AO240" i="1"/>
  <c r="AO248" i="1"/>
  <c r="AN156" i="1"/>
  <c r="AN164" i="1"/>
  <c r="AN172" i="1"/>
  <c r="AN180" i="1"/>
  <c r="AN188" i="1"/>
  <c r="AN196" i="1"/>
  <c r="AN204" i="1"/>
  <c r="AN212" i="1"/>
  <c r="AN220" i="1"/>
  <c r="AN228" i="1"/>
  <c r="AN236" i="1"/>
  <c r="AN244" i="1"/>
  <c r="AH160" i="1"/>
  <c r="AH168" i="1"/>
  <c r="AH176" i="1"/>
  <c r="AH184" i="1"/>
  <c r="AH192" i="1"/>
  <c r="AH200" i="1"/>
  <c r="AH208" i="1"/>
  <c r="AH216" i="1"/>
  <c r="AH224" i="1"/>
  <c r="AH232" i="1"/>
  <c r="AH240" i="1"/>
  <c r="AH248" i="1"/>
  <c r="AO180" i="1"/>
  <c r="AH228" i="1"/>
  <c r="AO161" i="1"/>
  <c r="AO169" i="1"/>
  <c r="AO177" i="1"/>
  <c r="AO185" i="1"/>
  <c r="AO193" i="1"/>
  <c r="AO201" i="1"/>
  <c r="AO209" i="1"/>
  <c r="AO217" i="1"/>
  <c r="AO225" i="1"/>
  <c r="AO233" i="1"/>
  <c r="AO241" i="1"/>
  <c r="AO249" i="1"/>
  <c r="AN157" i="1"/>
  <c r="AN165" i="1"/>
  <c r="AN173" i="1"/>
  <c r="AN181" i="1"/>
  <c r="AN189" i="1"/>
  <c r="AN197" i="1"/>
  <c r="AN205" i="1"/>
  <c r="AN213" i="1"/>
  <c r="AN221" i="1"/>
  <c r="AN229" i="1"/>
  <c r="AN237" i="1"/>
  <c r="AN245" i="1"/>
  <c r="AH161" i="1"/>
  <c r="AH169" i="1"/>
  <c r="AH177" i="1"/>
  <c r="AH185" i="1"/>
  <c r="AH193" i="1"/>
  <c r="AH201" i="1"/>
  <c r="AH209" i="1"/>
  <c r="AH217" i="1"/>
  <c r="AH225" i="1"/>
  <c r="AH233" i="1"/>
  <c r="AH241" i="1"/>
  <c r="AH249" i="1"/>
  <c r="AO188" i="1"/>
  <c r="AO228" i="1"/>
  <c r="AN168" i="1"/>
  <c r="AN200" i="1"/>
  <c r="AN224" i="1"/>
  <c r="AH172" i="1"/>
  <c r="AH196" i="1"/>
  <c r="AH236" i="1"/>
  <c r="AO154" i="1"/>
  <c r="AO162" i="1"/>
  <c r="AO170" i="1"/>
  <c r="AO178" i="1"/>
  <c r="AO186" i="1"/>
  <c r="AO194" i="1"/>
  <c r="AO202" i="1"/>
  <c r="AO210" i="1"/>
  <c r="AO218" i="1"/>
  <c r="AO226" i="1"/>
  <c r="AO234" i="1"/>
  <c r="AO242" i="1"/>
  <c r="AO250" i="1"/>
  <c r="AN158" i="1"/>
  <c r="AN166" i="1"/>
  <c r="AN174" i="1"/>
  <c r="AN182" i="1"/>
  <c r="AN190" i="1"/>
  <c r="AN198" i="1"/>
  <c r="AN206" i="1"/>
  <c r="AN214" i="1"/>
  <c r="AN222" i="1"/>
  <c r="AN230" i="1"/>
  <c r="AN238" i="1"/>
  <c r="AN246" i="1"/>
  <c r="AH154" i="1"/>
  <c r="AH162" i="1"/>
  <c r="AH170" i="1"/>
  <c r="AH178" i="1"/>
  <c r="AH186" i="1"/>
  <c r="AH194" i="1"/>
  <c r="AH202" i="1"/>
  <c r="AH210" i="1"/>
  <c r="AH218" i="1"/>
  <c r="AH226" i="1"/>
  <c r="AH234" i="1"/>
  <c r="AH242" i="1"/>
  <c r="AH250" i="1"/>
  <c r="AO196" i="1"/>
  <c r="AH188" i="1"/>
  <c r="AO155" i="1"/>
  <c r="AO163" i="1"/>
  <c r="AO171" i="1"/>
  <c r="AO179" i="1"/>
  <c r="AO187" i="1"/>
  <c r="AO195" i="1"/>
  <c r="AO203" i="1"/>
  <c r="AO211" i="1"/>
  <c r="AO219" i="1"/>
  <c r="AO227" i="1"/>
  <c r="AO235" i="1"/>
  <c r="AO243" i="1"/>
  <c r="AN159" i="1"/>
  <c r="AN167" i="1"/>
  <c r="AN175" i="1"/>
  <c r="AN183" i="1"/>
  <c r="AN191" i="1"/>
  <c r="AN199" i="1"/>
  <c r="AN207" i="1"/>
  <c r="AN215" i="1"/>
  <c r="AN223" i="1"/>
  <c r="AN231" i="1"/>
  <c r="AN239" i="1"/>
  <c r="AN247" i="1"/>
  <c r="AH155" i="1"/>
  <c r="AH163" i="1"/>
  <c r="AH171" i="1"/>
  <c r="AH179" i="1"/>
  <c r="AH187" i="1"/>
  <c r="AH195" i="1"/>
  <c r="AH203" i="1"/>
  <c r="AH211" i="1"/>
  <c r="AH219" i="1"/>
  <c r="AH227" i="1"/>
  <c r="AH235" i="1"/>
  <c r="AH243" i="1"/>
  <c r="AO172" i="1"/>
  <c r="AO204" i="1"/>
  <c r="AO236" i="1"/>
  <c r="AN160" i="1"/>
  <c r="AN208" i="1"/>
  <c r="AN240" i="1"/>
  <c r="AH164" i="1"/>
  <c r="AH212" i="1"/>
  <c r="AH244" i="1"/>
  <c r="AO23" i="1"/>
  <c r="AO31" i="1"/>
  <c r="AO39" i="1"/>
  <c r="AO47" i="1"/>
  <c r="AO55" i="1"/>
  <c r="AO63" i="1"/>
  <c r="AO71" i="1"/>
  <c r="AO79" i="1"/>
  <c r="AO87" i="1"/>
  <c r="AO95" i="1"/>
  <c r="AO103" i="1"/>
  <c r="AO111" i="1"/>
  <c r="AO119" i="1"/>
  <c r="AO127" i="1"/>
  <c r="AO135" i="1"/>
  <c r="AO143" i="1"/>
  <c r="AO151" i="1"/>
  <c r="AN11" i="1"/>
  <c r="AN19" i="1"/>
  <c r="AN27" i="1"/>
  <c r="AN35" i="1"/>
  <c r="AN43" i="1"/>
  <c r="AN51" i="1"/>
  <c r="AN59" i="1"/>
  <c r="AN67" i="1"/>
  <c r="AN75" i="1"/>
  <c r="AN83" i="1"/>
  <c r="AN91" i="1"/>
  <c r="AN99" i="1"/>
  <c r="AN107" i="1"/>
  <c r="AN115" i="1"/>
  <c r="AN123" i="1"/>
  <c r="AN131" i="1"/>
  <c r="AN139" i="1"/>
  <c r="AN147" i="1"/>
  <c r="AO16" i="1"/>
  <c r="AO24" i="1"/>
  <c r="AO32" i="1"/>
  <c r="AO40" i="1"/>
  <c r="AO48" i="1"/>
  <c r="AO56" i="1"/>
  <c r="AO64" i="1"/>
  <c r="AO72" i="1"/>
  <c r="AO80" i="1"/>
  <c r="AO88" i="1"/>
  <c r="AO96" i="1"/>
  <c r="AO104" i="1"/>
  <c r="AO112" i="1"/>
  <c r="AO120" i="1"/>
  <c r="AO128" i="1"/>
  <c r="AO136" i="1"/>
  <c r="AO144" i="1"/>
  <c r="AO152" i="1"/>
  <c r="AN12" i="1"/>
  <c r="AN20" i="1"/>
  <c r="AN28" i="1"/>
  <c r="AN36" i="1"/>
  <c r="AN44" i="1"/>
  <c r="AN52" i="1"/>
  <c r="AN60" i="1"/>
  <c r="AN68" i="1"/>
  <c r="AN76" i="1"/>
  <c r="AN84" i="1"/>
  <c r="AN92" i="1"/>
  <c r="AN100" i="1"/>
  <c r="AN108" i="1"/>
  <c r="AN116" i="1"/>
  <c r="AN124" i="1"/>
  <c r="AN132" i="1"/>
  <c r="AN140" i="1"/>
  <c r="AN148" i="1"/>
  <c r="AH16" i="1"/>
  <c r="AH24" i="1"/>
  <c r="AH32" i="1"/>
  <c r="AH40" i="1"/>
  <c r="AH48" i="1"/>
  <c r="AH56" i="1"/>
  <c r="AH64" i="1"/>
  <c r="AH72" i="1"/>
  <c r="AH80" i="1"/>
  <c r="AH88" i="1"/>
  <c r="AH96" i="1"/>
  <c r="AH104" i="1"/>
  <c r="AH112" i="1"/>
  <c r="AO17" i="1"/>
  <c r="AO25" i="1"/>
  <c r="AO33" i="1"/>
  <c r="AO41" i="1"/>
  <c r="AO49" i="1"/>
  <c r="AO57" i="1"/>
  <c r="AO65" i="1"/>
  <c r="AO73" i="1"/>
  <c r="AO81" i="1"/>
  <c r="AO89" i="1"/>
  <c r="AO97" i="1"/>
  <c r="AO105" i="1"/>
  <c r="AO113" i="1"/>
  <c r="AO121" i="1"/>
  <c r="AO129" i="1"/>
  <c r="AO137" i="1"/>
  <c r="AO145" i="1"/>
  <c r="AO153" i="1"/>
  <c r="AN21" i="1"/>
  <c r="AN29" i="1"/>
  <c r="AN37" i="1"/>
  <c r="AN45" i="1"/>
  <c r="AN53" i="1"/>
  <c r="AN61" i="1"/>
  <c r="AN69" i="1"/>
  <c r="AN77" i="1"/>
  <c r="AN85" i="1"/>
  <c r="AN93" i="1"/>
  <c r="AN101" i="1"/>
  <c r="AN109" i="1"/>
  <c r="AN117" i="1"/>
  <c r="AN125" i="1"/>
  <c r="AN133" i="1"/>
  <c r="AN141" i="1"/>
  <c r="AN149" i="1"/>
  <c r="AH17" i="1"/>
  <c r="AH25" i="1"/>
  <c r="AH33" i="1"/>
  <c r="AH41" i="1"/>
  <c r="AH49" i="1"/>
  <c r="AH57" i="1"/>
  <c r="AH65" i="1"/>
  <c r="AH73" i="1"/>
  <c r="AH81" i="1"/>
  <c r="AH89" i="1"/>
  <c r="AH97" i="1"/>
  <c r="AH105" i="1"/>
  <c r="AH113" i="1"/>
  <c r="AO10" i="1"/>
  <c r="AO18" i="1"/>
  <c r="AO26" i="1"/>
  <c r="AO34" i="1"/>
  <c r="AO42" i="1"/>
  <c r="AO50" i="1"/>
  <c r="AO58" i="1"/>
  <c r="AO66" i="1"/>
  <c r="AO74" i="1"/>
  <c r="AO82" i="1"/>
  <c r="AO90" i="1"/>
  <c r="AO98" i="1"/>
  <c r="AO106" i="1"/>
  <c r="AO114" i="1"/>
  <c r="AO122" i="1"/>
  <c r="AO130" i="1"/>
  <c r="AO138" i="1"/>
  <c r="AO146" i="1"/>
  <c r="AN22" i="1"/>
  <c r="AN30" i="1"/>
  <c r="AN38" i="1"/>
  <c r="AN46" i="1"/>
  <c r="AN54" i="1"/>
  <c r="AN62" i="1"/>
  <c r="AN70" i="1"/>
  <c r="AN78" i="1"/>
  <c r="AN86" i="1"/>
  <c r="AN94" i="1"/>
  <c r="AN102" i="1"/>
  <c r="AN110" i="1"/>
  <c r="AN118" i="1"/>
  <c r="AN126" i="1"/>
  <c r="AN134" i="1"/>
  <c r="AN142" i="1"/>
  <c r="AN150" i="1"/>
  <c r="AH10" i="1"/>
  <c r="AH18" i="1"/>
  <c r="AH26" i="1"/>
  <c r="AH34" i="1"/>
  <c r="AH42" i="1"/>
  <c r="AH50" i="1"/>
  <c r="AH58" i="1"/>
  <c r="AH66" i="1"/>
  <c r="AH74" i="1"/>
  <c r="AH82" i="1"/>
  <c r="AH90" i="1"/>
  <c r="AH98" i="1"/>
  <c r="AH106" i="1"/>
  <c r="AO11" i="1"/>
  <c r="AO19" i="1"/>
  <c r="AO27" i="1"/>
  <c r="AO35" i="1"/>
  <c r="AO43" i="1"/>
  <c r="AO51" i="1"/>
  <c r="AO59" i="1"/>
  <c r="AO67" i="1"/>
  <c r="AO75" i="1"/>
  <c r="AO83" i="1"/>
  <c r="AO91" i="1"/>
  <c r="AO99" i="1"/>
  <c r="AO107" i="1"/>
  <c r="AO115" i="1"/>
  <c r="AO123" i="1"/>
  <c r="AO131" i="1"/>
  <c r="AO139" i="1"/>
  <c r="AO147" i="1"/>
  <c r="AN23" i="1"/>
  <c r="AN31" i="1"/>
  <c r="AN39" i="1"/>
  <c r="AN47" i="1"/>
  <c r="AN55" i="1"/>
  <c r="AN63" i="1"/>
  <c r="AN71" i="1"/>
  <c r="AN79" i="1"/>
  <c r="AN87" i="1"/>
  <c r="AN95" i="1"/>
  <c r="AN103" i="1"/>
  <c r="AN111" i="1"/>
  <c r="AN119" i="1"/>
  <c r="AN127" i="1"/>
  <c r="AN135" i="1"/>
  <c r="AN143" i="1"/>
  <c r="AN151" i="1"/>
  <c r="AO12" i="1"/>
  <c r="AO20" i="1"/>
  <c r="AO28" i="1"/>
  <c r="AO36" i="1"/>
  <c r="AO44" i="1"/>
  <c r="AO52" i="1"/>
  <c r="AO60" i="1"/>
  <c r="AO68" i="1"/>
  <c r="AO76" i="1"/>
  <c r="AO84" i="1"/>
  <c r="AO92" i="1"/>
  <c r="AO100" i="1"/>
  <c r="AO108" i="1"/>
  <c r="AO116" i="1"/>
  <c r="AO124" i="1"/>
  <c r="AO132" i="1"/>
  <c r="AO140" i="1"/>
  <c r="AO148" i="1"/>
  <c r="AN16" i="1"/>
  <c r="AN24" i="1"/>
  <c r="AN32" i="1"/>
  <c r="AN40" i="1"/>
  <c r="AN48" i="1"/>
  <c r="AN56" i="1"/>
  <c r="AN64" i="1"/>
  <c r="AN72" i="1"/>
  <c r="AN80" i="1"/>
  <c r="AN88" i="1"/>
  <c r="AN96" i="1"/>
  <c r="AN104" i="1"/>
  <c r="AN112" i="1"/>
  <c r="AN120" i="1"/>
  <c r="AN128" i="1"/>
  <c r="AN136" i="1"/>
  <c r="AN144" i="1"/>
  <c r="AN152" i="1"/>
  <c r="AH12" i="1"/>
  <c r="AH20" i="1"/>
  <c r="AH28" i="1"/>
  <c r="AH36" i="1"/>
  <c r="AH44" i="1"/>
  <c r="AH52" i="1"/>
  <c r="AH60" i="1"/>
  <c r="AH68" i="1"/>
  <c r="AH76" i="1"/>
  <c r="AH84" i="1"/>
  <c r="AO13" i="1"/>
  <c r="AO21" i="1"/>
  <c r="AO29" i="1"/>
  <c r="AO37" i="1"/>
  <c r="AO45" i="1"/>
  <c r="AO53" i="1"/>
  <c r="AO61" i="1"/>
  <c r="AO69" i="1"/>
  <c r="AO77" i="1"/>
  <c r="AO85" i="1"/>
  <c r="AO93" i="1"/>
  <c r="AO101" i="1"/>
  <c r="AO109" i="1"/>
  <c r="AO117" i="1"/>
  <c r="AO125" i="1"/>
  <c r="AO133" i="1"/>
  <c r="AO141" i="1"/>
  <c r="AO149" i="1"/>
  <c r="AN17" i="1"/>
  <c r="AN25" i="1"/>
  <c r="AN33" i="1"/>
  <c r="AN41" i="1"/>
  <c r="AN49" i="1"/>
  <c r="AN57" i="1"/>
  <c r="AN65" i="1"/>
  <c r="AN73" i="1"/>
  <c r="AN81" i="1"/>
  <c r="AN89" i="1"/>
  <c r="AN97" i="1"/>
  <c r="AN105" i="1"/>
  <c r="AN113" i="1"/>
  <c r="AN121" i="1"/>
  <c r="AN129" i="1"/>
  <c r="AN137" i="1"/>
  <c r="AN145" i="1"/>
  <c r="AN153" i="1"/>
  <c r="AH13" i="1"/>
  <c r="AH21" i="1"/>
  <c r="AH29" i="1"/>
  <c r="AH37" i="1"/>
  <c r="AH45" i="1"/>
  <c r="AH53" i="1"/>
  <c r="AH61" i="1"/>
  <c r="AH69" i="1"/>
  <c r="AH77" i="1"/>
  <c r="AH85" i="1"/>
  <c r="AH93" i="1"/>
  <c r="AH101" i="1"/>
  <c r="AH109" i="1"/>
  <c r="AO22" i="1"/>
  <c r="AO86" i="1"/>
  <c r="AO150" i="1"/>
  <c r="AN34" i="1"/>
  <c r="AN98" i="1"/>
  <c r="AH23" i="1"/>
  <c r="AH46" i="1"/>
  <c r="AH67" i="1"/>
  <c r="AH87" i="1"/>
  <c r="AH103" i="1"/>
  <c r="AH117" i="1"/>
  <c r="AH125" i="1"/>
  <c r="AH133" i="1"/>
  <c r="AH141" i="1"/>
  <c r="AH149" i="1"/>
  <c r="AO30" i="1"/>
  <c r="AO94" i="1"/>
  <c r="AN42" i="1"/>
  <c r="AN106" i="1"/>
  <c r="AH27" i="1"/>
  <c r="AH47" i="1"/>
  <c r="AH70" i="1"/>
  <c r="AH91" i="1"/>
  <c r="AH107" i="1"/>
  <c r="AH118" i="1"/>
  <c r="AH126" i="1"/>
  <c r="AH134" i="1"/>
  <c r="AH142" i="1"/>
  <c r="AH150" i="1"/>
  <c r="AO38" i="1"/>
  <c r="AO102" i="1"/>
  <c r="AN50" i="1"/>
  <c r="AN114" i="1"/>
  <c r="AH30" i="1"/>
  <c r="AH51" i="1"/>
  <c r="AH71" i="1"/>
  <c r="AH92" i="1"/>
  <c r="AH108" i="1"/>
  <c r="AH119" i="1"/>
  <c r="AH127" i="1"/>
  <c r="AH135" i="1"/>
  <c r="AH143" i="1"/>
  <c r="AH151" i="1"/>
  <c r="AO46" i="1"/>
  <c r="AO110" i="1"/>
  <c r="AN58" i="1"/>
  <c r="AN122" i="1"/>
  <c r="AH11" i="1"/>
  <c r="AH31" i="1"/>
  <c r="AH54" i="1"/>
  <c r="AH75" i="1"/>
  <c r="AH94" i="1"/>
  <c r="AH110" i="1"/>
  <c r="AH120" i="1"/>
  <c r="AH128" i="1"/>
  <c r="AH136" i="1"/>
  <c r="AH144" i="1"/>
  <c r="AH152" i="1"/>
  <c r="AO54" i="1"/>
  <c r="AO118" i="1"/>
  <c r="AN66" i="1"/>
  <c r="AN130" i="1"/>
  <c r="AH35" i="1"/>
  <c r="AH55" i="1"/>
  <c r="AH78" i="1"/>
  <c r="AH95" i="1"/>
  <c r="AH111" i="1"/>
  <c r="AH121" i="1"/>
  <c r="AH129" i="1"/>
  <c r="AH137" i="1"/>
  <c r="AH145" i="1"/>
  <c r="AH153" i="1"/>
  <c r="AO62" i="1"/>
  <c r="AO126" i="1"/>
  <c r="AN10" i="1"/>
  <c r="AN74" i="1"/>
  <c r="AN138" i="1"/>
  <c r="AH38" i="1"/>
  <c r="AH59" i="1"/>
  <c r="AH79" i="1"/>
  <c r="AH99" i="1"/>
  <c r="AH114" i="1"/>
  <c r="AH122" i="1"/>
  <c r="AH130" i="1"/>
  <c r="AH138" i="1"/>
  <c r="AH146" i="1"/>
  <c r="AO70" i="1"/>
  <c r="AO134" i="1"/>
  <c r="AN18" i="1"/>
  <c r="AN82" i="1"/>
  <c r="AN146" i="1"/>
  <c r="AH19" i="1"/>
  <c r="AH39" i="1"/>
  <c r="AH62" i="1"/>
  <c r="AH83" i="1"/>
  <c r="AH100" i="1"/>
  <c r="AH115" i="1"/>
  <c r="AH123" i="1"/>
  <c r="AH131" i="1"/>
  <c r="AH139" i="1"/>
  <c r="AH147" i="1"/>
  <c r="AH86" i="1"/>
  <c r="AO78" i="1"/>
  <c r="AO142" i="1"/>
  <c r="AN26" i="1"/>
  <c r="AN90" i="1"/>
  <c r="AH22" i="1"/>
  <c r="AH43" i="1"/>
  <c r="AH63" i="1"/>
  <c r="AH102" i="1"/>
  <c r="AH116" i="1"/>
  <c r="AH124" i="1"/>
  <c r="AH132" i="1"/>
  <c r="AH140" i="1"/>
  <c r="AH148" i="1"/>
  <c r="AO6" i="1"/>
  <c r="AO8" i="1"/>
  <c r="AN9" i="1"/>
  <c r="AO9" i="1"/>
  <c r="AH7" i="1"/>
  <c r="AN7" i="1"/>
  <c r="AH8" i="1"/>
  <c r="AO7" i="1"/>
  <c r="AN8" i="1"/>
  <c r="AH9" i="1"/>
  <c r="AH6" i="1"/>
  <c r="AN6" i="1"/>
  <c r="O13" i="1" l="1"/>
  <c r="AL13" i="1"/>
  <c r="AK13" i="1"/>
  <c r="AI13" i="1"/>
  <c r="BJ13" i="1"/>
  <c r="BL13" i="1"/>
  <c r="AS13" i="1"/>
  <c r="AT13" i="1"/>
  <c r="BM13" i="1" s="1"/>
  <c r="AQ13" i="1"/>
  <c r="AM13" i="1"/>
  <c r="Q10" i="1"/>
  <c r="Q11" i="1"/>
  <c r="Q12" i="1"/>
  <c r="Q13" i="1"/>
  <c r="Q14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V6" i="1"/>
  <c r="V7" i="1"/>
  <c r="V8" i="1"/>
  <c r="V9" i="1"/>
  <c r="V10" i="1"/>
  <c r="V11" i="1"/>
  <c r="V12" i="1"/>
  <c r="V13" i="1"/>
  <c r="V14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U6" i="1"/>
  <c r="U7" i="1"/>
  <c r="U8" i="1"/>
  <c r="U9" i="1"/>
  <c r="U10" i="1"/>
  <c r="U11" i="1"/>
  <c r="U12" i="1"/>
  <c r="U13" i="1"/>
  <c r="U14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Q7" i="1"/>
  <c r="AL14" i="1" l="1"/>
  <c r="AK14" i="1"/>
  <c r="AI14" i="1"/>
  <c r="BJ14" i="1"/>
  <c r="BL14" i="1"/>
  <c r="AS14" i="1"/>
  <c r="AT14" i="1"/>
  <c r="BM14" i="1" s="1"/>
  <c r="AQ14" i="1"/>
  <c r="AM14" i="1"/>
  <c r="O14" i="1"/>
  <c r="AN14" i="1"/>
  <c r="AH14" i="1"/>
  <c r="AO14" i="1"/>
  <c r="AD7" i="1"/>
  <c r="Q9" i="1"/>
  <c r="Q8" i="1"/>
  <c r="Q6" i="1"/>
  <c r="AW1005" i="1"/>
  <c r="AW1001" i="1"/>
  <c r="AW997" i="1"/>
  <c r="AW993" i="1"/>
  <c r="AW989" i="1"/>
  <c r="AW985" i="1"/>
  <c r="AW981" i="1"/>
  <c r="AW977" i="1"/>
  <c r="AW973" i="1"/>
  <c r="AW969" i="1"/>
  <c r="AW965" i="1"/>
  <c r="AW961" i="1"/>
  <c r="AW957" i="1"/>
  <c r="AW953" i="1"/>
  <c r="AW949" i="1"/>
  <c r="AW945" i="1"/>
  <c r="AW941" i="1"/>
  <c r="AW937" i="1"/>
  <c r="AW933" i="1"/>
  <c r="AW929" i="1"/>
  <c r="AW925" i="1"/>
  <c r="AW921" i="1"/>
  <c r="AW917" i="1"/>
  <c r="AW913" i="1"/>
  <c r="AW909" i="1"/>
  <c r="AW905" i="1"/>
  <c r="AW901" i="1"/>
  <c r="AW897" i="1"/>
  <c r="AW893" i="1"/>
  <c r="AW889" i="1"/>
  <c r="AW885" i="1"/>
  <c r="AW881" i="1"/>
  <c r="AW877" i="1"/>
  <c r="AW873" i="1"/>
  <c r="AW869" i="1"/>
  <c r="AW865" i="1"/>
  <c r="AW861" i="1"/>
  <c r="AW857" i="1"/>
  <c r="AW853" i="1"/>
  <c r="AW849" i="1"/>
  <c r="AW845" i="1"/>
  <c r="AW841" i="1"/>
  <c r="AW837" i="1"/>
  <c r="AW833" i="1"/>
  <c r="AW829" i="1"/>
  <c r="AW825" i="1"/>
  <c r="AW821" i="1"/>
  <c r="AW817" i="1"/>
  <c r="AW813" i="1"/>
  <c r="AW809" i="1"/>
  <c r="AW805" i="1"/>
  <c r="AW801" i="1"/>
  <c r="AW797" i="1"/>
  <c r="AW793" i="1"/>
  <c r="AW789" i="1"/>
  <c r="AW785" i="1"/>
  <c r="AW781" i="1"/>
  <c r="AW777" i="1"/>
  <c r="AW773" i="1"/>
  <c r="AW769" i="1"/>
  <c r="AW765" i="1"/>
  <c r="AW761" i="1"/>
  <c r="AW757" i="1"/>
  <c r="AW753" i="1"/>
  <c r="AW749" i="1"/>
  <c r="AW745" i="1"/>
  <c r="AW741" i="1"/>
  <c r="AW737" i="1"/>
  <c r="AW733" i="1"/>
  <c r="AW729" i="1"/>
  <c r="AW725" i="1"/>
  <c r="AW721" i="1"/>
  <c r="AW717" i="1"/>
  <c r="AW713" i="1"/>
  <c r="AW709" i="1"/>
  <c r="AW705" i="1"/>
  <c r="AW701" i="1"/>
  <c r="AW697" i="1"/>
  <c r="AW693" i="1"/>
  <c r="AW689" i="1"/>
  <c r="AW685" i="1"/>
  <c r="AW681" i="1"/>
  <c r="AW677" i="1"/>
  <c r="AW673" i="1"/>
  <c r="AW669" i="1"/>
  <c r="AW665" i="1"/>
  <c r="AW661" i="1"/>
  <c r="AW657" i="1"/>
  <c r="AW653" i="1"/>
  <c r="AW649" i="1"/>
  <c r="AW645" i="1"/>
  <c r="AW641" i="1"/>
  <c r="AW637" i="1"/>
  <c r="AW633" i="1"/>
  <c r="AW629" i="1"/>
  <c r="AW625" i="1"/>
  <c r="AW621" i="1"/>
  <c r="AW617" i="1"/>
  <c r="AW613" i="1"/>
  <c r="AW609" i="1"/>
  <c r="AW605" i="1"/>
  <c r="AW601" i="1"/>
  <c r="AW597" i="1"/>
  <c r="AW593" i="1"/>
  <c r="AW589" i="1"/>
  <c r="AW585" i="1"/>
  <c r="AW581" i="1"/>
  <c r="AW577" i="1"/>
  <c r="AW573" i="1"/>
  <c r="AW569" i="1"/>
  <c r="AW565" i="1"/>
  <c r="AW561" i="1"/>
  <c r="AW557" i="1"/>
  <c r="AW553" i="1"/>
  <c r="AW549" i="1"/>
  <c r="AW545" i="1"/>
  <c r="AW541" i="1"/>
  <c r="AW537" i="1"/>
  <c r="AW533" i="1"/>
  <c r="AW529" i="1"/>
  <c r="AW525" i="1"/>
  <c r="AW521" i="1"/>
  <c r="AW517" i="1"/>
  <c r="AW513" i="1"/>
  <c r="AW509" i="1"/>
  <c r="AW505" i="1"/>
  <c r="AW501" i="1"/>
  <c r="AW497" i="1"/>
  <c r="AW493" i="1"/>
  <c r="AW489" i="1"/>
  <c r="AW485" i="1"/>
  <c r="AW481" i="1"/>
  <c r="AW477" i="1"/>
  <c r="AW473" i="1"/>
  <c r="AW469" i="1"/>
  <c r="AW465" i="1"/>
  <c r="AW461" i="1"/>
  <c r="AW457" i="1"/>
  <c r="AW453" i="1"/>
  <c r="AW449" i="1"/>
  <c r="AW445" i="1"/>
  <c r="AW441" i="1"/>
  <c r="AW437" i="1"/>
  <c r="AW433" i="1"/>
  <c r="AW429" i="1"/>
  <c r="AW425" i="1"/>
  <c r="AW421" i="1"/>
  <c r="AW417" i="1"/>
  <c r="AW413" i="1"/>
  <c r="AW409" i="1"/>
  <c r="AW405" i="1"/>
  <c r="AW401" i="1"/>
  <c r="AW397" i="1"/>
  <c r="AW393" i="1"/>
  <c r="AW389" i="1"/>
  <c r="AW385" i="1"/>
  <c r="AW381" i="1"/>
  <c r="AW377" i="1"/>
  <c r="AW373" i="1"/>
  <c r="AW369" i="1"/>
  <c r="AW365" i="1"/>
  <c r="AW361" i="1"/>
  <c r="AW357" i="1"/>
  <c r="AW353" i="1"/>
  <c r="AW349" i="1"/>
  <c r="AW345" i="1"/>
  <c r="AW341" i="1"/>
  <c r="AW337" i="1"/>
  <c r="AW333" i="1"/>
  <c r="AW329" i="1"/>
  <c r="AW325" i="1"/>
  <c r="AW321" i="1"/>
  <c r="AW317" i="1"/>
  <c r="AW313" i="1"/>
  <c r="AW309" i="1"/>
  <c r="AW305" i="1"/>
  <c r="AW301" i="1"/>
  <c r="AW297" i="1"/>
  <c r="AW293" i="1"/>
  <c r="AW289" i="1"/>
  <c r="AW285" i="1"/>
  <c r="AW281" i="1"/>
  <c r="AW277" i="1"/>
  <c r="AW273" i="1"/>
  <c r="AW269" i="1"/>
  <c r="AW265" i="1"/>
  <c r="AW261" i="1"/>
  <c r="AW257" i="1"/>
  <c r="AW253" i="1"/>
  <c r="AW249" i="1"/>
  <c r="AW245" i="1"/>
  <c r="AW241" i="1"/>
  <c r="AW237" i="1"/>
  <c r="AW233" i="1"/>
  <c r="AW229" i="1"/>
  <c r="AW225" i="1"/>
  <c r="AW221" i="1"/>
  <c r="AW217" i="1"/>
  <c r="AW213" i="1"/>
  <c r="AW209" i="1"/>
  <c r="AW205" i="1"/>
  <c r="AW201" i="1"/>
  <c r="AW197" i="1"/>
  <c r="AW193" i="1"/>
  <c r="AW189" i="1"/>
  <c r="AW185" i="1"/>
  <c r="AW181" i="1"/>
  <c r="AW177" i="1"/>
  <c r="AW173" i="1"/>
  <c r="AW169" i="1"/>
  <c r="AW165" i="1"/>
  <c r="AW161" i="1"/>
  <c r="AW157" i="1"/>
  <c r="AW153" i="1"/>
  <c r="AW149" i="1"/>
  <c r="AW145" i="1"/>
  <c r="AW141" i="1"/>
  <c r="AW137" i="1"/>
  <c r="AW133" i="1"/>
  <c r="AW129" i="1"/>
  <c r="AW125" i="1"/>
  <c r="AW121" i="1"/>
  <c r="AW117" i="1"/>
  <c r="AW113" i="1"/>
  <c r="AW109" i="1"/>
  <c r="AW105" i="1"/>
  <c r="AW101" i="1"/>
  <c r="AW97" i="1"/>
  <c r="AW93" i="1"/>
  <c r="AW89" i="1"/>
  <c r="AW85" i="1"/>
  <c r="AW81" i="1"/>
  <c r="AW77" i="1"/>
  <c r="AW73" i="1"/>
  <c r="AW69" i="1"/>
  <c r="AW65" i="1"/>
  <c r="AW61" i="1"/>
  <c r="AW57" i="1"/>
  <c r="AW53" i="1"/>
  <c r="AW49" i="1"/>
  <c r="AW45" i="1"/>
  <c r="AW41" i="1"/>
  <c r="AW37" i="1"/>
  <c r="AW33" i="1"/>
  <c r="AW29" i="1"/>
  <c r="AW25" i="1"/>
  <c r="AW21" i="1"/>
  <c r="AW17" i="1"/>
  <c r="AW13" i="1"/>
  <c r="AW9" i="1"/>
  <c r="AW954" i="1"/>
  <c r="AW1004" i="1"/>
  <c r="AW1000" i="1"/>
  <c r="AW996" i="1"/>
  <c r="AW992" i="1"/>
  <c r="AW988" i="1"/>
  <c r="AW984" i="1"/>
  <c r="AW980" i="1"/>
  <c r="AW976" i="1"/>
  <c r="AW972" i="1"/>
  <c r="AW968" i="1"/>
  <c r="AW964" i="1"/>
  <c r="AW960" i="1"/>
  <c r="AW956" i="1"/>
  <c r="AW952" i="1"/>
  <c r="AW948" i="1"/>
  <c r="AW944" i="1"/>
  <c r="AW940" i="1"/>
  <c r="AW936" i="1"/>
  <c r="AW932" i="1"/>
  <c r="AW928" i="1"/>
  <c r="AW924" i="1"/>
  <c r="AW920" i="1"/>
  <c r="AW916" i="1"/>
  <c r="AW912" i="1"/>
  <c r="AW908" i="1"/>
  <c r="AW904" i="1"/>
  <c r="AW900" i="1"/>
  <c r="AW896" i="1"/>
  <c r="AW892" i="1"/>
  <c r="AW888" i="1"/>
  <c r="AW884" i="1"/>
  <c r="AW880" i="1"/>
  <c r="AW876" i="1"/>
  <c r="AW872" i="1"/>
  <c r="AW868" i="1"/>
  <c r="AW864" i="1"/>
  <c r="AW860" i="1"/>
  <c r="AW856" i="1"/>
  <c r="AW852" i="1"/>
  <c r="AW848" i="1"/>
  <c r="AW844" i="1"/>
  <c r="AW840" i="1"/>
  <c r="AW836" i="1"/>
  <c r="AW832" i="1"/>
  <c r="AW828" i="1"/>
  <c r="AW824" i="1"/>
  <c r="AW820" i="1"/>
  <c r="AW816" i="1"/>
  <c r="AW812" i="1"/>
  <c r="AW808" i="1"/>
  <c r="AW804" i="1"/>
  <c r="AW800" i="1"/>
  <c r="AW796" i="1"/>
  <c r="AW792" i="1"/>
  <c r="AW788" i="1"/>
  <c r="AW784" i="1"/>
  <c r="AW780" i="1"/>
  <c r="AW776" i="1"/>
  <c r="AW772" i="1"/>
  <c r="AW768" i="1"/>
  <c r="AW764" i="1"/>
  <c r="AW760" i="1"/>
  <c r="AW756" i="1"/>
  <c r="AW752" i="1"/>
  <c r="AW748" i="1"/>
  <c r="AW744" i="1"/>
  <c r="AW740" i="1"/>
  <c r="AW736" i="1"/>
  <c r="AW732" i="1"/>
  <c r="AW728" i="1"/>
  <c r="AW724" i="1"/>
  <c r="AW720" i="1"/>
  <c r="AW716" i="1"/>
  <c r="AW712" i="1"/>
  <c r="AW708" i="1"/>
  <c r="AW704" i="1"/>
  <c r="AW700" i="1"/>
  <c r="AW696" i="1"/>
  <c r="AW692" i="1"/>
  <c r="AW688" i="1"/>
  <c r="AW684" i="1"/>
  <c r="AW680" i="1"/>
  <c r="AW676" i="1"/>
  <c r="AW672" i="1"/>
  <c r="AW668" i="1"/>
  <c r="AW664" i="1"/>
  <c r="AW660" i="1"/>
  <c r="AW656" i="1"/>
  <c r="AW652" i="1"/>
  <c r="AW648" i="1"/>
  <c r="AW644" i="1"/>
  <c r="AW640" i="1"/>
  <c r="AW636" i="1"/>
  <c r="AW632" i="1"/>
  <c r="AW628" i="1"/>
  <c r="AW624" i="1"/>
  <c r="AW620" i="1"/>
  <c r="AW616" i="1"/>
  <c r="AW612" i="1"/>
  <c r="AW608" i="1"/>
  <c r="AW604" i="1"/>
  <c r="AW600" i="1"/>
  <c r="AW596" i="1"/>
  <c r="AW592" i="1"/>
  <c r="AW588" i="1"/>
  <c r="AW584" i="1"/>
  <c r="AW580" i="1"/>
  <c r="AW576" i="1"/>
  <c r="AW572" i="1"/>
  <c r="AW568" i="1"/>
  <c r="AW564" i="1"/>
  <c r="AW560" i="1"/>
  <c r="AW556" i="1"/>
  <c r="AW552" i="1"/>
  <c r="AW548" i="1"/>
  <c r="AW544" i="1"/>
  <c r="AW540" i="1"/>
  <c r="AW536" i="1"/>
  <c r="AW532" i="1"/>
  <c r="AW528" i="1"/>
  <c r="AW524" i="1"/>
  <c r="AW520" i="1"/>
  <c r="AW516" i="1"/>
  <c r="AW512" i="1"/>
  <c r="AW508" i="1"/>
  <c r="AW504" i="1"/>
  <c r="AW500" i="1"/>
  <c r="AW496" i="1"/>
  <c r="AW492" i="1"/>
  <c r="AW488" i="1"/>
  <c r="AW484" i="1"/>
  <c r="AW480" i="1"/>
  <c r="AW476" i="1"/>
  <c r="AW472" i="1"/>
  <c r="AW468" i="1"/>
  <c r="AW464" i="1"/>
  <c r="AW460" i="1"/>
  <c r="AW456" i="1"/>
  <c r="AW452" i="1"/>
  <c r="AW448" i="1"/>
  <c r="AW444" i="1"/>
  <c r="AW440" i="1"/>
  <c r="AW436" i="1"/>
  <c r="AW432" i="1"/>
  <c r="AW428" i="1"/>
  <c r="AW424" i="1"/>
  <c r="AW420" i="1"/>
  <c r="AW416" i="1"/>
  <c r="AW412" i="1"/>
  <c r="AW408" i="1"/>
  <c r="AW404" i="1"/>
  <c r="AW400" i="1"/>
  <c r="AW396" i="1"/>
  <c r="AW392" i="1"/>
  <c r="AW388" i="1"/>
  <c r="AW384" i="1"/>
  <c r="AW380" i="1"/>
  <c r="AW376" i="1"/>
  <c r="AW372" i="1"/>
  <c r="AW368" i="1"/>
  <c r="AW364" i="1"/>
  <c r="AW360" i="1"/>
  <c r="AW356" i="1"/>
  <c r="AW352" i="1"/>
  <c r="AW348" i="1"/>
  <c r="AW344" i="1"/>
  <c r="AW340" i="1"/>
  <c r="AW336" i="1"/>
  <c r="AW332" i="1"/>
  <c r="AW328" i="1"/>
  <c r="AW324" i="1"/>
  <c r="AW320" i="1"/>
  <c r="AW316" i="1"/>
  <c r="AW312" i="1"/>
  <c r="AW308" i="1"/>
  <c r="AW304" i="1"/>
  <c r="AW300" i="1"/>
  <c r="AW296" i="1"/>
  <c r="AW292" i="1"/>
  <c r="AW288" i="1"/>
  <c r="AW284" i="1"/>
  <c r="AW280" i="1"/>
  <c r="AW276" i="1"/>
  <c r="AW272" i="1"/>
  <c r="AW268" i="1"/>
  <c r="AW264" i="1"/>
  <c r="AW260" i="1"/>
  <c r="AW256" i="1"/>
  <c r="AW252" i="1"/>
  <c r="AW248" i="1"/>
  <c r="AW244" i="1"/>
  <c r="AW240" i="1"/>
  <c r="AW236" i="1"/>
  <c r="AW232" i="1"/>
  <c r="AW228" i="1"/>
  <c r="AW224" i="1"/>
  <c r="AW220" i="1"/>
  <c r="AW216" i="1"/>
  <c r="AW212" i="1"/>
  <c r="AW208" i="1"/>
  <c r="AW204" i="1"/>
  <c r="AW200" i="1"/>
  <c r="AW196" i="1"/>
  <c r="AW192" i="1"/>
  <c r="AW188" i="1"/>
  <c r="AW184" i="1"/>
  <c r="AW180" i="1"/>
  <c r="AW176" i="1"/>
  <c r="AW172" i="1"/>
  <c r="AW168" i="1"/>
  <c r="AW164" i="1"/>
  <c r="AW160" i="1"/>
  <c r="AW156" i="1"/>
  <c r="AW152" i="1"/>
  <c r="AW148" i="1"/>
  <c r="AW144" i="1"/>
  <c r="AW140" i="1"/>
  <c r="AW136" i="1"/>
  <c r="AW132" i="1"/>
  <c r="AW128" i="1"/>
  <c r="AW124" i="1"/>
  <c r="AW120" i="1"/>
  <c r="AW116" i="1"/>
  <c r="AW112" i="1"/>
  <c r="AW108" i="1"/>
  <c r="AW104" i="1"/>
  <c r="AW100" i="1"/>
  <c r="AW96" i="1"/>
  <c r="AW92" i="1"/>
  <c r="AW88" i="1"/>
  <c r="AW84" i="1"/>
  <c r="AW80" i="1"/>
  <c r="AW76" i="1"/>
  <c r="AW72" i="1"/>
  <c r="AW68" i="1"/>
  <c r="AW64" i="1"/>
  <c r="AW60" i="1"/>
  <c r="AW56" i="1"/>
  <c r="AW52" i="1"/>
  <c r="AW48" i="1"/>
  <c r="AW44" i="1"/>
  <c r="AW40" i="1"/>
  <c r="AW36" i="1"/>
  <c r="AW32" i="1"/>
  <c r="AW28" i="1"/>
  <c r="AW24" i="1"/>
  <c r="AW20" i="1"/>
  <c r="AW16" i="1"/>
  <c r="AW12" i="1"/>
  <c r="AW8" i="1"/>
  <c r="AW958" i="1"/>
  <c r="AW1003" i="1"/>
  <c r="AW999" i="1"/>
  <c r="AW995" i="1"/>
  <c r="AW991" i="1"/>
  <c r="AW987" i="1"/>
  <c r="AW983" i="1"/>
  <c r="AW979" i="1"/>
  <c r="AW975" i="1"/>
  <c r="AW971" i="1"/>
  <c r="AW967" i="1"/>
  <c r="AW963" i="1"/>
  <c r="AW959" i="1"/>
  <c r="AW955" i="1"/>
  <c r="AW951" i="1"/>
  <c r="AW947" i="1"/>
  <c r="AW943" i="1"/>
  <c r="AW939" i="1"/>
  <c r="AW935" i="1"/>
  <c r="AW931" i="1"/>
  <c r="AW927" i="1"/>
  <c r="AW923" i="1"/>
  <c r="AW919" i="1"/>
  <c r="AW915" i="1"/>
  <c r="AW911" i="1"/>
  <c r="AW907" i="1"/>
  <c r="AW903" i="1"/>
  <c r="AW899" i="1"/>
  <c r="AW895" i="1"/>
  <c r="AW891" i="1"/>
  <c r="AW887" i="1"/>
  <c r="AW883" i="1"/>
  <c r="AW879" i="1"/>
  <c r="AW875" i="1"/>
  <c r="AW871" i="1"/>
  <c r="AW867" i="1"/>
  <c r="AW863" i="1"/>
  <c r="AW859" i="1"/>
  <c r="AW855" i="1"/>
  <c r="AW851" i="1"/>
  <c r="AW847" i="1"/>
  <c r="AW843" i="1"/>
  <c r="AW839" i="1"/>
  <c r="AW835" i="1"/>
  <c r="AW831" i="1"/>
  <c r="AW827" i="1"/>
  <c r="AW823" i="1"/>
  <c r="AW819" i="1"/>
  <c r="AW815" i="1"/>
  <c r="AW811" i="1"/>
  <c r="AW807" i="1"/>
  <c r="AW803" i="1"/>
  <c r="AW799" i="1"/>
  <c r="AW795" i="1"/>
  <c r="AW791" i="1"/>
  <c r="AW787" i="1"/>
  <c r="AW783" i="1"/>
  <c r="AW779" i="1"/>
  <c r="AW775" i="1"/>
  <c r="AW771" i="1"/>
  <c r="AW767" i="1"/>
  <c r="AW763" i="1"/>
  <c r="AW759" i="1"/>
  <c r="AW755" i="1"/>
  <c r="AW751" i="1"/>
  <c r="AW747" i="1"/>
  <c r="AW743" i="1"/>
  <c r="AW739" i="1"/>
  <c r="AW735" i="1"/>
  <c r="AW731" i="1"/>
  <c r="AW727" i="1"/>
  <c r="AW723" i="1"/>
  <c r="AW719" i="1"/>
  <c r="AW715" i="1"/>
  <c r="AW711" i="1"/>
  <c r="AW707" i="1"/>
  <c r="AW703" i="1"/>
  <c r="AW699" i="1"/>
  <c r="AW695" i="1"/>
  <c r="AW691" i="1"/>
  <c r="AW687" i="1"/>
  <c r="AW683" i="1"/>
  <c r="AW679" i="1"/>
  <c r="AW675" i="1"/>
  <c r="AW671" i="1"/>
  <c r="AW667" i="1"/>
  <c r="AW663" i="1"/>
  <c r="AW659" i="1"/>
  <c r="AW655" i="1"/>
  <c r="AW651" i="1"/>
  <c r="AW647" i="1"/>
  <c r="AW643" i="1"/>
  <c r="AW639" i="1"/>
  <c r="AW635" i="1"/>
  <c r="AW631" i="1"/>
  <c r="AW627" i="1"/>
  <c r="AW623" i="1"/>
  <c r="AW619" i="1"/>
  <c r="AW615" i="1"/>
  <c r="AW611" i="1"/>
  <c r="AW607" i="1"/>
  <c r="AW603" i="1"/>
  <c r="AW599" i="1"/>
  <c r="AW595" i="1"/>
  <c r="AW591" i="1"/>
  <c r="AW587" i="1"/>
  <c r="AW583" i="1"/>
  <c r="AW579" i="1"/>
  <c r="AW575" i="1"/>
  <c r="AW571" i="1"/>
  <c r="AW567" i="1"/>
  <c r="AW563" i="1"/>
  <c r="AW559" i="1"/>
  <c r="AW555" i="1"/>
  <c r="AW551" i="1"/>
  <c r="AW547" i="1"/>
  <c r="AW543" i="1"/>
  <c r="AW539" i="1"/>
  <c r="AW535" i="1"/>
  <c r="AW531" i="1"/>
  <c r="AW527" i="1"/>
  <c r="AW523" i="1"/>
  <c r="AW519" i="1"/>
  <c r="AW515" i="1"/>
  <c r="AW511" i="1"/>
  <c r="AW507" i="1"/>
  <c r="AW503" i="1"/>
  <c r="AW499" i="1"/>
  <c r="AW495" i="1"/>
  <c r="AW491" i="1"/>
  <c r="AW487" i="1"/>
  <c r="AW483" i="1"/>
  <c r="AW479" i="1"/>
  <c r="AW475" i="1"/>
  <c r="AW471" i="1"/>
  <c r="AW467" i="1"/>
  <c r="AW463" i="1"/>
  <c r="AW459" i="1"/>
  <c r="AW455" i="1"/>
  <c r="AW451" i="1"/>
  <c r="AW447" i="1"/>
  <c r="AW443" i="1"/>
  <c r="AW439" i="1"/>
  <c r="AW435" i="1"/>
  <c r="AW431" i="1"/>
  <c r="AW427" i="1"/>
  <c r="AW423" i="1"/>
  <c r="AW419" i="1"/>
  <c r="AW415" i="1"/>
  <c r="AW411" i="1"/>
  <c r="AW407" i="1"/>
  <c r="AW403" i="1"/>
  <c r="AW399" i="1"/>
  <c r="AW395" i="1"/>
  <c r="AW391" i="1"/>
  <c r="AW387" i="1"/>
  <c r="AW383" i="1"/>
  <c r="AW379" i="1"/>
  <c r="AW375" i="1"/>
  <c r="AW371" i="1"/>
  <c r="AW367" i="1"/>
  <c r="AW363" i="1"/>
  <c r="AW359" i="1"/>
  <c r="AW355" i="1"/>
  <c r="AW351" i="1"/>
  <c r="AW347" i="1"/>
  <c r="AW343" i="1"/>
  <c r="AW339" i="1"/>
  <c r="AW335" i="1"/>
  <c r="AW331" i="1"/>
  <c r="AW327" i="1"/>
  <c r="AW323" i="1"/>
  <c r="AW319" i="1"/>
  <c r="AW315" i="1"/>
  <c r="AW311" i="1"/>
  <c r="AW307" i="1"/>
  <c r="AW303" i="1"/>
  <c r="AW299" i="1"/>
  <c r="AW295" i="1"/>
  <c r="AW291" i="1"/>
  <c r="AW287" i="1"/>
  <c r="AW283" i="1"/>
  <c r="AW279" i="1"/>
  <c r="AW275" i="1"/>
  <c r="AW271" i="1"/>
  <c r="AW267" i="1"/>
  <c r="AW263" i="1"/>
  <c r="AW259" i="1"/>
  <c r="AW255" i="1"/>
  <c r="AW251" i="1"/>
  <c r="AW247" i="1"/>
  <c r="AW243" i="1"/>
  <c r="AW239" i="1"/>
  <c r="AW235" i="1"/>
  <c r="AW231" i="1"/>
  <c r="AW227" i="1"/>
  <c r="AW223" i="1"/>
  <c r="AW219" i="1"/>
  <c r="AW215" i="1"/>
  <c r="AW211" i="1"/>
  <c r="AW207" i="1"/>
  <c r="AW203" i="1"/>
  <c r="AW199" i="1"/>
  <c r="AW195" i="1"/>
  <c r="AW191" i="1"/>
  <c r="AW187" i="1"/>
  <c r="AW183" i="1"/>
  <c r="AW179" i="1"/>
  <c r="AW175" i="1"/>
  <c r="AW171" i="1"/>
  <c r="AW167" i="1"/>
  <c r="AW163" i="1"/>
  <c r="AW159" i="1"/>
  <c r="AW155" i="1"/>
  <c r="AW151" i="1"/>
  <c r="AW147" i="1"/>
  <c r="AW143" i="1"/>
  <c r="AW139" i="1"/>
  <c r="AW135" i="1"/>
  <c r="AW131" i="1"/>
  <c r="AW127" i="1"/>
  <c r="AW123" i="1"/>
  <c r="AW119" i="1"/>
  <c r="AW115" i="1"/>
  <c r="AW111" i="1"/>
  <c r="AW107" i="1"/>
  <c r="AW103" i="1"/>
  <c r="AW99" i="1"/>
  <c r="AW95" i="1"/>
  <c r="AW91" i="1"/>
  <c r="AW87" i="1"/>
  <c r="AW83" i="1"/>
  <c r="AW79" i="1"/>
  <c r="AW75" i="1"/>
  <c r="AW71" i="1"/>
  <c r="AW67" i="1"/>
  <c r="AW63" i="1"/>
  <c r="AW59" i="1"/>
  <c r="AW55" i="1"/>
  <c r="AW51" i="1"/>
  <c r="AW47" i="1"/>
  <c r="AW43" i="1"/>
  <c r="AW39" i="1"/>
  <c r="AW35" i="1"/>
  <c r="AW31" i="1"/>
  <c r="AW27" i="1"/>
  <c r="AW23" i="1"/>
  <c r="AW19" i="1"/>
  <c r="AW15" i="1"/>
  <c r="AW11" i="1"/>
  <c r="AW7" i="1"/>
  <c r="AW1002" i="1"/>
  <c r="AW998" i="1"/>
  <c r="AW994" i="1"/>
  <c r="AW990" i="1"/>
  <c r="AW986" i="1"/>
  <c r="AW982" i="1"/>
  <c r="AW978" i="1"/>
  <c r="AW974" i="1"/>
  <c r="AW970" i="1"/>
  <c r="AW966" i="1"/>
  <c r="AW962" i="1"/>
  <c r="AW950" i="1"/>
  <c r="AW946" i="1"/>
  <c r="AW942" i="1"/>
  <c r="AW938" i="1"/>
  <c r="AW934" i="1"/>
  <c r="AW930" i="1"/>
  <c r="AW926" i="1"/>
  <c r="AW922" i="1"/>
  <c r="AW918" i="1"/>
  <c r="AW914" i="1"/>
  <c r="AW910" i="1"/>
  <c r="AW906" i="1"/>
  <c r="AW902" i="1"/>
  <c r="AW898" i="1"/>
  <c r="AW894" i="1"/>
  <c r="AW890" i="1"/>
  <c r="AW886" i="1"/>
  <c r="AW882" i="1"/>
  <c r="AW878" i="1"/>
  <c r="AW874" i="1"/>
  <c r="AW870" i="1"/>
  <c r="AW866" i="1"/>
  <c r="AW862" i="1"/>
  <c r="AW858" i="1"/>
  <c r="AW854" i="1"/>
  <c r="AW850" i="1"/>
  <c r="AW846" i="1"/>
  <c r="AW842" i="1"/>
  <c r="AW838" i="1"/>
  <c r="AW834" i="1"/>
  <c r="AW830" i="1"/>
  <c r="AW826" i="1"/>
  <c r="AW822" i="1"/>
  <c r="AW818" i="1"/>
  <c r="AW814" i="1"/>
  <c r="AW810" i="1"/>
  <c r="AW806" i="1"/>
  <c r="AW802" i="1"/>
  <c r="AW798" i="1"/>
  <c r="AW794" i="1"/>
  <c r="AW790" i="1"/>
  <c r="AW786" i="1"/>
  <c r="AW782" i="1"/>
  <c r="AW778" i="1"/>
  <c r="AW774" i="1"/>
  <c r="AW770" i="1"/>
  <c r="AW766" i="1"/>
  <c r="AW762" i="1"/>
  <c r="AW758" i="1"/>
  <c r="AW754" i="1"/>
  <c r="AW750" i="1"/>
  <c r="AW746" i="1"/>
  <c r="AW742" i="1"/>
  <c r="AW738" i="1"/>
  <c r="AW734" i="1"/>
  <c r="AW730" i="1"/>
  <c r="AW726" i="1"/>
  <c r="AW722" i="1"/>
  <c r="AW718" i="1"/>
  <c r="AW714" i="1"/>
  <c r="AW710" i="1"/>
  <c r="AW706" i="1"/>
  <c r="AW702" i="1"/>
  <c r="AW698" i="1"/>
  <c r="AW694" i="1"/>
  <c r="AW690" i="1"/>
  <c r="AW686" i="1"/>
  <c r="AW682" i="1"/>
  <c r="AW678" i="1"/>
  <c r="AW674" i="1"/>
  <c r="AW670" i="1"/>
  <c r="AW666" i="1"/>
  <c r="AW662" i="1"/>
  <c r="AW658" i="1"/>
  <c r="AW654" i="1"/>
  <c r="AW650" i="1"/>
  <c r="AW646" i="1"/>
  <c r="AW642" i="1"/>
  <c r="AW638" i="1"/>
  <c r="AW634" i="1"/>
  <c r="AW630" i="1"/>
  <c r="AW626" i="1"/>
  <c r="AW622" i="1"/>
  <c r="AW618" i="1"/>
  <c r="AW614" i="1"/>
  <c r="AW610" i="1"/>
  <c r="AW606" i="1"/>
  <c r="AW602" i="1"/>
  <c r="AW598" i="1"/>
  <c r="AW594" i="1"/>
  <c r="AW590" i="1"/>
  <c r="AW586" i="1"/>
  <c r="AW582" i="1"/>
  <c r="AW578" i="1"/>
  <c r="AW574" i="1"/>
  <c r="AW570" i="1"/>
  <c r="AW566" i="1"/>
  <c r="AW562" i="1"/>
  <c r="AW558" i="1"/>
  <c r="AW554" i="1"/>
  <c r="AW550" i="1"/>
  <c r="AW546" i="1"/>
  <c r="AW542" i="1"/>
  <c r="AW538" i="1"/>
  <c r="AW534" i="1"/>
  <c r="AW530" i="1"/>
  <c r="AW526" i="1"/>
  <c r="AW522" i="1"/>
  <c r="AW518" i="1"/>
  <c r="AW514" i="1"/>
  <c r="AW510" i="1"/>
  <c r="AW506" i="1"/>
  <c r="AW502" i="1"/>
  <c r="AW498" i="1"/>
  <c r="AW494" i="1"/>
  <c r="AW490" i="1"/>
  <c r="AW486" i="1"/>
  <c r="AW482" i="1"/>
  <c r="AW478" i="1"/>
  <c r="AW474" i="1"/>
  <c r="AW470" i="1"/>
  <c r="AW466" i="1"/>
  <c r="AW462" i="1"/>
  <c r="AW458" i="1"/>
  <c r="AW454" i="1"/>
  <c r="AW450" i="1"/>
  <c r="AW446" i="1"/>
  <c r="AW442" i="1"/>
  <c r="AW438" i="1"/>
  <c r="AW434" i="1"/>
  <c r="AW430" i="1"/>
  <c r="AW426" i="1"/>
  <c r="AW422" i="1"/>
  <c r="AW418" i="1"/>
  <c r="AW414" i="1"/>
  <c r="AW410" i="1"/>
  <c r="AW406" i="1"/>
  <c r="AW402" i="1"/>
  <c r="AW398" i="1"/>
  <c r="AW394" i="1"/>
  <c r="AW390" i="1"/>
  <c r="AW386" i="1"/>
  <c r="AW382" i="1"/>
  <c r="AW378" i="1"/>
  <c r="AW374" i="1"/>
  <c r="AW370" i="1"/>
  <c r="AW366" i="1"/>
  <c r="AW362" i="1"/>
  <c r="AW358" i="1"/>
  <c r="AW354" i="1"/>
  <c r="AW350" i="1"/>
  <c r="AW346" i="1"/>
  <c r="AW342" i="1"/>
  <c r="AW338" i="1"/>
  <c r="AW334" i="1"/>
  <c r="AW330" i="1"/>
  <c r="AW326" i="1"/>
  <c r="AW322" i="1"/>
  <c r="AW318" i="1"/>
  <c r="AW314" i="1"/>
  <c r="AW310" i="1"/>
  <c r="AW306" i="1"/>
  <c r="AW302" i="1"/>
  <c r="AW298" i="1"/>
  <c r="AW294" i="1"/>
  <c r="AW290" i="1"/>
  <c r="AW286" i="1"/>
  <c r="AW282" i="1"/>
  <c r="AW278" i="1"/>
  <c r="AW274" i="1"/>
  <c r="AW270" i="1"/>
  <c r="AW266" i="1"/>
  <c r="AW262" i="1"/>
  <c r="AW258" i="1"/>
  <c r="AW254" i="1"/>
  <c r="AW250" i="1"/>
  <c r="AW246" i="1"/>
  <c r="AW242" i="1"/>
  <c r="AW238" i="1"/>
  <c r="AW234" i="1"/>
  <c r="AW230" i="1"/>
  <c r="AW226" i="1"/>
  <c r="AW222" i="1"/>
  <c r="AW218" i="1"/>
  <c r="AW214" i="1"/>
  <c r="AW210" i="1"/>
  <c r="AW206" i="1"/>
  <c r="AW202" i="1"/>
  <c r="AW198" i="1"/>
  <c r="AW194" i="1"/>
  <c r="AW190" i="1"/>
  <c r="AW186" i="1"/>
  <c r="AW182" i="1"/>
  <c r="AW178" i="1"/>
  <c r="AW174" i="1"/>
  <c r="AW170" i="1"/>
  <c r="AW166" i="1"/>
  <c r="AW162" i="1"/>
  <c r="AW158" i="1"/>
  <c r="AW154" i="1"/>
  <c r="AW150" i="1"/>
  <c r="AW146" i="1"/>
  <c r="AW142" i="1"/>
  <c r="AW138" i="1"/>
  <c r="AW134" i="1"/>
  <c r="AW130" i="1"/>
  <c r="AW126" i="1"/>
  <c r="AW122" i="1"/>
  <c r="AW118" i="1"/>
  <c r="AW114" i="1"/>
  <c r="AW110" i="1"/>
  <c r="AW106" i="1"/>
  <c r="AW102" i="1"/>
  <c r="AW98" i="1"/>
  <c r="AW94" i="1"/>
  <c r="AW90" i="1"/>
  <c r="AW86" i="1"/>
  <c r="AW82" i="1"/>
  <c r="AW78" i="1"/>
  <c r="AW74" i="1"/>
  <c r="AW70" i="1"/>
  <c r="AW66" i="1"/>
  <c r="AW62" i="1"/>
  <c r="AW58" i="1"/>
  <c r="AW54" i="1"/>
  <c r="AW50" i="1"/>
  <c r="AW46" i="1"/>
  <c r="AW42" i="1"/>
  <c r="AW38" i="1"/>
  <c r="AW34" i="1"/>
  <c r="AW30" i="1"/>
  <c r="AW26" i="1"/>
  <c r="AW22" i="1"/>
  <c r="AW18" i="1"/>
  <c r="AW14" i="1"/>
  <c r="AW10" i="1"/>
  <c r="AW6" i="1"/>
  <c r="AJ17" i="1"/>
  <c r="AJ13" i="1"/>
  <c r="AJ9" i="1"/>
  <c r="AJ1004" i="1"/>
  <c r="AJ1000" i="1"/>
  <c r="AJ996" i="1"/>
  <c r="AJ992" i="1"/>
  <c r="AJ988" i="1"/>
  <c r="AJ984" i="1"/>
  <c r="AJ980" i="1"/>
  <c r="AJ976" i="1"/>
  <c r="AJ972" i="1"/>
  <c r="AJ968" i="1"/>
  <c r="AJ964" i="1"/>
  <c r="AJ960" i="1"/>
  <c r="AJ956" i="1"/>
  <c r="AJ952" i="1"/>
  <c r="AJ948" i="1"/>
  <c r="AJ944" i="1"/>
  <c r="AJ940" i="1"/>
  <c r="AJ936" i="1"/>
  <c r="AJ932" i="1"/>
  <c r="AJ928" i="1"/>
  <c r="AJ924" i="1"/>
  <c r="AJ920" i="1"/>
  <c r="AJ916" i="1"/>
  <c r="AJ912" i="1"/>
  <c r="AJ908" i="1"/>
  <c r="AJ904" i="1"/>
  <c r="AJ900" i="1"/>
  <c r="AJ896" i="1"/>
  <c r="AJ892" i="1"/>
  <c r="AJ888" i="1"/>
  <c r="AJ884" i="1"/>
  <c r="AJ880" i="1"/>
  <c r="AJ876" i="1"/>
  <c r="AJ872" i="1"/>
  <c r="AJ868" i="1"/>
  <c r="AJ864" i="1"/>
  <c r="AJ860" i="1"/>
  <c r="AJ856" i="1"/>
  <c r="AJ852" i="1"/>
  <c r="AJ848" i="1"/>
  <c r="AJ844" i="1"/>
  <c r="AJ840" i="1"/>
  <c r="AJ836" i="1"/>
  <c r="AJ832" i="1"/>
  <c r="AJ828" i="1"/>
  <c r="AJ824" i="1"/>
  <c r="AJ820" i="1"/>
  <c r="AJ816" i="1"/>
  <c r="AJ812" i="1"/>
  <c r="AJ808" i="1"/>
  <c r="AJ804" i="1"/>
  <c r="AJ800" i="1"/>
  <c r="AJ796" i="1"/>
  <c r="AJ792" i="1"/>
  <c r="AJ788" i="1"/>
  <c r="AJ784" i="1"/>
  <c r="AJ780" i="1"/>
  <c r="AJ776" i="1"/>
  <c r="AJ772" i="1"/>
  <c r="AJ768" i="1"/>
  <c r="AJ764" i="1"/>
  <c r="AJ760" i="1"/>
  <c r="AJ756" i="1"/>
  <c r="AJ752" i="1"/>
  <c r="AJ748" i="1"/>
  <c r="AJ744" i="1"/>
  <c r="AJ740" i="1"/>
  <c r="AJ736" i="1"/>
  <c r="AJ732" i="1"/>
  <c r="AJ728" i="1"/>
  <c r="AJ724" i="1"/>
  <c r="AJ720" i="1"/>
  <c r="AJ716" i="1"/>
  <c r="AJ712" i="1"/>
  <c r="AJ708" i="1"/>
  <c r="AJ704" i="1"/>
  <c r="AJ700" i="1"/>
  <c r="AJ696" i="1"/>
  <c r="AJ692" i="1"/>
  <c r="AJ688" i="1"/>
  <c r="AJ684" i="1"/>
  <c r="AJ680" i="1"/>
  <c r="AJ676" i="1"/>
  <c r="AJ672" i="1"/>
  <c r="AJ668" i="1"/>
  <c r="AJ664" i="1"/>
  <c r="AJ660" i="1"/>
  <c r="AJ656" i="1"/>
  <c r="AJ652" i="1"/>
  <c r="AJ648" i="1"/>
  <c r="AJ644" i="1"/>
  <c r="AJ640" i="1"/>
  <c r="AJ636" i="1"/>
  <c r="AJ632" i="1"/>
  <c r="AJ628" i="1"/>
  <c r="AJ624" i="1"/>
  <c r="AJ620" i="1"/>
  <c r="AJ616" i="1"/>
  <c r="AJ612" i="1"/>
  <c r="AJ608" i="1"/>
  <c r="AJ604" i="1"/>
  <c r="AJ600" i="1"/>
  <c r="AJ596" i="1"/>
  <c r="AJ592" i="1"/>
  <c r="AJ588" i="1"/>
  <c r="AJ584" i="1"/>
  <c r="AJ580" i="1"/>
  <c r="AJ576" i="1"/>
  <c r="AJ572" i="1"/>
  <c r="AJ568" i="1"/>
  <c r="AJ564" i="1"/>
  <c r="AJ560" i="1"/>
  <c r="AJ556" i="1"/>
  <c r="AJ552" i="1"/>
  <c r="AJ548" i="1"/>
  <c r="AJ544" i="1"/>
  <c r="AJ540" i="1"/>
  <c r="AJ536" i="1"/>
  <c r="AJ532" i="1"/>
  <c r="AJ528" i="1"/>
  <c r="AJ524" i="1"/>
  <c r="AJ520" i="1"/>
  <c r="AJ516" i="1"/>
  <c r="AJ512" i="1"/>
  <c r="AJ508" i="1"/>
  <c r="AJ504" i="1"/>
  <c r="AJ500" i="1"/>
  <c r="AJ496" i="1"/>
  <c r="AJ492" i="1"/>
  <c r="AJ488" i="1"/>
  <c r="AJ484" i="1"/>
  <c r="AJ480" i="1"/>
  <c r="AJ476" i="1"/>
  <c r="AJ472" i="1"/>
  <c r="AJ468" i="1"/>
  <c r="AJ464" i="1"/>
  <c r="AJ460" i="1"/>
  <c r="AJ456" i="1"/>
  <c r="AJ452" i="1"/>
  <c r="AJ448" i="1"/>
  <c r="AJ444" i="1"/>
  <c r="AJ440" i="1"/>
  <c r="AJ436" i="1"/>
  <c r="AJ432" i="1"/>
  <c r="AJ428" i="1"/>
  <c r="AJ424" i="1"/>
  <c r="AJ420" i="1"/>
  <c r="AJ416" i="1"/>
  <c r="AJ412" i="1"/>
  <c r="AJ408" i="1"/>
  <c r="AJ404" i="1"/>
  <c r="AJ400" i="1"/>
  <c r="AJ396" i="1"/>
  <c r="AJ392" i="1"/>
  <c r="AJ388" i="1"/>
  <c r="AJ384" i="1"/>
  <c r="AJ380" i="1"/>
  <c r="AJ376" i="1"/>
  <c r="AJ372" i="1"/>
  <c r="AJ368" i="1"/>
  <c r="AJ364" i="1"/>
  <c r="AJ360" i="1"/>
  <c r="AJ356" i="1"/>
  <c r="AJ352" i="1"/>
  <c r="AJ348" i="1"/>
  <c r="AJ344" i="1"/>
  <c r="AJ340" i="1"/>
  <c r="AJ336" i="1"/>
  <c r="AJ332" i="1"/>
  <c r="AJ328" i="1"/>
  <c r="AJ324" i="1"/>
  <c r="AJ320" i="1"/>
  <c r="AJ316" i="1"/>
  <c r="AJ312" i="1"/>
  <c r="AJ308" i="1"/>
  <c r="AJ304" i="1"/>
  <c r="AJ300" i="1"/>
  <c r="AJ296" i="1"/>
  <c r="AJ292" i="1"/>
  <c r="AJ288" i="1"/>
  <c r="AJ284" i="1"/>
  <c r="AJ280" i="1"/>
  <c r="AJ276" i="1"/>
  <c r="AJ272" i="1"/>
  <c r="AJ268" i="1"/>
  <c r="AJ264" i="1"/>
  <c r="AJ260" i="1"/>
  <c r="AJ256" i="1"/>
  <c r="AJ252" i="1"/>
  <c r="AJ248" i="1"/>
  <c r="AJ244" i="1"/>
  <c r="AJ240" i="1"/>
  <c r="AJ236" i="1"/>
  <c r="AJ232" i="1"/>
  <c r="AJ228" i="1"/>
  <c r="AJ224" i="1"/>
  <c r="AJ220" i="1"/>
  <c r="AJ216" i="1"/>
  <c r="AJ212" i="1"/>
  <c r="AJ208" i="1"/>
  <c r="AJ204" i="1"/>
  <c r="AJ200" i="1"/>
  <c r="AJ196" i="1"/>
  <c r="AJ192" i="1"/>
  <c r="AJ188" i="1"/>
  <c r="AJ184" i="1"/>
  <c r="AJ180" i="1"/>
  <c r="AJ176" i="1"/>
  <c r="AJ172" i="1"/>
  <c r="AJ168" i="1"/>
  <c r="AJ164" i="1"/>
  <c r="AJ160" i="1"/>
  <c r="AJ156" i="1"/>
  <c r="AJ152" i="1"/>
  <c r="AJ148" i="1"/>
  <c r="AJ144" i="1"/>
  <c r="AJ140" i="1"/>
  <c r="AJ136" i="1"/>
  <c r="AJ132" i="1"/>
  <c r="AJ128" i="1"/>
  <c r="AJ124" i="1"/>
  <c r="AJ120" i="1"/>
  <c r="AJ116" i="1"/>
  <c r="AJ112" i="1"/>
  <c r="AJ108" i="1"/>
  <c r="AJ104" i="1"/>
  <c r="AJ100" i="1"/>
  <c r="AJ96" i="1"/>
  <c r="AJ92" i="1"/>
  <c r="AJ88" i="1"/>
  <c r="AJ84" i="1"/>
  <c r="AJ80" i="1"/>
  <c r="AJ76" i="1"/>
  <c r="AJ72" i="1"/>
  <c r="AJ68" i="1"/>
  <c r="AJ64" i="1"/>
  <c r="AJ60" i="1"/>
  <c r="AJ56" i="1"/>
  <c r="AJ52" i="1"/>
  <c r="AJ48" i="1"/>
  <c r="AJ44" i="1"/>
  <c r="AJ40" i="1"/>
  <c r="AJ36" i="1"/>
  <c r="AJ32" i="1"/>
  <c r="AJ28" i="1"/>
  <c r="AJ24" i="1"/>
  <c r="AJ20" i="1"/>
  <c r="AJ16" i="1"/>
  <c r="AJ12" i="1"/>
  <c r="AJ8" i="1"/>
  <c r="AJ1005" i="1"/>
  <c r="AJ997" i="1"/>
  <c r="AJ985" i="1"/>
  <c r="AJ977" i="1"/>
  <c r="AJ965" i="1"/>
  <c r="AJ957" i="1"/>
  <c r="AJ949" i="1"/>
  <c r="AJ941" i="1"/>
  <c r="AJ929" i="1"/>
  <c r="AJ917" i="1"/>
  <c r="AJ909" i="1"/>
  <c r="AJ905" i="1"/>
  <c r="AJ897" i="1"/>
  <c r="AJ885" i="1"/>
  <c r="AJ877" i="1"/>
  <c r="AJ865" i="1"/>
  <c r="AJ857" i="1"/>
  <c r="AJ849" i="1"/>
  <c r="AJ841" i="1"/>
  <c r="AJ833" i="1"/>
  <c r="AJ821" i="1"/>
  <c r="AJ809" i="1"/>
  <c r="AJ801" i="1"/>
  <c r="AJ793" i="1"/>
  <c r="AJ781" i="1"/>
  <c r="AJ769" i="1"/>
  <c r="AJ761" i="1"/>
  <c r="AJ753" i="1"/>
  <c r="AJ745" i="1"/>
  <c r="AJ741" i="1"/>
  <c r="AJ729" i="1"/>
  <c r="AJ721" i="1"/>
  <c r="AJ713" i="1"/>
  <c r="AJ705" i="1"/>
  <c r="AJ697" i="1"/>
  <c r="AJ689" i="1"/>
  <c r="AJ681" i="1"/>
  <c r="AJ673" i="1"/>
  <c r="AJ661" i="1"/>
  <c r="AJ653" i="1"/>
  <c r="AJ641" i="1"/>
  <c r="AJ633" i="1"/>
  <c r="AJ625" i="1"/>
  <c r="AJ617" i="1"/>
  <c r="AJ609" i="1"/>
  <c r="AJ601" i="1"/>
  <c r="AJ593" i="1"/>
  <c r="AJ585" i="1"/>
  <c r="AJ577" i="1"/>
  <c r="AJ573" i="1"/>
  <c r="AJ569" i="1"/>
  <c r="AJ565" i="1"/>
  <c r="AJ557" i="1"/>
  <c r="AJ553" i="1"/>
  <c r="AJ549" i="1"/>
  <c r="AJ545" i="1"/>
  <c r="AJ541" i="1"/>
  <c r="AJ537" i="1"/>
  <c r="AJ533" i="1"/>
  <c r="AJ529" i="1"/>
  <c r="AJ525" i="1"/>
  <c r="AJ521" i="1"/>
  <c r="AJ517" i="1"/>
  <c r="AJ513" i="1"/>
  <c r="AJ509" i="1"/>
  <c r="AJ505" i="1"/>
  <c r="AJ501" i="1"/>
  <c r="AJ497" i="1"/>
  <c r="AJ493" i="1"/>
  <c r="AJ489" i="1"/>
  <c r="AJ485" i="1"/>
  <c r="AJ481" i="1"/>
  <c r="AJ477" i="1"/>
  <c r="AJ473" i="1"/>
  <c r="AJ469" i="1"/>
  <c r="AJ465" i="1"/>
  <c r="AJ461" i="1"/>
  <c r="AJ457" i="1"/>
  <c r="AJ453" i="1"/>
  <c r="AJ449" i="1"/>
  <c r="AJ445" i="1"/>
  <c r="AJ441" i="1"/>
  <c r="AJ437" i="1"/>
  <c r="AJ433" i="1"/>
  <c r="AJ429" i="1"/>
  <c r="AJ425" i="1"/>
  <c r="AJ421" i="1"/>
  <c r="AJ417" i="1"/>
  <c r="AJ413" i="1"/>
  <c r="AJ409" i="1"/>
  <c r="AJ405" i="1"/>
  <c r="AJ401" i="1"/>
  <c r="AJ397" i="1"/>
  <c r="AJ393" i="1"/>
  <c r="AJ389" i="1"/>
  <c r="AJ385" i="1"/>
  <c r="AJ381" i="1"/>
  <c r="AJ377" i="1"/>
  <c r="AJ373" i="1"/>
  <c r="AJ369" i="1"/>
  <c r="AJ365" i="1"/>
  <c r="AJ361" i="1"/>
  <c r="AJ357" i="1"/>
  <c r="AJ353" i="1"/>
  <c r="AJ349" i="1"/>
  <c r="AJ345" i="1"/>
  <c r="AJ341" i="1"/>
  <c r="AJ337" i="1"/>
  <c r="AJ333" i="1"/>
  <c r="AJ329" i="1"/>
  <c r="AJ325" i="1"/>
  <c r="AJ321" i="1"/>
  <c r="AJ317" i="1"/>
  <c r="AJ313" i="1"/>
  <c r="AJ309" i="1"/>
  <c r="AJ305" i="1"/>
  <c r="AJ301" i="1"/>
  <c r="AJ297" i="1"/>
  <c r="AJ293" i="1"/>
  <c r="AJ289" i="1"/>
  <c r="AJ285" i="1"/>
  <c r="AJ281" i="1"/>
  <c r="AJ277" i="1"/>
  <c r="AJ273" i="1"/>
  <c r="AJ269" i="1"/>
  <c r="AJ265" i="1"/>
  <c r="AJ261" i="1"/>
  <c r="AJ257" i="1"/>
  <c r="AJ253" i="1"/>
  <c r="AJ249" i="1"/>
  <c r="AJ245" i="1"/>
  <c r="AJ241" i="1"/>
  <c r="AJ237" i="1"/>
  <c r="AJ233" i="1"/>
  <c r="AJ229" i="1"/>
  <c r="AJ225" i="1"/>
  <c r="AJ221" i="1"/>
  <c r="AJ217" i="1"/>
  <c r="AJ213" i="1"/>
  <c r="AJ209" i="1"/>
  <c r="AJ205" i="1"/>
  <c r="AJ201" i="1"/>
  <c r="AJ197" i="1"/>
  <c r="AJ193" i="1"/>
  <c r="AJ189" i="1"/>
  <c r="AJ185" i="1"/>
  <c r="AJ181" i="1"/>
  <c r="AJ177" i="1"/>
  <c r="AJ173" i="1"/>
  <c r="AJ169" i="1"/>
  <c r="AJ165" i="1"/>
  <c r="AJ161" i="1"/>
  <c r="AJ157" i="1"/>
  <c r="AJ153" i="1"/>
  <c r="AJ149" i="1"/>
  <c r="AJ145" i="1"/>
  <c r="AJ141" i="1"/>
  <c r="AJ137" i="1"/>
  <c r="AJ133" i="1"/>
  <c r="AJ129" i="1"/>
  <c r="AJ125" i="1"/>
  <c r="AJ121" i="1"/>
  <c r="AJ117" i="1"/>
  <c r="AJ113" i="1"/>
  <c r="AJ109" i="1"/>
  <c r="AJ105" i="1"/>
  <c r="AJ101" i="1"/>
  <c r="AJ97" i="1"/>
  <c r="AJ93" i="1"/>
  <c r="AJ89" i="1"/>
  <c r="AJ85" i="1"/>
  <c r="AJ81" i="1"/>
  <c r="AJ77" i="1"/>
  <c r="AJ73" i="1"/>
  <c r="AJ69" i="1"/>
  <c r="AJ65" i="1"/>
  <c r="AJ61" i="1"/>
  <c r="AJ57" i="1"/>
  <c r="AJ53" i="1"/>
  <c r="AJ49" i="1"/>
  <c r="AJ45" i="1"/>
  <c r="AJ41" i="1"/>
  <c r="AJ37" i="1"/>
  <c r="AJ33" i="1"/>
  <c r="AJ29" i="1"/>
  <c r="AJ21" i="1"/>
  <c r="AJ1003" i="1"/>
  <c r="AJ999" i="1"/>
  <c r="AJ995" i="1"/>
  <c r="AJ991" i="1"/>
  <c r="AJ987" i="1"/>
  <c r="AJ983" i="1"/>
  <c r="AJ979" i="1"/>
  <c r="AJ975" i="1"/>
  <c r="AJ971" i="1"/>
  <c r="AJ967" i="1"/>
  <c r="AJ963" i="1"/>
  <c r="AJ959" i="1"/>
  <c r="AJ955" i="1"/>
  <c r="AJ951" i="1"/>
  <c r="AJ947" i="1"/>
  <c r="AJ943" i="1"/>
  <c r="AJ939" i="1"/>
  <c r="AJ935" i="1"/>
  <c r="AJ931" i="1"/>
  <c r="AJ927" i="1"/>
  <c r="AJ923" i="1"/>
  <c r="AJ919" i="1"/>
  <c r="AJ915" i="1"/>
  <c r="AJ911" i="1"/>
  <c r="AJ907" i="1"/>
  <c r="AJ903" i="1"/>
  <c r="AJ899" i="1"/>
  <c r="AJ895" i="1"/>
  <c r="AJ891" i="1"/>
  <c r="AJ887" i="1"/>
  <c r="AJ883" i="1"/>
  <c r="AJ879" i="1"/>
  <c r="AJ875" i="1"/>
  <c r="AJ871" i="1"/>
  <c r="AJ867" i="1"/>
  <c r="AJ863" i="1"/>
  <c r="AJ859" i="1"/>
  <c r="AJ855" i="1"/>
  <c r="AJ851" i="1"/>
  <c r="AJ847" i="1"/>
  <c r="AJ843" i="1"/>
  <c r="AJ839" i="1"/>
  <c r="AJ835" i="1"/>
  <c r="AJ831" i="1"/>
  <c r="AJ827" i="1"/>
  <c r="AJ823" i="1"/>
  <c r="AJ819" i="1"/>
  <c r="AJ815" i="1"/>
  <c r="AJ811" i="1"/>
  <c r="AJ807" i="1"/>
  <c r="AJ803" i="1"/>
  <c r="AJ799" i="1"/>
  <c r="AJ795" i="1"/>
  <c r="AJ791" i="1"/>
  <c r="AJ787" i="1"/>
  <c r="AJ783" i="1"/>
  <c r="AJ779" i="1"/>
  <c r="AJ775" i="1"/>
  <c r="AJ771" i="1"/>
  <c r="AJ767" i="1"/>
  <c r="AJ763" i="1"/>
  <c r="AJ759" i="1"/>
  <c r="AJ755" i="1"/>
  <c r="AJ751" i="1"/>
  <c r="AJ747" i="1"/>
  <c r="AJ743" i="1"/>
  <c r="AJ739" i="1"/>
  <c r="AJ735" i="1"/>
  <c r="AJ731" i="1"/>
  <c r="AJ727" i="1"/>
  <c r="AJ723" i="1"/>
  <c r="AJ719" i="1"/>
  <c r="AJ715" i="1"/>
  <c r="AJ711" i="1"/>
  <c r="AJ707" i="1"/>
  <c r="AJ703" i="1"/>
  <c r="AJ699" i="1"/>
  <c r="AJ695" i="1"/>
  <c r="AJ691" i="1"/>
  <c r="AJ687" i="1"/>
  <c r="AJ683" i="1"/>
  <c r="AJ679" i="1"/>
  <c r="AJ675" i="1"/>
  <c r="AJ671" i="1"/>
  <c r="AJ667" i="1"/>
  <c r="AJ663" i="1"/>
  <c r="AJ659" i="1"/>
  <c r="AJ655" i="1"/>
  <c r="AJ651" i="1"/>
  <c r="AJ647" i="1"/>
  <c r="AJ643" i="1"/>
  <c r="AJ639" i="1"/>
  <c r="AJ635" i="1"/>
  <c r="AJ631" i="1"/>
  <c r="AJ627" i="1"/>
  <c r="AJ623" i="1"/>
  <c r="AJ619" i="1"/>
  <c r="AJ615" i="1"/>
  <c r="AJ611" i="1"/>
  <c r="AJ607" i="1"/>
  <c r="AJ603" i="1"/>
  <c r="AJ599" i="1"/>
  <c r="AJ595" i="1"/>
  <c r="AJ591" i="1"/>
  <c r="AJ587" i="1"/>
  <c r="AJ583" i="1"/>
  <c r="AJ579" i="1"/>
  <c r="AJ575" i="1"/>
  <c r="AJ571" i="1"/>
  <c r="AJ567" i="1"/>
  <c r="AJ563" i="1"/>
  <c r="AJ559" i="1"/>
  <c r="AJ555" i="1"/>
  <c r="AJ551" i="1"/>
  <c r="AJ547" i="1"/>
  <c r="AJ543" i="1"/>
  <c r="AJ539" i="1"/>
  <c r="AJ535" i="1"/>
  <c r="AJ531" i="1"/>
  <c r="AJ527" i="1"/>
  <c r="AJ523" i="1"/>
  <c r="AJ519" i="1"/>
  <c r="AJ515" i="1"/>
  <c r="AJ511" i="1"/>
  <c r="AJ507" i="1"/>
  <c r="AJ503" i="1"/>
  <c r="AJ499" i="1"/>
  <c r="AJ495" i="1"/>
  <c r="AJ491" i="1"/>
  <c r="AJ487" i="1"/>
  <c r="AJ483" i="1"/>
  <c r="AJ479" i="1"/>
  <c r="AJ475" i="1"/>
  <c r="AJ471" i="1"/>
  <c r="AJ467" i="1"/>
  <c r="AJ463" i="1"/>
  <c r="AJ459" i="1"/>
  <c r="AJ455" i="1"/>
  <c r="AJ451" i="1"/>
  <c r="AJ447" i="1"/>
  <c r="AJ443" i="1"/>
  <c r="AJ439" i="1"/>
  <c r="AJ435" i="1"/>
  <c r="AJ431" i="1"/>
  <c r="AJ427" i="1"/>
  <c r="AJ423" i="1"/>
  <c r="AJ419" i="1"/>
  <c r="AJ415" i="1"/>
  <c r="AJ411" i="1"/>
  <c r="AJ407" i="1"/>
  <c r="AJ403" i="1"/>
  <c r="AJ399" i="1"/>
  <c r="AJ395" i="1"/>
  <c r="AJ391" i="1"/>
  <c r="AJ387" i="1"/>
  <c r="AJ383" i="1"/>
  <c r="AJ379" i="1"/>
  <c r="AJ375" i="1"/>
  <c r="AJ371" i="1"/>
  <c r="AJ367" i="1"/>
  <c r="AJ363" i="1"/>
  <c r="AJ359" i="1"/>
  <c r="AJ355" i="1"/>
  <c r="AJ351" i="1"/>
  <c r="AJ347" i="1"/>
  <c r="AJ343" i="1"/>
  <c r="AJ339" i="1"/>
  <c r="AJ335" i="1"/>
  <c r="AJ331" i="1"/>
  <c r="AJ327" i="1"/>
  <c r="AJ323" i="1"/>
  <c r="AJ319" i="1"/>
  <c r="AJ315" i="1"/>
  <c r="AJ311" i="1"/>
  <c r="AJ307" i="1"/>
  <c r="AJ303" i="1"/>
  <c r="AJ299" i="1"/>
  <c r="AJ295" i="1"/>
  <c r="AJ291" i="1"/>
  <c r="AJ287" i="1"/>
  <c r="AJ283" i="1"/>
  <c r="AJ279" i="1"/>
  <c r="AJ275" i="1"/>
  <c r="AJ271" i="1"/>
  <c r="AJ267" i="1"/>
  <c r="AJ263" i="1"/>
  <c r="AJ259" i="1"/>
  <c r="AJ255" i="1"/>
  <c r="AJ251" i="1"/>
  <c r="AJ247" i="1"/>
  <c r="AJ243" i="1"/>
  <c r="AJ239" i="1"/>
  <c r="AJ235" i="1"/>
  <c r="AJ231" i="1"/>
  <c r="AJ227" i="1"/>
  <c r="AJ223" i="1"/>
  <c r="AJ219" i="1"/>
  <c r="AJ215" i="1"/>
  <c r="AJ211" i="1"/>
  <c r="AJ207" i="1"/>
  <c r="AJ203" i="1"/>
  <c r="AJ199" i="1"/>
  <c r="AJ195" i="1"/>
  <c r="AJ191" i="1"/>
  <c r="AJ187" i="1"/>
  <c r="AJ183" i="1"/>
  <c r="AJ179" i="1"/>
  <c r="AJ175" i="1"/>
  <c r="AJ171" i="1"/>
  <c r="AJ167" i="1"/>
  <c r="AJ163" i="1"/>
  <c r="AJ159" i="1"/>
  <c r="AJ155" i="1"/>
  <c r="AJ151" i="1"/>
  <c r="AJ147" i="1"/>
  <c r="AJ143" i="1"/>
  <c r="AJ139" i="1"/>
  <c r="AJ135" i="1"/>
  <c r="AJ131" i="1"/>
  <c r="AJ127" i="1"/>
  <c r="AJ123" i="1"/>
  <c r="AJ119" i="1"/>
  <c r="AJ115" i="1"/>
  <c r="AJ111" i="1"/>
  <c r="AJ107" i="1"/>
  <c r="AJ103" i="1"/>
  <c r="AJ99" i="1"/>
  <c r="AJ95" i="1"/>
  <c r="AJ91" i="1"/>
  <c r="AJ87" i="1"/>
  <c r="AJ83" i="1"/>
  <c r="AJ79" i="1"/>
  <c r="AJ75" i="1"/>
  <c r="AJ71" i="1"/>
  <c r="AJ67" i="1"/>
  <c r="AJ63" i="1"/>
  <c r="AJ59" i="1"/>
  <c r="AJ55" i="1"/>
  <c r="AJ51" i="1"/>
  <c r="AJ47" i="1"/>
  <c r="AJ43" i="1"/>
  <c r="AJ39" i="1"/>
  <c r="AJ35" i="1"/>
  <c r="AJ31" i="1"/>
  <c r="AJ27" i="1"/>
  <c r="AJ23" i="1"/>
  <c r="AJ19" i="1"/>
  <c r="AJ11" i="1"/>
  <c r="AJ7" i="1"/>
  <c r="AJ1001" i="1"/>
  <c r="AJ993" i="1"/>
  <c r="AJ989" i="1"/>
  <c r="AJ981" i="1"/>
  <c r="AJ973" i="1"/>
  <c r="AJ969" i="1"/>
  <c r="AJ961" i="1"/>
  <c r="AJ953" i="1"/>
  <c r="AJ945" i="1"/>
  <c r="AJ937" i="1"/>
  <c r="AJ933" i="1"/>
  <c r="AJ925" i="1"/>
  <c r="AJ921" i="1"/>
  <c r="AJ913" i="1"/>
  <c r="AJ901" i="1"/>
  <c r="AJ893" i="1"/>
  <c r="AJ889" i="1"/>
  <c r="AJ881" i="1"/>
  <c r="AJ873" i="1"/>
  <c r="AJ869" i="1"/>
  <c r="AJ861" i="1"/>
  <c r="AJ853" i="1"/>
  <c r="AJ845" i="1"/>
  <c r="AJ837" i="1"/>
  <c r="AJ829" i="1"/>
  <c r="AJ825" i="1"/>
  <c r="AJ817" i="1"/>
  <c r="AJ813" i="1"/>
  <c r="AJ805" i="1"/>
  <c r="AJ797" i="1"/>
  <c r="AJ789" i="1"/>
  <c r="AJ785" i="1"/>
  <c r="AJ777" i="1"/>
  <c r="AJ773" i="1"/>
  <c r="AJ765" i="1"/>
  <c r="AJ757" i="1"/>
  <c r="AJ749" i="1"/>
  <c r="AJ737" i="1"/>
  <c r="AJ733" i="1"/>
  <c r="AJ725" i="1"/>
  <c r="AJ717" i="1"/>
  <c r="AJ709" i="1"/>
  <c r="AJ701" i="1"/>
  <c r="AJ693" i="1"/>
  <c r="AJ685" i="1"/>
  <c r="AJ677" i="1"/>
  <c r="AJ669" i="1"/>
  <c r="AJ665" i="1"/>
  <c r="AJ657" i="1"/>
  <c r="AJ649" i="1"/>
  <c r="AJ645" i="1"/>
  <c r="AJ637" i="1"/>
  <c r="AJ629" i="1"/>
  <c r="AJ621" i="1"/>
  <c r="AJ613" i="1"/>
  <c r="AJ605" i="1"/>
  <c r="AJ597" i="1"/>
  <c r="AJ589" i="1"/>
  <c r="AJ581" i="1"/>
  <c r="AJ561" i="1"/>
  <c r="AJ25" i="1"/>
  <c r="AJ1002" i="1"/>
  <c r="AJ998" i="1"/>
  <c r="AJ994" i="1"/>
  <c r="AJ990" i="1"/>
  <c r="AJ986" i="1"/>
  <c r="AJ982" i="1"/>
  <c r="AJ978" i="1"/>
  <c r="AJ974" i="1"/>
  <c r="AJ970" i="1"/>
  <c r="AJ966" i="1"/>
  <c r="AJ962" i="1"/>
  <c r="AJ958" i="1"/>
  <c r="AJ954" i="1"/>
  <c r="AJ950" i="1"/>
  <c r="AJ946" i="1"/>
  <c r="AJ942" i="1"/>
  <c r="AJ938" i="1"/>
  <c r="AJ934" i="1"/>
  <c r="AJ930" i="1"/>
  <c r="AJ926" i="1"/>
  <c r="AJ922" i="1"/>
  <c r="AJ918" i="1"/>
  <c r="AJ914" i="1"/>
  <c r="AJ910" i="1"/>
  <c r="AJ906" i="1"/>
  <c r="AJ902" i="1"/>
  <c r="AJ898" i="1"/>
  <c r="AJ894" i="1"/>
  <c r="AJ890" i="1"/>
  <c r="AJ886" i="1"/>
  <c r="AJ882" i="1"/>
  <c r="AJ878" i="1"/>
  <c r="AJ874" i="1"/>
  <c r="AJ870" i="1"/>
  <c r="AJ866" i="1"/>
  <c r="AJ862" i="1"/>
  <c r="AJ858" i="1"/>
  <c r="AJ854" i="1"/>
  <c r="AJ850" i="1"/>
  <c r="AJ846" i="1"/>
  <c r="AJ842" i="1"/>
  <c r="AJ838" i="1"/>
  <c r="AJ834" i="1"/>
  <c r="AJ830" i="1"/>
  <c r="AJ826" i="1"/>
  <c r="AJ822" i="1"/>
  <c r="AJ818" i="1"/>
  <c r="AJ814" i="1"/>
  <c r="AJ810" i="1"/>
  <c r="AJ806" i="1"/>
  <c r="AJ802" i="1"/>
  <c r="AJ798" i="1"/>
  <c r="AJ794" i="1"/>
  <c r="AJ790" i="1"/>
  <c r="AJ786" i="1"/>
  <c r="AJ782" i="1"/>
  <c r="AJ778" i="1"/>
  <c r="AJ774" i="1"/>
  <c r="AJ770" i="1"/>
  <c r="AJ766" i="1"/>
  <c r="AJ762" i="1"/>
  <c r="AJ758" i="1"/>
  <c r="AJ754" i="1"/>
  <c r="AJ750" i="1"/>
  <c r="AJ746" i="1"/>
  <c r="AJ742" i="1"/>
  <c r="AJ738" i="1"/>
  <c r="AJ734" i="1"/>
  <c r="AJ730" i="1"/>
  <c r="AJ726" i="1"/>
  <c r="AJ722" i="1"/>
  <c r="AJ718" i="1"/>
  <c r="AJ714" i="1"/>
  <c r="AJ710" i="1"/>
  <c r="AJ706" i="1"/>
  <c r="AJ702" i="1"/>
  <c r="AJ698" i="1"/>
  <c r="AJ694" i="1"/>
  <c r="AJ690" i="1"/>
  <c r="AJ686" i="1"/>
  <c r="AJ682" i="1"/>
  <c r="AJ678" i="1"/>
  <c r="AJ674" i="1"/>
  <c r="AJ670" i="1"/>
  <c r="AJ666" i="1"/>
  <c r="AJ662" i="1"/>
  <c r="AJ658" i="1"/>
  <c r="AJ654" i="1"/>
  <c r="AJ650" i="1"/>
  <c r="AJ646" i="1"/>
  <c r="AJ642" i="1"/>
  <c r="AJ638" i="1"/>
  <c r="AJ634" i="1"/>
  <c r="AJ630" i="1"/>
  <c r="AJ626" i="1"/>
  <c r="AJ622" i="1"/>
  <c r="AJ618" i="1"/>
  <c r="AJ614" i="1"/>
  <c r="AJ610" i="1"/>
  <c r="AJ606" i="1"/>
  <c r="AJ602" i="1"/>
  <c r="AJ598" i="1"/>
  <c r="AJ594" i="1"/>
  <c r="AJ590" i="1"/>
  <c r="AJ586" i="1"/>
  <c r="AJ582" i="1"/>
  <c r="AJ578" i="1"/>
  <c r="AJ574" i="1"/>
  <c r="AJ570" i="1"/>
  <c r="AJ566" i="1"/>
  <c r="AJ562" i="1"/>
  <c r="AJ558" i="1"/>
  <c r="AJ554" i="1"/>
  <c r="AJ550" i="1"/>
  <c r="AJ546" i="1"/>
  <c r="AJ542" i="1"/>
  <c r="AJ538" i="1"/>
  <c r="AJ534" i="1"/>
  <c r="AJ530" i="1"/>
  <c r="AJ526" i="1"/>
  <c r="AJ522" i="1"/>
  <c r="AJ518" i="1"/>
  <c r="AJ514" i="1"/>
  <c r="AJ510" i="1"/>
  <c r="AJ506" i="1"/>
  <c r="AJ502" i="1"/>
  <c r="AJ498" i="1"/>
  <c r="AJ494" i="1"/>
  <c r="AJ490" i="1"/>
  <c r="AJ486" i="1"/>
  <c r="AJ482" i="1"/>
  <c r="AJ478" i="1"/>
  <c r="AJ474" i="1"/>
  <c r="AJ470" i="1"/>
  <c r="AJ466" i="1"/>
  <c r="AJ462" i="1"/>
  <c r="AJ458" i="1"/>
  <c r="AJ454" i="1"/>
  <c r="AJ450" i="1"/>
  <c r="AJ446" i="1"/>
  <c r="AJ442" i="1"/>
  <c r="AJ438" i="1"/>
  <c r="AJ434" i="1"/>
  <c r="AJ430" i="1"/>
  <c r="AJ426" i="1"/>
  <c r="AJ422" i="1"/>
  <c r="AJ418" i="1"/>
  <c r="AJ414" i="1"/>
  <c r="AJ410" i="1"/>
  <c r="AJ406" i="1"/>
  <c r="AJ402" i="1"/>
  <c r="AJ398" i="1"/>
  <c r="AJ394" i="1"/>
  <c r="AJ390" i="1"/>
  <c r="AJ386" i="1"/>
  <c r="AJ382" i="1"/>
  <c r="AJ378" i="1"/>
  <c r="AJ374" i="1"/>
  <c r="AJ370" i="1"/>
  <c r="AJ366" i="1"/>
  <c r="AJ362" i="1"/>
  <c r="AJ358" i="1"/>
  <c r="AJ354" i="1"/>
  <c r="AJ350" i="1"/>
  <c r="AJ346" i="1"/>
  <c r="AJ342" i="1"/>
  <c r="AJ338" i="1"/>
  <c r="AJ334" i="1"/>
  <c r="AJ330" i="1"/>
  <c r="AJ326" i="1"/>
  <c r="AJ322" i="1"/>
  <c r="AJ318" i="1"/>
  <c r="AJ314" i="1"/>
  <c r="AJ310" i="1"/>
  <c r="AJ306" i="1"/>
  <c r="AJ302" i="1"/>
  <c r="AJ298" i="1"/>
  <c r="AJ294" i="1"/>
  <c r="AJ290" i="1"/>
  <c r="AJ286" i="1"/>
  <c r="AJ282" i="1"/>
  <c r="AJ278" i="1"/>
  <c r="AJ274" i="1"/>
  <c r="AJ270" i="1"/>
  <c r="AJ266" i="1"/>
  <c r="AJ262" i="1"/>
  <c r="AJ258" i="1"/>
  <c r="AJ254" i="1"/>
  <c r="AJ250" i="1"/>
  <c r="AJ246" i="1"/>
  <c r="AJ242" i="1"/>
  <c r="AJ238" i="1"/>
  <c r="AJ234" i="1"/>
  <c r="AJ230" i="1"/>
  <c r="AJ226" i="1"/>
  <c r="AJ222" i="1"/>
  <c r="AJ218" i="1"/>
  <c r="AJ214" i="1"/>
  <c r="AJ210" i="1"/>
  <c r="AJ206" i="1"/>
  <c r="AJ202" i="1"/>
  <c r="AJ198" i="1"/>
  <c r="AJ194" i="1"/>
  <c r="AJ190" i="1"/>
  <c r="AJ186" i="1"/>
  <c r="AJ182" i="1"/>
  <c r="AJ178" i="1"/>
  <c r="AJ174" i="1"/>
  <c r="AJ170" i="1"/>
  <c r="AJ166" i="1"/>
  <c r="AJ162" i="1"/>
  <c r="AJ158" i="1"/>
  <c r="AJ154" i="1"/>
  <c r="AJ150" i="1"/>
  <c r="AJ146" i="1"/>
  <c r="AJ142" i="1"/>
  <c r="AJ138" i="1"/>
  <c r="AJ134" i="1"/>
  <c r="AJ130" i="1"/>
  <c r="AJ126" i="1"/>
  <c r="AJ122" i="1"/>
  <c r="AJ118" i="1"/>
  <c r="AJ114" i="1"/>
  <c r="AJ110" i="1"/>
  <c r="AJ106" i="1"/>
  <c r="AJ102" i="1"/>
  <c r="AJ98" i="1"/>
  <c r="AJ94" i="1"/>
  <c r="AJ90" i="1"/>
  <c r="AJ86" i="1"/>
  <c r="AJ82" i="1"/>
  <c r="AJ78" i="1"/>
  <c r="AJ74" i="1"/>
  <c r="AJ70" i="1"/>
  <c r="AJ66" i="1"/>
  <c r="AJ62" i="1"/>
  <c r="AJ58" i="1"/>
  <c r="AJ54" i="1"/>
  <c r="AJ50" i="1"/>
  <c r="AJ46" i="1"/>
  <c r="AJ42" i="1"/>
  <c r="AJ38" i="1"/>
  <c r="AJ34" i="1"/>
  <c r="AJ30" i="1"/>
  <c r="AJ26" i="1"/>
  <c r="AJ22" i="1"/>
  <c r="AJ18" i="1"/>
  <c r="AJ14" i="1"/>
  <c r="AJ10" i="1"/>
  <c r="AJ6" i="1"/>
  <c r="BJ15" i="1" l="1"/>
  <c r="BL15" i="1"/>
  <c r="AS15" i="1"/>
  <c r="AT15" i="1"/>
  <c r="BM15" i="1" s="1"/>
  <c r="AQ15" i="1"/>
  <c r="AM15" i="1"/>
  <c r="O15" i="1"/>
  <c r="AL15" i="1"/>
  <c r="AK15" i="1"/>
  <c r="AI15" i="1"/>
  <c r="AJ15" i="1" s="1"/>
  <c r="AO15" i="1"/>
  <c r="AH15" i="1"/>
  <c r="AN15" i="1"/>
  <c r="Q15" i="1"/>
  <c r="V15" i="1"/>
  <c r="U15" i="1"/>
  <c r="X7" i="1"/>
  <c r="BB6" i="1"/>
  <c r="X6" i="1"/>
  <c r="X16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P6" i="1"/>
  <c r="P7" i="1"/>
  <c r="P16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BK7" i="1" l="1"/>
  <c r="AR7" i="1"/>
  <c r="BK6" i="1"/>
  <c r="AR6" i="1"/>
  <c r="AT7" i="1"/>
  <c r="BM7" i="1" s="1"/>
  <c r="BQ7" i="1" s="1"/>
  <c r="AT6" i="1"/>
  <c r="BM6" i="1" s="1"/>
  <c r="BQ6" i="1" s="1"/>
  <c r="X17" i="1"/>
  <c r="P17" i="1"/>
  <c r="S6" i="1"/>
  <c r="S7" i="1"/>
  <c r="S8" i="1"/>
  <c r="S9" i="1"/>
  <c r="S10" i="1"/>
  <c r="S11" i="1"/>
  <c r="S12" i="1"/>
  <c r="S13" i="1"/>
  <c r="S14" i="1"/>
  <c r="S15" i="1"/>
  <c r="S16" i="1"/>
  <c r="S17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R6" i="1"/>
  <c r="R7" i="1"/>
  <c r="R8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A7" i="1"/>
  <c r="H803" i="1" l="1"/>
  <c r="H970" i="1"/>
  <c r="H862" i="1"/>
  <c r="H706" i="1"/>
  <c r="H526" i="1"/>
  <c r="H286" i="1"/>
  <c r="H130" i="1"/>
  <c r="H633" i="1"/>
  <c r="H453" i="1"/>
  <c r="H57" i="1"/>
  <c r="H239" i="1"/>
  <c r="H910" i="1"/>
  <c r="H610" i="1"/>
  <c r="H562" i="1"/>
  <c r="H262" i="1"/>
  <c r="H118" i="1"/>
  <c r="H729" i="1"/>
  <c r="H429" i="1"/>
  <c r="H309" i="1"/>
  <c r="H45" i="1"/>
  <c r="H886" i="1"/>
  <c r="H538" i="1"/>
  <c r="H154" i="1"/>
  <c r="H933" i="1"/>
  <c r="H717" i="1"/>
  <c r="H465" i="1"/>
  <c r="H321" i="1"/>
  <c r="H165" i="1"/>
  <c r="H16" i="1"/>
  <c r="H991" i="1"/>
  <c r="H902" i="1"/>
  <c r="H854" i="1"/>
  <c r="H806" i="1"/>
  <c r="H770" i="1"/>
  <c r="H722" i="1"/>
  <c r="H674" i="1"/>
  <c r="H650" i="1"/>
  <c r="H626" i="1"/>
  <c r="H578" i="1"/>
  <c r="H542" i="1"/>
  <c r="H530" i="1"/>
  <c r="H482" i="1"/>
  <c r="H458" i="1"/>
  <c r="H410" i="1"/>
  <c r="H206" i="1"/>
  <c r="H194" i="1"/>
  <c r="H182" i="1"/>
  <c r="H158" i="1"/>
  <c r="H146" i="1"/>
  <c r="H122" i="1"/>
  <c r="H74" i="1"/>
  <c r="H50" i="1"/>
  <c r="H890" i="1"/>
  <c r="H830" i="1"/>
  <c r="H818" i="1"/>
  <c r="H794" i="1"/>
  <c r="H698" i="1"/>
  <c r="H638" i="1"/>
  <c r="H866" i="1"/>
  <c r="H758" i="1"/>
  <c r="H632" i="1"/>
  <c r="H894" i="1"/>
  <c r="H882" i="1"/>
  <c r="H714" i="1"/>
  <c r="H630" i="1"/>
  <c r="H618" i="1"/>
  <c r="H606" i="1"/>
  <c r="H486" i="1"/>
  <c r="H414" i="1"/>
  <c r="H342" i="1"/>
  <c r="H282" i="1"/>
  <c r="H270" i="1"/>
  <c r="H246" i="1"/>
  <c r="H198" i="1"/>
  <c r="H30" i="1"/>
  <c r="H1002" i="1"/>
  <c r="H906" i="1"/>
  <c r="H965" i="1"/>
  <c r="H953" i="1"/>
  <c r="H917" i="1"/>
  <c r="H797" i="1"/>
  <c r="H761" i="1"/>
  <c r="H677" i="1"/>
  <c r="H665" i="1"/>
  <c r="H653" i="1"/>
  <c r="H533" i="1"/>
  <c r="H521" i="1"/>
  <c r="H221" i="1"/>
  <c r="H41" i="1"/>
  <c r="H930" i="1"/>
  <c r="H941" i="1"/>
  <c r="H918" i="1"/>
  <c r="H987" i="1"/>
  <c r="H497" i="1"/>
  <c r="H389" i="1"/>
  <c r="H341" i="1"/>
  <c r="H329" i="1"/>
  <c r="H245" i="1"/>
  <c r="H233" i="1"/>
  <c r="H65" i="1"/>
  <c r="H53" i="1"/>
  <c r="H999" i="1"/>
  <c r="H651" i="1"/>
  <c r="H183" i="1"/>
  <c r="H440" i="1"/>
  <c r="H56" i="1"/>
  <c r="H1003" i="1"/>
  <c r="H979" i="1"/>
  <c r="H971" i="1"/>
  <c r="H959" i="1"/>
  <c r="H947" i="1"/>
  <c r="H935" i="1"/>
  <c r="H923" i="1"/>
  <c r="H899" i="1"/>
  <c r="H891" i="1"/>
  <c r="H863" i="1"/>
  <c r="H855" i="1"/>
  <c r="H843" i="1"/>
  <c r="H831" i="1"/>
  <c r="H807" i="1"/>
  <c r="H795" i="1"/>
  <c r="H783" i="1"/>
  <c r="H771" i="1"/>
  <c r="H759" i="1"/>
  <c r="H743" i="1"/>
  <c r="H735" i="1"/>
  <c r="H727" i="1"/>
  <c r="H719" i="1"/>
  <c r="H711" i="1"/>
  <c r="H703" i="1"/>
  <c r="H695" i="1"/>
  <c r="H687" i="1"/>
  <c r="H679" i="1"/>
  <c r="H671" i="1"/>
  <c r="H663" i="1"/>
  <c r="H647" i="1"/>
  <c r="H635" i="1"/>
  <c r="H623" i="1"/>
  <c r="H615" i="1"/>
  <c r="H603" i="1"/>
  <c r="H591" i="1"/>
  <c r="H575" i="1"/>
  <c r="H563" i="1"/>
  <c r="H539" i="1"/>
  <c r="H531" i="1"/>
  <c r="H515" i="1"/>
  <c r="H503" i="1"/>
  <c r="H491" i="1"/>
  <c r="H479" i="1"/>
  <c r="H467" i="1"/>
  <c r="H459" i="1"/>
  <c r="H447" i="1"/>
  <c r="H439" i="1"/>
  <c r="H431" i="1"/>
  <c r="H423" i="1"/>
  <c r="H415" i="1"/>
  <c r="H407" i="1"/>
  <c r="H395" i="1"/>
  <c r="H383" i="1"/>
  <c r="H371" i="1"/>
  <c r="H359" i="1"/>
  <c r="H347" i="1"/>
  <c r="H335" i="1"/>
  <c r="H323" i="1"/>
  <c r="H307" i="1"/>
  <c r="H295" i="1"/>
  <c r="H287" i="1"/>
  <c r="H275" i="1"/>
  <c r="H267" i="1"/>
  <c r="H251" i="1"/>
  <c r="H227" i="1"/>
  <c r="H215" i="1"/>
  <c r="H203" i="1"/>
  <c r="H179" i="1"/>
  <c r="H171" i="1"/>
  <c r="H159" i="1"/>
  <c r="H143" i="1"/>
  <c r="H131" i="1"/>
  <c r="H123" i="1"/>
  <c r="H111" i="1"/>
  <c r="H103" i="1"/>
  <c r="H95" i="1"/>
  <c r="H83" i="1"/>
  <c r="H71" i="1"/>
  <c r="H59" i="1"/>
  <c r="H47" i="1"/>
  <c r="H39" i="1"/>
  <c r="H31" i="1"/>
  <c r="H27" i="1"/>
  <c r="H7" i="1"/>
  <c r="H992" i="1"/>
  <c r="H740" i="1"/>
  <c r="H296" i="1"/>
  <c r="H156" i="1"/>
  <c r="H1005" i="1"/>
  <c r="H997" i="1"/>
  <c r="H985" i="1"/>
  <c r="H977" i="1"/>
  <c r="H961" i="1"/>
  <c r="H949" i="1"/>
  <c r="H937" i="1"/>
  <c r="H929" i="1"/>
  <c r="H925" i="1"/>
  <c r="H913" i="1"/>
  <c r="H901" i="1"/>
  <c r="H889" i="1"/>
  <c r="H877" i="1"/>
  <c r="H841" i="1"/>
  <c r="H829" i="1"/>
  <c r="H817" i="1"/>
  <c r="H809" i="1"/>
  <c r="H793" i="1"/>
  <c r="H785" i="1"/>
  <c r="H781" i="1"/>
  <c r="H773" i="1"/>
  <c r="H765" i="1"/>
  <c r="H753" i="1"/>
  <c r="H745" i="1"/>
  <c r="H741" i="1"/>
  <c r="H697" i="1"/>
  <c r="H689" i="1"/>
  <c r="H673" i="1"/>
  <c r="H645" i="1"/>
  <c r="H589" i="1"/>
  <c r="H545" i="1"/>
  <c r="H541" i="1"/>
  <c r="H517" i="1"/>
  <c r="H509" i="1"/>
  <c r="H505" i="1"/>
  <c r="H493" i="1"/>
  <c r="H485" i="1"/>
  <c r="H473" i="1"/>
  <c r="H469" i="1"/>
  <c r="H457" i="1"/>
  <c r="H445" i="1"/>
  <c r="H441" i="1"/>
  <c r="H421" i="1"/>
  <c r="H409" i="1"/>
  <c r="H401" i="1"/>
  <c r="H397" i="1"/>
  <c r="H385" i="1"/>
  <c r="H373" i="1"/>
  <c r="H361" i="1"/>
  <c r="H349" i="1"/>
  <c r="H337" i="1"/>
  <c r="H325" i="1"/>
  <c r="H313" i="1"/>
  <c r="H301" i="1"/>
  <c r="H297" i="1"/>
  <c r="H289" i="1"/>
  <c r="H277" i="1"/>
  <c r="H265" i="1"/>
  <c r="H257" i="1"/>
  <c r="H253" i="1"/>
  <c r="H241" i="1"/>
  <c r="H217" i="1"/>
  <c r="H209" i="1"/>
  <c r="H205" i="1"/>
  <c r="H197" i="1"/>
  <c r="H193" i="1"/>
  <c r="H185" i="1"/>
  <c r="H169" i="1"/>
  <c r="H121" i="1"/>
  <c r="H101" i="1"/>
  <c r="H77" i="1"/>
  <c r="H73" i="1"/>
  <c r="H33" i="1"/>
  <c r="H995" i="1"/>
  <c r="H983" i="1"/>
  <c r="H975" i="1"/>
  <c r="H963" i="1"/>
  <c r="H951" i="1"/>
  <c r="H939" i="1"/>
  <c r="H927" i="1"/>
  <c r="H911" i="1"/>
  <c r="H903" i="1"/>
  <c r="H887" i="1"/>
  <c r="H875" i="1"/>
  <c r="H851" i="1"/>
  <c r="H839" i="1"/>
  <c r="H827" i="1"/>
  <c r="H815" i="1"/>
  <c r="H791" i="1"/>
  <c r="H779" i="1"/>
  <c r="H767" i="1"/>
  <c r="H755" i="1"/>
  <c r="H747" i="1"/>
  <c r="H739" i="1"/>
  <c r="H731" i="1"/>
  <c r="H715" i="1"/>
  <c r="H707" i="1"/>
  <c r="H699" i="1"/>
  <c r="H691" i="1"/>
  <c r="H683" i="1"/>
  <c r="H675" i="1"/>
  <c r="H659" i="1"/>
  <c r="H639" i="1"/>
  <c r="H627" i="1"/>
  <c r="H611" i="1"/>
  <c r="H599" i="1"/>
  <c r="H587" i="1"/>
  <c r="H579" i="1"/>
  <c r="H551" i="1"/>
  <c r="H543" i="1"/>
  <c r="H527" i="1"/>
  <c r="H507" i="1"/>
  <c r="H495" i="1"/>
  <c r="H483" i="1"/>
  <c r="H471" i="1"/>
  <c r="H455" i="1"/>
  <c r="H443" i="1"/>
  <c r="H435" i="1"/>
  <c r="H427" i="1"/>
  <c r="H419" i="1"/>
  <c r="H411" i="1"/>
  <c r="H399" i="1"/>
  <c r="H387" i="1"/>
  <c r="H375" i="1"/>
  <c r="H363" i="1"/>
  <c r="H351" i="1"/>
  <c r="H339" i="1"/>
  <c r="H327" i="1"/>
  <c r="H311" i="1"/>
  <c r="H299" i="1"/>
  <c r="H291" i="1"/>
  <c r="H283" i="1"/>
  <c r="H263" i="1"/>
  <c r="H243" i="1"/>
  <c r="H231" i="1"/>
  <c r="H219" i="1"/>
  <c r="H191" i="1"/>
  <c r="H167" i="1"/>
  <c r="H155" i="1"/>
  <c r="H147" i="1"/>
  <c r="H135" i="1"/>
  <c r="H119" i="1"/>
  <c r="H107" i="1"/>
  <c r="H99" i="1"/>
  <c r="H87" i="1"/>
  <c r="H75" i="1"/>
  <c r="H63" i="1"/>
  <c r="H51" i="1"/>
  <c r="H35" i="1"/>
  <c r="H23" i="1"/>
  <c r="H750" i="1"/>
  <c r="H746" i="1"/>
  <c r="H738" i="1"/>
  <c r="H726" i="1"/>
  <c r="H710" i="1"/>
  <c r="H702" i="1"/>
  <c r="H686" i="1"/>
  <c r="H662" i="1"/>
  <c r="H646" i="1"/>
  <c r="H622" i="1"/>
  <c r="H614" i="1"/>
  <c r="H602" i="1"/>
  <c r="H594" i="1"/>
  <c r="H590" i="1"/>
  <c r="H586" i="1"/>
  <c r="H566" i="1"/>
  <c r="H554" i="1"/>
  <c r="H518" i="1"/>
  <c r="H474" i="1"/>
  <c r="H462" i="1"/>
  <c r="H450" i="1"/>
  <c r="H438" i="1"/>
  <c r="H426" i="1"/>
  <c r="H398" i="1"/>
  <c r="H338" i="1"/>
  <c r="H330" i="1"/>
  <c r="H314" i="1"/>
  <c r="H250" i="1"/>
  <c r="H242" i="1"/>
  <c r="H222" i="1"/>
  <c r="H186" i="1"/>
  <c r="H174" i="1"/>
  <c r="H110" i="1"/>
  <c r="H102" i="1"/>
  <c r="H98" i="1"/>
  <c r="H62" i="1"/>
  <c r="H54" i="1"/>
  <c r="H42" i="1"/>
  <c r="H1004" i="1"/>
  <c r="H996" i="1"/>
  <c r="H984" i="1"/>
  <c r="H980" i="1"/>
  <c r="H972" i="1"/>
  <c r="H964" i="1"/>
  <c r="H956" i="1"/>
  <c r="H948" i="1"/>
  <c r="H940" i="1"/>
  <c r="H932" i="1"/>
  <c r="H924" i="1"/>
  <c r="H916" i="1"/>
  <c r="H908" i="1"/>
  <c r="H896" i="1"/>
  <c r="H888" i="1"/>
  <c r="H880" i="1"/>
  <c r="H872" i="1"/>
  <c r="H864" i="1"/>
  <c r="H856" i="1"/>
  <c r="H848" i="1"/>
  <c r="H840" i="1"/>
  <c r="H832" i="1"/>
  <c r="H824" i="1"/>
  <c r="H816" i="1"/>
  <c r="H808" i="1"/>
  <c r="H800" i="1"/>
  <c r="H792" i="1"/>
  <c r="H784" i="1"/>
  <c r="H772" i="1"/>
  <c r="H764" i="1"/>
  <c r="H756" i="1"/>
  <c r="H748" i="1"/>
  <c r="H736" i="1"/>
  <c r="H728" i="1"/>
  <c r="H720" i="1"/>
  <c r="H712" i="1"/>
  <c r="H704" i="1"/>
  <c r="H696" i="1"/>
  <c r="H688" i="1"/>
  <c r="H680" i="1"/>
  <c r="H672" i="1"/>
  <c r="H664" i="1"/>
  <c r="H656" i="1"/>
  <c r="H648" i="1"/>
  <c r="H640" i="1"/>
  <c r="H628" i="1"/>
  <c r="H616" i="1"/>
  <c r="H608" i="1"/>
  <c r="H600" i="1"/>
  <c r="H592" i="1"/>
  <c r="H584" i="1"/>
  <c r="H576" i="1"/>
  <c r="H568" i="1"/>
  <c r="H560" i="1"/>
  <c r="H552" i="1"/>
  <c r="H544" i="1"/>
  <c r="H536" i="1"/>
  <c r="H528" i="1"/>
  <c r="H520" i="1"/>
  <c r="H508" i="1"/>
  <c r="H500" i="1"/>
  <c r="H496" i="1"/>
  <c r="H484" i="1"/>
  <c r="H480" i="1"/>
  <c r="H472" i="1"/>
  <c r="H464" i="1"/>
  <c r="H456" i="1"/>
  <c r="H444" i="1"/>
  <c r="H436" i="1"/>
  <c r="H428" i="1"/>
  <c r="H420" i="1"/>
  <c r="H412" i="1"/>
  <c r="H404" i="1"/>
  <c r="H396" i="1"/>
  <c r="H388" i="1"/>
  <c r="H380" i="1"/>
  <c r="H372" i="1"/>
  <c r="H364" i="1"/>
  <c r="H360" i="1"/>
  <c r="H352" i="1"/>
  <c r="H348" i="1"/>
  <c r="H344" i="1"/>
  <c r="H336" i="1"/>
  <c r="H332" i="1"/>
  <c r="H328" i="1"/>
  <c r="H324" i="1"/>
  <c r="H320" i="1"/>
  <c r="H316" i="1"/>
  <c r="H312" i="1"/>
  <c r="H308" i="1"/>
  <c r="H304" i="1"/>
  <c r="H300" i="1"/>
  <c r="H292" i="1"/>
  <c r="H288" i="1"/>
  <c r="H284" i="1"/>
  <c r="H280" i="1"/>
  <c r="H276" i="1"/>
  <c r="H272" i="1"/>
  <c r="H268" i="1"/>
  <c r="H264" i="1"/>
  <c r="H260" i="1"/>
  <c r="H256" i="1"/>
  <c r="H252" i="1"/>
  <c r="H248" i="1"/>
  <c r="H244" i="1"/>
  <c r="H240" i="1"/>
  <c r="H236" i="1"/>
  <c r="H232" i="1"/>
  <c r="H228" i="1"/>
  <c r="H224" i="1"/>
  <c r="H220" i="1"/>
  <c r="H216" i="1"/>
  <c r="H212" i="1"/>
  <c r="H208" i="1"/>
  <c r="H204" i="1"/>
  <c r="H200" i="1"/>
  <c r="H196" i="1"/>
  <c r="H192" i="1"/>
  <c r="H188" i="1"/>
  <c r="H184" i="1"/>
  <c r="H180" i="1"/>
  <c r="H176" i="1"/>
  <c r="H172" i="1"/>
  <c r="H168" i="1"/>
  <c r="H164" i="1"/>
  <c r="H160" i="1"/>
  <c r="H152" i="1"/>
  <c r="H148" i="1"/>
  <c r="H144" i="1"/>
  <c r="H140" i="1"/>
  <c r="H136" i="1"/>
  <c r="H132" i="1"/>
  <c r="H128" i="1"/>
  <c r="H124" i="1"/>
  <c r="H120" i="1"/>
  <c r="H116" i="1"/>
  <c r="H112" i="1"/>
  <c r="H108" i="1"/>
  <c r="H104" i="1"/>
  <c r="H100" i="1"/>
  <c r="H96" i="1"/>
  <c r="H92" i="1"/>
  <c r="H88" i="1"/>
  <c r="H84" i="1"/>
  <c r="H80" i="1"/>
  <c r="H44" i="1"/>
  <c r="H32" i="1"/>
  <c r="H1000" i="1"/>
  <c r="H988" i="1"/>
  <c r="H976" i="1"/>
  <c r="H968" i="1"/>
  <c r="H960" i="1"/>
  <c r="H952" i="1"/>
  <c r="H944" i="1"/>
  <c r="H936" i="1"/>
  <c r="H928" i="1"/>
  <c r="H920" i="1"/>
  <c r="H912" i="1"/>
  <c r="H904" i="1"/>
  <c r="H900" i="1"/>
  <c r="H892" i="1"/>
  <c r="H884" i="1"/>
  <c r="H876" i="1"/>
  <c r="H868" i="1"/>
  <c r="H860" i="1"/>
  <c r="H852" i="1"/>
  <c r="H844" i="1"/>
  <c r="H836" i="1"/>
  <c r="H828" i="1"/>
  <c r="H820" i="1"/>
  <c r="H812" i="1"/>
  <c r="H804" i="1"/>
  <c r="H796" i="1"/>
  <c r="H788" i="1"/>
  <c r="H780" i="1"/>
  <c r="H776" i="1"/>
  <c r="H768" i="1"/>
  <c r="H760" i="1"/>
  <c r="H752" i="1"/>
  <c r="H744" i="1"/>
  <c r="H732" i="1"/>
  <c r="H724" i="1"/>
  <c r="H716" i="1"/>
  <c r="H708" i="1"/>
  <c r="H700" i="1"/>
  <c r="H692" i="1"/>
  <c r="H684" i="1"/>
  <c r="H676" i="1"/>
  <c r="H668" i="1"/>
  <c r="H660" i="1"/>
  <c r="H652" i="1"/>
  <c r="H644" i="1"/>
  <c r="H636" i="1"/>
  <c r="H624" i="1"/>
  <c r="H620" i="1"/>
  <c r="H612" i="1"/>
  <c r="H604" i="1"/>
  <c r="H596" i="1"/>
  <c r="H588" i="1"/>
  <c r="H580" i="1"/>
  <c r="H572" i="1"/>
  <c r="H564" i="1"/>
  <c r="H556" i="1"/>
  <c r="H548" i="1"/>
  <c r="H540" i="1"/>
  <c r="H532" i="1"/>
  <c r="H524" i="1"/>
  <c r="H516" i="1"/>
  <c r="H512" i="1"/>
  <c r="H504" i="1"/>
  <c r="H492" i="1"/>
  <c r="H488" i="1"/>
  <c r="H476" i="1"/>
  <c r="H468" i="1"/>
  <c r="H460" i="1"/>
  <c r="H452" i="1"/>
  <c r="H448" i="1"/>
  <c r="H432" i="1"/>
  <c r="H424" i="1"/>
  <c r="H416" i="1"/>
  <c r="H408" i="1"/>
  <c r="H400" i="1"/>
  <c r="H392" i="1"/>
  <c r="H384" i="1"/>
  <c r="H376" i="1"/>
  <c r="H368" i="1"/>
  <c r="H356" i="1"/>
  <c r="H340" i="1"/>
  <c r="H921" i="1"/>
  <c r="H905" i="1"/>
  <c r="H833" i="1"/>
  <c r="H789" i="1"/>
  <c r="H629" i="1"/>
  <c r="H609" i="1"/>
  <c r="H573" i="1"/>
  <c r="H561" i="1"/>
  <c r="H537" i="1"/>
  <c r="H513" i="1"/>
  <c r="H501" i="1"/>
  <c r="H477" i="1"/>
  <c r="H417" i="1"/>
  <c r="H405" i="1"/>
  <c r="H377" i="1"/>
  <c r="H365" i="1"/>
  <c r="H353" i="1"/>
  <c r="H333" i="1"/>
  <c r="H273" i="1"/>
  <c r="H261" i="1"/>
  <c r="H237" i="1"/>
  <c r="H201" i="1"/>
  <c r="H189" i="1"/>
  <c r="H153" i="1"/>
  <c r="H129" i="1"/>
  <c r="H113" i="1"/>
  <c r="H89" i="1"/>
  <c r="H81" i="1"/>
  <c r="H76" i="1"/>
  <c r="H72" i="1"/>
  <c r="H68" i="1"/>
  <c r="H64" i="1"/>
  <c r="H60" i="1"/>
  <c r="H52" i="1"/>
  <c r="H48" i="1"/>
  <c r="H40" i="1"/>
  <c r="H36" i="1"/>
  <c r="H28" i="1"/>
  <c r="H24" i="1"/>
  <c r="H909" i="1"/>
  <c r="H897" i="1"/>
  <c r="H821" i="1"/>
  <c r="H777" i="1"/>
  <c r="H641" i="1"/>
  <c r="H617" i="1"/>
  <c r="H597" i="1"/>
  <c r="H585" i="1"/>
  <c r="H549" i="1"/>
  <c r="H525" i="1"/>
  <c r="H489" i="1"/>
  <c r="H393" i="1"/>
  <c r="H381" i="1"/>
  <c r="H369" i="1"/>
  <c r="H357" i="1"/>
  <c r="H345" i="1"/>
  <c r="H285" i="1"/>
  <c r="H249" i="1"/>
  <c r="H225" i="1"/>
  <c r="H213" i="1"/>
  <c r="H177" i="1"/>
  <c r="H141" i="1"/>
  <c r="H117" i="1"/>
  <c r="H105" i="1"/>
  <c r="H93" i="1"/>
  <c r="H69" i="1"/>
  <c r="H998" i="1"/>
  <c r="H994" i="1"/>
  <c r="H986" i="1"/>
  <c r="H982" i="1"/>
  <c r="H974" i="1"/>
  <c r="H962" i="1"/>
  <c r="H958" i="1"/>
  <c r="H950" i="1"/>
  <c r="H946" i="1"/>
  <c r="H938" i="1"/>
  <c r="H934" i="1"/>
  <c r="H926" i="1"/>
  <c r="H922" i="1"/>
  <c r="H914" i="1"/>
  <c r="H898" i="1"/>
  <c r="H878" i="1"/>
  <c r="H874" i="1"/>
  <c r="H870" i="1"/>
  <c r="H858" i="1"/>
  <c r="H850" i="1"/>
  <c r="H842" i="1"/>
  <c r="H838" i="1"/>
  <c r="H826" i="1"/>
  <c r="H814" i="1"/>
  <c r="H802" i="1"/>
  <c r="H790" i="1"/>
  <c r="H782" i="1"/>
  <c r="H778" i="1"/>
  <c r="H766" i="1"/>
  <c r="H754" i="1"/>
  <c r="H742" i="1"/>
  <c r="H734" i="1"/>
  <c r="H730" i="1"/>
  <c r="H718" i="1"/>
  <c r="H694" i="1"/>
  <c r="H682" i="1"/>
  <c r="H670" i="1"/>
  <c r="H658" i="1"/>
  <c r="H634" i="1"/>
  <c r="H598" i="1"/>
  <c r="H574" i="1"/>
  <c r="H550" i="1"/>
  <c r="H514" i="1"/>
  <c r="H506" i="1"/>
  <c r="H502" i="1"/>
  <c r="H494" i="1"/>
  <c r="H490" i="1"/>
  <c r="H478" i="1"/>
  <c r="H470" i="1"/>
  <c r="H466" i="1"/>
  <c r="H454" i="1"/>
  <c r="H446" i="1"/>
  <c r="H442" i="1"/>
  <c r="H434" i="1"/>
  <c r="H430" i="1"/>
  <c r="H422" i="1"/>
  <c r="H418" i="1"/>
  <c r="H406" i="1"/>
  <c r="H394" i="1"/>
  <c r="H386" i="1"/>
  <c r="H382" i="1"/>
  <c r="H374" i="1"/>
  <c r="H370" i="1"/>
  <c r="H362" i="1"/>
  <c r="H358" i="1"/>
  <c r="H350" i="1"/>
  <c r="H346" i="1"/>
  <c r="H334" i="1"/>
  <c r="H326" i="1"/>
  <c r="H322" i="1"/>
  <c r="H310" i="1"/>
  <c r="H302" i="1"/>
  <c r="H298" i="1"/>
  <c r="H290" i="1"/>
  <c r="H278" i="1"/>
  <c r="H274" i="1"/>
  <c r="H266" i="1"/>
  <c r="H254" i="1"/>
  <c r="H238" i="1"/>
  <c r="H230" i="1"/>
  <c r="H226" i="1"/>
  <c r="H218" i="1"/>
  <c r="H214" i="1"/>
  <c r="H202" i="1"/>
  <c r="H190" i="1"/>
  <c r="H178" i="1"/>
  <c r="H170" i="1"/>
  <c r="H166" i="1"/>
  <c r="H142" i="1"/>
  <c r="H134" i="1"/>
  <c r="H106" i="1"/>
  <c r="H94" i="1"/>
  <c r="H86" i="1"/>
  <c r="H82" i="1"/>
  <c r="H70" i="1"/>
  <c r="H58" i="1"/>
  <c r="H46" i="1"/>
  <c r="H38" i="1"/>
  <c r="H34" i="1"/>
  <c r="H26" i="1"/>
  <c r="H967" i="1"/>
  <c r="H915" i="1"/>
  <c r="H895" i="1"/>
  <c r="H883" i="1"/>
  <c r="H879" i="1"/>
  <c r="H867" i="1"/>
  <c r="H835" i="1"/>
  <c r="H823" i="1"/>
  <c r="H819" i="1"/>
  <c r="H751" i="1"/>
  <c r="H723" i="1"/>
  <c r="H571" i="1"/>
  <c r="H567" i="1"/>
  <c r="H559" i="1"/>
  <c r="H555" i="1"/>
  <c r="H547" i="1"/>
  <c r="H535" i="1"/>
  <c r="H519" i="1"/>
  <c r="H463" i="1"/>
  <c r="H451" i="1"/>
  <c r="H315" i="1"/>
  <c r="H303" i="1"/>
  <c r="H279" i="1"/>
  <c r="H271" i="1"/>
  <c r="H259" i="1"/>
  <c r="H255" i="1"/>
  <c r="H247" i="1"/>
  <c r="H207" i="1"/>
  <c r="H195" i="1"/>
  <c r="H175" i="1"/>
  <c r="H163" i="1"/>
  <c r="H151" i="1"/>
  <c r="H127" i="1"/>
  <c r="H973" i="1"/>
  <c r="H805" i="1"/>
  <c r="H721" i="1"/>
  <c r="H625" i="1"/>
  <c r="H553" i="1"/>
  <c r="H181" i="1"/>
  <c r="H109" i="1"/>
  <c r="H61" i="1"/>
  <c r="H865" i="1"/>
  <c r="H733" i="1"/>
  <c r="H649" i="1"/>
  <c r="H601" i="1"/>
  <c r="H565" i="1"/>
  <c r="H145" i="1"/>
  <c r="H85" i="1"/>
  <c r="H25" i="1"/>
  <c r="H969" i="1"/>
  <c r="H861" i="1"/>
  <c r="H825" i="1"/>
  <c r="H705" i="1"/>
  <c r="H657" i="1"/>
  <c r="H769" i="1"/>
  <c r="H709" i="1"/>
  <c r="H637" i="1"/>
  <c r="H577" i="1"/>
  <c r="H433" i="1"/>
  <c r="H133" i="1"/>
  <c r="H49" i="1"/>
  <c r="H981" i="1"/>
  <c r="H873" i="1"/>
  <c r="H813" i="1"/>
  <c r="H693" i="1"/>
  <c r="H871" i="1"/>
  <c r="H859" i="1"/>
  <c r="H847" i="1"/>
  <c r="H607" i="1"/>
  <c r="H595" i="1"/>
  <c r="H583" i="1"/>
  <c r="H403" i="1"/>
  <c r="H391" i="1"/>
  <c r="H319" i="1"/>
  <c r="H139" i="1"/>
  <c r="H115" i="1"/>
  <c r="H685" i="1"/>
  <c r="H481" i="1"/>
  <c r="H229" i="1"/>
  <c r="H945" i="1"/>
  <c r="H837" i="1"/>
  <c r="H681" i="1"/>
  <c r="H621" i="1"/>
  <c r="H990" i="1"/>
  <c r="H954" i="1"/>
  <c r="H846" i="1"/>
  <c r="H774" i="1"/>
  <c r="H318" i="1"/>
  <c r="H66" i="1"/>
  <c r="H853" i="1"/>
  <c r="H757" i="1"/>
  <c r="H661" i="1"/>
  <c r="H613" i="1"/>
  <c r="H529" i="1"/>
  <c r="H157" i="1"/>
  <c r="H97" i="1"/>
  <c r="H37" i="1"/>
  <c r="H993" i="1"/>
  <c r="H957" i="1"/>
  <c r="H885" i="1"/>
  <c r="H849" i="1"/>
  <c r="H801" i="1"/>
  <c r="H669" i="1"/>
  <c r="H978" i="1"/>
  <c r="H966" i="1"/>
  <c r="H942" i="1"/>
  <c r="H834" i="1"/>
  <c r="H762" i="1"/>
  <c r="H582" i="1"/>
  <c r="H570" i="1"/>
  <c r="H558" i="1"/>
  <c r="H306" i="1"/>
  <c r="H294" i="1"/>
  <c r="H90" i="1"/>
  <c r="H78" i="1"/>
  <c r="H955" i="1"/>
  <c r="H943" i="1"/>
  <c r="H931" i="1"/>
  <c r="H919" i="1"/>
  <c r="H907" i="1"/>
  <c r="H811" i="1"/>
  <c r="H799" i="1"/>
  <c r="H787" i="1"/>
  <c r="H775" i="1"/>
  <c r="H763" i="1"/>
  <c r="H667" i="1"/>
  <c r="H655" i="1"/>
  <c r="H643" i="1"/>
  <c r="H631" i="1"/>
  <c r="H619" i="1"/>
  <c r="H523" i="1"/>
  <c r="H511" i="1"/>
  <c r="H499" i="1"/>
  <c r="H487" i="1"/>
  <c r="H475" i="1"/>
  <c r="H379" i="1"/>
  <c r="H367" i="1"/>
  <c r="H355" i="1"/>
  <c r="H343" i="1"/>
  <c r="H331" i="1"/>
  <c r="H235" i="1"/>
  <c r="H223" i="1"/>
  <c r="H211" i="1"/>
  <c r="H199" i="1"/>
  <c r="H187" i="1"/>
  <c r="H91" i="1"/>
  <c r="H79" i="1"/>
  <c r="H67" i="1"/>
  <c r="H55" i="1"/>
  <c r="H43" i="1"/>
  <c r="H810" i="1"/>
  <c r="H786" i="1"/>
  <c r="H678" i="1"/>
  <c r="H654" i="1"/>
  <c r="H534" i="1"/>
  <c r="H510" i="1"/>
  <c r="H390" i="1"/>
  <c r="H354" i="1"/>
  <c r="H234" i="1"/>
  <c r="H150" i="1"/>
  <c r="H138" i="1"/>
  <c r="H126" i="1"/>
  <c r="H114" i="1"/>
  <c r="H822" i="1"/>
  <c r="H798" i="1"/>
  <c r="H690" i="1"/>
  <c r="H666" i="1"/>
  <c r="H642" i="1"/>
  <c r="H546" i="1"/>
  <c r="H522" i="1"/>
  <c r="H498" i="1"/>
  <c r="H402" i="1"/>
  <c r="H378" i="1"/>
  <c r="H366" i="1"/>
  <c r="H258" i="1"/>
  <c r="H210" i="1"/>
  <c r="H162" i="1"/>
  <c r="H1001" i="1"/>
  <c r="H989" i="1"/>
  <c r="H893" i="1"/>
  <c r="H881" i="1"/>
  <c r="H869" i="1"/>
  <c r="H857" i="1"/>
  <c r="H845" i="1"/>
  <c r="H749" i="1"/>
  <c r="H737" i="1"/>
  <c r="H725" i="1"/>
  <c r="H713" i="1"/>
  <c r="H701" i="1"/>
  <c r="H605" i="1"/>
  <c r="H593" i="1"/>
  <c r="H581" i="1"/>
  <c r="H569" i="1"/>
  <c r="H557" i="1"/>
  <c r="H461" i="1"/>
  <c r="H449" i="1"/>
  <c r="H437" i="1"/>
  <c r="H425" i="1"/>
  <c r="H413" i="1"/>
  <c r="H317" i="1"/>
  <c r="H305" i="1"/>
  <c r="H293" i="1"/>
  <c r="H281" i="1"/>
  <c r="H269" i="1"/>
  <c r="H173" i="1"/>
  <c r="H161" i="1"/>
  <c r="H149" i="1"/>
  <c r="H137" i="1"/>
  <c r="H125" i="1"/>
  <c r="H29" i="1"/>
  <c r="H6" i="1"/>
  <c r="H1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R9" i="1"/>
  <c r="P8" i="1"/>
  <c r="H8" i="1" s="1"/>
  <c r="X8" i="1"/>
  <c r="X9" i="1"/>
  <c r="P9" i="1"/>
  <c r="P18" i="1"/>
  <c r="X18" i="1"/>
  <c r="S18" i="1"/>
  <c r="BK9" i="1" l="1"/>
  <c r="AR9" i="1"/>
  <c r="AT9" i="1" s="1"/>
  <c r="BM9" i="1" s="1"/>
  <c r="BQ9" i="1" s="1"/>
  <c r="BK8" i="1"/>
  <c r="AR8" i="1"/>
  <c r="AT8" i="1"/>
  <c r="BM8" i="1" s="1"/>
  <c r="BQ8" i="1" s="1"/>
  <c r="H18" i="1"/>
  <c r="H9" i="1"/>
  <c r="P10" i="1"/>
  <c r="X10" i="1"/>
  <c r="R10" i="1"/>
  <c r="X19" i="1"/>
  <c r="P19" i="1"/>
  <c r="S19" i="1"/>
  <c r="H19" i="1" l="1"/>
  <c r="H10" i="1"/>
  <c r="R11" i="1"/>
  <c r="P11" i="1"/>
  <c r="X11" i="1"/>
  <c r="X20" i="1"/>
  <c r="P20" i="1"/>
  <c r="S20" i="1"/>
  <c r="H11" i="1" l="1"/>
  <c r="H20" i="1"/>
  <c r="R12" i="1"/>
  <c r="P12" i="1"/>
  <c r="X12" i="1"/>
  <c r="P21" i="1"/>
  <c r="X21" i="1"/>
  <c r="S21" i="1"/>
  <c r="H21" i="1" l="1"/>
  <c r="H12" i="1"/>
  <c r="P13" i="1"/>
  <c r="X13" i="1"/>
  <c r="R13" i="1"/>
  <c r="S22" i="1"/>
  <c r="X22" i="1"/>
  <c r="P22" i="1"/>
  <c r="H22" i="1" l="1"/>
  <c r="H13" i="1"/>
  <c r="P14" i="1"/>
  <c r="R14" i="1"/>
  <c r="X14" i="1"/>
  <c r="H14" i="1" l="1"/>
  <c r="P15" i="1"/>
  <c r="X15" i="1"/>
  <c r="R15" i="1"/>
  <c r="H15" i="1" l="1"/>
  <c r="Q1" i="1"/>
</calcChain>
</file>

<file path=xl/sharedStrings.xml><?xml version="1.0" encoding="utf-8"?>
<sst xmlns="http://schemas.openxmlformats.org/spreadsheetml/2006/main" count="27382" uniqueCount="251">
  <si>
    <t>S No</t>
  </si>
  <si>
    <t>Date</t>
  </si>
  <si>
    <t>Narration</t>
  </si>
  <si>
    <t>Payments</t>
  </si>
  <si>
    <t>Receipts</t>
  </si>
  <si>
    <t>Voucher Type</t>
  </si>
  <si>
    <t>Error</t>
  </si>
  <si>
    <t>Payment</t>
  </si>
  <si>
    <t>Receipt</t>
  </si>
  <si>
    <t>Contra</t>
  </si>
  <si>
    <t>Error Sum</t>
  </si>
  <si>
    <t>Start Date</t>
  </si>
  <si>
    <t>End Date</t>
  </si>
  <si>
    <t>Dr.</t>
  </si>
  <si>
    <t>Cr.</t>
  </si>
  <si>
    <t>Full Entry Check</t>
  </si>
  <si>
    <t xml:space="preserve">There can be amount in Payments column or receipts column, any one of them, not both. </t>
  </si>
  <si>
    <t xml:space="preserve">Select date from selected FY.  </t>
  </si>
  <si>
    <t xml:space="preserve">Select 2nd Ledger from dropdown.  </t>
  </si>
  <si>
    <t xml:space="preserve">Select voucher from dropdown.  </t>
  </si>
  <si>
    <t>Enter all fields of transactions.</t>
  </si>
  <si>
    <t>Voucher Type Master</t>
  </si>
  <si>
    <t>First ledger Dr Cr</t>
  </si>
  <si>
    <t>Second ledger Dr Cr2</t>
  </si>
  <si>
    <t>Fin Year</t>
  </si>
  <si>
    <t>Bank A/c</t>
  </si>
  <si>
    <t xml:space="preserve"> </t>
  </si>
  <si>
    <t>Auto-select Voucher Types</t>
  </si>
  <si>
    <t>Second Ledger</t>
  </si>
  <si>
    <t>Amt Chk</t>
  </si>
  <si>
    <t>Dt Chk</t>
  </si>
  <si>
    <t>Pmt Chk</t>
  </si>
  <si>
    <t>Rct Chk</t>
  </si>
  <si>
    <t>Vch Type Chk</t>
  </si>
  <si>
    <t>2nd Lgr Chk</t>
  </si>
  <si>
    <t>Net Amt</t>
  </si>
  <si>
    <t xml:space="preserve">   </t>
  </si>
  <si>
    <t xml:space="preserve">Figure in payments is not a number.  </t>
  </si>
  <si>
    <t xml:space="preserve">Figure in receipts is not a number.  </t>
  </si>
  <si>
    <t>There are 4 simple steps to do it.</t>
  </si>
  <si>
    <t>1. Export list of ledgers from tally and import in this template.</t>
  </si>
  <si>
    <t>2. Enter transactions in this template and generate file.</t>
  </si>
  <si>
    <t>3. Upload generated file to www.tallytools.in and download xml file.</t>
  </si>
  <si>
    <t>4. Import xml file in your Tally software</t>
  </si>
  <si>
    <t>Welcome to www.Tallytools.in</t>
  </si>
  <si>
    <r>
      <rPr>
        <b/>
        <sz val="12"/>
        <rFont val="Century Gothic"/>
        <family val="2"/>
      </rPr>
      <t xml:space="preserve">Detailed Steps for use with </t>
    </r>
    <r>
      <rPr>
        <b/>
        <sz val="12"/>
        <color rgb="FFC00000"/>
        <rFont val="Century Gothic"/>
        <family val="2"/>
      </rPr>
      <t>Tally Prime</t>
    </r>
  </si>
  <si>
    <t>1. Go to gateway of tally and select “Chart of Accounts” and then Select "Ledgers"</t>
  </si>
  <si>
    <t>2. Press Ctrl+E to export "List of Ledgers" and select File Format as "HTML (Web-Publishing)"</t>
  </si>
  <si>
    <t>3. Import List of ledgers file i.e. "Master.html" using button "Import Ledgers" in sheet Tally Tools</t>
  </si>
  <si>
    <t>4. Copy paste your bank statement in columns B to E i.e. Date, Narration, Payment Amt, Receipt Amt.</t>
  </si>
  <si>
    <t>5. Select Financial Year in Cell C2 and Bank Name (for which accounting is to be done) in Cell C3</t>
  </si>
  <si>
    <t xml:space="preserve">     (In cell C3, press Ctrl+L to easily select the required ledger using auto complete feature)</t>
  </si>
  <si>
    <t>6. Press button "Select Vch Type" to auto select Payment / Receipt Vouchers. You can manually select Contra Vouchers from dropdown.</t>
  </si>
  <si>
    <t>8. Click button "Generate File"</t>
  </si>
  <si>
    <t>9. Go to www.tallytools.in to upload the generated file and download the xml file</t>
  </si>
  <si>
    <t>10. Go to Tally Gateway. Press Alt+O to activate Import Option. Select transactions, specify path of xml file downloaded and select the xml file.</t>
  </si>
  <si>
    <r>
      <rPr>
        <b/>
        <sz val="12"/>
        <rFont val="Century Gothic"/>
        <family val="2"/>
      </rPr>
      <t>Detailed Steps for use with</t>
    </r>
    <r>
      <rPr>
        <b/>
        <sz val="12"/>
        <color rgb="FFC00000"/>
        <rFont val="Century Gothic"/>
        <family val="2"/>
      </rPr>
      <t xml:space="preserve"> Tally ERP9</t>
    </r>
  </si>
  <si>
    <t>1. Go to gateway of tally and select “Display” and then Select "List of Accounts"</t>
  </si>
  <si>
    <t>2. Press Alt+E to export "List of Ledgers", Select Type of Masters as "Ledgers" and select File Format as "HTML (Web-Publishing)"</t>
  </si>
  <si>
    <t>10. Go to Tally Gateway. Press O to select "ImpOrt Data". Select "Vouchers", specify path of xml file downloaded alongwith file name (example - C:\XT\tally.xml) and press ENTER.</t>
  </si>
  <si>
    <t>TallyTools: Import Bank Statement in Tally</t>
  </si>
  <si>
    <t>Voucher No</t>
  </si>
  <si>
    <t>Bill Ref No</t>
  </si>
  <si>
    <t>Cost Centre</t>
  </si>
  <si>
    <t>Column1</t>
  </si>
  <si>
    <t xml:space="preserve">    </t>
  </si>
  <si>
    <t>&amp;lt;TALLYMESSAGE xmlns:UDF="TallyUDF"&amp;gt;</t>
  </si>
  <si>
    <t>&amp;lt;DATE&amp;gt;</t>
  </si>
  <si>
    <t>&amp;lt;EFFECTIVEDATE&amp;gt;</t>
  </si>
  <si>
    <t>&amp;lt;VOUCHERTYPENAME&amp;gt;</t>
  </si>
  <si>
    <t>&amp;lt;VOUCHERNUMBER&amp;gt;</t>
  </si>
  <si>
    <t>&amp;lt;NARRATION&amp;gt;</t>
  </si>
  <si>
    <t>&amp;lt;GUID&amp;gt;</t>
  </si>
  <si>
    <t>&amp;lt;ALTERID&amp;gt;</t>
  </si>
  <si>
    <t>&amp;lt;ALLLEDGERENTRIES.LIST&amp;gt;</t>
  </si>
  <si>
    <t>&amp;lt;REMOVEZEROENTRIES&amp;gt;</t>
  </si>
  <si>
    <t>&amp;lt;ISDEEMEDPOSITIVE&amp;gt;</t>
  </si>
  <si>
    <t>&amp;lt;LEDGERNAME&amp;gt;</t>
  </si>
  <si>
    <t>&amp;lt;AMOUNT&amp;gt;</t>
  </si>
  <si>
    <t>&amp;lt;BILLALLOCATIONS.LIST&amp;gt;</t>
  </si>
  <si>
    <t>&amp;lt;NAME&amp;gt;</t>
  </si>
  <si>
    <t>&amp;lt;BILLTYPE&amp;gt;</t>
  </si>
  <si>
    <t>&amp;lt;BANKALLOCATIONS.LIST&amp;gt;</t>
  </si>
  <si>
    <t>&amp;lt;TRANSACTIONTYPE&amp;gt;</t>
  </si>
  <si>
    <t>&amp;lt;INSTRUMENTNUMBER&amp;gt;</t>
  </si>
  <si>
    <t>&amp;lt;INSTRUMENTDATE&amp;gt;</t>
  </si>
  <si>
    <t>&amp;lt;/DATE&amp;gt;</t>
  </si>
  <si>
    <t>&amp;lt;/EFFECTIVEDATE&amp;gt;</t>
  </si>
  <si>
    <t>&amp;lt;/VOUCHERTYPENAME&amp;gt;</t>
  </si>
  <si>
    <t>&amp;lt;/VOUCHERNUMBER&amp;gt;</t>
  </si>
  <si>
    <t>&amp;lt;/NARRATION&amp;gt;</t>
  </si>
  <si>
    <t>&amp;lt;/GUID&amp;gt;</t>
  </si>
  <si>
    <t>&amp;lt;/ALTERID&amp;gt;</t>
  </si>
  <si>
    <t>&amp;lt;/REMOVEZEROENTRIES&amp;gt;</t>
  </si>
  <si>
    <t>&amp;lt;/ISDEEMEDPOSITIVE&amp;gt;</t>
  </si>
  <si>
    <t>&amp;lt;/LEDGERNAME&amp;gt;</t>
  </si>
  <si>
    <t>&amp;lt;/AMOUNT&amp;gt;</t>
  </si>
  <si>
    <t>&amp;lt;/NAME&amp;gt;</t>
  </si>
  <si>
    <t>&amp;lt;/BILLTYPE&amp;gt;</t>
  </si>
  <si>
    <t>&amp;lt;/BILLALLOCATIONS.LIST&amp;gt;</t>
  </si>
  <si>
    <t>&amp;lt;/ALLLEDGERENTRIES.LIST&amp;gt;</t>
  </si>
  <si>
    <t>&amp;lt;/TRANSACTIONTYPE&amp;gt;</t>
  </si>
  <si>
    <t>&amp;lt;/INSTRUMENTNUMBER&amp;gt;</t>
  </si>
  <si>
    <t>&amp;lt;/INSTRUMENTDATE&amp;gt;</t>
  </si>
  <si>
    <t>&amp;lt;/BANKALLOCATIONS.LIST&amp;gt;</t>
  </si>
  <si>
    <t>Prolog</t>
  </si>
  <si>
    <t>Voucher ID</t>
  </si>
  <si>
    <t>Date2</t>
  </si>
  <si>
    <t>Effective Date</t>
  </si>
  <si>
    <t>Voucher Type Name</t>
  </si>
  <si>
    <t>Voucher_No</t>
  </si>
  <si>
    <t>Narration2</t>
  </si>
  <si>
    <t>GUID</t>
  </si>
  <si>
    <t>AlterID</t>
  </si>
  <si>
    <t>Dummy 1A</t>
  </si>
  <si>
    <t>NO-1</t>
  </si>
  <si>
    <t>DP-1</t>
  </si>
  <si>
    <t>Ledger-1</t>
  </si>
  <si>
    <t>Amount-1</t>
  </si>
  <si>
    <t>Bill Allocation Start 1</t>
  </si>
  <si>
    <t>Bill ref name</t>
  </si>
  <si>
    <t>Bill Type</t>
  </si>
  <si>
    <t>Bill Amount</t>
  </si>
  <si>
    <t>Bill Allocation Close 1</t>
  </si>
  <si>
    <t>Dummy 1B</t>
  </si>
  <si>
    <t>Dummy2A</t>
  </si>
  <si>
    <t>NO-2</t>
  </si>
  <si>
    <t>DP-2</t>
  </si>
  <si>
    <t>Ledger-2</t>
  </si>
  <si>
    <t>Amount-2</t>
  </si>
  <si>
    <t>Bank Allocation Start</t>
  </si>
  <si>
    <t>Transaction Type2</t>
  </si>
  <si>
    <t>Instrument Number2</t>
  </si>
  <si>
    <t>Instrument Amount</t>
  </si>
  <si>
    <t>Bank Allocation Close</t>
  </si>
  <si>
    <t>Dummy 2B</t>
  </si>
  <si>
    <t>&amp;lt;CATEGORYALLOCATIONS.LIST&amp;gt;</t>
  </si>
  <si>
    <t>&amp;lt;CATEGORY&amp;gt;</t>
  </si>
  <si>
    <t>&amp;lt;/CATEGORY&amp;gt;</t>
  </si>
  <si>
    <t>&amp;lt;COSTCENTREALLOCATIONS.LIST&amp;gt;</t>
  </si>
  <si>
    <t>&amp;lt;/COSTCENTREALLOCATIONS.LIST&amp;gt;</t>
  </si>
  <si>
    <t>&amp;lt;/CATEGORYALLOCATIONS.LIST&amp;gt;</t>
  </si>
  <si>
    <t>Cost Centre Open 1</t>
  </si>
  <si>
    <t>CC_DP 1</t>
  </si>
  <si>
    <t>CC_Category 1</t>
  </si>
  <si>
    <t>Cost Centre Open 1A</t>
  </si>
  <si>
    <t>CC_Name 1</t>
  </si>
  <si>
    <t>CC_Amount 1</t>
  </si>
  <si>
    <t>Cost Centre Close 1</t>
  </si>
  <si>
    <t>Cost Centre Close 1A</t>
  </si>
  <si>
    <t>Instrument Date2</t>
  </si>
  <si>
    <t>Column2</t>
  </si>
  <si>
    <t>Column3</t>
  </si>
  <si>
    <t>Transaction Type</t>
  </si>
  <si>
    <t>Instrument No.</t>
  </si>
  <si>
    <t>Instrument date</t>
  </si>
  <si>
    <t>For Assistance: Whatsapp to +91 98720 38400 | Email support@tallytools.in</t>
  </si>
  <si>
    <t>Optional</t>
  </si>
  <si>
    <t>Cost Centre name Check</t>
  </si>
  <si>
    <t>TallyTools</t>
  </si>
  <si>
    <t>&amp;lt;ENVELOPE&amp;gt;</t>
  </si>
  <si>
    <t>&amp;lt;/REQUESTDATA&amp;gt;</t>
  </si>
  <si>
    <t>&amp;lt;HEADER&amp;gt;</t>
  </si>
  <si>
    <t>&amp;lt;/IMPORTDATA&amp;gt;</t>
  </si>
  <si>
    <t>&amp;lt;TALLYREQUEST&amp;gt;Import Data&amp;lt;/TALLYREQUEST&amp;gt;</t>
  </si>
  <si>
    <t>&amp;lt;/BODY&amp;gt;</t>
  </si>
  <si>
    <t>&amp;lt;/HEADER&amp;gt;</t>
  </si>
  <si>
    <t>&amp;lt;/ENVELOPE&amp;gt;</t>
  </si>
  <si>
    <t>&amp;lt;BODY&amp;gt;</t>
  </si>
  <si>
    <t>&amp;lt;IMPORTDATA&amp;gt;</t>
  </si>
  <si>
    <t>&amp;lt;REQUESTDESC&amp;gt;</t>
  </si>
  <si>
    <t>&amp;lt;REPORTNAME&amp;gt;Vouchers&amp;lt;/REPORTNAME&amp;gt;</t>
  </si>
  <si>
    <t>&amp;lt;STATICVARIABLES&amp;gt;</t>
  </si>
  <si>
    <t>&amp;lt;SVCURRENTCOMPANY/&amp;gt;</t>
  </si>
  <si>
    <t>&amp;lt;/STATICVARIABLES&amp;gt;</t>
  </si>
  <si>
    <t>&amp;lt;/REQUESTDESC&amp;gt;</t>
  </si>
  <si>
    <t>&amp;lt;REQUESTDATA&amp;gt;</t>
  </si>
  <si>
    <t>&amp;lt;/VOUCHER&amp;gt;</t>
  </si>
  <si>
    <t>&amp;lt;/TALLYMESSAGE&amp;gt;</t>
  </si>
  <si>
    <t>Vch Close</t>
  </si>
  <si>
    <t>Vch CloseF</t>
  </si>
  <si>
    <t xml:space="preserve">     (Optional - Export list of cost centres from tally and import in this template.)</t>
  </si>
  <si>
    <t xml:space="preserve">     (Optional - Repeat steps 1,2 and 3 for importing cost centres)</t>
  </si>
  <si>
    <t>7. Select respective ledgers for transactions in column F (Press Ctrl+L to easily select the required ledger using auto complete feature)</t>
  </si>
  <si>
    <t xml:space="preserve">     (Optional - Repeat steps 1,2 and 3 for importing cost centres by selecting cost centre at export option)</t>
  </si>
  <si>
    <t>FY 2010-11</t>
  </si>
  <si>
    <t>FY 2011-12</t>
  </si>
  <si>
    <t>FY 2012-13</t>
  </si>
  <si>
    <t>FY 2013-14</t>
  </si>
  <si>
    <t>FY 2014-15</t>
  </si>
  <si>
    <t>FY 2015-16</t>
  </si>
  <si>
    <t>FY 2016-17</t>
  </si>
  <si>
    <t>FY 2017-18</t>
  </si>
  <si>
    <t>FY 2018-19</t>
  </si>
  <si>
    <t>FY 2019-20</t>
  </si>
  <si>
    <t>FY 2020-21</t>
  </si>
  <si>
    <t>FY 2021-22</t>
  </si>
  <si>
    <t>FY 2022-23</t>
  </si>
  <si>
    <t>FY 2023-24</t>
  </si>
  <si>
    <t>FY 2024-25</t>
  </si>
  <si>
    <t>FY 2025-26</t>
  </si>
  <si>
    <t>FY 2026-27</t>
  </si>
  <si>
    <t>FY 2027-28</t>
  </si>
  <si>
    <t>FY 2028-29</t>
  </si>
  <si>
    <t>FY 2029-30</t>
  </si>
  <si>
    <t>CY 2010</t>
  </si>
  <si>
    <t>CY 2011</t>
  </si>
  <si>
    <t>CY 2012</t>
  </si>
  <si>
    <t>CY 2013</t>
  </si>
  <si>
    <t>CY 2014</t>
  </si>
  <si>
    <t>CY 2015</t>
  </si>
  <si>
    <t>CY 2016</t>
  </si>
  <si>
    <t>CY 2017</t>
  </si>
  <si>
    <t>CY 2018</t>
  </si>
  <si>
    <t>CY 2019</t>
  </si>
  <si>
    <t>CY 2020</t>
  </si>
  <si>
    <t>CY 2021</t>
  </si>
  <si>
    <t>CY 2022</t>
  </si>
  <si>
    <t>CY 2023</t>
  </si>
  <si>
    <t>CY 2024</t>
  </si>
  <si>
    <t>CY 2025</t>
  </si>
  <si>
    <t>CY 2026</t>
  </si>
  <si>
    <t>CY 2027</t>
  </si>
  <si>
    <t>CY 2028</t>
  </si>
  <si>
    <t>CY 2029</t>
  </si>
  <si>
    <t/>
  </si>
  <si>
    <t>No</t>
  </si>
  <si>
    <t>Yes</t>
  </si>
  <si>
    <t>Blank Row Check</t>
  </si>
  <si>
    <t>There cannot be a blank row</t>
  </si>
  <si>
    <t>Bank (HDFC Bank)</t>
  </si>
  <si>
    <t>Cash</t>
  </si>
  <si>
    <t>Blessway Care Pvt Ltd (S.Cr.)</t>
  </si>
  <si>
    <t>Salaries and Allowances</t>
  </si>
  <si>
    <t>IF([@Date]="","",IF([@[Voucher Type]]="Payment","Yes","No"))</t>
  </si>
  <si>
    <t>IF([@Date]="","",IF([@[Voucher Type]]="Payment","No","Yes"))</t>
  </si>
  <si>
    <t>20230601</t>
  </si>
  <si>
    <t>Dep in bank</t>
  </si>
  <si>
    <t>Withdraw from bank</t>
  </si>
  <si>
    <t>paid salary</t>
  </si>
  <si>
    <t>recd from party</t>
  </si>
  <si>
    <t>&amp;lt;VOUCHER REMOTEID="tallytools-voucherentry-adhjadhh-452971517486" VCHTYPE="Contra" ACTION="Create"&amp;gt;</t>
  </si>
  <si>
    <t>tallytools-voucherentry-adhjadhh-452971517486</t>
  </si>
  <si>
    <t>45297151748</t>
  </si>
  <si>
    <t>&amp;lt;VOUCHER REMOTEID="tallytools-voucherentry-adhjadhh-452971517487" VCHTYPE="Contra" ACTION="Create"&amp;gt;</t>
  </si>
  <si>
    <t>tallytools-voucherentry-adhjadhh-452971517487</t>
  </si>
  <si>
    <t>&amp;lt;VOUCHER REMOTEID="tallytools-voucherentry-adhjadhh-452971517488" VCHTYPE="Payment" ACTION="Create"&amp;gt;</t>
  </si>
  <si>
    <t>tallytools-voucherentry-adhjadhh-452971517488</t>
  </si>
  <si>
    <t>&amp;lt;VOUCHER REMOTEID="tallytools-voucherentry-adhjadhh-452971517489" VCHTYPE="Receipt" ACTION="Create"&amp;gt;</t>
  </si>
  <si>
    <t>tallytools-voucherentry-adhjadhh-452971517489</t>
  </si>
  <si>
    <r>
      <t xml:space="preserve">Bank Transactions Template </t>
    </r>
    <r>
      <rPr>
        <b/>
        <sz val="10"/>
        <color rgb="FFC00000"/>
        <rFont val="Century Gothic"/>
        <family val="2"/>
      </rPr>
      <t>(ver 2.04)</t>
    </r>
    <r>
      <rPr>
        <b/>
        <sz val="20"/>
        <color theme="1"/>
        <rFont val="Century Gothic"/>
        <family val="2"/>
      </rPr>
      <t xml:space="preserve">
</t>
    </r>
    <r>
      <rPr>
        <sz val="11"/>
        <color theme="1"/>
        <rFont val="Calibri"/>
        <family val="2"/>
        <scheme val="minor"/>
      </rPr>
      <t>This utility is developed to easily import bank transactions in your Tally Software. This utility works with all versions of Tally Prime and Tally ERP 9 both.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</si>
</sst>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409]d\-mmm\-yy;@"/>
  </numFmts>
  <fonts count="2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12"/>
      <color rgb="FFC00000"/>
      <name val="Century Gothic"/>
      <family val="2"/>
    </font>
    <font>
      <b/>
      <sz val="12"/>
      <name val="Century Gothic"/>
      <family val="2"/>
    </font>
    <font>
      <sz val="3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3" tint="-0.499984740745262"/>
      <name val="Century Gothic"/>
      <family val="2"/>
    </font>
    <font>
      <sz val="11"/>
      <color theme="1"/>
      <name val="Calibri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11"/>
      <name val="Calibri"/>
      <scheme val="minor"/>
    </font>
    <font>
      <b/>
      <sz val="10"/>
      <color rgb="FFC00000"/>
      <name val="Century Gothic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27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1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hidden="1"/>
    </xf>
    <xf numFmtId="0" fontId="6" fillId="4" borderId="0" xfId="0" applyFont="1" applyFill="1" applyAlignment="1">
      <alignment horizontal="center" vertical="top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14" fillId="2" borderId="0" xfId="0" applyFont="1" applyFill="1" applyAlignment="1">
      <alignment vertical="center"/>
    </xf>
    <xf numFmtId="0" fontId="0" fillId="2" borderId="0" xfId="0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indent="2"/>
    </xf>
    <xf numFmtId="0" fontId="0" fillId="2" borderId="0" xfId="0" applyFill="1" applyAlignment="1">
      <alignment horizontal="left" vertical="center" wrapText="1" indent="2"/>
    </xf>
    <xf numFmtId="0" fontId="13" fillId="2" borderId="2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6" fillId="2" borderId="0" xfId="0" applyFont="1" applyFill="1"/>
    <xf numFmtId="0" fontId="0" fillId="5" borderId="0" xfId="0" applyFill="1"/>
    <xf numFmtId="0" fontId="12" fillId="5" borderId="0" xfId="0" applyFont="1" applyFill="1"/>
    <xf numFmtId="0" fontId="11" fillId="5" borderId="0" xfId="0" applyFont="1" applyFill="1" applyAlignment="1">
      <alignment horizontal="center" vertical="center"/>
    </xf>
    <xf numFmtId="15" fontId="3" fillId="0" borderId="0" xfId="0" quotePrefix="1" applyNumberFormat="1" applyFont="1"/>
    <xf numFmtId="0" fontId="17" fillId="0" borderId="0" xfId="0" applyFont="1"/>
    <xf numFmtId="0" fontId="18" fillId="0" borderId="0" xfId="0" applyFont="1" applyAlignment="1">
      <alignment horizontal="left" vertical="center"/>
    </xf>
    <xf numFmtId="49" fontId="0" fillId="0" borderId="0" xfId="0" applyNumberFormat="1"/>
    <xf numFmtId="0" fontId="19" fillId="0" borderId="0" xfId="0" applyFont="1" applyAlignment="1">
      <alignment horizontal="right"/>
    </xf>
    <xf numFmtId="0" fontId="20" fillId="0" borderId="0" xfId="0" applyFont="1"/>
    <xf numFmtId="0" fontId="2" fillId="0" borderId="0" xfId="0" applyFont="1" applyAlignment="1">
      <alignment horizontal="center" vertical="center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3" fillId="0" borderId="0" xfId="0" applyFont="1"/>
    <xf numFmtId="0" fontId="6" fillId="6" borderId="0" xfId="0" applyFont="1" applyFill="1" applyAlignment="1">
      <alignment horizontal="center" vertical="top" wrapText="1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/>
    <xf numFmtId="0" fontId="2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5" fontId="1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7" borderId="0" xfId="0" applyFill="1" applyProtection="1">
      <protection locked="0"/>
    </xf>
    <xf numFmtId="164" fontId="6" fillId="4" borderId="0" xfId="0" applyNumberFormat="1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164" fontId="26" fillId="0" borderId="0" xfId="0" applyNumberFormat="1" applyFont="1" applyAlignment="1" applyProtection="1">
      <alignment horizontal="center" vertical="center" wrapText="1"/>
      <protection locked="0"/>
    </xf>
    <xf numFmtId="0" fontId="26" fillId="0" borderId="0" xfId="0" applyFont="1" applyAlignment="1" applyProtection="1">
      <alignment horizontal="left" vertical="center" wrapText="1"/>
      <protection locked="0"/>
    </xf>
    <xf numFmtId="43" fontId="26" fillId="0" borderId="0" xfId="1" applyFont="1" applyAlignment="1" applyProtection="1">
      <alignment horizontal="right" vertical="center" wrapText="1"/>
      <protection locked="0"/>
    </xf>
    <xf numFmtId="43" fontId="10" fillId="0" borderId="0" xfId="1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76"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d\-mmm\-yy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left" vertical="center" textRotation="0" wrapText="1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9]d\-mmm\-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colors>
    <mruColors>
      <color rgb="FFD163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tallytools.i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542925</xdr:colOff>
      <xdr:row>0</xdr:row>
      <xdr:rowOff>90487</xdr:rowOff>
    </xdr:from>
    <xdr:to>
      <xdr:col>4</xdr:col>
      <xdr:colOff>838200</xdr:colOff>
      <xdr:row>1</xdr:row>
      <xdr:rowOff>77152</xdr:rowOff>
    </xdr:to>
    <xdr:sp macro="[0]!Import_Ledgers.Import_Ledgers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>
        <a:xfrm>
          <a:off x="3962400" y="90487"/>
          <a:ext cx="1371600" cy="320040"/>
        </a:xfrm>
        <a:prstGeom prst="roundRect">
          <a:avLst/>
        </a:prstGeom>
        <a:solidFill>
          <a:schemeClr val="accent6"/>
        </a:solidFill>
        <a:ln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Import</a:t>
          </a:r>
          <a:r>
            <a:rPr lang="en-US" sz="1100" b="1" baseline="0">
              <a:solidFill>
                <a:sysClr val="windowText" lastClr="000000"/>
              </a:solidFill>
            </a:rPr>
            <a:t> Ledgers</a:t>
          </a:r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4</xdr:col>
      <xdr:colOff>1061114</xdr:colOff>
      <xdr:row>0</xdr:row>
      <xdr:rowOff>90493</xdr:rowOff>
    </xdr:from>
    <xdr:to>
      <xdr:col>5</xdr:col>
      <xdr:colOff>1356389</xdr:colOff>
      <xdr:row>1</xdr:row>
      <xdr:rowOff>77158</xdr:rowOff>
    </xdr:to>
    <xdr:sp macro="[0]!GenerateUploadFile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5556914" y="90493"/>
          <a:ext cx="1371600" cy="320040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 baseline="0">
              <a:solidFill>
                <a:sysClr val="windowText" lastClr="000000"/>
              </a:solidFill>
            </a:rPr>
            <a:t>Generate File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5</xdr:col>
      <xdr:colOff>1571625</xdr:colOff>
      <xdr:row>0</xdr:row>
      <xdr:rowOff>95249</xdr:rowOff>
    </xdr:from>
    <xdr:to>
      <xdr:col>6</xdr:col>
      <xdr:colOff>880783</xdr:colOff>
      <xdr:row>1</xdr:row>
      <xdr:rowOff>81914</xdr:rowOff>
    </xdr:to>
    <xdr:sp macro="[0]!Transactions.ResetTransactionsSheet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143750" y="95249"/>
          <a:ext cx="1371600" cy="320040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Reset</a:t>
          </a:r>
          <a:r>
            <a:rPr lang="en-US" sz="1050" b="1" baseline="0">
              <a:solidFill>
                <a:sysClr val="windowText" lastClr="000000"/>
              </a:solidFill>
            </a:rPr>
            <a:t> Sheet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8</xdr:col>
      <xdr:colOff>703917</xdr:colOff>
      <xdr:row>0</xdr:row>
      <xdr:rowOff>109819</xdr:rowOff>
    </xdr:from>
    <xdr:to>
      <xdr:col>9</xdr:col>
      <xdr:colOff>510878</xdr:colOff>
      <xdr:row>2</xdr:row>
      <xdr:rowOff>222158</xdr:rowOff>
    </xdr:to>
    <xdr:pic>
      <xdr:nvPicPr>
        <xdr:cNvPr id="5" name="Picture 4" descr="Tally Tools Logo for Excel File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302005" y="109819"/>
          <a:ext cx="949961" cy="672633"/>
        </a:xfrm>
        <a:prstGeom prst="rect">
          <a:avLst/>
        </a:prstGeom>
      </xdr:spPr>
    </xdr:pic>
    <xdr:clientData/>
  </xdr:twoCellAnchor>
  <xdr:twoCellAnchor editAs="absolute">
    <xdr:from>
      <xdr:col>4</xdr:col>
      <xdr:colOff>1066800</xdr:colOff>
      <xdr:row>1</xdr:row>
      <xdr:rowOff>180975</xdr:rowOff>
    </xdr:from>
    <xdr:to>
      <xdr:col>5</xdr:col>
      <xdr:colOff>1362075</xdr:colOff>
      <xdr:row>3</xdr:row>
      <xdr:rowOff>1905</xdr:rowOff>
    </xdr:to>
    <xdr:sp macro="[0]!VoucherTypeSelect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62600" y="514350"/>
          <a:ext cx="1371600" cy="320040"/>
        </a:xfrm>
        <a:prstGeom prst="roundRect">
          <a:avLst/>
        </a:prstGeom>
        <a:solidFill>
          <a:schemeClr val="accent6"/>
        </a:solidFill>
        <a:ln w="12700">
          <a:noFill/>
        </a:ln>
        <a:effectLst/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Vch Type</a:t>
          </a:r>
          <a:endParaRPr lang="en-US" sz="1050" b="1"/>
        </a:p>
      </xdr:txBody>
    </xdr:sp>
    <xdr:clientData/>
  </xdr:twoCellAnchor>
  <xdr:twoCellAnchor editAs="absolute">
    <xdr:from>
      <xdr:col>5</xdr:col>
      <xdr:colOff>1590675</xdr:colOff>
      <xdr:row>1</xdr:row>
      <xdr:rowOff>171450</xdr:rowOff>
    </xdr:from>
    <xdr:to>
      <xdr:col>6</xdr:col>
      <xdr:colOff>899833</xdr:colOff>
      <xdr:row>3</xdr:row>
      <xdr:rowOff>0</xdr:rowOff>
    </xdr:to>
    <xdr:sp macro="[0]!Show_Form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162800" y="504825"/>
          <a:ext cx="1371600" cy="320040"/>
        </a:xfrm>
        <a:prstGeom prst="roundRect">
          <a:avLst/>
        </a:prstGeom>
        <a:solidFill>
          <a:schemeClr val="accent6"/>
        </a:solidFill>
        <a:ln/>
        <a:effectLst/>
      </xdr:spPr>
      <xdr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Select Ledger</a:t>
          </a:r>
        </a:p>
      </xdr:txBody>
    </xdr:sp>
    <xdr:clientData/>
  </xdr:twoCellAnchor>
  <xdr:twoCellAnchor editAs="absolute">
    <xdr:from>
      <xdr:col>3</xdr:col>
      <xdr:colOff>533399</xdr:colOff>
      <xdr:row>1</xdr:row>
      <xdr:rowOff>190499</xdr:rowOff>
    </xdr:from>
    <xdr:to>
      <xdr:col>4</xdr:col>
      <xdr:colOff>828674</xdr:colOff>
      <xdr:row>3</xdr:row>
      <xdr:rowOff>5714</xdr:rowOff>
    </xdr:to>
    <xdr:sp macro="[0]!Import_Cost_Centres" textlink="">
      <xdr:nvSpPr>
        <xdr:cNvPr id="9" name="Rounded Rectangle 3">
          <a:extLst>
            <a:ext uri="{FF2B5EF4-FFF2-40B4-BE49-F238E27FC236}">
              <a16:creationId xmlns:a16="http://schemas.microsoft.com/office/drawing/2014/main" id="{E735E1C6-4CE3-4DBC-8549-184AC4E068C1}"/>
            </a:ext>
          </a:extLst>
        </xdr:cNvPr>
        <xdr:cNvSpPr/>
      </xdr:nvSpPr>
      <xdr:spPr>
        <a:xfrm>
          <a:off x="3952874" y="523874"/>
          <a:ext cx="1371600" cy="320040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Import Cost Centres</a:t>
          </a:r>
        </a:p>
      </xdr:txBody>
    </xdr:sp>
    <xdr:clientData/>
  </xdr:twoCellAnchor>
  <xdr:twoCellAnchor editAs="absolute">
    <xdr:from>
      <xdr:col>6</xdr:col>
      <xdr:colOff>1098177</xdr:colOff>
      <xdr:row>0</xdr:row>
      <xdr:rowOff>95249</xdr:rowOff>
    </xdr:from>
    <xdr:to>
      <xdr:col>7</xdr:col>
      <xdr:colOff>1298201</xdr:colOff>
      <xdr:row>1</xdr:row>
      <xdr:rowOff>81914</xdr:rowOff>
    </xdr:to>
    <xdr:sp macro="[0]!PasteasValueVisibleCellsOnly" textlink="">
      <xdr:nvSpPr>
        <xdr:cNvPr id="8" name="Rounded Rectangle 3">
          <a:extLst>
            <a:ext uri="{FF2B5EF4-FFF2-40B4-BE49-F238E27FC236}">
              <a16:creationId xmlns:a16="http://schemas.microsoft.com/office/drawing/2014/main" id="{94F06039-54D4-42DF-BDCE-00C7CDE49833}"/>
            </a:ext>
          </a:extLst>
        </xdr:cNvPr>
        <xdr:cNvSpPr/>
      </xdr:nvSpPr>
      <xdr:spPr>
        <a:xfrm>
          <a:off x="9244853" y="95249"/>
          <a:ext cx="1488701" cy="311636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Paste Special Values</a:t>
          </a:r>
        </a:p>
      </xdr:txBody>
    </xdr:sp>
    <xdr:clientData/>
  </xdr:twoCellAnchor>
  <xdr:twoCellAnchor editAs="absolute">
    <xdr:from>
      <xdr:col>6</xdr:col>
      <xdr:colOff>1099297</xdr:colOff>
      <xdr:row>1</xdr:row>
      <xdr:rowOff>180413</xdr:rowOff>
    </xdr:from>
    <xdr:to>
      <xdr:col>7</xdr:col>
      <xdr:colOff>1299321</xdr:colOff>
      <xdr:row>3</xdr:row>
      <xdr:rowOff>15799</xdr:rowOff>
    </xdr:to>
    <xdr:sp macro="[0]!RemoveSpacesAndCommas" textlink="">
      <xdr:nvSpPr>
        <xdr:cNvPr id="10" name="Rounded Rectangle 3">
          <a:extLst>
            <a:ext uri="{FF2B5EF4-FFF2-40B4-BE49-F238E27FC236}">
              <a16:creationId xmlns:a16="http://schemas.microsoft.com/office/drawing/2014/main" id="{4774B52B-2D5E-471E-82C9-61DFD689360B}"/>
            </a:ext>
          </a:extLst>
        </xdr:cNvPr>
        <xdr:cNvSpPr/>
      </xdr:nvSpPr>
      <xdr:spPr>
        <a:xfrm>
          <a:off x="9245973" y="505384"/>
          <a:ext cx="1488701" cy="311636"/>
        </a:xfrm>
        <a:prstGeom prst="roundRect">
          <a:avLst/>
        </a:prstGeom>
        <a:solidFill>
          <a:schemeClr val="accent6"/>
        </a:solidFill>
        <a:ln w="12700">
          <a:noFill/>
        </a:ln>
        <a:effectLst>
          <a:softEdge rad="12700"/>
        </a:effectLst>
        <a:scene3d>
          <a:camera prst="orthographicFront"/>
          <a:lightRig rig="threePt" dir="t"/>
        </a:scene3d>
        <a:sp3d>
          <a:bevelT w="63500" h="25400"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050" b="1">
              <a:solidFill>
                <a:sysClr val="windowText" lastClr="000000"/>
              </a:solidFill>
            </a:rPr>
            <a:t>Clear</a:t>
          </a:r>
          <a:r>
            <a:rPr lang="en-US" sz="1050" b="1" baseline="0">
              <a:solidFill>
                <a:sysClr val="windowText" lastClr="000000"/>
              </a:solidFill>
            </a:rPr>
            <a:t> Errors</a:t>
          </a:r>
          <a:endParaRPr lang="en-US" sz="105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BV1005" totalsRowShown="0" headerRowDxfId="75" dataDxfId="74">
  <autoFilter ref="A5:BV1005" xr:uid="{00000000-0009-0000-0100-000001000000}"/>
  <tableColumns count="74">
    <tableColumn id="1" xr3:uid="{00000000-0010-0000-0000-000001000000}" name="S No" dataDxfId="73">
      <calculatedColumnFormula>A5+1</calculatedColumnFormula>
    </tableColumn>
    <tableColumn id="2" xr3:uid="{00000000-0010-0000-0000-000002000000}" name="Date" dataDxfId="72"/>
    <tableColumn id="3" xr3:uid="{00000000-0010-0000-0000-000003000000}" name="Narration" dataDxfId="71"/>
    <tableColumn id="4" xr3:uid="{00000000-0010-0000-0000-000004000000}" name="Payments" dataDxfId="70" dataCellStyle="Comma"/>
    <tableColumn id="5" xr3:uid="{00000000-0010-0000-0000-000005000000}" name="Receipts" dataDxfId="69" dataCellStyle="Comma"/>
    <tableColumn id="6" xr3:uid="{00000000-0010-0000-0000-000006000000}" name="Second Ledger" dataDxfId="68"/>
    <tableColumn id="7" xr3:uid="{00000000-0010-0000-0000-000007000000}" name="Voucher Type" dataDxfId="67"/>
    <tableColumn id="27" xr3:uid="{00000000-0010-0000-0000-00001B000000}" name="Error" dataDxfId="66">
      <calculatedColumnFormula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calculatedColumnFormula>
    </tableColumn>
    <tableColumn id="20" xr3:uid="{00000000-0010-0000-0000-000014000000}" name="Bill Ref No" dataDxfId="65"/>
    <tableColumn id="17" xr3:uid="{00000000-0010-0000-0000-000011000000}" name="Cost Centre" dataDxfId="64"/>
    <tableColumn id="15" xr3:uid="{00000000-0010-0000-0000-00000F000000}" name="Voucher No" dataDxfId="63"/>
    <tableColumn id="78" xr3:uid="{00000000-0010-0000-0000-00004E000000}" name="Transaction Type" dataDxfId="62"/>
    <tableColumn id="77" xr3:uid="{00000000-0010-0000-0000-00004D000000}" name="Instrument No." dataDxfId="61"/>
    <tableColumn id="76" xr3:uid="{00000000-0010-0000-0000-00004C000000}" name="Instrument date" dataDxfId="60"/>
    <tableColumn id="31" xr3:uid="{00000000-0010-0000-0000-00001F000000}" name="Blank Row Check" dataDxfId="59">
      <calculatedColumnFormula>IF(Table1[[#This Row],[Date]]="",COUNTA(B7:$B$1005),0)</calculatedColumnFormula>
    </tableColumn>
    <tableColumn id="16" xr3:uid="{00000000-0010-0000-0000-000010000000}" name="Amt Chk" dataDxfId="58">
      <calculatedColumnFormula>IF(COUNTA(Table1[[#This Row],[Payments]:[Receipts]])=0,0,(IF(COUNTA(Table1[[#This Row],[Payments]:[Receipts]])&gt;1,1,0)))</calculatedColumnFormula>
    </tableColumn>
    <tableColumn id="9" xr3:uid="{00000000-0010-0000-0000-000009000000}" name="Dt Chk" dataDxfId="57">
      <calculatedColumnFormula>IF(Table1[[#This Row],[Date]]="",0,IF(AND(Table1[[#This Row],[Date]]&gt;=$Q$2,Table1[[#This Row],[Date]]&lt;=$Q$3),0,1))</calculatedColumnFormula>
    </tableColumn>
    <tableColumn id="10" xr3:uid="{00000000-0010-0000-0000-00000A000000}" name="Pmt Chk" dataDxfId="56">
      <calculatedColumnFormula>IF(Table1[[#This Row],[Payments]]="",0,IF(ISNUMBER(Table1[[#This Row],[Payments]]),0,1))</calculatedColumnFormula>
    </tableColumn>
    <tableColumn id="11" xr3:uid="{00000000-0010-0000-0000-00000B000000}" name="Rct Chk" dataDxfId="55">
      <calculatedColumnFormula>IF(Table1[[#This Row],[Receipts]]="",0,IF(ISNUMBER(Table1[[#This Row],[Receipts]]),0,1))</calculatedColumnFormula>
    </tableColumn>
    <tableColumn id="12" xr3:uid="{00000000-0010-0000-0000-00000C000000}" name="2nd Lgr Chk" dataDxfId="54">
      <calculatedColumnFormula>IF(LEN(Table1[[#This Row],[Second Ledger]])&gt;0,IF(TYPE(VLOOKUP(Table1[[#This Row],[Second Ledger]],$CZ:$CZ,1,FALSE))=16,1,0),0)</calculatedColumnFormula>
    </tableColumn>
    <tableColumn id="22" xr3:uid="{00000000-0010-0000-0000-000016000000}" name="Vch Type Chk" dataDxfId="53">
      <calculatedColumnFormula>IF(Table1[[#This Row],[Date]]="",0,IF(Table1[[#This Row],[Voucher Type]]&gt;0,IF(TYPE(VLOOKUP(Table1[[#This Row],[Voucher Type]],Table1[[#All],[Voucher Type Master]],1,FALSE))=16,1,0),0))</calculatedColumnFormula>
    </tableColumn>
    <tableColumn id="23" xr3:uid="{00000000-0010-0000-0000-000017000000}" name="Full Entry Check" dataDxfId="52">
      <calculatedColumnFormula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calculatedColumnFormula>
    </tableColumn>
    <tableColumn id="79" xr3:uid="{00000000-0010-0000-0000-00004F000000}" name="Cost Centre name Check" dataDxfId="51">
      <calculatedColumnFormula>IF(LEN(Table1[[#This Row],[Cost Centre]])&gt;0,IF(TYPE(VLOOKUP(Table1[[#This Row],[Cost Centre]],$DA:$DA,1,FALSE))=16,1,0),0)</calculatedColumnFormula>
    </tableColumn>
    <tableColumn id="26" xr3:uid="{00000000-0010-0000-0000-00001A000000}" name="Net Amt" dataDxfId="50">
      <calculatedColumnFormula>Table1[[#This Row],[Payments]]-Table1[[#This Row],[Receipts]]</calculatedColumnFormula>
    </tableColumn>
    <tableColumn id="14" xr3:uid="{00000000-0010-0000-0000-00000E000000}" name="   " dataDxfId="49"/>
    <tableColumn id="25" xr3:uid="{00000000-0010-0000-0000-000019000000}" name="Voucher Type Master" dataDxfId="48"/>
    <tableColumn id="24" xr3:uid="{00000000-0010-0000-0000-000018000000}" name="First ledger Dr Cr" dataDxfId="47"/>
    <tableColumn id="13" xr3:uid="{00000000-0010-0000-0000-00000D000000}" name="Second ledger Dr Cr2" dataDxfId="46">
      <calculatedColumnFormula>Table1[[#This Row],[Payments]]-Table1[[#This Row],[Receipts]]</calculatedColumnFormula>
    </tableColumn>
    <tableColumn id="30" xr3:uid="{00000000-0010-0000-0000-00001E000000}" name="    " dataDxfId="45"/>
    <tableColumn id="83" xr3:uid="{00000000-0010-0000-0000-000053000000}" name="Column3" dataDxfId="44"/>
    <tableColumn id="82" xr3:uid="{00000000-0010-0000-0000-000052000000}" name="Column2" dataDxfId="43"/>
    <tableColumn id="81" xr3:uid="{00000000-0010-0000-0000-000051000000}" name="Column1" dataDxfId="42"/>
    <tableColumn id="35" xr3:uid="{00000000-0010-0000-0000-000023000000}" name="Prolog" dataDxfId="41"/>
    <tableColumn id="36" xr3:uid="{00000000-0010-0000-0000-000024000000}" name="Voucher ID" dataDxfId="40">
      <calculatedColumnFormula>IF(Table1[[#This Row],[Date]]="","","&amp;lt;VOUCHER REMOTEID="&amp;""""&amp;"tallytools-voucherentry-adhjadhh-"&amp;$AH$1&amp;ROW()&amp;""""&amp;" VCHTYPE="""&amp;Table1[[#This Row],[Voucher Type]]&amp;""" ACTION="""&amp;"Create"&amp;"""&amp;gt;")</calculatedColumnFormula>
    </tableColumn>
    <tableColumn id="37" xr3:uid="{00000000-0010-0000-0000-000025000000}" name="Date2" dataDxfId="39">
      <calculatedColumnFormula>IF(Table1[[#This Row],[Date]]="","",TEXT(Table1[[#This Row],[Date]],"yyyymmdd"))</calculatedColumnFormula>
    </tableColumn>
    <tableColumn id="38" xr3:uid="{00000000-0010-0000-0000-000026000000}" name="Effective Date" dataDxfId="38">
      <calculatedColumnFormula>Table1[[#This Row],[Date2]]</calculatedColumnFormula>
    </tableColumn>
    <tableColumn id="39" xr3:uid="{00000000-0010-0000-0000-000027000000}" name="Voucher Type Name" dataDxfId="37">
      <calculatedColumnFormula>IF(Table1[[#This Row],[Date]]="","",Table1[[#This Row],[Voucher Type]])</calculatedColumnFormula>
    </tableColumn>
    <tableColumn id="41" xr3:uid="{00000000-0010-0000-0000-000029000000}" name="Voucher_No" dataDxfId="36">
      <calculatedColumnFormula>IF(Table1[[#This Row],[Date]]="","",Table1[[#This Row],[Voucher No]])</calculatedColumnFormula>
    </tableColumn>
    <tableColumn id="42" xr3:uid="{00000000-0010-0000-0000-00002A000000}" name="Narration2" dataDxfId="35">
      <calculatedColumnFormula>IF(Table1[[#This Row],[Date]]="","",Table1[[#This Row],[Narration]])</calculatedColumnFormula>
    </tableColumn>
    <tableColumn id="43" xr3:uid="{00000000-0010-0000-0000-00002B000000}" name="GUID" dataDxfId="34">
      <calculatedColumnFormula>IF(Table1[[#This Row],[Date]]="","","tallytools-voucherentry-adhjadhh-"&amp;$AH$1&amp;ROW())</calculatedColumnFormula>
    </tableColumn>
    <tableColumn id="44" xr3:uid="{00000000-0010-0000-0000-00002C000000}" name="AlterID" dataDxfId="33">
      <calculatedColumnFormula>IF(Table1[[#This Row],[Date]]="","",$AH$1)</calculatedColumnFormula>
    </tableColumn>
    <tableColumn id="45" xr3:uid="{00000000-0010-0000-0000-00002D000000}" name="Dummy 1A" dataDxfId="32"/>
    <tableColumn id="46" xr3:uid="{00000000-0010-0000-0000-00002E000000}" name="NO-1" dataDxfId="31">
      <calculatedColumnFormula>IF(Table1[[#This Row],[Date]]="","","No")</calculatedColumnFormula>
    </tableColumn>
    <tableColumn id="47" xr3:uid="{00000000-0010-0000-0000-00002F000000}" name="DP-1" dataDxfId="30">
      <calculatedColumnFormula>IF(Table1[[#This Row],[Date]]="","",IF(Table1[[#This Row],[Net Amt]]&lt;0,"No","Yes"))</calculatedColumnFormula>
    </tableColumn>
    <tableColumn id="48" xr3:uid="{00000000-0010-0000-0000-000030000000}" name="Ledger-1" dataDxfId="29">
      <calculatedColumnFormula>IF(Table1[[#This Row],[Date]]="","",Table1[[#This Row],[Second Ledger]])</calculatedColumnFormula>
    </tableColumn>
    <tableColumn id="49" xr3:uid="{00000000-0010-0000-0000-000031000000}" name="Amount-1" dataDxfId="28">
      <calculatedColumnFormula>IF(Table1[[#This Row],[Date]]="","",IF(Table1[[#This Row],[DP-1]]="Yes",-(Table1[[#This Row],[Payments]]+Table1[[#This Row],[Receipts]]),Table1[[#This Row],[Payments]]+Table1[[#This Row],[Receipts]]))</calculatedColumnFormula>
    </tableColumn>
    <tableColumn id="50" xr3:uid="{00000000-0010-0000-0000-000032000000}" name="Bill Allocation Start 1" dataDxfId="27"/>
    <tableColumn id="51" xr3:uid="{00000000-0010-0000-0000-000033000000}" name="Bill ref name" dataDxfId="26">
      <calculatedColumnFormula>IF(Table1[[#This Row],[Bill Ref No]]="","",Table1[[#This Row],[Bill Ref No]])</calculatedColumnFormula>
    </tableColumn>
    <tableColumn id="52" xr3:uid="{00000000-0010-0000-0000-000034000000}" name="Bill Type" dataDxfId="25">
      <calculatedColumnFormula>IF(Table1[[#This Row],[Bill ref name]]="","","New Ref")</calculatedColumnFormula>
    </tableColumn>
    <tableColumn id="53" xr3:uid="{00000000-0010-0000-0000-000035000000}" name="Bill Amount" dataDxfId="24">
      <calculatedColumnFormula>IF(Table1[[#This Row],[Bill ref name]]="","",Table1[[#This Row],[Amount-1]])</calculatedColumnFormula>
    </tableColumn>
    <tableColumn id="54" xr3:uid="{00000000-0010-0000-0000-000036000000}" name="Bill Allocation Close 1" dataDxfId="23"/>
    <tableColumn id="59" xr3:uid="{00000000-0010-0000-0000-00003B000000}" name="Cost Centre Open 1" dataDxfId="22"/>
    <tableColumn id="58" xr3:uid="{00000000-0010-0000-0000-00003A000000}" name="CC_Category 1" dataDxfId="21">
      <calculatedColumnFormula>IF(Table1[[#This Row],[Cost Centre]]="","","Primary Cost Category")</calculatedColumnFormula>
    </tableColumn>
    <tableColumn id="57" xr3:uid="{00000000-0010-0000-0000-000039000000}" name="CC_DP 1" dataDxfId="20">
      <calculatedColumnFormula>IF(Table1[[#This Row],[Cost Centre]]="","",Table1[[#This Row],[DP-1]])</calculatedColumnFormula>
    </tableColumn>
    <tableColumn id="56" xr3:uid="{00000000-0010-0000-0000-000038000000}" name="Cost Centre Open 1A" dataDxfId="19"/>
    <tableColumn id="62" xr3:uid="{00000000-0010-0000-0000-00003E000000}" name="CC_Name 1" dataDxfId="18">
      <calculatedColumnFormula>IF(Table1[[#This Row],[Cost Centre]]="","",Table1[[#This Row],[Cost Centre]])</calculatedColumnFormula>
    </tableColumn>
    <tableColumn id="61" xr3:uid="{00000000-0010-0000-0000-00003D000000}" name="CC_Amount 1" dataDxfId="17">
      <calculatedColumnFormula>IF(Table1[[#This Row],[Cost Centre]]="","",Table1[[#This Row],[Amount-1]])</calculatedColumnFormula>
    </tableColumn>
    <tableColumn id="60" xr3:uid="{00000000-0010-0000-0000-00003C000000}" name="Cost Centre Close 1" dataDxfId="16"/>
    <tableColumn id="63" xr3:uid="{00000000-0010-0000-0000-00003F000000}" name="Cost Centre Close 1A" dataDxfId="15"/>
    <tableColumn id="55" xr3:uid="{00000000-0010-0000-0000-000037000000}" name="Dummy 1B" dataDxfId="14"/>
    <tableColumn id="64" xr3:uid="{00000000-0010-0000-0000-000040000000}" name="Dummy2A" dataDxfId="13"/>
    <tableColumn id="65" xr3:uid="{00000000-0010-0000-0000-000041000000}" name="NO-2" dataDxfId="12">
      <calculatedColumnFormula>IF(Table1[[#This Row],[Date]]="","","No")</calculatedColumnFormula>
    </tableColumn>
    <tableColumn id="66" xr3:uid="{00000000-0010-0000-0000-000042000000}" name="DP-2" dataDxfId="11">
      <calculatedColumnFormula>IF(Table1[[#This Row],[Date]]="","",IF(Table1[[#This Row],[Net Amt]]&lt;0,"Yes","No"))</calculatedColumnFormula>
    </tableColumn>
    <tableColumn id="67" xr3:uid="{00000000-0010-0000-0000-000043000000}" name="Ledger-2" dataDxfId="10">
      <calculatedColumnFormula>IF(Table1[[#This Row],[Date]]="","",$C$3)</calculatedColumnFormula>
    </tableColumn>
    <tableColumn id="68" xr3:uid="{00000000-0010-0000-0000-000044000000}" name="Amount-2" dataDxfId="9">
      <calculatedColumnFormula>IF(Table1[[#This Row],[Date]]="","",-Table1[[#This Row],[Amount-1]])</calculatedColumnFormula>
    </tableColumn>
    <tableColumn id="69" xr3:uid="{00000000-0010-0000-0000-000045000000}" name="Bank Allocation Start" dataDxfId="8"/>
    <tableColumn id="70" xr3:uid="{00000000-0010-0000-0000-000046000000}" name="Transaction Type2" dataDxfId="7">
      <calculatedColumnFormula>IF(Table1[[#This Row],[Transaction Type]]="","",Table1[[#This Row],[Transaction Type]])</calculatedColumnFormula>
    </tableColumn>
    <tableColumn id="71" xr3:uid="{00000000-0010-0000-0000-000047000000}" name="Instrument Number2" dataDxfId="6">
      <calculatedColumnFormula>IF(Table1[[#This Row],[Instrument No.]]="","",Table1[[#This Row],[Instrument No.]])</calculatedColumnFormula>
    </tableColumn>
    <tableColumn id="72" xr3:uid="{00000000-0010-0000-0000-000048000000}" name="Instrument Amount" dataDxfId="5">
      <calculatedColumnFormula>IF(Table1[[#This Row],[Instrument No.]]="","",Table1[[#This Row],[Amount-2]])</calculatedColumnFormula>
    </tableColumn>
    <tableColumn id="73" xr3:uid="{00000000-0010-0000-0000-000049000000}" name="Instrument Date2" dataDxfId="4">
      <calculatedColumnFormula>IF(Table1[[#This Row],[Instrument date]]="","",TEXT(Table1[[#This Row],[Instrument date]],"yyyymmdd"))</calculatedColumnFormula>
    </tableColumn>
    <tableColumn id="74" xr3:uid="{00000000-0010-0000-0000-00004A000000}" name="Bank Allocation Close" dataDxfId="3"/>
    <tableColumn id="75" xr3:uid="{00000000-0010-0000-0000-00004B000000}" name="Dummy 2B" dataDxfId="2"/>
    <tableColumn id="8" xr3:uid="{00000000-0010-0000-0000-000008000000}" name="Vch Close" dataDxfId="1"/>
    <tableColumn id="18" xr3:uid="{00000000-0010-0000-0000-000012000000}" name="Vch Close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/>
        </a:solidFill>
        <a:ln/>
        <a:effectLst>
          <a:outerShdw blurRad="40000" dist="23000" dir="5400000" rotWithShape="0">
            <a:srgbClr val="000000">
              <a:alpha val="35000"/>
            </a:srgbClr>
          </a:outerShdw>
          <a:softEdge rad="0"/>
        </a:effectLst>
      </a:spPr>
      <a:bodyPr rtlCol="0" anchor="ctr"/>
      <a:lstStyle>
        <a:defPPr algn="ctr">
          <a:defRPr sz="1050" b="1">
            <a:solidFill>
              <a:sysClr val="windowText" lastClr="000000"/>
            </a:solidFill>
          </a:defRPr>
        </a:defPPr>
      </a:lstStyle>
      <a:style>
        <a:lnRef idx="0">
          <a:schemeClr val="accent6"/>
        </a:lnRef>
        <a:fillRef idx="1003">
          <a:schemeClr val="dk1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D41"/>
  <sheetViews>
    <sheetView tabSelected="1" topLeftCell="B2" workbookViewId="0">
      <selection activeCell="C4" sqref="C4"/>
    </sheetView>
  </sheetViews>
  <sheetFormatPr defaultColWidth="0" defaultRowHeight="14.25" zeroHeight="1"/>
  <cols>
    <col min="1" max="1" width="13.59765625" hidden="1" customWidth="1"/>
    <col min="2" max="2" width="3" customWidth="1"/>
    <col min="3" max="3" width="124.73046875" style="2" customWidth="1"/>
    <col min="4" max="4" width="3" customWidth="1"/>
  </cols>
  <sheetData>
    <row r="2" spans="1:4" s="22" customFormat="1">
      <c r="A2" s="22" t="s">
        <v>185</v>
      </c>
      <c r="C2" s="23"/>
    </row>
    <row r="3" spans="1:4" s="22" customFormat="1" ht="38.65">
      <c r="A3" s="22" t="s">
        <v>186</v>
      </c>
      <c r="C3" s="29" t="s">
        <v>250</v>
      </c>
      <c r="D3" s="30"/>
    </row>
    <row r="4" spans="1:4" s="22" customFormat="1" ht="21">
      <c r="A4" s="22" t="s">
        <v>187</v>
      </c>
      <c r="C4" s="23"/>
      <c r="D4" s="30"/>
    </row>
    <row r="5" spans="1:4" s="22" customFormat="1" ht="21">
      <c r="A5" s="22" t="s">
        <v>188</v>
      </c>
      <c r="C5" s="24" t="s">
        <v>39</v>
      </c>
      <c r="D5" s="30"/>
    </row>
    <row r="6" spans="1:4" s="22" customFormat="1" ht="21">
      <c r="A6" s="22" t="s">
        <v>189</v>
      </c>
      <c r="C6" s="27" t="s">
        <v>40</v>
      </c>
      <c r="D6" s="30"/>
    </row>
    <row r="7" spans="1:4" s="22" customFormat="1" ht="21">
      <c r="A7" s="22" t="s">
        <v>190</v>
      </c>
      <c r="C7" s="27" t="s">
        <v>181</v>
      </c>
      <c r="D7" s="30"/>
    </row>
    <row r="8" spans="1:4" s="22" customFormat="1" ht="21">
      <c r="A8" s="22" t="s">
        <v>191</v>
      </c>
      <c r="C8" s="27" t="s">
        <v>41</v>
      </c>
      <c r="D8" s="30"/>
    </row>
    <row r="9" spans="1:4" s="22" customFormat="1" ht="21">
      <c r="A9" s="22" t="s">
        <v>192</v>
      </c>
      <c r="C9" s="27" t="s">
        <v>42</v>
      </c>
      <c r="D9" s="30"/>
    </row>
    <row r="10" spans="1:4" s="22" customFormat="1" ht="21">
      <c r="A10" s="22" t="s">
        <v>193</v>
      </c>
      <c r="C10" s="27" t="s">
        <v>43</v>
      </c>
      <c r="D10" s="30"/>
    </row>
    <row r="11" spans="1:4" s="22" customFormat="1" ht="21">
      <c r="A11" s="22" t="s">
        <v>194</v>
      </c>
      <c r="C11" s="23"/>
      <c r="D11" s="30"/>
    </row>
    <row r="12" spans="1:4" s="22" customFormat="1" ht="21.6" customHeight="1">
      <c r="A12" s="22" t="s">
        <v>195</v>
      </c>
      <c r="C12" s="24" t="s">
        <v>45</v>
      </c>
      <c r="D12" s="30"/>
    </row>
    <row r="13" spans="1:4" s="22" customFormat="1" ht="21.6" customHeight="1">
      <c r="A13" s="22" t="s">
        <v>196</v>
      </c>
      <c r="C13" s="27" t="s">
        <v>46</v>
      </c>
      <c r="D13" s="30"/>
    </row>
    <row r="14" spans="1:4" s="22" customFormat="1" ht="21.6" customHeight="1">
      <c r="A14" s="22" t="s">
        <v>197</v>
      </c>
      <c r="C14" s="27" t="s">
        <v>47</v>
      </c>
      <c r="D14" s="30"/>
    </row>
    <row r="15" spans="1:4" s="22" customFormat="1" ht="21.6" customHeight="1">
      <c r="A15" s="22" t="s">
        <v>198</v>
      </c>
      <c r="C15" s="27" t="s">
        <v>48</v>
      </c>
      <c r="D15" s="30"/>
    </row>
    <row r="16" spans="1:4" s="22" customFormat="1" ht="21.6" customHeight="1">
      <c r="A16" s="22" t="s">
        <v>199</v>
      </c>
      <c r="C16" s="27" t="s">
        <v>182</v>
      </c>
      <c r="D16" s="30"/>
    </row>
    <row r="17" spans="1:4" s="22" customFormat="1" ht="21.6" customHeight="1">
      <c r="A17" s="22" t="s">
        <v>200</v>
      </c>
      <c r="C17" s="27" t="s">
        <v>49</v>
      </c>
      <c r="D17" s="30"/>
    </row>
    <row r="18" spans="1:4" s="22" customFormat="1" ht="21.6" customHeight="1">
      <c r="A18" s="22" t="s">
        <v>201</v>
      </c>
      <c r="C18" s="27" t="s">
        <v>50</v>
      </c>
      <c r="D18" s="30"/>
    </row>
    <row r="19" spans="1:4" s="22" customFormat="1" ht="21.6" customHeight="1">
      <c r="A19" s="22" t="s">
        <v>202</v>
      </c>
      <c r="C19" s="27" t="s">
        <v>51</v>
      </c>
      <c r="D19" s="30"/>
    </row>
    <row r="20" spans="1:4" s="22" customFormat="1" ht="21.6" customHeight="1">
      <c r="A20" s="22" t="s">
        <v>203</v>
      </c>
      <c r="C20" s="28" t="s">
        <v>52</v>
      </c>
      <c r="D20" s="31"/>
    </row>
    <row r="21" spans="1:4" s="22" customFormat="1" ht="21.6" customHeight="1">
      <c r="A21" s="22" t="s">
        <v>204</v>
      </c>
      <c r="C21" s="27" t="s">
        <v>183</v>
      </c>
      <c r="D21" s="30"/>
    </row>
    <row r="22" spans="1:4" s="22" customFormat="1" ht="21.6" customHeight="1">
      <c r="A22" s="22" t="s">
        <v>205</v>
      </c>
      <c r="C22" s="27" t="s">
        <v>53</v>
      </c>
      <c r="D22" s="30"/>
    </row>
    <row r="23" spans="1:4" s="22" customFormat="1" ht="21.6" customHeight="1">
      <c r="A23" s="22" t="s">
        <v>206</v>
      </c>
      <c r="C23" s="27" t="s">
        <v>54</v>
      </c>
      <c r="D23" s="30"/>
    </row>
    <row r="24" spans="1:4" s="22" customFormat="1" ht="21.6" customHeight="1">
      <c r="A24" s="22" t="s">
        <v>207</v>
      </c>
      <c r="C24" s="28" t="s">
        <v>55</v>
      </c>
      <c r="D24" s="31"/>
    </row>
    <row r="25" spans="1:4" s="22" customFormat="1" ht="21.6" customHeight="1">
      <c r="A25" s="22" t="s">
        <v>208</v>
      </c>
      <c r="C25" s="25"/>
      <c r="D25" s="30"/>
    </row>
    <row r="26" spans="1:4" s="22" customFormat="1" ht="21.6" customHeight="1">
      <c r="A26" s="22" t="s">
        <v>209</v>
      </c>
      <c r="C26" s="24" t="s">
        <v>56</v>
      </c>
      <c r="D26" s="30"/>
    </row>
    <row r="27" spans="1:4" s="22" customFormat="1" ht="21.6" customHeight="1">
      <c r="A27" s="22" t="s">
        <v>210</v>
      </c>
      <c r="C27" s="28" t="s">
        <v>57</v>
      </c>
      <c r="D27" s="30"/>
    </row>
    <row r="28" spans="1:4" s="22" customFormat="1" ht="21.6" customHeight="1">
      <c r="A28" s="22" t="s">
        <v>211</v>
      </c>
      <c r="C28" s="28" t="s">
        <v>58</v>
      </c>
      <c r="D28" s="31"/>
    </row>
    <row r="29" spans="1:4" s="22" customFormat="1" ht="21.6" customHeight="1">
      <c r="A29" s="22" t="s">
        <v>212</v>
      </c>
      <c r="C29" s="28" t="s">
        <v>48</v>
      </c>
      <c r="D29" s="30"/>
    </row>
    <row r="30" spans="1:4" s="22" customFormat="1" ht="21.6" customHeight="1">
      <c r="A30" s="22" t="s">
        <v>213</v>
      </c>
      <c r="C30" s="28" t="s">
        <v>184</v>
      </c>
      <c r="D30" s="30"/>
    </row>
    <row r="31" spans="1:4" s="22" customFormat="1" ht="21.6" customHeight="1">
      <c r="A31" s="22" t="s">
        <v>214</v>
      </c>
      <c r="C31" s="28" t="s">
        <v>49</v>
      </c>
      <c r="D31" s="30"/>
    </row>
    <row r="32" spans="1:4" s="22" customFormat="1" ht="21.6" customHeight="1">
      <c r="A32" s="22" t="s">
        <v>215</v>
      </c>
      <c r="C32" s="28" t="s">
        <v>50</v>
      </c>
      <c r="D32" s="30"/>
    </row>
    <row r="33" spans="1:4" s="22" customFormat="1" ht="21.6" customHeight="1">
      <c r="A33" s="22" t="s">
        <v>216</v>
      </c>
      <c r="C33" s="28" t="s">
        <v>51</v>
      </c>
      <c r="D33" s="30"/>
    </row>
    <row r="34" spans="1:4" s="22" customFormat="1" ht="21.6" customHeight="1">
      <c r="A34" s="22" t="s">
        <v>217</v>
      </c>
      <c r="C34" s="28" t="s">
        <v>52</v>
      </c>
      <c r="D34" s="31"/>
    </row>
    <row r="35" spans="1:4" s="22" customFormat="1" ht="21.6" customHeight="1">
      <c r="A35" s="22" t="s">
        <v>218</v>
      </c>
      <c r="C35" s="28" t="s">
        <v>183</v>
      </c>
      <c r="D35" s="30"/>
    </row>
    <row r="36" spans="1:4" s="22" customFormat="1" ht="21.6" customHeight="1">
      <c r="A36" s="22" t="s">
        <v>219</v>
      </c>
      <c r="C36" s="28" t="s">
        <v>53</v>
      </c>
      <c r="D36" s="30"/>
    </row>
    <row r="37" spans="1:4" s="22" customFormat="1" ht="21.6" customHeight="1">
      <c r="A37" s="22" t="s">
        <v>220</v>
      </c>
      <c r="C37" s="28" t="s">
        <v>54</v>
      </c>
      <c r="D37" s="30"/>
    </row>
    <row r="38" spans="1:4" s="22" customFormat="1" ht="38.25">
      <c r="A38" s="22" t="s">
        <v>221</v>
      </c>
      <c r="C38" s="28" t="s">
        <v>59</v>
      </c>
      <c r="D38" s="31"/>
    </row>
    <row r="39" spans="1:4" s="22" customFormat="1" ht="21">
      <c r="A39" s="22" t="s">
        <v>222</v>
      </c>
      <c r="C39" s="25"/>
      <c r="D39" s="30"/>
    </row>
    <row r="40" spans="1:4" s="22" customFormat="1" ht="21">
      <c r="A40" s="22" t="s">
        <v>223</v>
      </c>
      <c r="C40" s="26" t="s">
        <v>44</v>
      </c>
      <c r="D40" s="30"/>
    </row>
    <row r="41" spans="1:4" s="22" customFormat="1" ht="21">
      <c r="A41" s="22" t="s">
        <v>224</v>
      </c>
      <c r="B41" s="32"/>
      <c r="C41" s="34" t="s">
        <v>156</v>
      </c>
      <c r="D41" s="33"/>
    </row>
  </sheetData>
  <sheetProtection algorithmName="SHA-512" hashValue="XaX6JXmkR5mdurTcRhEXpj7yrsqXCwpZn5BNBbsYdMS3LGaXh21J9tgLnyoeKIHD1rD8/sQv1f80sRsGoMrcsQ==" saltValue="AKqoUckKR9b5kVYnylrN9A==" spinCount="100000" sheet="1" objects="1" scenarios="1" autoFilter="0"/>
  <pageMargins left="0.7" right="0.7" top="0.75" bottom="0.75" header="0.3" footer="0.3"/>
  <pageSetup scale="77" fitToHeight="0" orientation="portrait" r:id="rId1"/>
  <colBreaks count="1" manualBreakCount="1">
    <brk id="78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ransactions"/>
  <dimension ref="A1:DA1005"/>
  <sheetViews>
    <sheetView showGridLines="0" zoomScale="85" zoomScaleNormal="85" workbookViewId="0">
      <pane ySplit="5" topLeftCell="A6" activePane="bottomLeft" state="frozen"/>
      <selection pane="bottomLeft" activeCell="D7" sqref="D7"/>
    </sheetView>
  </sheetViews>
  <sheetFormatPr defaultColWidth="0" defaultRowHeight="14.25"/>
  <cols>
    <col min="1" max="1" width="5.73046875" style="6" customWidth="1"/>
    <col min="2" max="2" width="13.1328125" customWidth="1"/>
    <col min="3" max="3" width="32.3984375" customWidth="1"/>
    <col min="4" max="5" width="16.1328125" customWidth="1"/>
    <col min="6" max="6" width="30.53125" customWidth="1"/>
    <col min="7" max="7" width="18.06640625" customWidth="1"/>
    <col min="8" max="8" width="30.265625" customWidth="1"/>
    <col min="9" max="12" width="16" customWidth="1"/>
    <col min="13" max="13" width="15.6640625" customWidth="1"/>
    <col min="14" max="14" width="15.6640625" style="7" customWidth="1"/>
    <col min="15" max="15" width="13" style="7" hidden="1" customWidth="1"/>
    <col min="16" max="32" width="13" hidden="1" customWidth="1"/>
    <col min="33" max="62" width="13" style="40" hidden="1" customWidth="1"/>
    <col min="63" max="103" width="13" hidden="1" customWidth="1"/>
    <col min="104" max="105" width="13" style="52" hidden="1" customWidth="1"/>
    <col min="106" max="16384" width="13" hidden="1"/>
  </cols>
  <sheetData>
    <row r="1" spans="1:105" ht="25.5">
      <c r="A1" s="37" t="s">
        <v>60</v>
      </c>
      <c r="B1" s="36"/>
      <c r="P1" s="3" t="s">
        <v>10</v>
      </c>
      <c r="Q1" s="3">
        <f>SUM(Table1[[#All],[Blank Row Check]:[Cost Centre name Check]])</f>
        <v>0</v>
      </c>
      <c r="AH1" s="44" t="str">
        <f ca="1">TODAY()&amp;HOUR(NOW())&amp;MINUTE(NOW())&amp;SECOND(NOW())</f>
        <v>4529715204</v>
      </c>
      <c r="AR1" s="40" t="s">
        <v>234</v>
      </c>
      <c r="BK1" t="s">
        <v>235</v>
      </c>
      <c r="CZ1" s="53"/>
      <c r="DA1" s="53"/>
    </row>
    <row r="2" spans="1:105" ht="18.399999999999999" thickBot="1">
      <c r="A2" s="21" t="s">
        <v>26</v>
      </c>
      <c r="B2" s="3" t="s">
        <v>24</v>
      </c>
      <c r="C2" s="4"/>
      <c r="P2" s="3" t="s">
        <v>11</v>
      </c>
      <c r="Q2" s="35">
        <f>IF(LEFT(C2,2)="FY",DATE(LEFT(RIGHT(C2,7),4),4,1),IF(LEFT(C2,2)="CY",DATE(LEFT(RIGHT(C2,4),4),1,1),1))</f>
        <v>1</v>
      </c>
      <c r="AG2" s="43">
        <v>1</v>
      </c>
      <c r="AH2" s="43">
        <v>2</v>
      </c>
      <c r="AI2" s="43">
        <v>3</v>
      </c>
      <c r="AJ2" s="43">
        <v>4</v>
      </c>
      <c r="AK2" s="43">
        <v>5</v>
      </c>
      <c r="AL2" s="43">
        <v>7</v>
      </c>
      <c r="AM2" s="43">
        <v>8</v>
      </c>
      <c r="AN2" s="43">
        <v>9</v>
      </c>
      <c r="AO2" s="43">
        <v>10</v>
      </c>
      <c r="AP2" s="43">
        <v>11</v>
      </c>
      <c r="AQ2" s="43">
        <v>12</v>
      </c>
      <c r="AR2" s="43">
        <v>13</v>
      </c>
      <c r="AS2" s="43">
        <v>14</v>
      </c>
      <c r="AT2" s="43">
        <v>15</v>
      </c>
      <c r="AU2" s="43">
        <v>16</v>
      </c>
      <c r="AV2" s="43">
        <v>17</v>
      </c>
      <c r="AW2" s="43">
        <v>18</v>
      </c>
      <c r="AX2" s="43">
        <v>19</v>
      </c>
      <c r="AY2" s="43">
        <v>20</v>
      </c>
      <c r="AZ2" s="43">
        <v>21</v>
      </c>
      <c r="BA2" s="43">
        <v>22</v>
      </c>
      <c r="BB2" s="43">
        <v>23</v>
      </c>
      <c r="BC2" s="43">
        <v>24</v>
      </c>
      <c r="BD2" s="43">
        <v>25</v>
      </c>
      <c r="BE2" s="43">
        <v>26</v>
      </c>
      <c r="BF2" s="43">
        <v>27</v>
      </c>
      <c r="BG2" s="43">
        <v>28</v>
      </c>
      <c r="BH2" s="43">
        <v>29</v>
      </c>
      <c r="BI2" s="43">
        <v>30</v>
      </c>
      <c r="BJ2" s="43">
        <v>31</v>
      </c>
      <c r="BK2" s="43">
        <v>32</v>
      </c>
      <c r="BL2" s="43">
        <v>33</v>
      </c>
      <c r="BM2" s="43">
        <v>34</v>
      </c>
      <c r="BN2" s="43">
        <v>35</v>
      </c>
      <c r="BO2" s="43">
        <v>36</v>
      </c>
      <c r="BP2" s="43">
        <v>37</v>
      </c>
      <c r="BQ2" s="43">
        <v>38</v>
      </c>
      <c r="BR2" s="43">
        <v>39</v>
      </c>
      <c r="BS2" s="43">
        <v>40</v>
      </c>
      <c r="BT2" s="43">
        <v>41</v>
      </c>
      <c r="BU2" s="43">
        <v>42</v>
      </c>
      <c r="BV2" s="43">
        <v>43</v>
      </c>
      <c r="CX2" t="s">
        <v>185</v>
      </c>
    </row>
    <row r="3" spans="1:105" ht="18.75" thickTop="1" thickBot="1">
      <c r="A3" s="21" t="s">
        <v>26</v>
      </c>
      <c r="B3" s="3" t="s">
        <v>25</v>
      </c>
      <c r="C3" s="5"/>
      <c r="F3" s="8" t="s">
        <v>27</v>
      </c>
      <c r="G3" s="8"/>
      <c r="H3" s="8"/>
      <c r="P3" s="3" t="s">
        <v>12</v>
      </c>
      <c r="Q3" s="35">
        <f>IF(LEFT(C2,2)="FY",DATE("20"&amp;RIGHT(C2,2),3,31),IF(LEFT(C2,2)="CY",DATE(LEFT(RIGHT(C2,4),4),12,31),1))</f>
        <v>1</v>
      </c>
      <c r="AD3" t="s">
        <v>159</v>
      </c>
      <c r="AG3" s="40" t="s">
        <v>66</v>
      </c>
      <c r="AI3" s="40" t="s">
        <v>67</v>
      </c>
      <c r="AJ3" s="40" t="s">
        <v>68</v>
      </c>
      <c r="AK3" s="40" t="s">
        <v>69</v>
      </c>
      <c r="AL3" s="40" t="s">
        <v>70</v>
      </c>
      <c r="AM3" s="40" t="s">
        <v>71</v>
      </c>
      <c r="AN3" s="40" t="s">
        <v>72</v>
      </c>
      <c r="AO3" s="40" t="s">
        <v>73</v>
      </c>
      <c r="AP3" s="40" t="s">
        <v>74</v>
      </c>
      <c r="AQ3" s="40" t="s">
        <v>75</v>
      </c>
      <c r="AR3" s="40" t="s">
        <v>76</v>
      </c>
      <c r="AS3" s="40" t="s">
        <v>77</v>
      </c>
      <c r="AT3" s="40" t="s">
        <v>78</v>
      </c>
      <c r="AU3" s="40" t="s">
        <v>79</v>
      </c>
      <c r="AV3" s="40" t="s">
        <v>80</v>
      </c>
      <c r="AW3" s="40" t="s">
        <v>81</v>
      </c>
      <c r="AX3" s="40" t="s">
        <v>78</v>
      </c>
      <c r="AZ3" s="40" t="s">
        <v>136</v>
      </c>
      <c r="BA3" s="40" t="s">
        <v>137</v>
      </c>
      <c r="BB3" s="40" t="s">
        <v>76</v>
      </c>
      <c r="BC3" s="40" t="s">
        <v>139</v>
      </c>
      <c r="BD3" s="40" t="s">
        <v>80</v>
      </c>
      <c r="BE3" s="40" t="s">
        <v>78</v>
      </c>
      <c r="BI3" s="40" t="s">
        <v>74</v>
      </c>
      <c r="BJ3" s="40" t="s">
        <v>75</v>
      </c>
      <c r="BK3" s="40" t="s">
        <v>76</v>
      </c>
      <c r="BL3" s="40" t="s">
        <v>77</v>
      </c>
      <c r="BM3" s="40" t="s">
        <v>78</v>
      </c>
      <c r="BN3" s="40" t="s">
        <v>82</v>
      </c>
      <c r="BO3" s="40" t="s">
        <v>83</v>
      </c>
      <c r="BP3" s="40" t="s">
        <v>84</v>
      </c>
      <c r="BQ3" s="40" t="s">
        <v>78</v>
      </c>
      <c r="BR3" s="40" t="s">
        <v>85</v>
      </c>
      <c r="BS3" s="40"/>
      <c r="BT3" s="40"/>
      <c r="BU3" s="40" t="s">
        <v>177</v>
      </c>
      <c r="BV3" s="40" t="s">
        <v>178</v>
      </c>
      <c r="CX3" t="s">
        <v>186</v>
      </c>
    </row>
    <row r="4" spans="1:105" ht="18.399999999999999" thickTop="1">
      <c r="A4" s="21" t="s">
        <v>26</v>
      </c>
      <c r="I4" s="46" t="s">
        <v>157</v>
      </c>
      <c r="J4" s="46" t="s">
        <v>157</v>
      </c>
      <c r="K4" s="46" t="s">
        <v>157</v>
      </c>
      <c r="L4" s="46" t="s">
        <v>157</v>
      </c>
      <c r="M4" s="46" t="s">
        <v>157</v>
      </c>
      <c r="N4" s="46" t="s">
        <v>157</v>
      </c>
      <c r="O4" s="7" t="s">
        <v>229</v>
      </c>
      <c r="P4" s="12" t="s">
        <v>16</v>
      </c>
      <c r="Q4" s="12" t="s">
        <v>17</v>
      </c>
      <c r="R4" s="12" t="s">
        <v>37</v>
      </c>
      <c r="S4" s="12" t="s">
        <v>38</v>
      </c>
      <c r="T4" s="12" t="s">
        <v>18</v>
      </c>
      <c r="U4" s="12" t="s">
        <v>19</v>
      </c>
      <c r="V4" s="12" t="s">
        <v>20</v>
      </c>
      <c r="W4" s="12"/>
      <c r="X4" s="12"/>
      <c r="Y4" s="1"/>
      <c r="Z4" s="1"/>
      <c r="AA4" s="1"/>
      <c r="AB4" s="1"/>
      <c r="AI4" s="40" t="s">
        <v>86</v>
      </c>
      <c r="AJ4" s="40" t="s">
        <v>87</v>
      </c>
      <c r="AK4" s="40" t="s">
        <v>88</v>
      </c>
      <c r="AL4" s="40" t="s">
        <v>89</v>
      </c>
      <c r="AM4" s="40" t="s">
        <v>90</v>
      </c>
      <c r="AN4" s="40" t="s">
        <v>91</v>
      </c>
      <c r="AO4" s="40" t="s">
        <v>92</v>
      </c>
      <c r="AQ4" s="40" t="s">
        <v>93</v>
      </c>
      <c r="AR4" s="40" t="s">
        <v>94</v>
      </c>
      <c r="AS4" s="40" t="s">
        <v>95</v>
      </c>
      <c r="AT4" s="40" t="s">
        <v>96</v>
      </c>
      <c r="AV4" s="40" t="s">
        <v>97</v>
      </c>
      <c r="AW4" s="40" t="s">
        <v>98</v>
      </c>
      <c r="AX4" s="40" t="s">
        <v>96</v>
      </c>
      <c r="AY4" s="40" t="s">
        <v>99</v>
      </c>
      <c r="BA4" s="40" t="s">
        <v>138</v>
      </c>
      <c r="BB4" s="40" t="s">
        <v>94</v>
      </c>
      <c r="BD4" s="40" t="s">
        <v>97</v>
      </c>
      <c r="BE4" s="40" t="s">
        <v>96</v>
      </c>
      <c r="BF4" s="40" t="s">
        <v>140</v>
      </c>
      <c r="BG4" s="40" t="s">
        <v>141</v>
      </c>
      <c r="BH4" s="40" t="s">
        <v>100</v>
      </c>
      <c r="BJ4" s="40" t="s">
        <v>93</v>
      </c>
      <c r="BK4" s="40" t="s">
        <v>94</v>
      </c>
      <c r="BL4" s="40" t="s">
        <v>95</v>
      </c>
      <c r="BM4" s="40" t="s">
        <v>96</v>
      </c>
      <c r="BN4" s="40"/>
      <c r="BO4" s="40" t="s">
        <v>101</v>
      </c>
      <c r="BP4" s="40" t="s">
        <v>102</v>
      </c>
      <c r="BQ4" s="40" t="s">
        <v>96</v>
      </c>
      <c r="BR4" s="40" t="s">
        <v>103</v>
      </c>
      <c r="BS4" s="40" t="s">
        <v>104</v>
      </c>
      <c r="BT4" s="40" t="s">
        <v>100</v>
      </c>
      <c r="CX4" t="s">
        <v>187</v>
      </c>
    </row>
    <row r="5" spans="1:105" ht="23.25">
      <c r="A5" s="20" t="s">
        <v>0</v>
      </c>
      <c r="B5" s="54" t="s">
        <v>1</v>
      </c>
      <c r="C5" s="55" t="s">
        <v>2</v>
      </c>
      <c r="D5" s="55" t="s">
        <v>3</v>
      </c>
      <c r="E5" s="55" t="s">
        <v>4</v>
      </c>
      <c r="F5" s="56" t="s">
        <v>28</v>
      </c>
      <c r="G5" s="55" t="s">
        <v>5</v>
      </c>
      <c r="H5" s="55" t="s">
        <v>6</v>
      </c>
      <c r="I5" s="45" t="s">
        <v>62</v>
      </c>
      <c r="J5" s="45" t="s">
        <v>63</v>
      </c>
      <c r="K5" s="45" t="s">
        <v>61</v>
      </c>
      <c r="L5" s="45" t="s">
        <v>153</v>
      </c>
      <c r="M5" s="45" t="s">
        <v>154</v>
      </c>
      <c r="N5" s="45" t="s">
        <v>155</v>
      </c>
      <c r="O5" s="10" t="s">
        <v>228</v>
      </c>
      <c r="P5" s="10" t="s">
        <v>29</v>
      </c>
      <c r="Q5" s="10" t="s">
        <v>30</v>
      </c>
      <c r="R5" s="10" t="s">
        <v>31</v>
      </c>
      <c r="S5" s="10" t="s">
        <v>32</v>
      </c>
      <c r="T5" s="10" t="s">
        <v>34</v>
      </c>
      <c r="U5" s="10" t="s">
        <v>33</v>
      </c>
      <c r="V5" s="10" t="s">
        <v>15</v>
      </c>
      <c r="W5" s="10" t="s">
        <v>158</v>
      </c>
      <c r="X5" s="10" t="s">
        <v>35</v>
      </c>
      <c r="Y5" s="11" t="s">
        <v>36</v>
      </c>
      <c r="Z5" s="10" t="s">
        <v>21</v>
      </c>
      <c r="AA5" s="10" t="s">
        <v>22</v>
      </c>
      <c r="AB5" s="10" t="s">
        <v>23</v>
      </c>
      <c r="AC5" s="9" t="s">
        <v>65</v>
      </c>
      <c r="AD5" s="9" t="s">
        <v>152</v>
      </c>
      <c r="AE5" s="9" t="s">
        <v>151</v>
      </c>
      <c r="AF5" s="9" t="s">
        <v>64</v>
      </c>
      <c r="AG5" s="41" t="s">
        <v>105</v>
      </c>
      <c r="AH5" s="41" t="s">
        <v>106</v>
      </c>
      <c r="AI5" s="41" t="s">
        <v>107</v>
      </c>
      <c r="AJ5" s="41" t="s">
        <v>108</v>
      </c>
      <c r="AK5" s="41" t="s">
        <v>109</v>
      </c>
      <c r="AL5" s="41" t="s">
        <v>110</v>
      </c>
      <c r="AM5" s="41" t="s">
        <v>111</v>
      </c>
      <c r="AN5" s="41" t="s">
        <v>112</v>
      </c>
      <c r="AO5" s="41" t="s">
        <v>113</v>
      </c>
      <c r="AP5" s="41" t="s">
        <v>114</v>
      </c>
      <c r="AQ5" s="41" t="s">
        <v>115</v>
      </c>
      <c r="AR5" s="41" t="s">
        <v>116</v>
      </c>
      <c r="AS5" s="41" t="s">
        <v>117</v>
      </c>
      <c r="AT5" s="41" t="s">
        <v>118</v>
      </c>
      <c r="AU5" s="41" t="s">
        <v>119</v>
      </c>
      <c r="AV5" s="41" t="s">
        <v>120</v>
      </c>
      <c r="AW5" s="41" t="s">
        <v>121</v>
      </c>
      <c r="AX5" s="41" t="s">
        <v>122</v>
      </c>
      <c r="AY5" s="41" t="s">
        <v>123</v>
      </c>
      <c r="AZ5" s="41" t="s">
        <v>142</v>
      </c>
      <c r="BA5" s="41" t="s">
        <v>144</v>
      </c>
      <c r="BB5" s="41" t="s">
        <v>143</v>
      </c>
      <c r="BC5" s="41" t="s">
        <v>145</v>
      </c>
      <c r="BD5" s="41" t="s">
        <v>146</v>
      </c>
      <c r="BE5" s="41" t="s">
        <v>147</v>
      </c>
      <c r="BF5" s="41" t="s">
        <v>148</v>
      </c>
      <c r="BG5" s="41" t="s">
        <v>149</v>
      </c>
      <c r="BH5" s="41" t="s">
        <v>124</v>
      </c>
      <c r="BI5" s="41" t="s">
        <v>125</v>
      </c>
      <c r="BJ5" s="41" t="s">
        <v>126</v>
      </c>
      <c r="BK5" s="41" t="s">
        <v>127</v>
      </c>
      <c r="BL5" s="41" t="s">
        <v>128</v>
      </c>
      <c r="BM5" s="41" t="s">
        <v>129</v>
      </c>
      <c r="BN5" s="41" t="s">
        <v>130</v>
      </c>
      <c r="BO5" s="41" t="s">
        <v>131</v>
      </c>
      <c r="BP5" s="41" t="s">
        <v>132</v>
      </c>
      <c r="BQ5" s="41" t="s">
        <v>133</v>
      </c>
      <c r="BR5" s="41" t="s">
        <v>150</v>
      </c>
      <c r="BS5" s="41" t="s">
        <v>134</v>
      </c>
      <c r="BT5" s="41" t="s">
        <v>135</v>
      </c>
      <c r="BU5" s="49" t="s">
        <v>179</v>
      </c>
      <c r="BV5" s="50" t="s">
        <v>180</v>
      </c>
      <c r="CX5" t="s">
        <v>188</v>
      </c>
    </row>
    <row r="6" spans="1:105">
      <c r="A6" s="16">
        <v>1</v>
      </c>
      <c r="B6" s="58"/>
      <c r="C6" s="59"/>
      <c r="D6" s="60"/>
      <c r="E6" s="60"/>
      <c r="F6" s="57"/>
      <c r="G6" s="18"/>
      <c r="H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" s="18"/>
      <c r="J6" s="18"/>
      <c r="K6" s="18"/>
      <c r="L6" s="18"/>
      <c r="M6" s="18"/>
      <c r="N6" s="51"/>
      <c r="O6" s="14">
        <f>IF(Table1[[#This Row],[Date]]="",COUNTA(B7:$B$1005),0)</f>
        <v>0</v>
      </c>
      <c r="P6" s="14">
        <f>IF(COUNTA(Table1[[#This Row],[Payments]:[Receipts]])=0,0,(IF(COUNTA(Table1[[#This Row],[Payments]:[Receipts]])&gt;1,1,0)))</f>
        <v>0</v>
      </c>
      <c r="Q6" s="14">
        <f>IF(Table1[[#This Row],[Date]]="",0,IF(AND(Table1[[#This Row],[Date]]&gt;=$Q$2,Table1[[#This Row],[Date]]&lt;=$Q$3),0,1))</f>
        <v>0</v>
      </c>
      <c r="R6" s="14">
        <f>IF(Table1[[#This Row],[Payments]]="",0,IF(ISNUMBER(Table1[[#This Row],[Payments]]),0,1))</f>
        <v>0</v>
      </c>
      <c r="S6" s="14">
        <f>IF(Table1[[#This Row],[Receipts]]="",0,IF(ISNUMBER(Table1[[#This Row],[Receipts]]),0,1))</f>
        <v>0</v>
      </c>
      <c r="T6" s="14">
        <f>IF(LEN(Table1[[#This Row],[Second Ledger]])&gt;0,IF(TYPE(VLOOKUP(Table1[[#This Row],[Second Ledger]],$CZ:$CZ,1,FALSE))=16,1,0),0)</f>
        <v>0</v>
      </c>
      <c r="U6" s="14">
        <f>IF(Table1[[#This Row],[Date]]="",0,IF(Table1[[#This Row],[Voucher Type]]&gt;0,IF(TYPE(VLOOKUP(Table1[[#This Row],[Voucher Type]],Table1[[#All],[Voucher Type Master]],1,FALSE))=16,1,0),0))</f>
        <v>0</v>
      </c>
      <c r="V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" s="14">
        <f>IF(LEN(Table1[[#This Row],[Cost Centre]])&gt;0,IF(TYPE(VLOOKUP(Table1[[#This Row],[Cost Centre]],$DA:$DA,1,FALSE))=16,1,0),0)</f>
        <v>0</v>
      </c>
      <c r="X6" s="14">
        <f>Table1[[#This Row],[Payments]]-Table1[[#This Row],[Receipts]]</f>
        <v>0</v>
      </c>
      <c r="Y6" s="14"/>
      <c r="Z6" s="15" t="s">
        <v>7</v>
      </c>
      <c r="AA6" s="15" t="s">
        <v>13</v>
      </c>
      <c r="AB6" s="15" t="s">
        <v>14</v>
      </c>
      <c r="AC6" s="39"/>
      <c r="AD6" s="39">
        <v>3</v>
      </c>
      <c r="AE6" s="47" t="s">
        <v>160</v>
      </c>
      <c r="AF6" s="47" t="s">
        <v>161</v>
      </c>
      <c r="AG6" s="42"/>
      <c r="AH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" t="str">
        <f>IF(Table1[[#This Row],[Date]]="","",TEXT(Table1[[#This Row],[Date]],"yyyymmdd"))</f>
        <v/>
      </c>
      <c r="AJ6" t="str">
        <f>Table1[[#This Row],[Date2]]</f>
        <v/>
      </c>
      <c r="AK6" t="str">
        <f>IF(Table1[[#This Row],[Date]]="","",Table1[[#This Row],[Voucher Type]])</f>
        <v/>
      </c>
      <c r="AL6" t="str">
        <f>IF(Table1[[#This Row],[Date]]="","",Table1[[#This Row],[Voucher No]])</f>
        <v/>
      </c>
      <c r="AM6" t="str">
        <f>IF(Table1[[#This Row],[Date]]="","",Table1[[#This Row],[Narration]])</f>
        <v/>
      </c>
      <c r="AN6" t="str">
        <f>IF(Table1[[#This Row],[Date]]="","","tallytools-voucherentry-adhjadhh-"&amp;$AH$1&amp;ROW())</f>
        <v/>
      </c>
      <c r="AO6" t="str">
        <f>IF(Table1[[#This Row],[Date]]="","",$AH$1)</f>
        <v/>
      </c>
      <c r="AP6"/>
      <c r="AQ6" t="str">
        <f>IF(Table1[[#This Row],[Date]]="","","No")</f>
        <v/>
      </c>
      <c r="AR6" t="str">
        <f>IF(Table1[[#This Row],[Date]]="","",IF(Table1[[#This Row],[Net Amt]]&lt;0,"No","Yes"))</f>
        <v/>
      </c>
      <c r="AS6" t="str">
        <f>IF(Table1[[#This Row],[Date]]="","",Table1[[#This Row],[Second Ledger]])</f>
        <v/>
      </c>
      <c r="AT6" t="str">
        <f>IF(Table1[[#This Row],[Date]]="","",IF(Table1[[#This Row],[DP-1]]="Yes",-(Table1[[#This Row],[Payments]]+Table1[[#This Row],[Receipts]]),Table1[[#This Row],[Payments]]+Table1[[#This Row],[Receipts]]))</f>
        <v/>
      </c>
      <c r="AU6"/>
      <c r="AV6" t="str">
        <f>IF(Table1[[#This Row],[Bill Ref No]]="","",Table1[[#This Row],[Bill Ref No]])</f>
        <v/>
      </c>
      <c r="AW6" t="str">
        <f>IF(Table1[[#This Row],[Bill ref name]]="","","New Ref")</f>
        <v/>
      </c>
      <c r="AX6" t="str">
        <f>IF(Table1[[#This Row],[Bill ref name]]="","",Table1[[#This Row],[Amount-1]])</f>
        <v/>
      </c>
      <c r="AY6"/>
      <c r="AZ6"/>
      <c r="BA6" t="str">
        <f>IF(Table1[[#This Row],[Cost Centre]]="","","Primary Cost Category")</f>
        <v/>
      </c>
      <c r="BB6" t="str">
        <f>IF(Table1[[#This Row],[Cost Centre]]="","",Table1[[#This Row],[DP-1]])</f>
        <v/>
      </c>
      <c r="BC6"/>
      <c r="BD6" t="str">
        <f>IF(Table1[[#This Row],[Cost Centre]]="","",Table1[[#This Row],[Cost Centre]])</f>
        <v/>
      </c>
      <c r="BE6" t="str">
        <f>IF(Table1[[#This Row],[Cost Centre]]="","",Table1[[#This Row],[Amount-1]])</f>
        <v/>
      </c>
      <c r="BF6"/>
      <c r="BG6"/>
      <c r="BH6"/>
      <c r="BI6"/>
      <c r="BJ6" t="str">
        <f>IF(Table1[[#This Row],[Date]]="","","No")</f>
        <v/>
      </c>
      <c r="BK6" t="str">
        <f>IF(Table1[[#This Row],[Date]]="","",IF(Table1[[#This Row],[Net Amt]]&lt;0,"Yes","No"))</f>
        <v/>
      </c>
      <c r="BL6" t="str">
        <f>IF(Table1[[#This Row],[Date]]="","",$C$3)</f>
        <v/>
      </c>
      <c r="BM6" t="str">
        <f>IF(Table1[[#This Row],[Date]]="","",-Table1[[#This Row],[Amount-1]])</f>
        <v/>
      </c>
      <c r="BO6" t="str">
        <f>IF(Table1[[#This Row],[Transaction Type]]="","",Table1[[#This Row],[Transaction Type]])</f>
        <v/>
      </c>
      <c r="BP6" t="str">
        <f>IF(Table1[[#This Row],[Instrument No.]]="","",Table1[[#This Row],[Instrument No.]])</f>
        <v/>
      </c>
      <c r="BQ6" t="str">
        <f>IF(Table1[[#This Row],[Instrument No.]]="","",Table1[[#This Row],[Amount-2]])</f>
        <v/>
      </c>
      <c r="BR6" t="str">
        <f>IF(Table1[[#This Row],[Instrument date]]="","",TEXT(Table1[[#This Row],[Instrument date]],"yyyymmdd"))</f>
        <v/>
      </c>
      <c r="BU6" s="48"/>
      <c r="BV6" s="48"/>
      <c r="CX6" t="s">
        <v>189</v>
      </c>
    </row>
    <row r="7" spans="1:105">
      <c r="A7" s="16">
        <f>A6+1</f>
        <v>2</v>
      </c>
      <c r="B7" s="58"/>
      <c r="C7" s="59"/>
      <c r="D7" s="60"/>
      <c r="E7" s="60"/>
      <c r="F7" s="57"/>
      <c r="G7" s="18"/>
      <c r="H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" s="18"/>
      <c r="J7" s="18"/>
      <c r="K7" s="18"/>
      <c r="L7" s="18"/>
      <c r="M7" s="18"/>
      <c r="N7" s="51"/>
      <c r="O7" s="14">
        <f>IF(Table1[[#This Row],[Date]]="",COUNTA(B8:$B$1005),0)</f>
        <v>0</v>
      </c>
      <c r="P7" s="14">
        <f>IF(COUNTA(Table1[[#This Row],[Payments]:[Receipts]])=0,0,(IF(COUNTA(Table1[[#This Row],[Payments]:[Receipts]])&gt;1,1,0)))</f>
        <v>0</v>
      </c>
      <c r="Q7" s="14">
        <f>IF(Table1[[#This Row],[Date]]="",0,IF(AND(Table1[[#This Row],[Date]]&gt;=$Q$2,Table1[[#This Row],[Date]]&lt;=$Q$3),0,1))</f>
        <v>0</v>
      </c>
      <c r="R7" s="14">
        <f>IF(Table1[[#This Row],[Payments]]="",0,IF(ISNUMBER(Table1[[#This Row],[Payments]]),0,1))</f>
        <v>0</v>
      </c>
      <c r="S7" s="14">
        <f>IF(Table1[[#This Row],[Receipts]]="",0,IF(ISNUMBER(Table1[[#This Row],[Receipts]]),0,1))</f>
        <v>0</v>
      </c>
      <c r="T7" s="14">
        <f>IF(LEN(Table1[[#This Row],[Second Ledger]])&gt;0,IF(TYPE(VLOOKUP(Table1[[#This Row],[Second Ledger]],$CZ:$CZ,1,FALSE))=16,1,0),0)</f>
        <v>0</v>
      </c>
      <c r="U7" s="14">
        <f>IF(Table1[[#This Row],[Date]]="",0,IF(Table1[[#This Row],[Voucher Type]]&gt;0,IF(TYPE(VLOOKUP(Table1[[#This Row],[Voucher Type]],Table1[[#All],[Voucher Type Master]],1,FALSE))=16,1,0),0))</f>
        <v>0</v>
      </c>
      <c r="V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" s="14">
        <f>IF(LEN(Table1[[#This Row],[Cost Centre]])&gt;0,IF(TYPE(VLOOKUP(Table1[[#This Row],[Cost Centre]],$DA:$DA,1,FALSE))=16,1,0),0)</f>
        <v>0</v>
      </c>
      <c r="X7" s="14">
        <f>Table1[[#This Row],[Payments]]-Table1[[#This Row],[Receipts]]</f>
        <v>0</v>
      </c>
      <c r="Y7" s="14"/>
      <c r="Z7" s="15" t="s">
        <v>8</v>
      </c>
      <c r="AA7" s="15" t="s">
        <v>14</v>
      </c>
      <c r="AB7" s="15" t="s">
        <v>13</v>
      </c>
      <c r="AC7" s="39"/>
      <c r="AD7" s="39">
        <f>COUNTA(Table1[Date])+AD6-1</f>
        <v>2</v>
      </c>
      <c r="AE7" s="47" t="s">
        <v>162</v>
      </c>
      <c r="AF7" s="47" t="s">
        <v>163</v>
      </c>
      <c r="AG7" s="42"/>
      <c r="AH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" t="str">
        <f>IF(Table1[[#This Row],[Date]]="","",TEXT(Table1[[#This Row],[Date]],"yyyymmdd"))</f>
        <v/>
      </c>
      <c r="AJ7" t="str">
        <f>Table1[[#This Row],[Date2]]</f>
        <v/>
      </c>
      <c r="AK7" t="str">
        <f>IF(Table1[[#This Row],[Date]]="","",Table1[[#This Row],[Voucher Type]])</f>
        <v/>
      </c>
      <c r="AL7" t="str">
        <f>IF(Table1[[#This Row],[Date]]="","",Table1[[#This Row],[Voucher No]])</f>
        <v/>
      </c>
      <c r="AM7" t="str">
        <f>IF(Table1[[#This Row],[Date]]="","",Table1[[#This Row],[Narration]])</f>
        <v/>
      </c>
      <c r="AN7" t="str">
        <f>IF(Table1[[#This Row],[Date]]="","","tallytools-voucherentry-adhjadhh-"&amp;$AH$1&amp;ROW())</f>
        <v/>
      </c>
      <c r="AO7" t="str">
        <f>IF(Table1[[#This Row],[Date]]="","",$AH$1)</f>
        <v/>
      </c>
      <c r="AP7"/>
      <c r="AQ7" t="str">
        <f>IF(Table1[[#This Row],[Date]]="","","No")</f>
        <v/>
      </c>
      <c r="AR7" t="str">
        <f>IF(Table1[[#This Row],[Date]]="","",IF(Table1[[#This Row],[Net Amt]]&lt;0,"No","Yes"))</f>
        <v/>
      </c>
      <c r="AS7" t="str">
        <f>IF(Table1[[#This Row],[Date]]="","",Table1[[#This Row],[Second Ledger]])</f>
        <v/>
      </c>
      <c r="AT7" t="str">
        <f>IF(Table1[[#This Row],[Date]]="","",IF(Table1[[#This Row],[DP-1]]="Yes",-(Table1[[#This Row],[Payments]]+Table1[[#This Row],[Receipts]]),Table1[[#This Row],[Payments]]+Table1[[#This Row],[Receipts]]))</f>
        <v/>
      </c>
      <c r="AU7"/>
      <c r="AV7" t="str">
        <f>IF(Table1[[#This Row],[Bill Ref No]]="","",Table1[[#This Row],[Bill Ref No]])</f>
        <v/>
      </c>
      <c r="AW7" t="str">
        <f>IF(Table1[[#This Row],[Bill ref name]]="","","New Ref")</f>
        <v/>
      </c>
      <c r="AX7" t="str">
        <f>IF(Table1[[#This Row],[Bill ref name]]="","",Table1[[#This Row],[Amount-1]])</f>
        <v/>
      </c>
      <c r="AY7"/>
      <c r="AZ7"/>
      <c r="BA7" t="str">
        <f>IF(Table1[[#This Row],[Cost Centre]]="","","Primary Cost Category")</f>
        <v/>
      </c>
      <c r="BB7" t="str">
        <f>IF(Table1[[#This Row],[Cost Centre]]="","",Table1[[#This Row],[DP-1]])</f>
        <v/>
      </c>
      <c r="BC7"/>
      <c r="BD7" t="str">
        <f>IF(Table1[[#This Row],[Cost Centre]]="","",Table1[[#This Row],[Cost Centre]])</f>
        <v/>
      </c>
      <c r="BE7" t="str">
        <f>IF(Table1[[#This Row],[Cost Centre]]="","",Table1[[#This Row],[Amount-1]])</f>
        <v/>
      </c>
      <c r="BF7"/>
      <c r="BG7"/>
      <c r="BH7"/>
      <c r="BI7"/>
      <c r="BJ7" t="str">
        <f>IF(Table1[[#This Row],[Date]]="","","No")</f>
        <v/>
      </c>
      <c r="BK7" t="str">
        <f>IF(Table1[[#This Row],[Date]]="","",IF(Table1[[#This Row],[Net Amt]]&lt;0,"Yes","No"))</f>
        <v/>
      </c>
      <c r="BL7" t="str">
        <f>IF(Table1[[#This Row],[Date]]="","",$C$3)</f>
        <v/>
      </c>
      <c r="BM7" t="str">
        <f>IF(Table1[[#This Row],[Date]]="","",-Table1[[#This Row],[Amount-1]])</f>
        <v/>
      </c>
      <c r="BO7" t="str">
        <f>IF(Table1[[#This Row],[Transaction Type]]="","",Table1[[#This Row],[Transaction Type]])</f>
        <v/>
      </c>
      <c r="BP7" t="str">
        <f>IF(Table1[[#This Row],[Instrument No.]]="","",Table1[[#This Row],[Instrument No.]])</f>
        <v/>
      </c>
      <c r="BQ7" t="str">
        <f>IF(Table1[[#This Row],[Instrument No.]]="","",Table1[[#This Row],[Amount-2]])</f>
        <v/>
      </c>
      <c r="BR7" t="str">
        <f>IF(Table1[[#This Row],[Instrument date]]="","",TEXT(Table1[[#This Row],[Instrument date]],"yyyymmdd"))</f>
        <v/>
      </c>
      <c r="BU7" s="48"/>
      <c r="BV7" s="48"/>
      <c r="CX7" t="s">
        <v>190</v>
      </c>
    </row>
    <row r="8" spans="1:105">
      <c r="A8" s="16">
        <f t="shared" ref="A8:A71" si="0">A7+1</f>
        <v>3</v>
      </c>
      <c r="B8" s="58"/>
      <c r="C8" s="59"/>
      <c r="D8" s="60"/>
      <c r="E8" s="60"/>
      <c r="F8" s="57"/>
      <c r="G8" s="18"/>
      <c r="H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" s="18"/>
      <c r="J8" s="18"/>
      <c r="K8" s="18"/>
      <c r="L8" s="18"/>
      <c r="M8" s="18"/>
      <c r="N8" s="51"/>
      <c r="O8" s="14">
        <f>IF(Table1[[#This Row],[Date]]="",COUNTA(B9:$B$1005),0)</f>
        <v>0</v>
      </c>
      <c r="P8" s="14">
        <f>IF(COUNTA(Table1[[#This Row],[Payments]:[Receipts]])=0,0,(IF(COUNTA(Table1[[#This Row],[Payments]:[Receipts]])&gt;1,1,0)))</f>
        <v>0</v>
      </c>
      <c r="Q8" s="14">
        <f>IF(Table1[[#This Row],[Date]]="",0,IF(AND(Table1[[#This Row],[Date]]&gt;=$Q$2,Table1[[#This Row],[Date]]&lt;=$Q$3),0,1))</f>
        <v>0</v>
      </c>
      <c r="R8" s="14">
        <f>IF(Table1[[#This Row],[Payments]]="",0,IF(ISNUMBER(Table1[[#This Row],[Payments]]),0,1))</f>
        <v>0</v>
      </c>
      <c r="S8" s="14">
        <f>IF(Table1[[#This Row],[Receipts]]="",0,IF(ISNUMBER(Table1[[#This Row],[Receipts]]),0,1))</f>
        <v>0</v>
      </c>
      <c r="T8" s="14">
        <f>IF(LEN(Table1[[#This Row],[Second Ledger]])&gt;0,IF(TYPE(VLOOKUP(Table1[[#This Row],[Second Ledger]],$CZ:$CZ,1,FALSE))=16,1,0),0)</f>
        <v>0</v>
      </c>
      <c r="U8" s="14">
        <f>IF(Table1[[#This Row],[Date]]="",0,IF(Table1[[#This Row],[Voucher Type]]&gt;0,IF(TYPE(VLOOKUP(Table1[[#This Row],[Voucher Type]],Table1[[#All],[Voucher Type Master]],1,FALSE))=16,1,0),0))</f>
        <v>0</v>
      </c>
      <c r="V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" s="14">
        <f>IF(LEN(Table1[[#This Row],[Cost Centre]])&gt;0,IF(TYPE(VLOOKUP(Table1[[#This Row],[Cost Centre]],$DA:$DA,1,FALSE))=16,1,0),0)</f>
        <v>0</v>
      </c>
      <c r="X8" s="14">
        <f>Table1[[#This Row],[Payments]]-Table1[[#This Row],[Receipts]]</f>
        <v>0</v>
      </c>
      <c r="Y8" s="14"/>
      <c r="Z8" s="15" t="s">
        <v>9</v>
      </c>
      <c r="AA8" s="15" t="s">
        <v>14</v>
      </c>
      <c r="AB8" s="15" t="s">
        <v>13</v>
      </c>
      <c r="AC8" s="39"/>
      <c r="AD8" s="39">
        <v>4</v>
      </c>
      <c r="AE8" s="47" t="s">
        <v>164</v>
      </c>
      <c r="AF8" s="47" t="s">
        <v>165</v>
      </c>
      <c r="AG8" s="42"/>
      <c r="AH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" t="str">
        <f>IF(Table1[[#This Row],[Date]]="","",TEXT(Table1[[#This Row],[Date]],"yyyymmdd"))</f>
        <v/>
      </c>
      <c r="AJ8" t="str">
        <f>Table1[[#This Row],[Date2]]</f>
        <v/>
      </c>
      <c r="AK8" t="str">
        <f>IF(Table1[[#This Row],[Date]]="","",Table1[[#This Row],[Voucher Type]])</f>
        <v/>
      </c>
      <c r="AL8" t="str">
        <f>IF(Table1[[#This Row],[Date]]="","",Table1[[#This Row],[Voucher No]])</f>
        <v/>
      </c>
      <c r="AM8" t="str">
        <f>IF(Table1[[#This Row],[Date]]="","",Table1[[#This Row],[Narration]])</f>
        <v/>
      </c>
      <c r="AN8" t="str">
        <f>IF(Table1[[#This Row],[Date]]="","","tallytools-voucherentry-adhjadhh-"&amp;$AH$1&amp;ROW())</f>
        <v/>
      </c>
      <c r="AO8" t="str">
        <f>IF(Table1[[#This Row],[Date]]="","",$AH$1)</f>
        <v/>
      </c>
      <c r="AP8"/>
      <c r="AQ8" t="str">
        <f>IF(Table1[[#This Row],[Date]]="","","No")</f>
        <v/>
      </c>
      <c r="AR8" t="str">
        <f>IF(Table1[[#This Row],[Date]]="","",IF(Table1[[#This Row],[Net Amt]]&lt;0,"No","Yes"))</f>
        <v/>
      </c>
      <c r="AS8" t="str">
        <f>IF(Table1[[#This Row],[Date]]="","",Table1[[#This Row],[Second Ledger]])</f>
        <v/>
      </c>
      <c r="AT8" t="str">
        <f>IF(Table1[[#This Row],[Date]]="","",IF(Table1[[#This Row],[DP-1]]="Yes",-(Table1[[#This Row],[Payments]]+Table1[[#This Row],[Receipts]]),Table1[[#This Row],[Payments]]+Table1[[#This Row],[Receipts]]))</f>
        <v/>
      </c>
      <c r="AU8"/>
      <c r="AV8" t="str">
        <f>IF(Table1[[#This Row],[Bill Ref No]]="","",Table1[[#This Row],[Bill Ref No]])</f>
        <v/>
      </c>
      <c r="AW8" t="str">
        <f>IF(Table1[[#This Row],[Bill ref name]]="","","New Ref")</f>
        <v/>
      </c>
      <c r="AX8" t="str">
        <f>IF(Table1[[#This Row],[Bill ref name]]="","",Table1[[#This Row],[Amount-1]])</f>
        <v/>
      </c>
      <c r="AY8"/>
      <c r="AZ8"/>
      <c r="BA8" t="str">
        <f>IF(Table1[[#This Row],[Cost Centre]]="","","Primary Cost Category")</f>
        <v/>
      </c>
      <c r="BB8" t="str">
        <f>IF(Table1[[#This Row],[Cost Centre]]="","",Table1[[#This Row],[DP-1]])</f>
        <v/>
      </c>
      <c r="BC8"/>
      <c r="BD8" t="str">
        <f>IF(Table1[[#This Row],[Cost Centre]]="","",Table1[[#This Row],[Cost Centre]])</f>
        <v/>
      </c>
      <c r="BE8" t="str">
        <f>IF(Table1[[#This Row],[Cost Centre]]="","",Table1[[#This Row],[Amount-1]])</f>
        <v/>
      </c>
      <c r="BF8"/>
      <c r="BG8"/>
      <c r="BH8"/>
      <c r="BI8"/>
      <c r="BJ8" t="str">
        <f>IF(Table1[[#This Row],[Date]]="","","No")</f>
        <v/>
      </c>
      <c r="BK8" t="str">
        <f>IF(Table1[[#This Row],[Date]]="","",IF(Table1[[#This Row],[Net Amt]]&lt;0,"Yes","No"))</f>
        <v/>
      </c>
      <c r="BL8" t="str">
        <f>IF(Table1[[#This Row],[Date]]="","",$C$3)</f>
        <v/>
      </c>
      <c r="BM8" t="str">
        <f>IF(Table1[[#This Row],[Date]]="","",-Table1[[#This Row],[Amount-1]])</f>
        <v/>
      </c>
      <c r="BO8" t="str">
        <f>IF(Table1[[#This Row],[Transaction Type]]="","",Table1[[#This Row],[Transaction Type]])</f>
        <v/>
      </c>
      <c r="BP8" t="str">
        <f>IF(Table1[[#This Row],[Instrument No.]]="","",Table1[[#This Row],[Instrument No.]])</f>
        <v/>
      </c>
      <c r="BQ8" t="str">
        <f>IF(Table1[[#This Row],[Instrument No.]]="","",Table1[[#This Row],[Amount-2]])</f>
        <v/>
      </c>
      <c r="BR8" t="str">
        <f>IF(Table1[[#This Row],[Instrument date]]="","",TEXT(Table1[[#This Row],[Instrument date]],"yyyymmdd"))</f>
        <v/>
      </c>
      <c r="BU8" s="48"/>
      <c r="BV8" s="48"/>
      <c r="CX8" t="s">
        <v>191</v>
      </c>
    </row>
    <row r="9" spans="1:105">
      <c r="A9" s="16">
        <f t="shared" si="0"/>
        <v>4</v>
      </c>
      <c r="B9" s="58"/>
      <c r="C9" s="59"/>
      <c r="D9" s="60"/>
      <c r="E9" s="60"/>
      <c r="F9" s="57"/>
      <c r="G9" s="18"/>
      <c r="H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" s="18"/>
      <c r="J9" s="18"/>
      <c r="K9" s="18"/>
      <c r="L9" s="18"/>
      <c r="M9" s="18"/>
      <c r="N9" s="51"/>
      <c r="O9" s="14">
        <f>IF(Table1[[#This Row],[Date]]="",COUNTA(B10:$B$1005),0)</f>
        <v>0</v>
      </c>
      <c r="P9" s="14">
        <f>IF(COUNTA(Table1[[#This Row],[Payments]:[Receipts]])=0,0,(IF(COUNTA(Table1[[#This Row],[Payments]:[Receipts]])&gt;1,1,0)))</f>
        <v>0</v>
      </c>
      <c r="Q9" s="14">
        <f>IF(Table1[[#This Row],[Date]]="",0,IF(AND(Table1[[#This Row],[Date]]&gt;=$Q$2,Table1[[#This Row],[Date]]&lt;=$Q$3),0,1))</f>
        <v>0</v>
      </c>
      <c r="R9" s="14">
        <f>IF(Table1[[#This Row],[Payments]]="",0,IF(ISNUMBER(Table1[[#This Row],[Payments]]),0,1))</f>
        <v>0</v>
      </c>
      <c r="S9" s="14">
        <f>IF(Table1[[#This Row],[Receipts]]="",0,IF(ISNUMBER(Table1[[#This Row],[Receipts]]),0,1))</f>
        <v>0</v>
      </c>
      <c r="T9" s="14">
        <f>IF(LEN(Table1[[#This Row],[Second Ledger]])&gt;0,IF(TYPE(VLOOKUP(Table1[[#This Row],[Second Ledger]],$CZ:$CZ,1,FALSE))=16,1,0),0)</f>
        <v>0</v>
      </c>
      <c r="U9" s="14">
        <f>IF(Table1[[#This Row],[Date]]="",0,IF(Table1[[#This Row],[Voucher Type]]&gt;0,IF(TYPE(VLOOKUP(Table1[[#This Row],[Voucher Type]],Table1[[#All],[Voucher Type Master]],1,FALSE))=16,1,0),0))</f>
        <v>0</v>
      </c>
      <c r="V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" s="14">
        <f>IF(LEN(Table1[[#This Row],[Cost Centre]])&gt;0,IF(TYPE(VLOOKUP(Table1[[#This Row],[Cost Centre]],$DA:$DA,1,FALSE))=16,1,0),0)</f>
        <v>0</v>
      </c>
      <c r="X9" s="14">
        <f>Table1[[#This Row],[Payments]]-Table1[[#This Row],[Receipts]]</f>
        <v>0</v>
      </c>
      <c r="Y9" s="14"/>
      <c r="Z9" s="14"/>
      <c r="AA9" s="14"/>
      <c r="AB9" s="13"/>
      <c r="AC9" s="39"/>
      <c r="AD9" s="39">
        <v>45</v>
      </c>
      <c r="AE9" s="47" t="s">
        <v>166</v>
      </c>
      <c r="AF9" s="47" t="s">
        <v>167</v>
      </c>
      <c r="AG9" s="42"/>
      <c r="AH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" t="str">
        <f>IF(Table1[[#This Row],[Date]]="","",TEXT(Table1[[#This Row],[Date]],"yyyymmdd"))</f>
        <v/>
      </c>
      <c r="AJ9" t="str">
        <f>Table1[[#This Row],[Date2]]</f>
        <v/>
      </c>
      <c r="AK9" t="str">
        <f>IF(Table1[[#This Row],[Date]]="","",Table1[[#This Row],[Voucher Type]])</f>
        <v/>
      </c>
      <c r="AL9" t="str">
        <f>IF(Table1[[#This Row],[Date]]="","",Table1[[#This Row],[Voucher No]])</f>
        <v/>
      </c>
      <c r="AM9" t="str">
        <f>IF(Table1[[#This Row],[Date]]="","",Table1[[#This Row],[Narration]])</f>
        <v/>
      </c>
      <c r="AN9" t="str">
        <f>IF(Table1[[#This Row],[Date]]="","","tallytools-voucherentry-adhjadhh-"&amp;$AH$1&amp;ROW())</f>
        <v/>
      </c>
      <c r="AO9" t="str">
        <f>IF(Table1[[#This Row],[Date]]="","",$AH$1)</f>
        <v/>
      </c>
      <c r="AP9"/>
      <c r="AQ9" t="str">
        <f>IF(Table1[[#This Row],[Date]]="","","No")</f>
        <v/>
      </c>
      <c r="AR9" t="str">
        <f>IF(Table1[[#This Row],[Date]]="","",IF(Table1[[#This Row],[Net Amt]]&lt;0,"No","Yes"))</f>
        <v/>
      </c>
      <c r="AS9" t="str">
        <f>IF(Table1[[#This Row],[Date]]="","",Table1[[#This Row],[Second Ledger]])</f>
        <v/>
      </c>
      <c r="AT9" t="str">
        <f>IF(Table1[[#This Row],[Date]]="","",IF(Table1[[#This Row],[DP-1]]="Yes",-(Table1[[#This Row],[Payments]]+Table1[[#This Row],[Receipts]]),Table1[[#This Row],[Payments]]+Table1[[#This Row],[Receipts]]))</f>
        <v/>
      </c>
      <c r="AU9"/>
      <c r="AV9" t="str">
        <f>IF(Table1[[#This Row],[Bill Ref No]]="","",Table1[[#This Row],[Bill Ref No]])</f>
        <v/>
      </c>
      <c r="AW9" t="str">
        <f>IF(Table1[[#This Row],[Bill ref name]]="","","New Ref")</f>
        <v/>
      </c>
      <c r="AX9" t="str">
        <f>IF(Table1[[#This Row],[Bill ref name]]="","",Table1[[#This Row],[Amount-1]])</f>
        <v/>
      </c>
      <c r="AY9"/>
      <c r="AZ9"/>
      <c r="BA9" t="str">
        <f>IF(Table1[[#This Row],[Cost Centre]]="","","Primary Cost Category")</f>
        <v/>
      </c>
      <c r="BB9" t="str">
        <f>IF(Table1[[#This Row],[Cost Centre]]="","",Table1[[#This Row],[DP-1]])</f>
        <v/>
      </c>
      <c r="BC9"/>
      <c r="BD9" t="str">
        <f>IF(Table1[[#This Row],[Cost Centre]]="","",Table1[[#This Row],[Cost Centre]])</f>
        <v/>
      </c>
      <c r="BE9" t="str">
        <f>IF(Table1[[#This Row],[Cost Centre]]="","",Table1[[#This Row],[Amount-1]])</f>
        <v/>
      </c>
      <c r="BF9"/>
      <c r="BG9"/>
      <c r="BH9"/>
      <c r="BI9"/>
      <c r="BJ9" t="str">
        <f>IF(Table1[[#This Row],[Date]]="","","No")</f>
        <v/>
      </c>
      <c r="BK9" t="str">
        <f>IF(Table1[[#This Row],[Date]]="","",IF(Table1[[#This Row],[Net Amt]]&lt;0,"Yes","No"))</f>
        <v/>
      </c>
      <c r="BL9" t="str">
        <f>IF(Table1[[#This Row],[Date]]="","",$C$3)</f>
        <v/>
      </c>
      <c r="BM9" t="str">
        <f>IF(Table1[[#This Row],[Date]]="","",-Table1[[#This Row],[Amount-1]])</f>
        <v/>
      </c>
      <c r="BO9" t="str">
        <f>IF(Table1[[#This Row],[Transaction Type]]="","",Table1[[#This Row],[Transaction Type]])</f>
        <v/>
      </c>
      <c r="BP9" t="str">
        <f>IF(Table1[[#This Row],[Instrument No.]]="","",Table1[[#This Row],[Instrument No.]])</f>
        <v/>
      </c>
      <c r="BQ9" t="str">
        <f>IF(Table1[[#This Row],[Instrument No.]]="","",Table1[[#This Row],[Amount-2]])</f>
        <v/>
      </c>
      <c r="BR9" t="str">
        <f>IF(Table1[[#This Row],[Instrument date]]="","",TEXT(Table1[[#This Row],[Instrument date]],"yyyymmdd"))</f>
        <v/>
      </c>
      <c r="BU9" s="48"/>
      <c r="BV9" s="48"/>
      <c r="CX9" t="s">
        <v>192</v>
      </c>
    </row>
    <row r="10" spans="1:105">
      <c r="A10" s="16">
        <f t="shared" si="0"/>
        <v>5</v>
      </c>
      <c r="B10" s="58"/>
      <c r="C10" s="59"/>
      <c r="D10" s="60"/>
      <c r="E10" s="60"/>
      <c r="F10" s="57"/>
      <c r="G10" s="18"/>
      <c r="H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" s="18"/>
      <c r="J10" s="18"/>
      <c r="K10" s="18"/>
      <c r="L10" s="18"/>
      <c r="M10" s="18"/>
      <c r="N10" s="51"/>
      <c r="O10" s="14">
        <f>IF(Table1[[#This Row],[Date]]="",COUNTA(B11:$B$1005),0)</f>
        <v>0</v>
      </c>
      <c r="P10" s="14">
        <f>IF(COUNTA(Table1[[#This Row],[Payments]:[Receipts]])=0,0,(IF(COUNTA(Table1[[#This Row],[Payments]:[Receipts]])&gt;1,1,0)))</f>
        <v>0</v>
      </c>
      <c r="Q10" s="14">
        <f>IF(Table1[[#This Row],[Date]]="",0,IF(AND(Table1[[#This Row],[Date]]&gt;=$Q$2,Table1[[#This Row],[Date]]&lt;=$Q$3),0,1))</f>
        <v>0</v>
      </c>
      <c r="R10" s="14">
        <f>IF(Table1[[#This Row],[Payments]]="",0,IF(ISNUMBER(Table1[[#This Row],[Payments]]),0,1))</f>
        <v>0</v>
      </c>
      <c r="S10" s="14">
        <f>IF(Table1[[#This Row],[Receipts]]="",0,IF(ISNUMBER(Table1[[#This Row],[Receipts]]),0,1))</f>
        <v>0</v>
      </c>
      <c r="T10" s="14">
        <f>IF(LEN(Table1[[#This Row],[Second Ledger]])&gt;0,IF(TYPE(VLOOKUP(Table1[[#This Row],[Second Ledger]],$CZ:$CZ,1,FALSE))=16,1,0),0)</f>
        <v>0</v>
      </c>
      <c r="U10" s="14">
        <f>IF(Table1[[#This Row],[Date]]="",0,IF(Table1[[#This Row],[Voucher Type]]&gt;0,IF(TYPE(VLOOKUP(Table1[[#This Row],[Voucher Type]],Table1[[#All],[Voucher Type Master]],1,FALSE))=16,1,0),0))</f>
        <v>0</v>
      </c>
      <c r="V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" s="14">
        <f>IF(LEN(Table1[[#This Row],[Cost Centre]])&gt;0,IF(TYPE(VLOOKUP(Table1[[#This Row],[Cost Centre]],$DA:$DA,1,FALSE))=16,1,0),0)</f>
        <v>0</v>
      </c>
      <c r="X10" s="14">
        <f>Table1[[#This Row],[Payments]]-Table1[[#This Row],[Receipts]]</f>
        <v>0</v>
      </c>
      <c r="Y10" s="14"/>
      <c r="Z10" s="14"/>
      <c r="AA10" s="14"/>
      <c r="AB10" s="13"/>
      <c r="AC10" s="39"/>
      <c r="AD10" s="39"/>
      <c r="AE10" s="47" t="s">
        <v>168</v>
      </c>
      <c r="AF10" s="47"/>
      <c r="AG10" s="42"/>
      <c r="AH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" t="str">
        <f>IF(Table1[[#This Row],[Date]]="","",TEXT(Table1[[#This Row],[Date]],"yyyymmdd"))</f>
        <v/>
      </c>
      <c r="AJ10" t="str">
        <f>Table1[[#This Row],[Date2]]</f>
        <v/>
      </c>
      <c r="AK10" t="str">
        <f>IF(Table1[[#This Row],[Date]]="","",Table1[[#This Row],[Voucher Type]])</f>
        <v/>
      </c>
      <c r="AL10" t="str">
        <f>IF(Table1[[#This Row],[Date]]="","",Table1[[#This Row],[Voucher No]])</f>
        <v/>
      </c>
      <c r="AM10" t="str">
        <f>IF(Table1[[#This Row],[Date]]="","",Table1[[#This Row],[Narration]])</f>
        <v/>
      </c>
      <c r="AN10" t="str">
        <f>IF(Table1[[#This Row],[Date]]="","","tallytools-voucherentry-adhjadhh-"&amp;$AH$1&amp;ROW())</f>
        <v/>
      </c>
      <c r="AO10" t="str">
        <f>IF(Table1[[#This Row],[Date]]="","",$AH$1)</f>
        <v/>
      </c>
      <c r="AP10"/>
      <c r="AQ10" t="str">
        <f>IF(Table1[[#This Row],[Date]]="","","No")</f>
        <v/>
      </c>
      <c r="AR10" t="str">
        <f>IF(Table1[[#This Row],[Date]]="","",IF(Table1[[#This Row],[Net Amt]]&lt;0,"No","Yes"))</f>
        <v/>
      </c>
      <c r="AS10" t="str">
        <f>IF(Table1[[#This Row],[Date]]="","",Table1[[#This Row],[Second Ledger]])</f>
        <v/>
      </c>
      <c r="AT10" t="str">
        <f>IF(Table1[[#This Row],[Date]]="","",IF(Table1[[#This Row],[DP-1]]="Yes",-(Table1[[#This Row],[Payments]]+Table1[[#This Row],[Receipts]]),Table1[[#This Row],[Payments]]+Table1[[#This Row],[Receipts]]))</f>
        <v/>
      </c>
      <c r="AU10"/>
      <c r="AV10" t="str">
        <f>IF(Table1[[#This Row],[Bill Ref No]]="","",Table1[[#This Row],[Bill Ref No]])</f>
        <v/>
      </c>
      <c r="AW10" t="str">
        <f>IF(Table1[[#This Row],[Bill ref name]]="","","New Ref")</f>
        <v/>
      </c>
      <c r="AX10" t="str">
        <f>IF(Table1[[#This Row],[Bill ref name]]="","",Table1[[#This Row],[Amount-1]])</f>
        <v/>
      </c>
      <c r="AY10"/>
      <c r="AZ10"/>
      <c r="BA10" t="str">
        <f>IF(Table1[[#This Row],[Cost Centre]]="","","Primary Cost Category")</f>
        <v/>
      </c>
      <c r="BB10" t="str">
        <f>IF(Table1[[#This Row],[Cost Centre]]="","",Table1[[#This Row],[DP-1]])</f>
        <v/>
      </c>
      <c r="BC10"/>
      <c r="BD10" t="str">
        <f>IF(Table1[[#This Row],[Cost Centre]]="","",Table1[[#This Row],[Cost Centre]])</f>
        <v/>
      </c>
      <c r="BE10" t="str">
        <f>IF(Table1[[#This Row],[Cost Centre]]="","",Table1[[#This Row],[Amount-1]])</f>
        <v/>
      </c>
      <c r="BF10"/>
      <c r="BG10"/>
      <c r="BH10"/>
      <c r="BI10"/>
      <c r="BJ10" t="str">
        <f>IF(Table1[[#This Row],[Date]]="","","No")</f>
        <v/>
      </c>
      <c r="BK10" t="str">
        <f>IF(Table1[[#This Row],[Date]]="","",IF(Table1[[#This Row],[Net Amt]]&lt;0,"Yes","No"))</f>
        <v/>
      </c>
      <c r="BL10" t="str">
        <f>IF(Table1[[#This Row],[Date]]="","",$C$3)</f>
        <v/>
      </c>
      <c r="BM10" t="str">
        <f>IF(Table1[[#This Row],[Date]]="","",-Table1[[#This Row],[Amount-1]])</f>
        <v/>
      </c>
      <c r="BO10" t="str">
        <f>IF(Table1[[#This Row],[Transaction Type]]="","",Table1[[#This Row],[Transaction Type]])</f>
        <v/>
      </c>
      <c r="BP10" t="str">
        <f>IF(Table1[[#This Row],[Instrument No.]]="","",Table1[[#This Row],[Instrument No.]])</f>
        <v/>
      </c>
      <c r="BQ10" t="str">
        <f>IF(Table1[[#This Row],[Instrument No.]]="","",Table1[[#This Row],[Amount-2]])</f>
        <v/>
      </c>
      <c r="BR10" t="str">
        <f>IF(Table1[[#This Row],[Instrument date]]="","",TEXT(Table1[[#This Row],[Instrument date]],"yyyymmdd"))</f>
        <v/>
      </c>
      <c r="BU10" s="48"/>
      <c r="BV10" s="48"/>
      <c r="CX10" t="s">
        <v>193</v>
      </c>
    </row>
    <row r="11" spans="1:105">
      <c r="A11" s="16">
        <f t="shared" si="0"/>
        <v>6</v>
      </c>
      <c r="B11" s="58"/>
      <c r="C11" s="59"/>
      <c r="D11" s="60"/>
      <c r="E11" s="60"/>
      <c r="F11" s="57"/>
      <c r="G11" s="18"/>
      <c r="H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" s="18"/>
      <c r="J11" s="18"/>
      <c r="K11" s="18"/>
      <c r="L11" s="18"/>
      <c r="M11" s="18"/>
      <c r="N11" s="51"/>
      <c r="O11" s="14">
        <f>IF(Table1[[#This Row],[Date]]="",COUNTA(B12:$B$1005),0)</f>
        <v>0</v>
      </c>
      <c r="P11" s="14">
        <f>IF(COUNTA(Table1[[#This Row],[Payments]:[Receipts]])=0,0,(IF(COUNTA(Table1[[#This Row],[Payments]:[Receipts]])&gt;1,1,0)))</f>
        <v>0</v>
      </c>
      <c r="Q11" s="14">
        <f>IF(Table1[[#This Row],[Date]]="",0,IF(AND(Table1[[#This Row],[Date]]&gt;=$Q$2,Table1[[#This Row],[Date]]&lt;=$Q$3),0,1))</f>
        <v>0</v>
      </c>
      <c r="R11" s="14">
        <f>IF(Table1[[#This Row],[Payments]]="",0,IF(ISNUMBER(Table1[[#This Row],[Payments]]),0,1))</f>
        <v>0</v>
      </c>
      <c r="S11" s="14">
        <f>IF(Table1[[#This Row],[Receipts]]="",0,IF(ISNUMBER(Table1[[#This Row],[Receipts]]),0,1))</f>
        <v>0</v>
      </c>
      <c r="T11" s="14">
        <f>IF(LEN(Table1[[#This Row],[Second Ledger]])&gt;0,IF(TYPE(VLOOKUP(Table1[[#This Row],[Second Ledger]],$CZ:$CZ,1,FALSE))=16,1,0),0)</f>
        <v>0</v>
      </c>
      <c r="U11" s="14">
        <f>IF(Table1[[#This Row],[Date]]="",0,IF(Table1[[#This Row],[Voucher Type]]&gt;0,IF(TYPE(VLOOKUP(Table1[[#This Row],[Voucher Type]],Table1[[#All],[Voucher Type Master]],1,FALSE))=16,1,0),0))</f>
        <v>0</v>
      </c>
      <c r="V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" s="14">
        <f>IF(LEN(Table1[[#This Row],[Cost Centre]])&gt;0,IF(TYPE(VLOOKUP(Table1[[#This Row],[Cost Centre]],$DA:$DA,1,FALSE))=16,1,0),0)</f>
        <v>0</v>
      </c>
      <c r="X11" s="14">
        <f>Table1[[#This Row],[Payments]]-Table1[[#This Row],[Receipts]]</f>
        <v>0</v>
      </c>
      <c r="Y11" s="14"/>
      <c r="Z11" s="14"/>
      <c r="AA11" s="14"/>
      <c r="AB11" s="13"/>
      <c r="AC11" s="39"/>
      <c r="AD11" s="39"/>
      <c r="AE11" s="47" t="s">
        <v>169</v>
      </c>
      <c r="AF11" s="47"/>
      <c r="AG11" s="42"/>
      <c r="AH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" t="str">
        <f>IF(Table1[[#This Row],[Date]]="","",TEXT(Table1[[#This Row],[Date]],"yyyymmdd"))</f>
        <v/>
      </c>
      <c r="AJ11" t="str">
        <f>Table1[[#This Row],[Date2]]</f>
        <v/>
      </c>
      <c r="AK11" t="str">
        <f>IF(Table1[[#This Row],[Date]]="","",Table1[[#This Row],[Voucher Type]])</f>
        <v/>
      </c>
      <c r="AL11" t="str">
        <f>IF(Table1[[#This Row],[Date]]="","",Table1[[#This Row],[Voucher No]])</f>
        <v/>
      </c>
      <c r="AM11" t="str">
        <f>IF(Table1[[#This Row],[Date]]="","",Table1[[#This Row],[Narration]])</f>
        <v/>
      </c>
      <c r="AN11" t="str">
        <f>IF(Table1[[#This Row],[Date]]="","","tallytools-voucherentry-adhjadhh-"&amp;$AH$1&amp;ROW())</f>
        <v/>
      </c>
      <c r="AO11" t="str">
        <f>IF(Table1[[#This Row],[Date]]="","",$AH$1)</f>
        <v/>
      </c>
      <c r="AP11"/>
      <c r="AQ11" t="str">
        <f>IF(Table1[[#This Row],[Date]]="","","No")</f>
        <v/>
      </c>
      <c r="AR11" t="str">
        <f>IF(Table1[[#This Row],[Date]]="","",IF(Table1[[#This Row],[Net Amt]]&lt;0,"No","Yes"))</f>
        <v/>
      </c>
      <c r="AS11" t="str">
        <f>IF(Table1[[#This Row],[Date]]="","",Table1[[#This Row],[Second Ledger]])</f>
        <v/>
      </c>
      <c r="AT11" t="str">
        <f>IF(Table1[[#This Row],[Date]]="","",IF(Table1[[#This Row],[DP-1]]="Yes",-(Table1[[#This Row],[Payments]]+Table1[[#This Row],[Receipts]]),Table1[[#This Row],[Payments]]+Table1[[#This Row],[Receipts]]))</f>
        <v/>
      </c>
      <c r="AU11"/>
      <c r="AV11" t="str">
        <f>IF(Table1[[#This Row],[Bill Ref No]]="","",Table1[[#This Row],[Bill Ref No]])</f>
        <v/>
      </c>
      <c r="AW11" t="str">
        <f>IF(Table1[[#This Row],[Bill ref name]]="","","New Ref")</f>
        <v/>
      </c>
      <c r="AX11" t="str">
        <f>IF(Table1[[#This Row],[Bill ref name]]="","",Table1[[#This Row],[Amount-1]])</f>
        <v/>
      </c>
      <c r="AY11"/>
      <c r="AZ11"/>
      <c r="BA11" t="str">
        <f>IF(Table1[[#This Row],[Cost Centre]]="","","Primary Cost Category")</f>
        <v/>
      </c>
      <c r="BB11" t="str">
        <f>IF(Table1[[#This Row],[Cost Centre]]="","",Table1[[#This Row],[DP-1]])</f>
        <v/>
      </c>
      <c r="BC11"/>
      <c r="BD11" t="str">
        <f>IF(Table1[[#This Row],[Cost Centre]]="","",Table1[[#This Row],[Cost Centre]])</f>
        <v/>
      </c>
      <c r="BE11" t="str">
        <f>IF(Table1[[#This Row],[Cost Centre]]="","",Table1[[#This Row],[Amount-1]])</f>
        <v/>
      </c>
      <c r="BF11"/>
      <c r="BG11"/>
      <c r="BH11"/>
      <c r="BI11"/>
      <c r="BJ11" t="str">
        <f>IF(Table1[[#This Row],[Date]]="","","No")</f>
        <v/>
      </c>
      <c r="BK11" t="str">
        <f>IF(Table1[[#This Row],[Date]]="","",IF(Table1[[#This Row],[Net Amt]]&lt;0,"Yes","No"))</f>
        <v/>
      </c>
      <c r="BL11" t="str">
        <f>IF(Table1[[#This Row],[Date]]="","",$C$3)</f>
        <v/>
      </c>
      <c r="BM11" t="str">
        <f>IF(Table1[[#This Row],[Date]]="","",-Table1[[#This Row],[Amount-1]])</f>
        <v/>
      </c>
      <c r="BO11" t="str">
        <f>IF(Table1[[#This Row],[Transaction Type]]="","",Table1[[#This Row],[Transaction Type]])</f>
        <v/>
      </c>
      <c r="BP11" t="str">
        <f>IF(Table1[[#This Row],[Instrument No.]]="","",Table1[[#This Row],[Instrument No.]])</f>
        <v/>
      </c>
      <c r="BQ11" t="str">
        <f>IF(Table1[[#This Row],[Instrument No.]]="","",Table1[[#This Row],[Amount-2]])</f>
        <v/>
      </c>
      <c r="BR11" t="str">
        <f>IF(Table1[[#This Row],[Instrument date]]="","",TEXT(Table1[[#This Row],[Instrument date]],"yyyymmdd"))</f>
        <v/>
      </c>
      <c r="BU11" s="48"/>
      <c r="BV11" s="48"/>
      <c r="CX11" t="s">
        <v>194</v>
      </c>
    </row>
    <row r="12" spans="1:105">
      <c r="A12" s="16">
        <f t="shared" si="0"/>
        <v>7</v>
      </c>
      <c r="B12" s="58"/>
      <c r="C12" s="59"/>
      <c r="D12" s="60"/>
      <c r="E12" s="60"/>
      <c r="F12" s="57"/>
      <c r="G12" s="18"/>
      <c r="H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" s="18"/>
      <c r="J12" s="18"/>
      <c r="K12" s="18"/>
      <c r="L12" s="18"/>
      <c r="M12" s="18"/>
      <c r="N12" s="51"/>
      <c r="O12" s="14">
        <f>IF(Table1[[#This Row],[Date]]="",COUNTA(B13:$B$1005),0)</f>
        <v>0</v>
      </c>
      <c r="P12" s="14">
        <f>IF(COUNTA(Table1[[#This Row],[Payments]:[Receipts]])=0,0,(IF(COUNTA(Table1[[#This Row],[Payments]:[Receipts]])&gt;1,1,0)))</f>
        <v>0</v>
      </c>
      <c r="Q12" s="14">
        <f>IF(Table1[[#This Row],[Date]]="",0,IF(AND(Table1[[#This Row],[Date]]&gt;=$Q$2,Table1[[#This Row],[Date]]&lt;=$Q$3),0,1))</f>
        <v>0</v>
      </c>
      <c r="R12" s="14">
        <f>IF(Table1[[#This Row],[Payments]]="",0,IF(ISNUMBER(Table1[[#This Row],[Payments]]),0,1))</f>
        <v>0</v>
      </c>
      <c r="S12" s="14">
        <f>IF(Table1[[#This Row],[Receipts]]="",0,IF(ISNUMBER(Table1[[#This Row],[Receipts]]),0,1))</f>
        <v>0</v>
      </c>
      <c r="T12" s="14">
        <f>IF(LEN(Table1[[#This Row],[Second Ledger]])&gt;0,IF(TYPE(VLOOKUP(Table1[[#This Row],[Second Ledger]],$CZ:$CZ,1,FALSE))=16,1,0),0)</f>
        <v>0</v>
      </c>
      <c r="U12" s="14">
        <f>IF(Table1[[#This Row],[Date]]="",0,IF(Table1[[#This Row],[Voucher Type]]&gt;0,IF(TYPE(VLOOKUP(Table1[[#This Row],[Voucher Type]],Table1[[#All],[Voucher Type Master]],1,FALSE))=16,1,0),0))</f>
        <v>0</v>
      </c>
      <c r="V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" s="14">
        <f>IF(LEN(Table1[[#This Row],[Cost Centre]])&gt;0,IF(TYPE(VLOOKUP(Table1[[#This Row],[Cost Centre]],$DA:$DA,1,FALSE))=16,1,0),0)</f>
        <v>0</v>
      </c>
      <c r="X12" s="14">
        <f>Table1[[#This Row],[Payments]]-Table1[[#This Row],[Receipts]]</f>
        <v>0</v>
      </c>
      <c r="Y12" s="14"/>
      <c r="Z12" s="14"/>
      <c r="AA12" s="14"/>
      <c r="AB12" s="13"/>
      <c r="AC12" s="39"/>
      <c r="AD12" s="39"/>
      <c r="AE12" s="47" t="s">
        <v>170</v>
      </c>
      <c r="AF12" s="47"/>
      <c r="AG12" s="42"/>
      <c r="AH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" t="str">
        <f>IF(Table1[[#This Row],[Date]]="","",TEXT(Table1[[#This Row],[Date]],"yyyymmdd"))</f>
        <v/>
      </c>
      <c r="AJ12" t="str">
        <f>Table1[[#This Row],[Date2]]</f>
        <v/>
      </c>
      <c r="AK12" t="str">
        <f>IF(Table1[[#This Row],[Date]]="","",Table1[[#This Row],[Voucher Type]])</f>
        <v/>
      </c>
      <c r="AL12" t="str">
        <f>IF(Table1[[#This Row],[Date]]="","",Table1[[#This Row],[Voucher No]])</f>
        <v/>
      </c>
      <c r="AM12" t="str">
        <f>IF(Table1[[#This Row],[Date]]="","",Table1[[#This Row],[Narration]])</f>
        <v/>
      </c>
      <c r="AN12" t="str">
        <f>IF(Table1[[#This Row],[Date]]="","","tallytools-voucherentry-adhjadhh-"&amp;$AH$1&amp;ROW())</f>
        <v/>
      </c>
      <c r="AO12" t="str">
        <f>IF(Table1[[#This Row],[Date]]="","",$AH$1)</f>
        <v/>
      </c>
      <c r="AP12"/>
      <c r="AQ12" t="str">
        <f>IF(Table1[[#This Row],[Date]]="","","No")</f>
        <v/>
      </c>
      <c r="AR12" t="str">
        <f>IF(Table1[[#This Row],[Date]]="","",IF(Table1[[#This Row],[Net Amt]]&lt;0,"No","Yes"))</f>
        <v/>
      </c>
      <c r="AS12" t="str">
        <f>IF(Table1[[#This Row],[Date]]="","",Table1[[#This Row],[Second Ledger]])</f>
        <v/>
      </c>
      <c r="AT12" t="str">
        <f>IF(Table1[[#This Row],[Date]]="","",IF(Table1[[#This Row],[DP-1]]="Yes",-(Table1[[#This Row],[Payments]]+Table1[[#This Row],[Receipts]]),Table1[[#This Row],[Payments]]+Table1[[#This Row],[Receipts]]))</f>
        <v/>
      </c>
      <c r="AU12"/>
      <c r="AV12" t="str">
        <f>IF(Table1[[#This Row],[Bill Ref No]]="","",Table1[[#This Row],[Bill Ref No]])</f>
        <v/>
      </c>
      <c r="AW12" t="str">
        <f>IF(Table1[[#This Row],[Bill ref name]]="","","New Ref")</f>
        <v/>
      </c>
      <c r="AX12" t="str">
        <f>IF(Table1[[#This Row],[Bill ref name]]="","",Table1[[#This Row],[Amount-1]])</f>
        <v/>
      </c>
      <c r="AY12"/>
      <c r="AZ12"/>
      <c r="BA12" t="str">
        <f>IF(Table1[[#This Row],[Cost Centre]]="","","Primary Cost Category")</f>
        <v/>
      </c>
      <c r="BB12" t="str">
        <f>IF(Table1[[#This Row],[Cost Centre]]="","",Table1[[#This Row],[DP-1]])</f>
        <v/>
      </c>
      <c r="BC12"/>
      <c r="BD12" t="str">
        <f>IF(Table1[[#This Row],[Cost Centre]]="","",Table1[[#This Row],[Cost Centre]])</f>
        <v/>
      </c>
      <c r="BE12" t="str">
        <f>IF(Table1[[#This Row],[Cost Centre]]="","",Table1[[#This Row],[Amount-1]])</f>
        <v/>
      </c>
      <c r="BF12"/>
      <c r="BG12"/>
      <c r="BH12"/>
      <c r="BI12"/>
      <c r="BJ12" t="str">
        <f>IF(Table1[[#This Row],[Date]]="","","No")</f>
        <v/>
      </c>
      <c r="BK12" t="str">
        <f>IF(Table1[[#This Row],[Date]]="","",IF(Table1[[#This Row],[Net Amt]]&lt;0,"Yes","No"))</f>
        <v/>
      </c>
      <c r="BL12" t="str">
        <f>IF(Table1[[#This Row],[Date]]="","",$C$3)</f>
        <v/>
      </c>
      <c r="BM12" t="str">
        <f>IF(Table1[[#This Row],[Date]]="","",-Table1[[#This Row],[Amount-1]])</f>
        <v/>
      </c>
      <c r="BO12" t="str">
        <f>IF(Table1[[#This Row],[Transaction Type]]="","",Table1[[#This Row],[Transaction Type]])</f>
        <v/>
      </c>
      <c r="BP12" t="str">
        <f>IF(Table1[[#This Row],[Instrument No.]]="","",Table1[[#This Row],[Instrument No.]])</f>
        <v/>
      </c>
      <c r="BQ12" t="str">
        <f>IF(Table1[[#This Row],[Instrument No.]]="","",Table1[[#This Row],[Amount-2]])</f>
        <v/>
      </c>
      <c r="BR12" t="str">
        <f>IF(Table1[[#This Row],[Instrument date]]="","",TEXT(Table1[[#This Row],[Instrument date]],"yyyymmdd"))</f>
        <v/>
      </c>
      <c r="BU12" s="48"/>
      <c r="BV12" s="48"/>
      <c r="CX12" t="s">
        <v>195</v>
      </c>
    </row>
    <row r="13" spans="1:105">
      <c r="A13" s="16">
        <f t="shared" si="0"/>
        <v>8</v>
      </c>
      <c r="B13" s="58"/>
      <c r="C13" s="59"/>
      <c r="D13" s="60"/>
      <c r="E13" s="60"/>
      <c r="F13" s="57"/>
      <c r="G13" s="18"/>
      <c r="H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" s="18"/>
      <c r="J13" s="18"/>
      <c r="K13" s="18"/>
      <c r="L13" s="18"/>
      <c r="M13" s="18"/>
      <c r="N13" s="51"/>
      <c r="O13" s="14">
        <f>IF(Table1[[#This Row],[Date]]="",COUNTA(B14:$B$1005),0)</f>
        <v>0</v>
      </c>
      <c r="P13" s="14">
        <f>IF(COUNTA(Table1[[#This Row],[Payments]:[Receipts]])=0,0,(IF(COUNTA(Table1[[#This Row],[Payments]:[Receipts]])&gt;1,1,0)))</f>
        <v>0</v>
      </c>
      <c r="Q13" s="14">
        <f>IF(Table1[[#This Row],[Date]]="",0,IF(AND(Table1[[#This Row],[Date]]&gt;=$Q$2,Table1[[#This Row],[Date]]&lt;=$Q$3),0,1))</f>
        <v>0</v>
      </c>
      <c r="R13" s="14">
        <f>IF(Table1[[#This Row],[Payments]]="",0,IF(ISNUMBER(Table1[[#This Row],[Payments]]),0,1))</f>
        <v>0</v>
      </c>
      <c r="S13" s="14">
        <f>IF(Table1[[#This Row],[Receipts]]="",0,IF(ISNUMBER(Table1[[#This Row],[Receipts]]),0,1))</f>
        <v>0</v>
      </c>
      <c r="T13" s="14">
        <f>IF(LEN(Table1[[#This Row],[Second Ledger]])&gt;0,IF(TYPE(VLOOKUP(Table1[[#This Row],[Second Ledger]],$CZ:$CZ,1,FALSE))=16,1,0),0)</f>
        <v>0</v>
      </c>
      <c r="U13" s="14">
        <f>IF(Table1[[#This Row],[Date]]="",0,IF(Table1[[#This Row],[Voucher Type]]&gt;0,IF(TYPE(VLOOKUP(Table1[[#This Row],[Voucher Type]],Table1[[#All],[Voucher Type Master]],1,FALSE))=16,1,0),0))</f>
        <v>0</v>
      </c>
      <c r="V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" s="14">
        <f>IF(LEN(Table1[[#This Row],[Cost Centre]])&gt;0,IF(TYPE(VLOOKUP(Table1[[#This Row],[Cost Centre]],$DA:$DA,1,FALSE))=16,1,0),0)</f>
        <v>0</v>
      </c>
      <c r="X13" s="14">
        <f>Table1[[#This Row],[Payments]]-Table1[[#This Row],[Receipts]]</f>
        <v>0</v>
      </c>
      <c r="Y13" s="14"/>
      <c r="Z13" s="14"/>
      <c r="AA13" s="14"/>
      <c r="AB13" s="13"/>
      <c r="AC13" s="39"/>
      <c r="AD13" s="39"/>
      <c r="AE13" s="47" t="s">
        <v>171</v>
      </c>
      <c r="AF13" s="47"/>
      <c r="AG13" s="42"/>
      <c r="AH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" t="str">
        <f>IF(Table1[[#This Row],[Date]]="","",TEXT(Table1[[#This Row],[Date]],"yyyymmdd"))</f>
        <v/>
      </c>
      <c r="AJ13" t="str">
        <f>Table1[[#This Row],[Date2]]</f>
        <v/>
      </c>
      <c r="AK13" t="str">
        <f>IF(Table1[[#This Row],[Date]]="","",Table1[[#This Row],[Voucher Type]])</f>
        <v/>
      </c>
      <c r="AL13" t="str">
        <f>IF(Table1[[#This Row],[Date]]="","",Table1[[#This Row],[Voucher No]])</f>
        <v/>
      </c>
      <c r="AM13" t="str">
        <f>IF(Table1[[#This Row],[Date]]="","",Table1[[#This Row],[Narration]])</f>
        <v/>
      </c>
      <c r="AN13" t="str">
        <f>IF(Table1[[#This Row],[Date]]="","","tallytools-voucherentry-adhjadhh-"&amp;$AH$1&amp;ROW())</f>
        <v/>
      </c>
      <c r="AO13" t="str">
        <f>IF(Table1[[#This Row],[Date]]="","",$AH$1)</f>
        <v/>
      </c>
      <c r="AP13"/>
      <c r="AQ13" t="str">
        <f>IF(Table1[[#This Row],[Date]]="","","No")</f>
        <v/>
      </c>
      <c r="AR13" t="str">
        <f>IF(Table1[[#This Row],[Date]]="","",IF(Table1[[#This Row],[Net Amt]]&lt;0,"No","Yes"))</f>
        <v/>
      </c>
      <c r="AS13" t="str">
        <f>IF(Table1[[#This Row],[Date]]="","",Table1[[#This Row],[Second Ledger]])</f>
        <v/>
      </c>
      <c r="AT13" t="str">
        <f>IF(Table1[[#This Row],[Date]]="","",IF(Table1[[#This Row],[DP-1]]="Yes",-(Table1[[#This Row],[Payments]]+Table1[[#This Row],[Receipts]]),Table1[[#This Row],[Payments]]+Table1[[#This Row],[Receipts]]))</f>
        <v/>
      </c>
      <c r="AU13"/>
      <c r="AV13" t="str">
        <f>IF(Table1[[#This Row],[Bill Ref No]]="","",Table1[[#This Row],[Bill Ref No]])</f>
        <v/>
      </c>
      <c r="AW13" t="str">
        <f>IF(Table1[[#This Row],[Bill ref name]]="","","New Ref")</f>
        <v/>
      </c>
      <c r="AX13" t="str">
        <f>IF(Table1[[#This Row],[Bill ref name]]="","",Table1[[#This Row],[Amount-1]])</f>
        <v/>
      </c>
      <c r="AY13"/>
      <c r="AZ13"/>
      <c r="BA13" t="str">
        <f>IF(Table1[[#This Row],[Cost Centre]]="","","Primary Cost Category")</f>
        <v/>
      </c>
      <c r="BB13" t="str">
        <f>IF(Table1[[#This Row],[Cost Centre]]="","",Table1[[#This Row],[DP-1]])</f>
        <v/>
      </c>
      <c r="BC13"/>
      <c r="BD13" t="str">
        <f>IF(Table1[[#This Row],[Cost Centre]]="","",Table1[[#This Row],[Cost Centre]])</f>
        <v/>
      </c>
      <c r="BE13" t="str">
        <f>IF(Table1[[#This Row],[Cost Centre]]="","",Table1[[#This Row],[Amount-1]])</f>
        <v/>
      </c>
      <c r="BF13"/>
      <c r="BG13"/>
      <c r="BH13"/>
      <c r="BI13"/>
      <c r="BJ13" t="str">
        <f>IF(Table1[[#This Row],[Date]]="","","No")</f>
        <v/>
      </c>
      <c r="BK13" t="str">
        <f>IF(Table1[[#This Row],[Date]]="","",IF(Table1[[#This Row],[Net Amt]]&lt;0,"Yes","No"))</f>
        <v/>
      </c>
      <c r="BL13" t="str">
        <f>IF(Table1[[#This Row],[Date]]="","",$C$3)</f>
        <v/>
      </c>
      <c r="BM13" t="str">
        <f>IF(Table1[[#This Row],[Date]]="","",-Table1[[#This Row],[Amount-1]])</f>
        <v/>
      </c>
      <c r="BO13" t="str">
        <f>IF(Table1[[#This Row],[Transaction Type]]="","",Table1[[#This Row],[Transaction Type]])</f>
        <v/>
      </c>
      <c r="BP13" t="str">
        <f>IF(Table1[[#This Row],[Instrument No.]]="","",Table1[[#This Row],[Instrument No.]])</f>
        <v/>
      </c>
      <c r="BQ13" t="str">
        <f>IF(Table1[[#This Row],[Instrument No.]]="","",Table1[[#This Row],[Amount-2]])</f>
        <v/>
      </c>
      <c r="BR13" t="str">
        <f>IF(Table1[[#This Row],[Instrument date]]="","",TEXT(Table1[[#This Row],[Instrument date]],"yyyymmdd"))</f>
        <v/>
      </c>
      <c r="BU13" s="48"/>
      <c r="BV13" s="48"/>
      <c r="CX13" t="s">
        <v>196</v>
      </c>
    </row>
    <row r="14" spans="1:105">
      <c r="A14" s="16">
        <f t="shared" si="0"/>
        <v>9</v>
      </c>
      <c r="B14" s="58"/>
      <c r="C14" s="59"/>
      <c r="D14" s="60"/>
      <c r="E14" s="60"/>
      <c r="F14" s="57"/>
      <c r="G14" s="18"/>
      <c r="H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" s="18"/>
      <c r="J14" s="18"/>
      <c r="K14" s="18"/>
      <c r="L14" s="18"/>
      <c r="M14" s="18"/>
      <c r="N14" s="51"/>
      <c r="O14" s="14">
        <f>IF(Table1[[#This Row],[Date]]="",COUNTA(B15:$B$1005),0)</f>
        <v>0</v>
      </c>
      <c r="P14" s="14">
        <f>IF(COUNTA(Table1[[#This Row],[Payments]:[Receipts]])=0,0,(IF(COUNTA(Table1[[#This Row],[Payments]:[Receipts]])&gt;1,1,0)))</f>
        <v>0</v>
      </c>
      <c r="Q14" s="14">
        <f>IF(Table1[[#This Row],[Date]]="",0,IF(AND(Table1[[#This Row],[Date]]&gt;=$Q$2,Table1[[#This Row],[Date]]&lt;=$Q$3),0,1))</f>
        <v>0</v>
      </c>
      <c r="R14" s="14">
        <f>IF(Table1[[#This Row],[Payments]]="",0,IF(ISNUMBER(Table1[[#This Row],[Payments]]),0,1))</f>
        <v>0</v>
      </c>
      <c r="S14" s="14">
        <f>IF(Table1[[#This Row],[Receipts]]="",0,IF(ISNUMBER(Table1[[#This Row],[Receipts]]),0,1))</f>
        <v>0</v>
      </c>
      <c r="T14" s="14">
        <f>IF(LEN(Table1[[#This Row],[Second Ledger]])&gt;0,IF(TYPE(VLOOKUP(Table1[[#This Row],[Second Ledger]],$CZ:$CZ,1,FALSE))=16,1,0),0)</f>
        <v>0</v>
      </c>
      <c r="U14" s="14">
        <f>IF(Table1[[#This Row],[Date]]="",0,IF(Table1[[#This Row],[Voucher Type]]&gt;0,IF(TYPE(VLOOKUP(Table1[[#This Row],[Voucher Type]],Table1[[#All],[Voucher Type Master]],1,FALSE))=16,1,0),0))</f>
        <v>0</v>
      </c>
      <c r="V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" s="14">
        <f>IF(LEN(Table1[[#This Row],[Cost Centre]])&gt;0,IF(TYPE(VLOOKUP(Table1[[#This Row],[Cost Centre]],$DA:$DA,1,FALSE))=16,1,0),0)</f>
        <v>0</v>
      </c>
      <c r="X14" s="14">
        <f>Table1[[#This Row],[Payments]]-Table1[[#This Row],[Receipts]]</f>
        <v>0</v>
      </c>
      <c r="Y14" s="14"/>
      <c r="Z14" s="14"/>
      <c r="AA14" s="14"/>
      <c r="AB14" s="13"/>
      <c r="AC14" s="39"/>
      <c r="AD14" s="39"/>
      <c r="AE14" s="47" t="s">
        <v>172</v>
      </c>
      <c r="AF14" s="47"/>
      <c r="AG14" s="42"/>
      <c r="AH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" t="str">
        <f>IF(Table1[[#This Row],[Date]]="","",TEXT(Table1[[#This Row],[Date]],"yyyymmdd"))</f>
        <v/>
      </c>
      <c r="AJ14" t="str">
        <f>Table1[[#This Row],[Date2]]</f>
        <v/>
      </c>
      <c r="AK14" t="str">
        <f>IF(Table1[[#This Row],[Date]]="","",Table1[[#This Row],[Voucher Type]])</f>
        <v/>
      </c>
      <c r="AL14" t="str">
        <f>IF(Table1[[#This Row],[Date]]="","",Table1[[#This Row],[Voucher No]])</f>
        <v/>
      </c>
      <c r="AM14" t="str">
        <f>IF(Table1[[#This Row],[Date]]="","",Table1[[#This Row],[Narration]])</f>
        <v/>
      </c>
      <c r="AN14" t="str">
        <f>IF(Table1[[#This Row],[Date]]="","","tallytools-voucherentry-adhjadhh-"&amp;$AH$1&amp;ROW())</f>
        <v/>
      </c>
      <c r="AO14" t="str">
        <f>IF(Table1[[#This Row],[Date]]="","",$AH$1)</f>
        <v/>
      </c>
      <c r="AP14"/>
      <c r="AQ14" t="str">
        <f>IF(Table1[[#This Row],[Date]]="","","No")</f>
        <v/>
      </c>
      <c r="AR14" t="str">
        <f>IF(Table1[[#This Row],[Date]]="","",IF(Table1[[#This Row],[Net Amt]]&lt;0,"No","Yes"))</f>
        <v/>
      </c>
      <c r="AS14" t="str">
        <f>IF(Table1[[#This Row],[Date]]="","",Table1[[#This Row],[Second Ledger]])</f>
        <v/>
      </c>
      <c r="AT14" t="str">
        <f>IF(Table1[[#This Row],[Date]]="","",IF(Table1[[#This Row],[DP-1]]="Yes",-(Table1[[#This Row],[Payments]]+Table1[[#This Row],[Receipts]]),Table1[[#This Row],[Payments]]+Table1[[#This Row],[Receipts]]))</f>
        <v/>
      </c>
      <c r="AU14"/>
      <c r="AV14" t="str">
        <f>IF(Table1[[#This Row],[Bill Ref No]]="","",Table1[[#This Row],[Bill Ref No]])</f>
        <v/>
      </c>
      <c r="AW14" t="str">
        <f>IF(Table1[[#This Row],[Bill ref name]]="","","New Ref")</f>
        <v/>
      </c>
      <c r="AX14" t="str">
        <f>IF(Table1[[#This Row],[Bill ref name]]="","",Table1[[#This Row],[Amount-1]])</f>
        <v/>
      </c>
      <c r="AY14"/>
      <c r="AZ14"/>
      <c r="BA14" t="str">
        <f>IF(Table1[[#This Row],[Cost Centre]]="","","Primary Cost Category")</f>
        <v/>
      </c>
      <c r="BB14" t="str">
        <f>IF(Table1[[#This Row],[Cost Centre]]="","",Table1[[#This Row],[DP-1]])</f>
        <v/>
      </c>
      <c r="BC14"/>
      <c r="BD14" t="str">
        <f>IF(Table1[[#This Row],[Cost Centre]]="","",Table1[[#This Row],[Cost Centre]])</f>
        <v/>
      </c>
      <c r="BE14" t="str">
        <f>IF(Table1[[#This Row],[Cost Centre]]="","",Table1[[#This Row],[Amount-1]])</f>
        <v/>
      </c>
      <c r="BF14"/>
      <c r="BG14"/>
      <c r="BH14"/>
      <c r="BI14"/>
      <c r="BJ14" t="str">
        <f>IF(Table1[[#This Row],[Date]]="","","No")</f>
        <v/>
      </c>
      <c r="BK14" t="str">
        <f>IF(Table1[[#This Row],[Date]]="","",IF(Table1[[#This Row],[Net Amt]]&lt;0,"Yes","No"))</f>
        <v/>
      </c>
      <c r="BL14" t="str">
        <f>IF(Table1[[#This Row],[Date]]="","",$C$3)</f>
        <v/>
      </c>
      <c r="BM14" t="str">
        <f>IF(Table1[[#This Row],[Date]]="","",-Table1[[#This Row],[Amount-1]])</f>
        <v/>
      </c>
      <c r="BO14" t="str">
        <f>IF(Table1[[#This Row],[Transaction Type]]="","",Table1[[#This Row],[Transaction Type]])</f>
        <v/>
      </c>
      <c r="BP14" t="str">
        <f>IF(Table1[[#This Row],[Instrument No.]]="","",Table1[[#This Row],[Instrument No.]])</f>
        <v/>
      </c>
      <c r="BQ14" t="str">
        <f>IF(Table1[[#This Row],[Instrument No.]]="","",Table1[[#This Row],[Amount-2]])</f>
        <v/>
      </c>
      <c r="BR14" t="str">
        <f>IF(Table1[[#This Row],[Instrument date]]="","",TEXT(Table1[[#This Row],[Instrument date]],"yyyymmdd"))</f>
        <v/>
      </c>
      <c r="BU14" s="48"/>
      <c r="BV14" s="48"/>
      <c r="CX14" t="s">
        <v>197</v>
      </c>
    </row>
    <row r="15" spans="1:105">
      <c r="A15" s="16">
        <f t="shared" si="0"/>
        <v>10</v>
      </c>
      <c r="B15" s="58"/>
      <c r="C15" s="59"/>
      <c r="D15" s="60"/>
      <c r="E15" s="60"/>
      <c r="F15" s="57"/>
      <c r="G15" s="18"/>
      <c r="H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" s="18"/>
      <c r="J15" s="18"/>
      <c r="K15" s="18"/>
      <c r="L15" s="18"/>
      <c r="M15" s="18"/>
      <c r="N15" s="51"/>
      <c r="O15" s="14">
        <f>IF(Table1[[#This Row],[Date]]="",COUNTA(B16:$B$1005),0)</f>
        <v>0</v>
      </c>
      <c r="P15" s="14">
        <f>IF(COUNTA(Table1[[#This Row],[Payments]:[Receipts]])=0,0,(IF(COUNTA(Table1[[#This Row],[Payments]:[Receipts]])&gt;1,1,0)))</f>
        <v>0</v>
      </c>
      <c r="Q15" s="14">
        <f>IF(Table1[[#This Row],[Date]]="",0,IF(AND(Table1[[#This Row],[Date]]&gt;=$Q$2,Table1[[#This Row],[Date]]&lt;=$Q$3),0,1))</f>
        <v>0</v>
      </c>
      <c r="R15" s="14">
        <f>IF(Table1[[#This Row],[Payments]]="",0,IF(ISNUMBER(Table1[[#This Row],[Payments]]),0,1))</f>
        <v>0</v>
      </c>
      <c r="S15" s="14">
        <f>IF(Table1[[#This Row],[Receipts]]="",0,IF(ISNUMBER(Table1[[#This Row],[Receipts]]),0,1))</f>
        <v>0</v>
      </c>
      <c r="T15" s="14">
        <f>IF(LEN(Table1[[#This Row],[Second Ledger]])&gt;0,IF(TYPE(VLOOKUP(Table1[[#This Row],[Second Ledger]],$CZ:$CZ,1,FALSE))=16,1,0),0)</f>
        <v>0</v>
      </c>
      <c r="U15" s="14">
        <f>IF(Table1[[#This Row],[Date]]="",0,IF(Table1[[#This Row],[Voucher Type]]&gt;0,IF(TYPE(VLOOKUP(Table1[[#This Row],[Voucher Type]],Table1[[#All],[Voucher Type Master]],1,FALSE))=16,1,0),0))</f>
        <v>0</v>
      </c>
      <c r="V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" s="14">
        <f>IF(LEN(Table1[[#This Row],[Cost Centre]])&gt;0,IF(TYPE(VLOOKUP(Table1[[#This Row],[Cost Centre]],$DA:$DA,1,FALSE))=16,1,0),0)</f>
        <v>0</v>
      </c>
      <c r="X15" s="14">
        <f>Table1[[#This Row],[Payments]]-Table1[[#This Row],[Receipts]]</f>
        <v>0</v>
      </c>
      <c r="Y15" s="14"/>
      <c r="Z15" s="14"/>
      <c r="AA15" s="14"/>
      <c r="AB15" s="13"/>
      <c r="AC15" s="39"/>
      <c r="AD15" s="39"/>
      <c r="AE15" s="47" t="s">
        <v>173</v>
      </c>
      <c r="AF15" s="47"/>
      <c r="AG15" s="42"/>
      <c r="AH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" t="str">
        <f>IF(Table1[[#This Row],[Date]]="","",TEXT(Table1[[#This Row],[Date]],"yyyymmdd"))</f>
        <v/>
      </c>
      <c r="AJ15" t="str">
        <f>Table1[[#This Row],[Date2]]</f>
        <v/>
      </c>
      <c r="AK15" t="str">
        <f>IF(Table1[[#This Row],[Date]]="","",Table1[[#This Row],[Voucher Type]])</f>
        <v/>
      </c>
      <c r="AL15" t="str">
        <f>IF(Table1[[#This Row],[Date]]="","",Table1[[#This Row],[Voucher No]])</f>
        <v/>
      </c>
      <c r="AM15" t="str">
        <f>IF(Table1[[#This Row],[Date]]="","",Table1[[#This Row],[Narration]])</f>
        <v/>
      </c>
      <c r="AN15" t="str">
        <f>IF(Table1[[#This Row],[Date]]="","","tallytools-voucherentry-adhjadhh-"&amp;$AH$1&amp;ROW())</f>
        <v/>
      </c>
      <c r="AO15" t="str">
        <f>IF(Table1[[#This Row],[Date]]="","",$AH$1)</f>
        <v/>
      </c>
      <c r="AP15"/>
      <c r="AQ15" t="str">
        <f>IF(Table1[[#This Row],[Date]]="","","No")</f>
        <v/>
      </c>
      <c r="AR15" t="str">
        <f>IF(Table1[[#This Row],[Date]]="","",IF(Table1[[#This Row],[Net Amt]]&lt;0,"No","Yes"))</f>
        <v/>
      </c>
      <c r="AS15" t="str">
        <f>IF(Table1[[#This Row],[Date]]="","",Table1[[#This Row],[Second Ledger]])</f>
        <v/>
      </c>
      <c r="AT15" t="str">
        <f>IF(Table1[[#This Row],[Date]]="","",IF(Table1[[#This Row],[DP-1]]="Yes",-(Table1[[#This Row],[Payments]]+Table1[[#This Row],[Receipts]]),Table1[[#This Row],[Payments]]+Table1[[#This Row],[Receipts]]))</f>
        <v/>
      </c>
      <c r="AU15"/>
      <c r="AV15" t="str">
        <f>IF(Table1[[#This Row],[Bill Ref No]]="","",Table1[[#This Row],[Bill Ref No]])</f>
        <v/>
      </c>
      <c r="AW15" t="str">
        <f>IF(Table1[[#This Row],[Bill ref name]]="","","New Ref")</f>
        <v/>
      </c>
      <c r="AX15" t="str">
        <f>IF(Table1[[#This Row],[Bill ref name]]="","",Table1[[#This Row],[Amount-1]])</f>
        <v/>
      </c>
      <c r="AY15"/>
      <c r="AZ15"/>
      <c r="BA15" t="str">
        <f>IF(Table1[[#This Row],[Cost Centre]]="","","Primary Cost Category")</f>
        <v/>
      </c>
      <c r="BB15" t="str">
        <f>IF(Table1[[#This Row],[Cost Centre]]="","",Table1[[#This Row],[DP-1]])</f>
        <v/>
      </c>
      <c r="BC15"/>
      <c r="BD15" t="str">
        <f>IF(Table1[[#This Row],[Cost Centre]]="","",Table1[[#This Row],[Cost Centre]])</f>
        <v/>
      </c>
      <c r="BE15" t="str">
        <f>IF(Table1[[#This Row],[Cost Centre]]="","",Table1[[#This Row],[Amount-1]])</f>
        <v/>
      </c>
      <c r="BF15"/>
      <c r="BG15"/>
      <c r="BH15"/>
      <c r="BI15"/>
      <c r="BJ15" t="str">
        <f>IF(Table1[[#This Row],[Date]]="","","No")</f>
        <v/>
      </c>
      <c r="BK15" t="str">
        <f>IF(Table1[[#This Row],[Date]]="","",IF(Table1[[#This Row],[Net Amt]]&lt;0,"Yes","No"))</f>
        <v/>
      </c>
      <c r="BL15" t="str">
        <f>IF(Table1[[#This Row],[Date]]="","",$C$3)</f>
        <v/>
      </c>
      <c r="BM15" t="str">
        <f>IF(Table1[[#This Row],[Date]]="","",-Table1[[#This Row],[Amount-1]])</f>
        <v/>
      </c>
      <c r="BO15" t="str">
        <f>IF(Table1[[#This Row],[Transaction Type]]="","",Table1[[#This Row],[Transaction Type]])</f>
        <v/>
      </c>
      <c r="BP15" t="str">
        <f>IF(Table1[[#This Row],[Instrument No.]]="","",Table1[[#This Row],[Instrument No.]])</f>
        <v/>
      </c>
      <c r="BQ15" t="str">
        <f>IF(Table1[[#This Row],[Instrument No.]]="","",Table1[[#This Row],[Amount-2]])</f>
        <v/>
      </c>
      <c r="BR15" t="str">
        <f>IF(Table1[[#This Row],[Instrument date]]="","",TEXT(Table1[[#This Row],[Instrument date]],"yyyymmdd"))</f>
        <v/>
      </c>
      <c r="BU15" s="48"/>
      <c r="BV15" s="48"/>
      <c r="CX15" t="s">
        <v>198</v>
      </c>
    </row>
    <row r="16" spans="1:105">
      <c r="A16" s="16">
        <f t="shared" si="0"/>
        <v>11</v>
      </c>
      <c r="B16" s="58"/>
      <c r="C16" s="59"/>
      <c r="D16" s="60"/>
      <c r="E16" s="60"/>
      <c r="F16" s="57"/>
      <c r="G16" s="18"/>
      <c r="H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" s="18"/>
      <c r="J16" s="18"/>
      <c r="K16" s="18"/>
      <c r="L16" s="18"/>
      <c r="M16" s="18"/>
      <c r="N16" s="51"/>
      <c r="O16" s="14">
        <f>IF(Table1[[#This Row],[Date]]="",COUNTA(B17:$B$1005),0)</f>
        <v>0</v>
      </c>
      <c r="P16" s="14">
        <f>IF(COUNTA(Table1[[#This Row],[Payments]:[Receipts]])=0,0,(IF(COUNTA(Table1[[#This Row],[Payments]:[Receipts]])&gt;1,1,0)))</f>
        <v>0</v>
      </c>
      <c r="Q16" s="14">
        <f>IF(Table1[[#This Row],[Date]]="",0,IF(AND(Table1[[#This Row],[Date]]&gt;=$Q$2,Table1[[#This Row],[Date]]&lt;=$Q$3),0,1))</f>
        <v>0</v>
      </c>
      <c r="R16" s="14">
        <f>IF(Table1[[#This Row],[Payments]]="",0,IF(ISNUMBER(Table1[[#This Row],[Payments]]),0,1))</f>
        <v>0</v>
      </c>
      <c r="S16" s="14">
        <f>IF(Table1[[#This Row],[Receipts]]="",0,IF(ISNUMBER(Table1[[#This Row],[Receipts]]),0,1))</f>
        <v>0</v>
      </c>
      <c r="T16" s="14">
        <f>IF(LEN(Table1[[#This Row],[Second Ledger]])&gt;0,IF(TYPE(VLOOKUP(Table1[[#This Row],[Second Ledger]],$CZ:$CZ,1,FALSE))=16,1,0),0)</f>
        <v>0</v>
      </c>
      <c r="U16" s="14">
        <f>IF(Table1[[#This Row],[Date]]="",0,IF(Table1[[#This Row],[Voucher Type]]&gt;0,IF(TYPE(VLOOKUP(Table1[[#This Row],[Voucher Type]],Table1[[#All],[Voucher Type Master]],1,FALSE))=16,1,0),0))</f>
        <v>0</v>
      </c>
      <c r="V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" s="14">
        <f>IF(LEN(Table1[[#This Row],[Cost Centre]])&gt;0,IF(TYPE(VLOOKUP(Table1[[#This Row],[Cost Centre]],$DA:$DA,1,FALSE))=16,1,0),0)</f>
        <v>0</v>
      </c>
      <c r="X16" s="14">
        <f>Table1[[#This Row],[Payments]]-Table1[[#This Row],[Receipts]]</f>
        <v>0</v>
      </c>
      <c r="Y16" s="14"/>
      <c r="Z16" s="14"/>
      <c r="AA16" s="14"/>
      <c r="AB16" s="13"/>
      <c r="AC16" s="39"/>
      <c r="AD16" s="39"/>
      <c r="AE16" s="47" t="s">
        <v>174</v>
      </c>
      <c r="AF16" s="47"/>
      <c r="AG16" s="42"/>
      <c r="AH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" t="str">
        <f>IF(Table1[[#This Row],[Date]]="","",TEXT(Table1[[#This Row],[Date]],"yyyymmdd"))</f>
        <v/>
      </c>
      <c r="AJ16" t="str">
        <f>Table1[[#This Row],[Date2]]</f>
        <v/>
      </c>
      <c r="AK16" t="str">
        <f>IF(Table1[[#This Row],[Date]]="","",Table1[[#This Row],[Voucher Type]])</f>
        <v/>
      </c>
      <c r="AL16" t="str">
        <f>IF(Table1[[#This Row],[Date]]="","",Table1[[#This Row],[Voucher No]])</f>
        <v/>
      </c>
      <c r="AM16" t="str">
        <f>IF(Table1[[#This Row],[Date]]="","",Table1[[#This Row],[Narration]])</f>
        <v/>
      </c>
      <c r="AN16" t="str">
        <f>IF(Table1[[#This Row],[Date]]="","","tallytools-voucherentry-adhjadhh-"&amp;$AH$1&amp;ROW())</f>
        <v/>
      </c>
      <c r="AO16" t="str">
        <f>IF(Table1[[#This Row],[Date]]="","",$AH$1)</f>
        <v/>
      </c>
      <c r="AP16"/>
      <c r="AQ16" t="str">
        <f>IF(Table1[[#This Row],[Date]]="","","No")</f>
        <v/>
      </c>
      <c r="AR16" t="str">
        <f>IF(Table1[[#This Row],[Date]]="","",IF(Table1[[#This Row],[Net Amt]]&lt;0,"No","Yes"))</f>
        <v/>
      </c>
      <c r="AS16" t="str">
        <f>IF(Table1[[#This Row],[Date]]="","",Table1[[#This Row],[Second Ledger]])</f>
        <v/>
      </c>
      <c r="AT16" t="str">
        <f>IF(Table1[[#This Row],[Date]]="","",IF(Table1[[#This Row],[DP-1]]="Yes",-(Table1[[#This Row],[Payments]]+Table1[[#This Row],[Receipts]]),Table1[[#This Row],[Payments]]+Table1[[#This Row],[Receipts]]))</f>
        <v/>
      </c>
      <c r="AU16"/>
      <c r="AV16" t="str">
        <f>IF(Table1[[#This Row],[Bill Ref No]]="","",Table1[[#This Row],[Bill Ref No]])</f>
        <v/>
      </c>
      <c r="AW16" t="str">
        <f>IF(Table1[[#This Row],[Bill ref name]]="","","New Ref")</f>
        <v/>
      </c>
      <c r="AX16" t="str">
        <f>IF(Table1[[#This Row],[Bill ref name]]="","",Table1[[#This Row],[Amount-1]])</f>
        <v/>
      </c>
      <c r="AY16"/>
      <c r="AZ16"/>
      <c r="BA16" t="str">
        <f>IF(Table1[[#This Row],[Cost Centre]]="","","Primary Cost Category")</f>
        <v/>
      </c>
      <c r="BB16" t="str">
        <f>IF(Table1[[#This Row],[Cost Centre]]="","",Table1[[#This Row],[DP-1]])</f>
        <v/>
      </c>
      <c r="BC16"/>
      <c r="BD16" t="str">
        <f>IF(Table1[[#This Row],[Cost Centre]]="","",Table1[[#This Row],[Cost Centre]])</f>
        <v/>
      </c>
      <c r="BE16" t="str">
        <f>IF(Table1[[#This Row],[Cost Centre]]="","",Table1[[#This Row],[Amount-1]])</f>
        <v/>
      </c>
      <c r="BF16"/>
      <c r="BG16"/>
      <c r="BH16"/>
      <c r="BI16"/>
      <c r="BJ16" t="str">
        <f>IF(Table1[[#This Row],[Date]]="","","No")</f>
        <v/>
      </c>
      <c r="BK16" t="str">
        <f>IF(Table1[[#This Row],[Date]]="","",IF(Table1[[#This Row],[Net Amt]]&lt;0,"Yes","No"))</f>
        <v/>
      </c>
      <c r="BL16" t="str">
        <f>IF(Table1[[#This Row],[Date]]="","",$C$3)</f>
        <v/>
      </c>
      <c r="BM16" t="str">
        <f>IF(Table1[[#This Row],[Date]]="","",-Table1[[#This Row],[Amount-1]])</f>
        <v/>
      </c>
      <c r="BO16" t="str">
        <f>IF(Table1[[#This Row],[Transaction Type]]="","",Table1[[#This Row],[Transaction Type]])</f>
        <v/>
      </c>
      <c r="BP16" t="str">
        <f>IF(Table1[[#This Row],[Instrument No.]]="","",Table1[[#This Row],[Instrument No.]])</f>
        <v/>
      </c>
      <c r="BQ16" t="str">
        <f>IF(Table1[[#This Row],[Instrument No.]]="","",Table1[[#This Row],[Amount-2]])</f>
        <v/>
      </c>
      <c r="BR16" t="str">
        <f>IF(Table1[[#This Row],[Instrument date]]="","",TEXT(Table1[[#This Row],[Instrument date]],"yyyymmdd"))</f>
        <v/>
      </c>
      <c r="BU16" s="48"/>
      <c r="BV16" s="48"/>
      <c r="CX16" t="s">
        <v>199</v>
      </c>
    </row>
    <row r="17" spans="1:102">
      <c r="A17" s="16">
        <f t="shared" si="0"/>
        <v>12</v>
      </c>
      <c r="B17" s="58"/>
      <c r="C17" s="59"/>
      <c r="D17" s="60"/>
      <c r="E17" s="60"/>
      <c r="F17" s="57"/>
      <c r="G17" s="18"/>
      <c r="H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" s="18"/>
      <c r="J17" s="18"/>
      <c r="K17" s="18"/>
      <c r="L17" s="18"/>
      <c r="M17" s="18"/>
      <c r="N17" s="51"/>
      <c r="O17" s="14">
        <f>IF(Table1[[#This Row],[Date]]="",COUNTA(B18:$B$1005),0)</f>
        <v>0</v>
      </c>
      <c r="P17" s="14">
        <f>IF(COUNTA(Table1[[#This Row],[Payments]:[Receipts]])=0,0,(IF(COUNTA(Table1[[#This Row],[Payments]:[Receipts]])&gt;1,1,0)))</f>
        <v>0</v>
      </c>
      <c r="Q17" s="14">
        <f>IF(Table1[[#This Row],[Date]]="",0,IF(AND(Table1[[#This Row],[Date]]&gt;=$Q$2,Table1[[#This Row],[Date]]&lt;=$Q$3),0,1))</f>
        <v>0</v>
      </c>
      <c r="R17" s="14">
        <f>IF(Table1[[#This Row],[Payments]]="",0,IF(ISNUMBER(Table1[[#This Row],[Payments]]),0,1))</f>
        <v>0</v>
      </c>
      <c r="S17" s="14">
        <f>IF(Table1[[#This Row],[Receipts]]="",0,IF(ISNUMBER(Table1[[#This Row],[Receipts]]),0,1))</f>
        <v>0</v>
      </c>
      <c r="T17" s="14">
        <f>IF(LEN(Table1[[#This Row],[Second Ledger]])&gt;0,IF(TYPE(VLOOKUP(Table1[[#This Row],[Second Ledger]],$CZ:$CZ,1,FALSE))=16,1,0),0)</f>
        <v>0</v>
      </c>
      <c r="U17" s="14">
        <f>IF(Table1[[#This Row],[Date]]="",0,IF(Table1[[#This Row],[Voucher Type]]&gt;0,IF(TYPE(VLOOKUP(Table1[[#This Row],[Voucher Type]],Table1[[#All],[Voucher Type Master]],1,FALSE))=16,1,0),0))</f>
        <v>0</v>
      </c>
      <c r="V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" s="14">
        <f>IF(LEN(Table1[[#This Row],[Cost Centre]])&gt;0,IF(TYPE(VLOOKUP(Table1[[#This Row],[Cost Centre]],$DA:$DA,1,FALSE))=16,1,0),0)</f>
        <v>0</v>
      </c>
      <c r="X17" s="14">
        <f>Table1[[#This Row],[Payments]]-Table1[[#This Row],[Receipts]]</f>
        <v>0</v>
      </c>
      <c r="Y17" s="14"/>
      <c r="Z17" s="14"/>
      <c r="AA17" s="14"/>
      <c r="AB17" s="13"/>
      <c r="AC17" s="39"/>
      <c r="AD17" s="39"/>
      <c r="AE17" s="47" t="s">
        <v>175</v>
      </c>
      <c r="AF17" s="47"/>
      <c r="AG17" s="42"/>
      <c r="AH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" t="str">
        <f>IF(Table1[[#This Row],[Date]]="","",TEXT(Table1[[#This Row],[Date]],"yyyymmdd"))</f>
        <v/>
      </c>
      <c r="AJ17" t="str">
        <f>Table1[[#This Row],[Date2]]</f>
        <v/>
      </c>
      <c r="AK17" t="str">
        <f>IF(Table1[[#This Row],[Date]]="","",Table1[[#This Row],[Voucher Type]])</f>
        <v/>
      </c>
      <c r="AL17" t="str">
        <f>IF(Table1[[#This Row],[Date]]="","",Table1[[#This Row],[Voucher No]])</f>
        <v/>
      </c>
      <c r="AM17" t="str">
        <f>IF(Table1[[#This Row],[Date]]="","",Table1[[#This Row],[Narration]])</f>
        <v/>
      </c>
      <c r="AN17" t="str">
        <f>IF(Table1[[#This Row],[Date]]="","","tallytools-voucherentry-adhjadhh-"&amp;$AH$1&amp;ROW())</f>
        <v/>
      </c>
      <c r="AO17" t="str">
        <f>IF(Table1[[#This Row],[Date]]="","",$AH$1)</f>
        <v/>
      </c>
      <c r="AP17"/>
      <c r="AQ17" t="str">
        <f>IF(Table1[[#This Row],[Date]]="","","No")</f>
        <v/>
      </c>
      <c r="AR17" t="str">
        <f>IF(Table1[[#This Row],[Date]]="","",IF(Table1[[#This Row],[Net Amt]]&lt;0,"No","Yes"))</f>
        <v/>
      </c>
      <c r="AS17" t="str">
        <f>IF(Table1[[#This Row],[Date]]="","",Table1[[#This Row],[Second Ledger]])</f>
        <v/>
      </c>
      <c r="AT17" t="str">
        <f>IF(Table1[[#This Row],[Date]]="","",IF(Table1[[#This Row],[DP-1]]="Yes",-(Table1[[#This Row],[Payments]]+Table1[[#This Row],[Receipts]]),Table1[[#This Row],[Payments]]+Table1[[#This Row],[Receipts]]))</f>
        <v/>
      </c>
      <c r="AU17"/>
      <c r="AV17" t="str">
        <f>IF(Table1[[#This Row],[Bill Ref No]]="","",Table1[[#This Row],[Bill Ref No]])</f>
        <v/>
      </c>
      <c r="AW17" t="str">
        <f>IF(Table1[[#This Row],[Bill ref name]]="","","New Ref")</f>
        <v/>
      </c>
      <c r="AX17" t="str">
        <f>IF(Table1[[#This Row],[Bill ref name]]="","",Table1[[#This Row],[Amount-1]])</f>
        <v/>
      </c>
      <c r="AY17"/>
      <c r="AZ17"/>
      <c r="BA17" t="str">
        <f>IF(Table1[[#This Row],[Cost Centre]]="","","Primary Cost Category")</f>
        <v/>
      </c>
      <c r="BB17" t="str">
        <f>IF(Table1[[#This Row],[Cost Centre]]="","",Table1[[#This Row],[DP-1]])</f>
        <v/>
      </c>
      <c r="BC17"/>
      <c r="BD17" t="str">
        <f>IF(Table1[[#This Row],[Cost Centre]]="","",Table1[[#This Row],[Cost Centre]])</f>
        <v/>
      </c>
      <c r="BE17" t="str">
        <f>IF(Table1[[#This Row],[Cost Centre]]="","",Table1[[#This Row],[Amount-1]])</f>
        <v/>
      </c>
      <c r="BF17"/>
      <c r="BG17"/>
      <c r="BH17"/>
      <c r="BI17"/>
      <c r="BJ17" t="str">
        <f>IF(Table1[[#This Row],[Date]]="","","No")</f>
        <v/>
      </c>
      <c r="BK17" t="str">
        <f>IF(Table1[[#This Row],[Date]]="","",IF(Table1[[#This Row],[Net Amt]]&lt;0,"Yes","No"))</f>
        <v/>
      </c>
      <c r="BL17" t="str">
        <f>IF(Table1[[#This Row],[Date]]="","",$C$3)</f>
        <v/>
      </c>
      <c r="BM17" t="str">
        <f>IF(Table1[[#This Row],[Date]]="","",-Table1[[#This Row],[Amount-1]])</f>
        <v/>
      </c>
      <c r="BO17" t="str">
        <f>IF(Table1[[#This Row],[Transaction Type]]="","",Table1[[#This Row],[Transaction Type]])</f>
        <v/>
      </c>
      <c r="BP17" t="str">
        <f>IF(Table1[[#This Row],[Instrument No.]]="","",Table1[[#This Row],[Instrument No.]])</f>
        <v/>
      </c>
      <c r="BQ17" t="str">
        <f>IF(Table1[[#This Row],[Instrument No.]]="","",Table1[[#This Row],[Amount-2]])</f>
        <v/>
      </c>
      <c r="BR17" t="str">
        <f>IF(Table1[[#This Row],[Instrument date]]="","",TEXT(Table1[[#This Row],[Instrument date]],"yyyymmdd"))</f>
        <v/>
      </c>
      <c r="BU17" s="48"/>
      <c r="BV17" s="48"/>
      <c r="CX17" t="s">
        <v>200</v>
      </c>
    </row>
    <row r="18" spans="1:102">
      <c r="A18" s="16">
        <f t="shared" si="0"/>
        <v>13</v>
      </c>
      <c r="B18" s="58"/>
      <c r="C18" s="59"/>
      <c r="D18" s="60"/>
      <c r="E18" s="60"/>
      <c r="F18" s="57"/>
      <c r="G18" s="18"/>
      <c r="H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" s="18"/>
      <c r="J18" s="18"/>
      <c r="K18" s="18"/>
      <c r="L18" s="18"/>
      <c r="M18" s="18"/>
      <c r="N18" s="51"/>
      <c r="O18" s="14">
        <f>IF(Table1[[#This Row],[Date]]="",COUNTA(B19:$B$1005),0)</f>
        <v>0</v>
      </c>
      <c r="P18" s="14">
        <f>IF(COUNTA(Table1[[#This Row],[Payments]:[Receipts]])=0,0,(IF(COUNTA(Table1[[#This Row],[Payments]:[Receipts]])&gt;1,1,0)))</f>
        <v>0</v>
      </c>
      <c r="Q18" s="14">
        <f>IF(Table1[[#This Row],[Date]]="",0,IF(AND(Table1[[#This Row],[Date]]&gt;=$Q$2,Table1[[#This Row],[Date]]&lt;=$Q$3),0,1))</f>
        <v>0</v>
      </c>
      <c r="R18" s="14">
        <f>IF(Table1[[#This Row],[Payments]]="",0,IF(ISNUMBER(Table1[[#This Row],[Payments]]),0,1))</f>
        <v>0</v>
      </c>
      <c r="S18" s="14">
        <f>IF(Table1[[#This Row],[Receipts]]="",0,IF(ISNUMBER(Table1[[#This Row],[Receipts]]),0,1))</f>
        <v>0</v>
      </c>
      <c r="T18" s="14">
        <f>IF(LEN(Table1[[#This Row],[Second Ledger]])&gt;0,IF(TYPE(VLOOKUP(Table1[[#This Row],[Second Ledger]],$CZ:$CZ,1,FALSE))=16,1,0),0)</f>
        <v>0</v>
      </c>
      <c r="U18" s="14">
        <f>IF(Table1[[#This Row],[Date]]="",0,IF(Table1[[#This Row],[Voucher Type]]&gt;0,IF(TYPE(VLOOKUP(Table1[[#This Row],[Voucher Type]],Table1[[#All],[Voucher Type Master]],1,FALSE))=16,1,0),0))</f>
        <v>0</v>
      </c>
      <c r="V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" s="14">
        <f>IF(LEN(Table1[[#This Row],[Cost Centre]])&gt;0,IF(TYPE(VLOOKUP(Table1[[#This Row],[Cost Centre]],$DA:$DA,1,FALSE))=16,1,0),0)</f>
        <v>0</v>
      </c>
      <c r="X18" s="14">
        <f>Table1[[#This Row],[Payments]]-Table1[[#This Row],[Receipts]]</f>
        <v>0</v>
      </c>
      <c r="Y18" s="14"/>
      <c r="Z18" s="14"/>
      <c r="AA18" s="14"/>
      <c r="AB18" s="13"/>
      <c r="AC18" s="39"/>
      <c r="AD18" s="39"/>
      <c r="AE18" s="47" t="s">
        <v>176</v>
      </c>
      <c r="AF18" s="47"/>
      <c r="AG18" s="42"/>
      <c r="AH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" t="str">
        <f>IF(Table1[[#This Row],[Date]]="","",TEXT(Table1[[#This Row],[Date]],"yyyymmdd"))</f>
        <v/>
      </c>
      <c r="AJ18" t="str">
        <f>Table1[[#This Row],[Date2]]</f>
        <v/>
      </c>
      <c r="AK18" t="str">
        <f>IF(Table1[[#This Row],[Date]]="","",Table1[[#This Row],[Voucher Type]])</f>
        <v/>
      </c>
      <c r="AL18" t="str">
        <f>IF(Table1[[#This Row],[Date]]="","",Table1[[#This Row],[Voucher No]])</f>
        <v/>
      </c>
      <c r="AM18" t="str">
        <f>IF(Table1[[#This Row],[Date]]="","",Table1[[#This Row],[Narration]])</f>
        <v/>
      </c>
      <c r="AN18" t="str">
        <f>IF(Table1[[#This Row],[Date]]="","","tallytools-voucherentry-adhjadhh-"&amp;$AH$1&amp;ROW())</f>
        <v/>
      </c>
      <c r="AO18" t="str">
        <f>IF(Table1[[#This Row],[Date]]="","",$AH$1)</f>
        <v/>
      </c>
      <c r="AP18"/>
      <c r="AQ18" t="str">
        <f>IF(Table1[[#This Row],[Date]]="","","No")</f>
        <v/>
      </c>
      <c r="AR18" t="str">
        <f>IF(Table1[[#This Row],[Date]]="","",IF(Table1[[#This Row],[Net Amt]]&lt;0,"No","Yes"))</f>
        <v/>
      </c>
      <c r="AS18" t="str">
        <f>IF(Table1[[#This Row],[Date]]="","",Table1[[#This Row],[Second Ledger]])</f>
        <v/>
      </c>
      <c r="AT18" t="str">
        <f>IF(Table1[[#This Row],[Date]]="","",IF(Table1[[#This Row],[DP-1]]="Yes",-(Table1[[#This Row],[Payments]]+Table1[[#This Row],[Receipts]]),Table1[[#This Row],[Payments]]+Table1[[#This Row],[Receipts]]))</f>
        <v/>
      </c>
      <c r="AU18"/>
      <c r="AV18" t="str">
        <f>IF(Table1[[#This Row],[Bill Ref No]]="","",Table1[[#This Row],[Bill Ref No]])</f>
        <v/>
      </c>
      <c r="AW18" t="str">
        <f>IF(Table1[[#This Row],[Bill ref name]]="","","New Ref")</f>
        <v/>
      </c>
      <c r="AX18" t="str">
        <f>IF(Table1[[#This Row],[Bill ref name]]="","",Table1[[#This Row],[Amount-1]])</f>
        <v/>
      </c>
      <c r="AY18"/>
      <c r="AZ18"/>
      <c r="BA18" t="str">
        <f>IF(Table1[[#This Row],[Cost Centre]]="","","Primary Cost Category")</f>
        <v/>
      </c>
      <c r="BB18" t="str">
        <f>IF(Table1[[#This Row],[Cost Centre]]="","",Table1[[#This Row],[DP-1]])</f>
        <v/>
      </c>
      <c r="BC18"/>
      <c r="BD18" t="str">
        <f>IF(Table1[[#This Row],[Cost Centre]]="","",Table1[[#This Row],[Cost Centre]])</f>
        <v/>
      </c>
      <c r="BE18" t="str">
        <f>IF(Table1[[#This Row],[Cost Centre]]="","",Table1[[#This Row],[Amount-1]])</f>
        <v/>
      </c>
      <c r="BF18"/>
      <c r="BG18"/>
      <c r="BH18"/>
      <c r="BI18"/>
      <c r="BJ18" t="str">
        <f>IF(Table1[[#This Row],[Date]]="","","No")</f>
        <v/>
      </c>
      <c r="BK18" t="str">
        <f>IF(Table1[[#This Row],[Date]]="","",IF(Table1[[#This Row],[Net Amt]]&lt;0,"Yes","No"))</f>
        <v/>
      </c>
      <c r="BL18" t="str">
        <f>IF(Table1[[#This Row],[Date]]="","",$C$3)</f>
        <v/>
      </c>
      <c r="BM18" t="str">
        <f>IF(Table1[[#This Row],[Date]]="","",-Table1[[#This Row],[Amount-1]])</f>
        <v/>
      </c>
      <c r="BO18" t="str">
        <f>IF(Table1[[#This Row],[Transaction Type]]="","",Table1[[#This Row],[Transaction Type]])</f>
        <v/>
      </c>
      <c r="BP18" t="str">
        <f>IF(Table1[[#This Row],[Instrument No.]]="","",Table1[[#This Row],[Instrument No.]])</f>
        <v/>
      </c>
      <c r="BQ18" t="str">
        <f>IF(Table1[[#This Row],[Instrument No.]]="","",Table1[[#This Row],[Amount-2]])</f>
        <v/>
      </c>
      <c r="BR18" t="str">
        <f>IF(Table1[[#This Row],[Instrument date]]="","",TEXT(Table1[[#This Row],[Instrument date]],"yyyymmdd"))</f>
        <v/>
      </c>
      <c r="BU18" s="48"/>
      <c r="BV18" s="48"/>
      <c r="CX18" t="s">
        <v>201</v>
      </c>
    </row>
    <row r="19" spans="1:102">
      <c r="A19" s="16">
        <f t="shared" si="0"/>
        <v>14</v>
      </c>
      <c r="B19" s="58"/>
      <c r="C19" s="59"/>
      <c r="D19" s="60"/>
      <c r="E19" s="60"/>
      <c r="F19" s="57"/>
      <c r="G19" s="18"/>
      <c r="H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" s="18"/>
      <c r="J19" s="18"/>
      <c r="K19" s="18"/>
      <c r="L19" s="18"/>
      <c r="M19" s="18"/>
      <c r="N19" s="51"/>
      <c r="O19" s="14">
        <f>IF(Table1[[#This Row],[Date]]="",COUNTA(B20:$B$1005),0)</f>
        <v>0</v>
      </c>
      <c r="P19" s="14">
        <f>IF(COUNTA(Table1[[#This Row],[Payments]:[Receipts]])=0,0,(IF(COUNTA(Table1[[#This Row],[Payments]:[Receipts]])&gt;1,1,0)))</f>
        <v>0</v>
      </c>
      <c r="Q19" s="14">
        <f>IF(Table1[[#This Row],[Date]]="",0,IF(AND(Table1[[#This Row],[Date]]&gt;=$Q$2,Table1[[#This Row],[Date]]&lt;=$Q$3),0,1))</f>
        <v>0</v>
      </c>
      <c r="R19" s="14">
        <f>IF(Table1[[#This Row],[Payments]]="",0,IF(ISNUMBER(Table1[[#This Row],[Payments]]),0,1))</f>
        <v>0</v>
      </c>
      <c r="S19" s="14">
        <f>IF(Table1[[#This Row],[Receipts]]="",0,IF(ISNUMBER(Table1[[#This Row],[Receipts]]),0,1))</f>
        <v>0</v>
      </c>
      <c r="T19" s="14">
        <f>IF(LEN(Table1[[#This Row],[Second Ledger]])&gt;0,IF(TYPE(VLOOKUP(Table1[[#This Row],[Second Ledger]],$CZ:$CZ,1,FALSE))=16,1,0),0)</f>
        <v>0</v>
      </c>
      <c r="U19" s="14">
        <f>IF(Table1[[#This Row],[Date]]="",0,IF(Table1[[#This Row],[Voucher Type]]&gt;0,IF(TYPE(VLOOKUP(Table1[[#This Row],[Voucher Type]],Table1[[#All],[Voucher Type Master]],1,FALSE))=16,1,0),0))</f>
        <v>0</v>
      </c>
      <c r="V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" s="14">
        <f>IF(LEN(Table1[[#This Row],[Cost Centre]])&gt;0,IF(TYPE(VLOOKUP(Table1[[#This Row],[Cost Centre]],$DA:$DA,1,FALSE))=16,1,0),0)</f>
        <v>0</v>
      </c>
      <c r="X19" s="14">
        <f>Table1[[#This Row],[Payments]]-Table1[[#This Row],[Receipts]]</f>
        <v>0</v>
      </c>
      <c r="Y19" s="14"/>
      <c r="Z19" s="14"/>
      <c r="AA19" s="14"/>
      <c r="AB19" s="13"/>
      <c r="AC19" s="39"/>
      <c r="AD19" s="39"/>
      <c r="AE19" s="47"/>
      <c r="AF19" s="47"/>
      <c r="AG19" s="42"/>
      <c r="AH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" t="str">
        <f>IF(Table1[[#This Row],[Date]]="","",TEXT(Table1[[#This Row],[Date]],"yyyymmdd"))</f>
        <v/>
      </c>
      <c r="AJ19" t="str">
        <f>Table1[[#This Row],[Date2]]</f>
        <v/>
      </c>
      <c r="AK19" t="str">
        <f>IF(Table1[[#This Row],[Date]]="","",Table1[[#This Row],[Voucher Type]])</f>
        <v/>
      </c>
      <c r="AL19" t="str">
        <f>IF(Table1[[#This Row],[Date]]="","",Table1[[#This Row],[Voucher No]])</f>
        <v/>
      </c>
      <c r="AM19" t="str">
        <f>IF(Table1[[#This Row],[Date]]="","",Table1[[#This Row],[Narration]])</f>
        <v/>
      </c>
      <c r="AN19" t="str">
        <f>IF(Table1[[#This Row],[Date]]="","","tallytools-voucherentry-adhjadhh-"&amp;$AH$1&amp;ROW())</f>
        <v/>
      </c>
      <c r="AO19" t="str">
        <f>IF(Table1[[#This Row],[Date]]="","",$AH$1)</f>
        <v/>
      </c>
      <c r="AP19"/>
      <c r="AQ19" t="str">
        <f>IF(Table1[[#This Row],[Date]]="","","No")</f>
        <v/>
      </c>
      <c r="AR19" t="str">
        <f>IF(Table1[[#This Row],[Date]]="","",IF(Table1[[#This Row],[Net Amt]]&lt;0,"No","Yes"))</f>
        <v/>
      </c>
      <c r="AS19" t="str">
        <f>IF(Table1[[#This Row],[Date]]="","",Table1[[#This Row],[Second Ledger]])</f>
        <v/>
      </c>
      <c r="AT19" t="str">
        <f>IF(Table1[[#This Row],[Date]]="","",IF(Table1[[#This Row],[DP-1]]="Yes",-(Table1[[#This Row],[Payments]]+Table1[[#This Row],[Receipts]]),Table1[[#This Row],[Payments]]+Table1[[#This Row],[Receipts]]))</f>
        <v/>
      </c>
      <c r="AU19"/>
      <c r="AV19" t="str">
        <f>IF(Table1[[#This Row],[Bill Ref No]]="","",Table1[[#This Row],[Bill Ref No]])</f>
        <v/>
      </c>
      <c r="AW19" t="str">
        <f>IF(Table1[[#This Row],[Bill ref name]]="","","New Ref")</f>
        <v/>
      </c>
      <c r="AX19" t="str">
        <f>IF(Table1[[#This Row],[Bill ref name]]="","",Table1[[#This Row],[Amount-1]])</f>
        <v/>
      </c>
      <c r="AY19"/>
      <c r="AZ19"/>
      <c r="BA19" t="str">
        <f>IF(Table1[[#This Row],[Cost Centre]]="","","Primary Cost Category")</f>
        <v/>
      </c>
      <c r="BB19" t="str">
        <f>IF(Table1[[#This Row],[Cost Centre]]="","",Table1[[#This Row],[DP-1]])</f>
        <v/>
      </c>
      <c r="BC19"/>
      <c r="BD19" t="str">
        <f>IF(Table1[[#This Row],[Cost Centre]]="","",Table1[[#This Row],[Cost Centre]])</f>
        <v/>
      </c>
      <c r="BE19" t="str">
        <f>IF(Table1[[#This Row],[Cost Centre]]="","",Table1[[#This Row],[Amount-1]])</f>
        <v/>
      </c>
      <c r="BF19"/>
      <c r="BG19"/>
      <c r="BH19"/>
      <c r="BI19"/>
      <c r="BJ19" t="str">
        <f>IF(Table1[[#This Row],[Date]]="","","No")</f>
        <v/>
      </c>
      <c r="BK19" t="str">
        <f>IF(Table1[[#This Row],[Date]]="","",IF(Table1[[#This Row],[Net Amt]]&lt;0,"Yes","No"))</f>
        <v/>
      </c>
      <c r="BL19" t="str">
        <f>IF(Table1[[#This Row],[Date]]="","",$C$3)</f>
        <v/>
      </c>
      <c r="BM19" t="str">
        <f>IF(Table1[[#This Row],[Date]]="","",-Table1[[#This Row],[Amount-1]])</f>
        <v/>
      </c>
      <c r="BO19" t="str">
        <f>IF(Table1[[#This Row],[Transaction Type]]="","",Table1[[#This Row],[Transaction Type]])</f>
        <v/>
      </c>
      <c r="BP19" t="str">
        <f>IF(Table1[[#This Row],[Instrument No.]]="","",Table1[[#This Row],[Instrument No.]])</f>
        <v/>
      </c>
      <c r="BQ19" t="str">
        <f>IF(Table1[[#This Row],[Instrument No.]]="","",Table1[[#This Row],[Amount-2]])</f>
        <v/>
      </c>
      <c r="BR19" t="str">
        <f>IF(Table1[[#This Row],[Instrument date]]="","",TEXT(Table1[[#This Row],[Instrument date]],"yyyymmdd"))</f>
        <v/>
      </c>
      <c r="BU19" s="48"/>
      <c r="BV19" s="48"/>
      <c r="CX19" t="s">
        <v>202</v>
      </c>
    </row>
    <row r="20" spans="1:102">
      <c r="A20" s="16">
        <f t="shared" si="0"/>
        <v>15</v>
      </c>
      <c r="B20" s="58"/>
      <c r="C20" s="59"/>
      <c r="D20" s="60"/>
      <c r="E20" s="60"/>
      <c r="F20" s="57"/>
      <c r="G20" s="18"/>
      <c r="H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" s="18"/>
      <c r="J20" s="18"/>
      <c r="K20" s="18"/>
      <c r="L20" s="18"/>
      <c r="M20" s="18"/>
      <c r="N20" s="51"/>
      <c r="O20" s="14">
        <f>IF(Table1[[#This Row],[Date]]="",COUNTA(B21:$B$1005),0)</f>
        <v>0</v>
      </c>
      <c r="P20" s="14">
        <f>IF(COUNTA(Table1[[#This Row],[Payments]:[Receipts]])=0,0,(IF(COUNTA(Table1[[#This Row],[Payments]:[Receipts]])&gt;1,1,0)))</f>
        <v>0</v>
      </c>
      <c r="Q20" s="14">
        <f>IF(Table1[[#This Row],[Date]]="",0,IF(AND(Table1[[#This Row],[Date]]&gt;=$Q$2,Table1[[#This Row],[Date]]&lt;=$Q$3),0,1))</f>
        <v>0</v>
      </c>
      <c r="R20" s="14">
        <f>IF(Table1[[#This Row],[Payments]]="",0,IF(ISNUMBER(Table1[[#This Row],[Payments]]),0,1))</f>
        <v>0</v>
      </c>
      <c r="S20" s="14">
        <f>IF(Table1[[#This Row],[Receipts]]="",0,IF(ISNUMBER(Table1[[#This Row],[Receipts]]),0,1))</f>
        <v>0</v>
      </c>
      <c r="T20" s="14">
        <f>IF(LEN(Table1[[#This Row],[Second Ledger]])&gt;0,IF(TYPE(VLOOKUP(Table1[[#This Row],[Second Ledger]],$CZ:$CZ,1,FALSE))=16,1,0),0)</f>
        <v>0</v>
      </c>
      <c r="U20" s="14">
        <f>IF(Table1[[#This Row],[Date]]="",0,IF(Table1[[#This Row],[Voucher Type]]&gt;0,IF(TYPE(VLOOKUP(Table1[[#This Row],[Voucher Type]],Table1[[#All],[Voucher Type Master]],1,FALSE))=16,1,0),0))</f>
        <v>0</v>
      </c>
      <c r="V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" s="14">
        <f>IF(LEN(Table1[[#This Row],[Cost Centre]])&gt;0,IF(TYPE(VLOOKUP(Table1[[#This Row],[Cost Centre]],$DA:$DA,1,FALSE))=16,1,0),0)</f>
        <v>0</v>
      </c>
      <c r="X20" s="14">
        <f>Table1[[#This Row],[Payments]]-Table1[[#This Row],[Receipts]]</f>
        <v>0</v>
      </c>
      <c r="Y20" s="14"/>
      <c r="Z20" s="14"/>
      <c r="AA20" s="14"/>
      <c r="AB20" s="13"/>
      <c r="AC20" s="39"/>
      <c r="AD20" s="39"/>
      <c r="AE20" s="39"/>
      <c r="AF20" s="39"/>
      <c r="AG20" s="42"/>
      <c r="AH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" t="str">
        <f>IF(Table1[[#This Row],[Date]]="","",TEXT(Table1[[#This Row],[Date]],"yyyymmdd"))</f>
        <v/>
      </c>
      <c r="AJ20" t="str">
        <f>Table1[[#This Row],[Date2]]</f>
        <v/>
      </c>
      <c r="AK20" t="str">
        <f>IF(Table1[[#This Row],[Date]]="","",Table1[[#This Row],[Voucher Type]])</f>
        <v/>
      </c>
      <c r="AL20" t="str">
        <f>IF(Table1[[#This Row],[Date]]="","",Table1[[#This Row],[Voucher No]])</f>
        <v/>
      </c>
      <c r="AM20" t="str">
        <f>IF(Table1[[#This Row],[Date]]="","",Table1[[#This Row],[Narration]])</f>
        <v/>
      </c>
      <c r="AN20" t="str">
        <f>IF(Table1[[#This Row],[Date]]="","","tallytools-voucherentry-adhjadhh-"&amp;$AH$1&amp;ROW())</f>
        <v/>
      </c>
      <c r="AO20" t="str">
        <f>IF(Table1[[#This Row],[Date]]="","",$AH$1)</f>
        <v/>
      </c>
      <c r="AP20"/>
      <c r="AQ20" t="str">
        <f>IF(Table1[[#This Row],[Date]]="","","No")</f>
        <v/>
      </c>
      <c r="AR20" t="str">
        <f>IF(Table1[[#This Row],[Date]]="","",IF(Table1[[#This Row],[Net Amt]]&lt;0,"No","Yes"))</f>
        <v/>
      </c>
      <c r="AS20" t="str">
        <f>IF(Table1[[#This Row],[Date]]="","",Table1[[#This Row],[Second Ledger]])</f>
        <v/>
      </c>
      <c r="AT20" t="str">
        <f>IF(Table1[[#This Row],[Date]]="","",IF(Table1[[#This Row],[DP-1]]="Yes",-(Table1[[#This Row],[Payments]]+Table1[[#This Row],[Receipts]]),Table1[[#This Row],[Payments]]+Table1[[#This Row],[Receipts]]))</f>
        <v/>
      </c>
      <c r="AU20"/>
      <c r="AV20" t="str">
        <f>IF(Table1[[#This Row],[Bill Ref No]]="","",Table1[[#This Row],[Bill Ref No]])</f>
        <v/>
      </c>
      <c r="AW20" t="str">
        <f>IF(Table1[[#This Row],[Bill ref name]]="","","New Ref")</f>
        <v/>
      </c>
      <c r="AX20" t="str">
        <f>IF(Table1[[#This Row],[Bill ref name]]="","",Table1[[#This Row],[Amount-1]])</f>
        <v/>
      </c>
      <c r="AY20"/>
      <c r="AZ20"/>
      <c r="BA20" t="str">
        <f>IF(Table1[[#This Row],[Cost Centre]]="","","Primary Cost Category")</f>
        <v/>
      </c>
      <c r="BB20" t="str">
        <f>IF(Table1[[#This Row],[Cost Centre]]="","",Table1[[#This Row],[DP-1]])</f>
        <v/>
      </c>
      <c r="BC20"/>
      <c r="BD20" t="str">
        <f>IF(Table1[[#This Row],[Cost Centre]]="","",Table1[[#This Row],[Cost Centre]])</f>
        <v/>
      </c>
      <c r="BE20" t="str">
        <f>IF(Table1[[#This Row],[Cost Centre]]="","",Table1[[#This Row],[Amount-1]])</f>
        <v/>
      </c>
      <c r="BF20"/>
      <c r="BG20"/>
      <c r="BH20"/>
      <c r="BI20"/>
      <c r="BJ20" t="str">
        <f>IF(Table1[[#This Row],[Date]]="","","No")</f>
        <v/>
      </c>
      <c r="BK20" t="str">
        <f>IF(Table1[[#This Row],[Date]]="","",IF(Table1[[#This Row],[Net Amt]]&lt;0,"Yes","No"))</f>
        <v/>
      </c>
      <c r="BL20" t="str">
        <f>IF(Table1[[#This Row],[Date]]="","",$C$3)</f>
        <v/>
      </c>
      <c r="BM20" t="str">
        <f>IF(Table1[[#This Row],[Date]]="","",-Table1[[#This Row],[Amount-1]])</f>
        <v/>
      </c>
      <c r="BO20" t="str">
        <f>IF(Table1[[#This Row],[Transaction Type]]="","",Table1[[#This Row],[Transaction Type]])</f>
        <v/>
      </c>
      <c r="BP20" t="str">
        <f>IF(Table1[[#This Row],[Instrument No.]]="","",Table1[[#This Row],[Instrument No.]])</f>
        <v/>
      </c>
      <c r="BQ20" t="str">
        <f>IF(Table1[[#This Row],[Instrument No.]]="","",Table1[[#This Row],[Amount-2]])</f>
        <v/>
      </c>
      <c r="BR20" t="str">
        <f>IF(Table1[[#This Row],[Instrument date]]="","",TEXT(Table1[[#This Row],[Instrument date]],"yyyymmdd"))</f>
        <v/>
      </c>
      <c r="BU20" s="48"/>
      <c r="BV20" s="48"/>
      <c r="CX20" t="s">
        <v>203</v>
      </c>
    </row>
    <row r="21" spans="1:102">
      <c r="A21" s="16">
        <f t="shared" si="0"/>
        <v>16</v>
      </c>
      <c r="B21" s="58"/>
      <c r="C21" s="59"/>
      <c r="D21" s="60"/>
      <c r="E21" s="60"/>
      <c r="F21" s="57"/>
      <c r="G21" s="18"/>
      <c r="H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" s="18"/>
      <c r="J21" s="18"/>
      <c r="K21" s="18"/>
      <c r="L21" s="18"/>
      <c r="M21" s="18"/>
      <c r="N21" s="51"/>
      <c r="O21" s="14">
        <f>IF(Table1[[#This Row],[Date]]="",COUNTA(B22:$B$1005),0)</f>
        <v>0</v>
      </c>
      <c r="P21" s="14">
        <f>IF(COUNTA(Table1[[#This Row],[Payments]:[Receipts]])=0,0,(IF(COUNTA(Table1[[#This Row],[Payments]:[Receipts]])&gt;1,1,0)))</f>
        <v>0</v>
      </c>
      <c r="Q21" s="14">
        <f>IF(Table1[[#This Row],[Date]]="",0,IF(AND(Table1[[#This Row],[Date]]&gt;=$Q$2,Table1[[#This Row],[Date]]&lt;=$Q$3),0,1))</f>
        <v>0</v>
      </c>
      <c r="R21" s="14">
        <f>IF(Table1[[#This Row],[Payments]]="",0,IF(ISNUMBER(Table1[[#This Row],[Payments]]),0,1))</f>
        <v>0</v>
      </c>
      <c r="S21" s="14">
        <f>IF(Table1[[#This Row],[Receipts]]="",0,IF(ISNUMBER(Table1[[#This Row],[Receipts]]),0,1))</f>
        <v>0</v>
      </c>
      <c r="T21" s="14">
        <f>IF(LEN(Table1[[#This Row],[Second Ledger]])&gt;0,IF(TYPE(VLOOKUP(Table1[[#This Row],[Second Ledger]],$CZ:$CZ,1,FALSE))=16,1,0),0)</f>
        <v>0</v>
      </c>
      <c r="U21" s="14">
        <f>IF(Table1[[#This Row],[Date]]="",0,IF(Table1[[#This Row],[Voucher Type]]&gt;0,IF(TYPE(VLOOKUP(Table1[[#This Row],[Voucher Type]],Table1[[#All],[Voucher Type Master]],1,FALSE))=16,1,0),0))</f>
        <v>0</v>
      </c>
      <c r="V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" s="14">
        <f>IF(LEN(Table1[[#This Row],[Cost Centre]])&gt;0,IF(TYPE(VLOOKUP(Table1[[#This Row],[Cost Centre]],$DA:$DA,1,FALSE))=16,1,0),0)</f>
        <v>0</v>
      </c>
      <c r="X21" s="14">
        <f>Table1[[#This Row],[Payments]]-Table1[[#This Row],[Receipts]]</f>
        <v>0</v>
      </c>
      <c r="Y21" s="14"/>
      <c r="Z21" s="14"/>
      <c r="AA21" s="14"/>
      <c r="AB21" s="13"/>
      <c r="AC21" s="39"/>
      <c r="AD21" s="39"/>
      <c r="AE21" s="39"/>
      <c r="AF21" s="39"/>
      <c r="AG21" s="42"/>
      <c r="AH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" t="str">
        <f>IF(Table1[[#This Row],[Date]]="","",TEXT(Table1[[#This Row],[Date]],"yyyymmdd"))</f>
        <v/>
      </c>
      <c r="AJ21" t="str">
        <f>Table1[[#This Row],[Date2]]</f>
        <v/>
      </c>
      <c r="AK21" t="str">
        <f>IF(Table1[[#This Row],[Date]]="","",Table1[[#This Row],[Voucher Type]])</f>
        <v/>
      </c>
      <c r="AL21" t="str">
        <f>IF(Table1[[#This Row],[Date]]="","",Table1[[#This Row],[Voucher No]])</f>
        <v/>
      </c>
      <c r="AM21" t="str">
        <f>IF(Table1[[#This Row],[Date]]="","",Table1[[#This Row],[Narration]])</f>
        <v/>
      </c>
      <c r="AN21" t="str">
        <f>IF(Table1[[#This Row],[Date]]="","","tallytools-voucherentry-adhjadhh-"&amp;$AH$1&amp;ROW())</f>
        <v/>
      </c>
      <c r="AO21" t="str">
        <f>IF(Table1[[#This Row],[Date]]="","",$AH$1)</f>
        <v/>
      </c>
      <c r="AP21"/>
      <c r="AQ21" t="str">
        <f>IF(Table1[[#This Row],[Date]]="","","No")</f>
        <v/>
      </c>
      <c r="AR21" t="str">
        <f>IF(Table1[[#This Row],[Date]]="","",IF(Table1[[#This Row],[Net Amt]]&lt;0,"No","Yes"))</f>
        <v/>
      </c>
      <c r="AS21" t="str">
        <f>IF(Table1[[#This Row],[Date]]="","",Table1[[#This Row],[Second Ledger]])</f>
        <v/>
      </c>
      <c r="AT21" t="str">
        <f>IF(Table1[[#This Row],[Date]]="","",IF(Table1[[#This Row],[DP-1]]="Yes",-(Table1[[#This Row],[Payments]]+Table1[[#This Row],[Receipts]]),Table1[[#This Row],[Payments]]+Table1[[#This Row],[Receipts]]))</f>
        <v/>
      </c>
      <c r="AU21"/>
      <c r="AV21" t="str">
        <f>IF(Table1[[#This Row],[Bill Ref No]]="","",Table1[[#This Row],[Bill Ref No]])</f>
        <v/>
      </c>
      <c r="AW21" t="str">
        <f>IF(Table1[[#This Row],[Bill ref name]]="","","New Ref")</f>
        <v/>
      </c>
      <c r="AX21" t="str">
        <f>IF(Table1[[#This Row],[Bill ref name]]="","",Table1[[#This Row],[Amount-1]])</f>
        <v/>
      </c>
      <c r="AY21"/>
      <c r="AZ21"/>
      <c r="BA21" t="str">
        <f>IF(Table1[[#This Row],[Cost Centre]]="","","Primary Cost Category")</f>
        <v/>
      </c>
      <c r="BB21" t="str">
        <f>IF(Table1[[#This Row],[Cost Centre]]="","",Table1[[#This Row],[DP-1]])</f>
        <v/>
      </c>
      <c r="BC21"/>
      <c r="BD21" t="str">
        <f>IF(Table1[[#This Row],[Cost Centre]]="","",Table1[[#This Row],[Cost Centre]])</f>
        <v/>
      </c>
      <c r="BE21" t="str">
        <f>IF(Table1[[#This Row],[Cost Centre]]="","",Table1[[#This Row],[Amount-1]])</f>
        <v/>
      </c>
      <c r="BF21"/>
      <c r="BG21"/>
      <c r="BH21"/>
      <c r="BI21"/>
      <c r="BJ21" t="str">
        <f>IF(Table1[[#This Row],[Date]]="","","No")</f>
        <v/>
      </c>
      <c r="BK21" t="str">
        <f>IF(Table1[[#This Row],[Date]]="","",IF(Table1[[#This Row],[Net Amt]]&lt;0,"Yes","No"))</f>
        <v/>
      </c>
      <c r="BL21" t="str">
        <f>IF(Table1[[#This Row],[Date]]="","",$C$3)</f>
        <v/>
      </c>
      <c r="BM21" t="str">
        <f>IF(Table1[[#This Row],[Date]]="","",-Table1[[#This Row],[Amount-1]])</f>
        <v/>
      </c>
      <c r="BO21" t="str">
        <f>IF(Table1[[#This Row],[Transaction Type]]="","",Table1[[#This Row],[Transaction Type]])</f>
        <v/>
      </c>
      <c r="BP21" t="str">
        <f>IF(Table1[[#This Row],[Instrument No.]]="","",Table1[[#This Row],[Instrument No.]])</f>
        <v/>
      </c>
      <c r="BQ21" t="str">
        <f>IF(Table1[[#This Row],[Instrument No.]]="","",Table1[[#This Row],[Amount-2]])</f>
        <v/>
      </c>
      <c r="BR21" t="str">
        <f>IF(Table1[[#This Row],[Instrument date]]="","",TEXT(Table1[[#This Row],[Instrument date]],"yyyymmdd"))</f>
        <v/>
      </c>
      <c r="BU21" s="48"/>
      <c r="BV21" s="48"/>
      <c r="CX21" t="s">
        <v>204</v>
      </c>
    </row>
    <row r="22" spans="1:102">
      <c r="A22" s="16">
        <f t="shared" si="0"/>
        <v>17</v>
      </c>
      <c r="B22" s="58"/>
      <c r="C22" s="59"/>
      <c r="D22" s="60"/>
      <c r="E22" s="60"/>
      <c r="F22" s="57"/>
      <c r="G22" s="18"/>
      <c r="H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" s="18"/>
      <c r="J22" s="18"/>
      <c r="K22" s="18"/>
      <c r="L22" s="18"/>
      <c r="M22" s="18"/>
      <c r="N22" s="51"/>
      <c r="O22" s="14">
        <f>IF(Table1[[#This Row],[Date]]="",COUNTA(B23:$B$1005),0)</f>
        <v>0</v>
      </c>
      <c r="P22" s="14">
        <f>IF(COUNTA(Table1[[#This Row],[Payments]:[Receipts]])=0,0,(IF(COUNTA(Table1[[#This Row],[Payments]:[Receipts]])&gt;1,1,0)))</f>
        <v>0</v>
      </c>
      <c r="Q22" s="14">
        <f>IF(Table1[[#This Row],[Date]]="",0,IF(AND(Table1[[#This Row],[Date]]&gt;=$Q$2,Table1[[#This Row],[Date]]&lt;=$Q$3),0,1))</f>
        <v>0</v>
      </c>
      <c r="R22" s="14">
        <f>IF(Table1[[#This Row],[Payments]]="",0,IF(ISNUMBER(Table1[[#This Row],[Payments]]),0,1))</f>
        <v>0</v>
      </c>
      <c r="S22" s="14">
        <f>IF(Table1[[#This Row],[Receipts]]="",0,IF(ISNUMBER(Table1[[#This Row],[Receipts]]),0,1))</f>
        <v>0</v>
      </c>
      <c r="T22" s="14">
        <f>IF(LEN(Table1[[#This Row],[Second Ledger]])&gt;0,IF(TYPE(VLOOKUP(Table1[[#This Row],[Second Ledger]],$CZ:$CZ,1,FALSE))=16,1,0),0)</f>
        <v>0</v>
      </c>
      <c r="U22" s="14">
        <f>IF(Table1[[#This Row],[Date]]="",0,IF(Table1[[#This Row],[Voucher Type]]&gt;0,IF(TYPE(VLOOKUP(Table1[[#This Row],[Voucher Type]],Table1[[#All],[Voucher Type Master]],1,FALSE))=16,1,0),0))</f>
        <v>0</v>
      </c>
      <c r="V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" s="14">
        <f>IF(LEN(Table1[[#This Row],[Cost Centre]])&gt;0,IF(TYPE(VLOOKUP(Table1[[#This Row],[Cost Centre]],$DA:$DA,1,FALSE))=16,1,0),0)</f>
        <v>0</v>
      </c>
      <c r="X22" s="14">
        <f>Table1[[#This Row],[Payments]]-Table1[[#This Row],[Receipts]]</f>
        <v>0</v>
      </c>
      <c r="Y22" s="14"/>
      <c r="Z22" s="14"/>
      <c r="AA22" s="14"/>
      <c r="AB22" s="13"/>
      <c r="AC22" s="39"/>
      <c r="AD22" s="39"/>
      <c r="AE22" s="39"/>
      <c r="AF22" s="39"/>
      <c r="AG22" s="42"/>
      <c r="AH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" t="str">
        <f>IF(Table1[[#This Row],[Date]]="","",TEXT(Table1[[#This Row],[Date]],"yyyymmdd"))</f>
        <v/>
      </c>
      <c r="AJ22" t="str">
        <f>Table1[[#This Row],[Date2]]</f>
        <v/>
      </c>
      <c r="AK22" t="str">
        <f>IF(Table1[[#This Row],[Date]]="","",Table1[[#This Row],[Voucher Type]])</f>
        <v/>
      </c>
      <c r="AL22" t="str">
        <f>IF(Table1[[#This Row],[Date]]="","",Table1[[#This Row],[Voucher No]])</f>
        <v/>
      </c>
      <c r="AM22" t="str">
        <f>IF(Table1[[#This Row],[Date]]="","",Table1[[#This Row],[Narration]])</f>
        <v/>
      </c>
      <c r="AN22" t="str">
        <f>IF(Table1[[#This Row],[Date]]="","","tallytools-voucherentry-adhjadhh-"&amp;$AH$1&amp;ROW())</f>
        <v/>
      </c>
      <c r="AO22" t="str">
        <f>IF(Table1[[#This Row],[Date]]="","",$AH$1)</f>
        <v/>
      </c>
      <c r="AP22"/>
      <c r="AQ22" t="str">
        <f>IF(Table1[[#This Row],[Date]]="","","No")</f>
        <v/>
      </c>
      <c r="AR22" t="str">
        <f>IF(Table1[[#This Row],[Date]]="","",IF(Table1[[#This Row],[Net Amt]]&lt;0,"No","Yes"))</f>
        <v/>
      </c>
      <c r="AS22" t="str">
        <f>IF(Table1[[#This Row],[Date]]="","",Table1[[#This Row],[Second Ledger]])</f>
        <v/>
      </c>
      <c r="AT22" t="str">
        <f>IF(Table1[[#This Row],[Date]]="","",IF(Table1[[#This Row],[DP-1]]="Yes",-(Table1[[#This Row],[Payments]]+Table1[[#This Row],[Receipts]]),Table1[[#This Row],[Payments]]+Table1[[#This Row],[Receipts]]))</f>
        <v/>
      </c>
      <c r="AU22"/>
      <c r="AV22" t="str">
        <f>IF(Table1[[#This Row],[Bill Ref No]]="","",Table1[[#This Row],[Bill Ref No]])</f>
        <v/>
      </c>
      <c r="AW22" t="str">
        <f>IF(Table1[[#This Row],[Bill ref name]]="","","New Ref")</f>
        <v/>
      </c>
      <c r="AX22" t="str">
        <f>IF(Table1[[#This Row],[Bill ref name]]="","",Table1[[#This Row],[Amount-1]])</f>
        <v/>
      </c>
      <c r="AY22"/>
      <c r="AZ22"/>
      <c r="BA22" t="str">
        <f>IF(Table1[[#This Row],[Cost Centre]]="","","Primary Cost Category")</f>
        <v/>
      </c>
      <c r="BB22" t="str">
        <f>IF(Table1[[#This Row],[Cost Centre]]="","",Table1[[#This Row],[DP-1]])</f>
        <v/>
      </c>
      <c r="BC22"/>
      <c r="BD22" t="str">
        <f>IF(Table1[[#This Row],[Cost Centre]]="","",Table1[[#This Row],[Cost Centre]])</f>
        <v/>
      </c>
      <c r="BE22" t="str">
        <f>IF(Table1[[#This Row],[Cost Centre]]="","",Table1[[#This Row],[Amount-1]])</f>
        <v/>
      </c>
      <c r="BF22"/>
      <c r="BG22"/>
      <c r="BH22"/>
      <c r="BI22"/>
      <c r="BJ22" t="str">
        <f>IF(Table1[[#This Row],[Date]]="","","No")</f>
        <v/>
      </c>
      <c r="BK22" t="str">
        <f>IF(Table1[[#This Row],[Date]]="","",IF(Table1[[#This Row],[Net Amt]]&lt;0,"Yes","No"))</f>
        <v/>
      </c>
      <c r="BL22" t="str">
        <f>IF(Table1[[#This Row],[Date]]="","",$C$3)</f>
        <v/>
      </c>
      <c r="BM22" t="str">
        <f>IF(Table1[[#This Row],[Date]]="","",-Table1[[#This Row],[Amount-1]])</f>
        <v/>
      </c>
      <c r="BO22" t="str">
        <f>IF(Table1[[#This Row],[Transaction Type]]="","",Table1[[#This Row],[Transaction Type]])</f>
        <v/>
      </c>
      <c r="BP22" t="str">
        <f>IF(Table1[[#This Row],[Instrument No.]]="","",Table1[[#This Row],[Instrument No.]])</f>
        <v/>
      </c>
      <c r="BQ22" t="str">
        <f>IF(Table1[[#This Row],[Instrument No.]]="","",Table1[[#This Row],[Amount-2]])</f>
        <v/>
      </c>
      <c r="BR22" t="str">
        <f>IF(Table1[[#This Row],[Instrument date]]="","",TEXT(Table1[[#This Row],[Instrument date]],"yyyymmdd"))</f>
        <v/>
      </c>
      <c r="BU22" s="48"/>
      <c r="BV22" s="48"/>
      <c r="CX22" t="s">
        <v>205</v>
      </c>
    </row>
    <row r="23" spans="1:102">
      <c r="A23" s="16">
        <f t="shared" si="0"/>
        <v>18</v>
      </c>
      <c r="B23" s="58"/>
      <c r="C23" s="59"/>
      <c r="D23" s="60"/>
      <c r="E23" s="60"/>
      <c r="F23" s="57"/>
      <c r="G23" s="18"/>
      <c r="H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" s="18"/>
      <c r="J23" s="18"/>
      <c r="K23" s="18"/>
      <c r="L23" s="18"/>
      <c r="M23" s="18"/>
      <c r="N23" s="51"/>
      <c r="O23" s="14">
        <f>IF(Table1[[#This Row],[Date]]="",COUNTA(B24:$B$1005),0)</f>
        <v>0</v>
      </c>
      <c r="P23" s="14">
        <f>IF(COUNTA(Table1[[#This Row],[Payments]:[Receipts]])=0,0,(IF(COUNTA(Table1[[#This Row],[Payments]:[Receipts]])&gt;1,1,0)))</f>
        <v>0</v>
      </c>
      <c r="Q23" s="14">
        <f>IF(Table1[[#This Row],[Date]]="",0,IF(AND(Table1[[#This Row],[Date]]&gt;=$Q$2,Table1[[#This Row],[Date]]&lt;=$Q$3),0,1))</f>
        <v>0</v>
      </c>
      <c r="R23" s="14">
        <f>IF(Table1[[#This Row],[Payments]]="",0,IF(ISNUMBER(Table1[[#This Row],[Payments]]),0,1))</f>
        <v>0</v>
      </c>
      <c r="S23" s="14">
        <f>IF(Table1[[#This Row],[Receipts]]="",0,IF(ISNUMBER(Table1[[#This Row],[Receipts]]),0,1))</f>
        <v>0</v>
      </c>
      <c r="T23" s="14">
        <f>IF(LEN(Table1[[#This Row],[Second Ledger]])&gt;0,IF(TYPE(VLOOKUP(Table1[[#This Row],[Second Ledger]],$CZ:$CZ,1,FALSE))=16,1,0),0)</f>
        <v>0</v>
      </c>
      <c r="U23" s="14">
        <f>IF(Table1[[#This Row],[Date]]="",0,IF(Table1[[#This Row],[Voucher Type]]&gt;0,IF(TYPE(VLOOKUP(Table1[[#This Row],[Voucher Type]],Table1[[#All],[Voucher Type Master]],1,FALSE))=16,1,0),0))</f>
        <v>0</v>
      </c>
      <c r="V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" s="14">
        <f>IF(LEN(Table1[[#This Row],[Cost Centre]])&gt;0,IF(TYPE(VLOOKUP(Table1[[#This Row],[Cost Centre]],$DA:$DA,1,FALSE))=16,1,0),0)</f>
        <v>0</v>
      </c>
      <c r="X23" s="14">
        <f>Table1[[#This Row],[Payments]]-Table1[[#This Row],[Receipts]]</f>
        <v>0</v>
      </c>
      <c r="Y23" s="14"/>
      <c r="Z23" s="14"/>
      <c r="AA23" s="14"/>
      <c r="AB23" s="13"/>
      <c r="AC23" s="39"/>
      <c r="AD23" s="39"/>
      <c r="AE23" s="39"/>
      <c r="AF23" s="39"/>
      <c r="AG23" s="42"/>
      <c r="AH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" t="str">
        <f>IF(Table1[[#This Row],[Date]]="","",TEXT(Table1[[#This Row],[Date]],"yyyymmdd"))</f>
        <v/>
      </c>
      <c r="AJ23" t="str">
        <f>Table1[[#This Row],[Date2]]</f>
        <v/>
      </c>
      <c r="AK23" t="str">
        <f>IF(Table1[[#This Row],[Date]]="","",Table1[[#This Row],[Voucher Type]])</f>
        <v/>
      </c>
      <c r="AL23" t="str">
        <f>IF(Table1[[#This Row],[Date]]="","",Table1[[#This Row],[Voucher No]])</f>
        <v/>
      </c>
      <c r="AM23" t="str">
        <f>IF(Table1[[#This Row],[Date]]="","",Table1[[#This Row],[Narration]])</f>
        <v/>
      </c>
      <c r="AN23" t="str">
        <f>IF(Table1[[#This Row],[Date]]="","","tallytools-voucherentry-adhjadhh-"&amp;$AH$1&amp;ROW())</f>
        <v/>
      </c>
      <c r="AO23" t="str">
        <f>IF(Table1[[#This Row],[Date]]="","",$AH$1)</f>
        <v/>
      </c>
      <c r="AP23"/>
      <c r="AQ23" t="str">
        <f>IF(Table1[[#This Row],[Date]]="","","No")</f>
        <v/>
      </c>
      <c r="AR23" t="str">
        <f>IF(Table1[[#This Row],[Date]]="","",IF(Table1[[#This Row],[Net Amt]]&lt;0,"No","Yes"))</f>
        <v/>
      </c>
      <c r="AS23" t="str">
        <f>IF(Table1[[#This Row],[Date]]="","",Table1[[#This Row],[Second Ledger]])</f>
        <v/>
      </c>
      <c r="AT23" t="str">
        <f>IF(Table1[[#This Row],[Date]]="","",IF(Table1[[#This Row],[DP-1]]="Yes",-(Table1[[#This Row],[Payments]]+Table1[[#This Row],[Receipts]]),Table1[[#This Row],[Payments]]+Table1[[#This Row],[Receipts]]))</f>
        <v/>
      </c>
      <c r="AU23"/>
      <c r="AV23" t="str">
        <f>IF(Table1[[#This Row],[Bill Ref No]]="","",Table1[[#This Row],[Bill Ref No]])</f>
        <v/>
      </c>
      <c r="AW23" t="str">
        <f>IF(Table1[[#This Row],[Bill ref name]]="","","New Ref")</f>
        <v/>
      </c>
      <c r="AX23" t="str">
        <f>IF(Table1[[#This Row],[Bill ref name]]="","",Table1[[#This Row],[Amount-1]])</f>
        <v/>
      </c>
      <c r="AY23"/>
      <c r="AZ23"/>
      <c r="BA23" t="str">
        <f>IF(Table1[[#This Row],[Cost Centre]]="","","Primary Cost Category")</f>
        <v/>
      </c>
      <c r="BB23" t="str">
        <f>IF(Table1[[#This Row],[Cost Centre]]="","",Table1[[#This Row],[DP-1]])</f>
        <v/>
      </c>
      <c r="BC23"/>
      <c r="BD23" t="str">
        <f>IF(Table1[[#This Row],[Cost Centre]]="","",Table1[[#This Row],[Cost Centre]])</f>
        <v/>
      </c>
      <c r="BE23" t="str">
        <f>IF(Table1[[#This Row],[Cost Centre]]="","",Table1[[#This Row],[Amount-1]])</f>
        <v/>
      </c>
      <c r="BF23"/>
      <c r="BG23"/>
      <c r="BH23"/>
      <c r="BI23"/>
      <c r="BJ23" t="str">
        <f>IF(Table1[[#This Row],[Date]]="","","No")</f>
        <v/>
      </c>
      <c r="BK23" t="str">
        <f>IF(Table1[[#This Row],[Date]]="","",IF(Table1[[#This Row],[Net Amt]]&lt;0,"Yes","No"))</f>
        <v/>
      </c>
      <c r="BL23" t="str">
        <f>IF(Table1[[#This Row],[Date]]="","",$C$3)</f>
        <v/>
      </c>
      <c r="BM23" t="str">
        <f>IF(Table1[[#This Row],[Date]]="","",-Table1[[#This Row],[Amount-1]])</f>
        <v/>
      </c>
      <c r="BO23" t="str">
        <f>IF(Table1[[#This Row],[Transaction Type]]="","",Table1[[#This Row],[Transaction Type]])</f>
        <v/>
      </c>
      <c r="BP23" t="str">
        <f>IF(Table1[[#This Row],[Instrument No.]]="","",Table1[[#This Row],[Instrument No.]])</f>
        <v/>
      </c>
      <c r="BQ23" t="str">
        <f>IF(Table1[[#This Row],[Instrument No.]]="","",Table1[[#This Row],[Amount-2]])</f>
        <v/>
      </c>
      <c r="BR23" t="str">
        <f>IF(Table1[[#This Row],[Instrument date]]="","",TEXT(Table1[[#This Row],[Instrument date]],"yyyymmdd"))</f>
        <v/>
      </c>
      <c r="BU23" s="48"/>
      <c r="BV23" s="48"/>
      <c r="CX23" t="s">
        <v>206</v>
      </c>
    </row>
    <row r="24" spans="1:102">
      <c r="A24" s="16">
        <f t="shared" si="0"/>
        <v>19</v>
      </c>
      <c r="B24" s="58"/>
      <c r="C24" s="59"/>
      <c r="D24" s="60"/>
      <c r="E24" s="60"/>
      <c r="F24" s="57"/>
      <c r="G24" s="18"/>
      <c r="H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" s="18"/>
      <c r="J24" s="18"/>
      <c r="K24" s="18"/>
      <c r="L24" s="18"/>
      <c r="M24" s="18"/>
      <c r="N24" s="51"/>
      <c r="O24" s="14">
        <f>IF(Table1[[#This Row],[Date]]="",COUNTA(B25:$B$1005),0)</f>
        <v>0</v>
      </c>
      <c r="P24" s="14">
        <f>IF(COUNTA(Table1[[#This Row],[Payments]:[Receipts]])=0,0,(IF(COUNTA(Table1[[#This Row],[Payments]:[Receipts]])&gt;1,1,0)))</f>
        <v>0</v>
      </c>
      <c r="Q24" s="14">
        <f>IF(Table1[[#This Row],[Date]]="",0,IF(AND(Table1[[#This Row],[Date]]&gt;=$Q$2,Table1[[#This Row],[Date]]&lt;=$Q$3),0,1))</f>
        <v>0</v>
      </c>
      <c r="R24" s="14">
        <f>IF(Table1[[#This Row],[Payments]]="",0,IF(ISNUMBER(Table1[[#This Row],[Payments]]),0,1))</f>
        <v>0</v>
      </c>
      <c r="S24" s="14">
        <f>IF(Table1[[#This Row],[Receipts]]="",0,IF(ISNUMBER(Table1[[#This Row],[Receipts]]),0,1))</f>
        <v>0</v>
      </c>
      <c r="T24" s="14">
        <f>IF(LEN(Table1[[#This Row],[Second Ledger]])&gt;0,IF(TYPE(VLOOKUP(Table1[[#This Row],[Second Ledger]],$CZ:$CZ,1,FALSE))=16,1,0),0)</f>
        <v>0</v>
      </c>
      <c r="U24" s="14">
        <f>IF(Table1[[#This Row],[Date]]="",0,IF(Table1[[#This Row],[Voucher Type]]&gt;0,IF(TYPE(VLOOKUP(Table1[[#This Row],[Voucher Type]],Table1[[#All],[Voucher Type Master]],1,FALSE))=16,1,0),0))</f>
        <v>0</v>
      </c>
      <c r="V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" s="14">
        <f>IF(LEN(Table1[[#This Row],[Cost Centre]])&gt;0,IF(TYPE(VLOOKUP(Table1[[#This Row],[Cost Centre]],$DA:$DA,1,FALSE))=16,1,0),0)</f>
        <v>0</v>
      </c>
      <c r="X24" s="14">
        <f>Table1[[#This Row],[Payments]]-Table1[[#This Row],[Receipts]]</f>
        <v>0</v>
      </c>
      <c r="Y24" s="14"/>
      <c r="Z24" s="14"/>
      <c r="AA24" s="14"/>
      <c r="AB24" s="13"/>
      <c r="AC24" s="39"/>
      <c r="AD24" s="39"/>
      <c r="AE24" s="39"/>
      <c r="AF24" s="39"/>
      <c r="AG24" s="42"/>
      <c r="AH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" t="str">
        <f>IF(Table1[[#This Row],[Date]]="","",TEXT(Table1[[#This Row],[Date]],"yyyymmdd"))</f>
        <v/>
      </c>
      <c r="AJ24" t="str">
        <f>Table1[[#This Row],[Date2]]</f>
        <v/>
      </c>
      <c r="AK24" t="str">
        <f>IF(Table1[[#This Row],[Date]]="","",Table1[[#This Row],[Voucher Type]])</f>
        <v/>
      </c>
      <c r="AL24" t="str">
        <f>IF(Table1[[#This Row],[Date]]="","",Table1[[#This Row],[Voucher No]])</f>
        <v/>
      </c>
      <c r="AM24" t="str">
        <f>IF(Table1[[#This Row],[Date]]="","",Table1[[#This Row],[Narration]])</f>
        <v/>
      </c>
      <c r="AN24" t="str">
        <f>IF(Table1[[#This Row],[Date]]="","","tallytools-voucherentry-adhjadhh-"&amp;$AH$1&amp;ROW())</f>
        <v/>
      </c>
      <c r="AO24" t="str">
        <f>IF(Table1[[#This Row],[Date]]="","",$AH$1)</f>
        <v/>
      </c>
      <c r="AP24"/>
      <c r="AQ24" t="str">
        <f>IF(Table1[[#This Row],[Date]]="","","No")</f>
        <v/>
      </c>
      <c r="AR24" t="str">
        <f>IF(Table1[[#This Row],[Date]]="","",IF(Table1[[#This Row],[Net Amt]]&lt;0,"No","Yes"))</f>
        <v/>
      </c>
      <c r="AS24" t="str">
        <f>IF(Table1[[#This Row],[Date]]="","",Table1[[#This Row],[Second Ledger]])</f>
        <v/>
      </c>
      <c r="AT24" t="str">
        <f>IF(Table1[[#This Row],[Date]]="","",IF(Table1[[#This Row],[DP-1]]="Yes",-(Table1[[#This Row],[Payments]]+Table1[[#This Row],[Receipts]]),Table1[[#This Row],[Payments]]+Table1[[#This Row],[Receipts]]))</f>
        <v/>
      </c>
      <c r="AU24"/>
      <c r="AV24" t="str">
        <f>IF(Table1[[#This Row],[Bill Ref No]]="","",Table1[[#This Row],[Bill Ref No]])</f>
        <v/>
      </c>
      <c r="AW24" t="str">
        <f>IF(Table1[[#This Row],[Bill ref name]]="","","New Ref")</f>
        <v/>
      </c>
      <c r="AX24" t="str">
        <f>IF(Table1[[#This Row],[Bill ref name]]="","",Table1[[#This Row],[Amount-1]])</f>
        <v/>
      </c>
      <c r="AY24"/>
      <c r="AZ24"/>
      <c r="BA24" t="str">
        <f>IF(Table1[[#This Row],[Cost Centre]]="","","Primary Cost Category")</f>
        <v/>
      </c>
      <c r="BB24" t="str">
        <f>IF(Table1[[#This Row],[Cost Centre]]="","",Table1[[#This Row],[DP-1]])</f>
        <v/>
      </c>
      <c r="BC24"/>
      <c r="BD24" t="str">
        <f>IF(Table1[[#This Row],[Cost Centre]]="","",Table1[[#This Row],[Cost Centre]])</f>
        <v/>
      </c>
      <c r="BE24" t="str">
        <f>IF(Table1[[#This Row],[Cost Centre]]="","",Table1[[#This Row],[Amount-1]])</f>
        <v/>
      </c>
      <c r="BF24"/>
      <c r="BG24"/>
      <c r="BH24"/>
      <c r="BI24"/>
      <c r="BJ24" t="str">
        <f>IF(Table1[[#This Row],[Date]]="","","No")</f>
        <v/>
      </c>
      <c r="BK24" t="str">
        <f>IF(Table1[[#This Row],[Date]]="","",IF(Table1[[#This Row],[Net Amt]]&lt;0,"Yes","No"))</f>
        <v/>
      </c>
      <c r="BL24" t="str">
        <f>IF(Table1[[#This Row],[Date]]="","",$C$3)</f>
        <v/>
      </c>
      <c r="BM24" t="str">
        <f>IF(Table1[[#This Row],[Date]]="","",-Table1[[#This Row],[Amount-1]])</f>
        <v/>
      </c>
      <c r="BO24" t="str">
        <f>IF(Table1[[#This Row],[Transaction Type]]="","",Table1[[#This Row],[Transaction Type]])</f>
        <v/>
      </c>
      <c r="BP24" t="str">
        <f>IF(Table1[[#This Row],[Instrument No.]]="","",Table1[[#This Row],[Instrument No.]])</f>
        <v/>
      </c>
      <c r="BQ24" t="str">
        <f>IF(Table1[[#This Row],[Instrument No.]]="","",Table1[[#This Row],[Amount-2]])</f>
        <v/>
      </c>
      <c r="BR24" t="str">
        <f>IF(Table1[[#This Row],[Instrument date]]="","",TEXT(Table1[[#This Row],[Instrument date]],"yyyymmdd"))</f>
        <v/>
      </c>
      <c r="BU24" s="48"/>
      <c r="BV24" s="48"/>
      <c r="CX24" t="s">
        <v>207</v>
      </c>
    </row>
    <row r="25" spans="1:102">
      <c r="A25" s="16">
        <f t="shared" si="0"/>
        <v>20</v>
      </c>
      <c r="B25" s="58"/>
      <c r="C25" s="59"/>
      <c r="D25" s="60"/>
      <c r="E25" s="60"/>
      <c r="F25" s="57"/>
      <c r="G25" s="18"/>
      <c r="H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" s="18"/>
      <c r="J25" s="18"/>
      <c r="K25" s="18"/>
      <c r="L25" s="18"/>
      <c r="M25" s="18"/>
      <c r="N25" s="51"/>
      <c r="O25" s="14">
        <f>IF(Table1[[#This Row],[Date]]="",COUNTA(B26:$B$1005),0)</f>
        <v>0</v>
      </c>
      <c r="P25" s="14">
        <f>IF(COUNTA(Table1[[#This Row],[Payments]:[Receipts]])=0,0,(IF(COUNTA(Table1[[#This Row],[Payments]:[Receipts]])&gt;1,1,0)))</f>
        <v>0</v>
      </c>
      <c r="Q25" s="14">
        <f>IF(Table1[[#This Row],[Date]]="",0,IF(AND(Table1[[#This Row],[Date]]&gt;=$Q$2,Table1[[#This Row],[Date]]&lt;=$Q$3),0,1))</f>
        <v>0</v>
      </c>
      <c r="R25" s="14">
        <f>IF(Table1[[#This Row],[Payments]]="",0,IF(ISNUMBER(Table1[[#This Row],[Payments]]),0,1))</f>
        <v>0</v>
      </c>
      <c r="S25" s="14">
        <f>IF(Table1[[#This Row],[Receipts]]="",0,IF(ISNUMBER(Table1[[#This Row],[Receipts]]),0,1))</f>
        <v>0</v>
      </c>
      <c r="T25" s="14">
        <f>IF(LEN(Table1[[#This Row],[Second Ledger]])&gt;0,IF(TYPE(VLOOKUP(Table1[[#This Row],[Second Ledger]],$CZ:$CZ,1,FALSE))=16,1,0),0)</f>
        <v>0</v>
      </c>
      <c r="U25" s="14">
        <f>IF(Table1[[#This Row],[Date]]="",0,IF(Table1[[#This Row],[Voucher Type]]&gt;0,IF(TYPE(VLOOKUP(Table1[[#This Row],[Voucher Type]],Table1[[#All],[Voucher Type Master]],1,FALSE))=16,1,0),0))</f>
        <v>0</v>
      </c>
      <c r="V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" s="14">
        <f>IF(LEN(Table1[[#This Row],[Cost Centre]])&gt;0,IF(TYPE(VLOOKUP(Table1[[#This Row],[Cost Centre]],$DA:$DA,1,FALSE))=16,1,0),0)</f>
        <v>0</v>
      </c>
      <c r="X25" s="14">
        <f>Table1[[#This Row],[Payments]]-Table1[[#This Row],[Receipts]]</f>
        <v>0</v>
      </c>
      <c r="Y25" s="14"/>
      <c r="Z25" s="14"/>
      <c r="AA25" s="14"/>
      <c r="AB25" s="13"/>
      <c r="AC25" s="39"/>
      <c r="AD25" s="39"/>
      <c r="AE25" s="39"/>
      <c r="AF25" s="39"/>
      <c r="AG25" s="42"/>
      <c r="AH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" t="str">
        <f>IF(Table1[[#This Row],[Date]]="","",TEXT(Table1[[#This Row],[Date]],"yyyymmdd"))</f>
        <v/>
      </c>
      <c r="AJ25" t="str">
        <f>Table1[[#This Row],[Date2]]</f>
        <v/>
      </c>
      <c r="AK25" t="str">
        <f>IF(Table1[[#This Row],[Date]]="","",Table1[[#This Row],[Voucher Type]])</f>
        <v/>
      </c>
      <c r="AL25" t="str">
        <f>IF(Table1[[#This Row],[Date]]="","",Table1[[#This Row],[Voucher No]])</f>
        <v/>
      </c>
      <c r="AM25" t="str">
        <f>IF(Table1[[#This Row],[Date]]="","",Table1[[#This Row],[Narration]])</f>
        <v/>
      </c>
      <c r="AN25" t="str">
        <f>IF(Table1[[#This Row],[Date]]="","","tallytools-voucherentry-adhjadhh-"&amp;$AH$1&amp;ROW())</f>
        <v/>
      </c>
      <c r="AO25" t="str">
        <f>IF(Table1[[#This Row],[Date]]="","",$AH$1)</f>
        <v/>
      </c>
      <c r="AP25"/>
      <c r="AQ25" t="str">
        <f>IF(Table1[[#This Row],[Date]]="","","No")</f>
        <v/>
      </c>
      <c r="AR25" t="str">
        <f>IF(Table1[[#This Row],[Date]]="","",IF(Table1[[#This Row],[Net Amt]]&lt;0,"No","Yes"))</f>
        <v/>
      </c>
      <c r="AS25" t="str">
        <f>IF(Table1[[#This Row],[Date]]="","",Table1[[#This Row],[Second Ledger]])</f>
        <v/>
      </c>
      <c r="AT25" t="str">
        <f>IF(Table1[[#This Row],[Date]]="","",IF(Table1[[#This Row],[DP-1]]="Yes",-(Table1[[#This Row],[Payments]]+Table1[[#This Row],[Receipts]]),Table1[[#This Row],[Payments]]+Table1[[#This Row],[Receipts]]))</f>
        <v/>
      </c>
      <c r="AU25"/>
      <c r="AV25" t="str">
        <f>IF(Table1[[#This Row],[Bill Ref No]]="","",Table1[[#This Row],[Bill Ref No]])</f>
        <v/>
      </c>
      <c r="AW25" t="str">
        <f>IF(Table1[[#This Row],[Bill ref name]]="","","New Ref")</f>
        <v/>
      </c>
      <c r="AX25" t="str">
        <f>IF(Table1[[#This Row],[Bill ref name]]="","",Table1[[#This Row],[Amount-1]])</f>
        <v/>
      </c>
      <c r="AY25"/>
      <c r="AZ25"/>
      <c r="BA25" t="str">
        <f>IF(Table1[[#This Row],[Cost Centre]]="","","Primary Cost Category")</f>
        <v/>
      </c>
      <c r="BB25" t="str">
        <f>IF(Table1[[#This Row],[Cost Centre]]="","",Table1[[#This Row],[DP-1]])</f>
        <v/>
      </c>
      <c r="BC25"/>
      <c r="BD25" t="str">
        <f>IF(Table1[[#This Row],[Cost Centre]]="","",Table1[[#This Row],[Cost Centre]])</f>
        <v/>
      </c>
      <c r="BE25" t="str">
        <f>IF(Table1[[#This Row],[Cost Centre]]="","",Table1[[#This Row],[Amount-1]])</f>
        <v/>
      </c>
      <c r="BF25"/>
      <c r="BG25"/>
      <c r="BH25"/>
      <c r="BI25"/>
      <c r="BJ25" t="str">
        <f>IF(Table1[[#This Row],[Date]]="","","No")</f>
        <v/>
      </c>
      <c r="BK25" t="str">
        <f>IF(Table1[[#This Row],[Date]]="","",IF(Table1[[#This Row],[Net Amt]]&lt;0,"Yes","No"))</f>
        <v/>
      </c>
      <c r="BL25" t="str">
        <f>IF(Table1[[#This Row],[Date]]="","",$C$3)</f>
        <v/>
      </c>
      <c r="BM25" t="str">
        <f>IF(Table1[[#This Row],[Date]]="","",-Table1[[#This Row],[Amount-1]])</f>
        <v/>
      </c>
      <c r="BO25" t="str">
        <f>IF(Table1[[#This Row],[Transaction Type]]="","",Table1[[#This Row],[Transaction Type]])</f>
        <v/>
      </c>
      <c r="BP25" t="str">
        <f>IF(Table1[[#This Row],[Instrument No.]]="","",Table1[[#This Row],[Instrument No.]])</f>
        <v/>
      </c>
      <c r="BQ25" t="str">
        <f>IF(Table1[[#This Row],[Instrument No.]]="","",Table1[[#This Row],[Amount-2]])</f>
        <v/>
      </c>
      <c r="BR25" t="str">
        <f>IF(Table1[[#This Row],[Instrument date]]="","",TEXT(Table1[[#This Row],[Instrument date]],"yyyymmdd"))</f>
        <v/>
      </c>
      <c r="BU25" s="48"/>
      <c r="BV25" s="48"/>
      <c r="CX25" t="s">
        <v>208</v>
      </c>
    </row>
    <row r="26" spans="1:102">
      <c r="A26" s="16">
        <f t="shared" si="0"/>
        <v>21</v>
      </c>
      <c r="B26" s="58"/>
      <c r="C26" s="59"/>
      <c r="D26" s="60"/>
      <c r="E26" s="60"/>
      <c r="F26" s="57"/>
      <c r="G26" s="18"/>
      <c r="H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" s="18"/>
      <c r="J26" s="18"/>
      <c r="K26" s="18"/>
      <c r="L26" s="18"/>
      <c r="M26" s="18"/>
      <c r="N26" s="51"/>
      <c r="O26" s="14">
        <f>IF(Table1[[#This Row],[Date]]="",COUNTA(B27:$B$1005),0)</f>
        <v>0</v>
      </c>
      <c r="P26" s="14">
        <f>IF(COUNTA(Table1[[#This Row],[Payments]:[Receipts]])=0,0,(IF(COUNTA(Table1[[#This Row],[Payments]:[Receipts]])&gt;1,1,0)))</f>
        <v>0</v>
      </c>
      <c r="Q26" s="14">
        <f>IF(Table1[[#This Row],[Date]]="",0,IF(AND(Table1[[#This Row],[Date]]&gt;=$Q$2,Table1[[#This Row],[Date]]&lt;=$Q$3),0,1))</f>
        <v>0</v>
      </c>
      <c r="R26" s="14">
        <f>IF(Table1[[#This Row],[Payments]]="",0,IF(ISNUMBER(Table1[[#This Row],[Payments]]),0,1))</f>
        <v>0</v>
      </c>
      <c r="S26" s="14">
        <f>IF(Table1[[#This Row],[Receipts]]="",0,IF(ISNUMBER(Table1[[#This Row],[Receipts]]),0,1))</f>
        <v>0</v>
      </c>
      <c r="T26" s="14">
        <f>IF(LEN(Table1[[#This Row],[Second Ledger]])&gt;0,IF(TYPE(VLOOKUP(Table1[[#This Row],[Second Ledger]],$CZ:$CZ,1,FALSE))=16,1,0),0)</f>
        <v>0</v>
      </c>
      <c r="U26" s="14">
        <f>IF(Table1[[#This Row],[Date]]="",0,IF(Table1[[#This Row],[Voucher Type]]&gt;0,IF(TYPE(VLOOKUP(Table1[[#This Row],[Voucher Type]],Table1[[#All],[Voucher Type Master]],1,FALSE))=16,1,0),0))</f>
        <v>0</v>
      </c>
      <c r="V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" s="14">
        <f>IF(LEN(Table1[[#This Row],[Cost Centre]])&gt;0,IF(TYPE(VLOOKUP(Table1[[#This Row],[Cost Centre]],$DA:$DA,1,FALSE))=16,1,0),0)</f>
        <v>0</v>
      </c>
      <c r="X26" s="14">
        <f>Table1[[#This Row],[Payments]]-Table1[[#This Row],[Receipts]]</f>
        <v>0</v>
      </c>
      <c r="Y26" s="14"/>
      <c r="Z26" s="14"/>
      <c r="AA26" s="14"/>
      <c r="AB26" s="13"/>
      <c r="AC26" s="39"/>
      <c r="AD26" s="39"/>
      <c r="AE26" s="39"/>
      <c r="AF26" s="39"/>
      <c r="AG26" s="42"/>
      <c r="AH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" t="str">
        <f>IF(Table1[[#This Row],[Date]]="","",TEXT(Table1[[#This Row],[Date]],"yyyymmdd"))</f>
        <v/>
      </c>
      <c r="AJ26" t="str">
        <f>Table1[[#This Row],[Date2]]</f>
        <v/>
      </c>
      <c r="AK26" t="str">
        <f>IF(Table1[[#This Row],[Date]]="","",Table1[[#This Row],[Voucher Type]])</f>
        <v/>
      </c>
      <c r="AL26" t="str">
        <f>IF(Table1[[#This Row],[Date]]="","",Table1[[#This Row],[Voucher No]])</f>
        <v/>
      </c>
      <c r="AM26" t="str">
        <f>IF(Table1[[#This Row],[Date]]="","",Table1[[#This Row],[Narration]])</f>
        <v/>
      </c>
      <c r="AN26" t="str">
        <f>IF(Table1[[#This Row],[Date]]="","","tallytools-voucherentry-adhjadhh-"&amp;$AH$1&amp;ROW())</f>
        <v/>
      </c>
      <c r="AO26" t="str">
        <f>IF(Table1[[#This Row],[Date]]="","",$AH$1)</f>
        <v/>
      </c>
      <c r="AP26"/>
      <c r="AQ26" t="str">
        <f>IF(Table1[[#This Row],[Date]]="","","No")</f>
        <v/>
      </c>
      <c r="AR26" t="str">
        <f>IF(Table1[[#This Row],[Date]]="","",IF(Table1[[#This Row],[Net Amt]]&lt;0,"No","Yes"))</f>
        <v/>
      </c>
      <c r="AS26" t="str">
        <f>IF(Table1[[#This Row],[Date]]="","",Table1[[#This Row],[Second Ledger]])</f>
        <v/>
      </c>
      <c r="AT26" t="str">
        <f>IF(Table1[[#This Row],[Date]]="","",IF(Table1[[#This Row],[DP-1]]="Yes",-(Table1[[#This Row],[Payments]]+Table1[[#This Row],[Receipts]]),Table1[[#This Row],[Payments]]+Table1[[#This Row],[Receipts]]))</f>
        <v/>
      </c>
      <c r="AU26"/>
      <c r="AV26" t="str">
        <f>IF(Table1[[#This Row],[Bill Ref No]]="","",Table1[[#This Row],[Bill Ref No]])</f>
        <v/>
      </c>
      <c r="AW26" t="str">
        <f>IF(Table1[[#This Row],[Bill ref name]]="","","New Ref")</f>
        <v/>
      </c>
      <c r="AX26" t="str">
        <f>IF(Table1[[#This Row],[Bill ref name]]="","",Table1[[#This Row],[Amount-1]])</f>
        <v/>
      </c>
      <c r="AY26"/>
      <c r="AZ26"/>
      <c r="BA26" t="str">
        <f>IF(Table1[[#This Row],[Cost Centre]]="","","Primary Cost Category")</f>
        <v/>
      </c>
      <c r="BB26" t="str">
        <f>IF(Table1[[#This Row],[Cost Centre]]="","",Table1[[#This Row],[DP-1]])</f>
        <v/>
      </c>
      <c r="BC26"/>
      <c r="BD26" t="str">
        <f>IF(Table1[[#This Row],[Cost Centre]]="","",Table1[[#This Row],[Cost Centre]])</f>
        <v/>
      </c>
      <c r="BE26" t="str">
        <f>IF(Table1[[#This Row],[Cost Centre]]="","",Table1[[#This Row],[Amount-1]])</f>
        <v/>
      </c>
      <c r="BF26"/>
      <c r="BG26"/>
      <c r="BH26"/>
      <c r="BI26"/>
      <c r="BJ26" t="str">
        <f>IF(Table1[[#This Row],[Date]]="","","No")</f>
        <v/>
      </c>
      <c r="BK26" t="str">
        <f>IF(Table1[[#This Row],[Date]]="","",IF(Table1[[#This Row],[Net Amt]]&lt;0,"Yes","No"))</f>
        <v/>
      </c>
      <c r="BL26" t="str">
        <f>IF(Table1[[#This Row],[Date]]="","",$C$3)</f>
        <v/>
      </c>
      <c r="BM26" t="str">
        <f>IF(Table1[[#This Row],[Date]]="","",-Table1[[#This Row],[Amount-1]])</f>
        <v/>
      </c>
      <c r="BO26" t="str">
        <f>IF(Table1[[#This Row],[Transaction Type]]="","",Table1[[#This Row],[Transaction Type]])</f>
        <v/>
      </c>
      <c r="BP26" t="str">
        <f>IF(Table1[[#This Row],[Instrument No.]]="","",Table1[[#This Row],[Instrument No.]])</f>
        <v/>
      </c>
      <c r="BQ26" t="str">
        <f>IF(Table1[[#This Row],[Instrument No.]]="","",Table1[[#This Row],[Amount-2]])</f>
        <v/>
      </c>
      <c r="BR26" t="str">
        <f>IF(Table1[[#This Row],[Instrument date]]="","",TEXT(Table1[[#This Row],[Instrument date]],"yyyymmdd"))</f>
        <v/>
      </c>
      <c r="BU26" s="48"/>
      <c r="BV26" s="48"/>
      <c r="CX26" t="s">
        <v>209</v>
      </c>
    </row>
    <row r="27" spans="1:102">
      <c r="A27" s="16">
        <f t="shared" si="0"/>
        <v>22</v>
      </c>
      <c r="B27" s="58"/>
      <c r="C27" s="59"/>
      <c r="D27" s="60"/>
      <c r="E27" s="60"/>
      <c r="F27" s="57"/>
      <c r="G27" s="18"/>
      <c r="H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" s="18"/>
      <c r="J27" s="18"/>
      <c r="K27" s="18"/>
      <c r="L27" s="18"/>
      <c r="M27" s="18"/>
      <c r="N27" s="51"/>
      <c r="O27" s="14">
        <f>IF(Table1[[#This Row],[Date]]="",COUNTA(B28:$B$1005),0)</f>
        <v>0</v>
      </c>
      <c r="P27" s="14">
        <f>IF(COUNTA(Table1[[#This Row],[Payments]:[Receipts]])=0,0,(IF(COUNTA(Table1[[#This Row],[Payments]:[Receipts]])&gt;1,1,0)))</f>
        <v>0</v>
      </c>
      <c r="Q27" s="14">
        <f>IF(Table1[[#This Row],[Date]]="",0,IF(AND(Table1[[#This Row],[Date]]&gt;=$Q$2,Table1[[#This Row],[Date]]&lt;=$Q$3),0,1))</f>
        <v>0</v>
      </c>
      <c r="R27" s="14">
        <f>IF(Table1[[#This Row],[Payments]]="",0,IF(ISNUMBER(Table1[[#This Row],[Payments]]),0,1))</f>
        <v>0</v>
      </c>
      <c r="S27" s="14">
        <f>IF(Table1[[#This Row],[Receipts]]="",0,IF(ISNUMBER(Table1[[#This Row],[Receipts]]),0,1))</f>
        <v>0</v>
      </c>
      <c r="T27" s="14">
        <f>IF(LEN(Table1[[#This Row],[Second Ledger]])&gt;0,IF(TYPE(VLOOKUP(Table1[[#This Row],[Second Ledger]],$CZ:$CZ,1,FALSE))=16,1,0),0)</f>
        <v>0</v>
      </c>
      <c r="U27" s="14">
        <f>IF(Table1[[#This Row],[Date]]="",0,IF(Table1[[#This Row],[Voucher Type]]&gt;0,IF(TYPE(VLOOKUP(Table1[[#This Row],[Voucher Type]],Table1[[#All],[Voucher Type Master]],1,FALSE))=16,1,0),0))</f>
        <v>0</v>
      </c>
      <c r="V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" s="14">
        <f>IF(LEN(Table1[[#This Row],[Cost Centre]])&gt;0,IF(TYPE(VLOOKUP(Table1[[#This Row],[Cost Centre]],$DA:$DA,1,FALSE))=16,1,0),0)</f>
        <v>0</v>
      </c>
      <c r="X27" s="14">
        <f>Table1[[#This Row],[Payments]]-Table1[[#This Row],[Receipts]]</f>
        <v>0</v>
      </c>
      <c r="Y27" s="14"/>
      <c r="Z27" s="14"/>
      <c r="AA27" s="14"/>
      <c r="AB27" s="13"/>
      <c r="AC27" s="39"/>
      <c r="AD27" s="39"/>
      <c r="AE27" s="39"/>
      <c r="AF27" s="39"/>
      <c r="AG27" s="42"/>
      <c r="AH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" t="str">
        <f>IF(Table1[[#This Row],[Date]]="","",TEXT(Table1[[#This Row],[Date]],"yyyymmdd"))</f>
        <v/>
      </c>
      <c r="AJ27" t="str">
        <f>Table1[[#This Row],[Date2]]</f>
        <v/>
      </c>
      <c r="AK27" t="str">
        <f>IF(Table1[[#This Row],[Date]]="","",Table1[[#This Row],[Voucher Type]])</f>
        <v/>
      </c>
      <c r="AL27" t="str">
        <f>IF(Table1[[#This Row],[Date]]="","",Table1[[#This Row],[Voucher No]])</f>
        <v/>
      </c>
      <c r="AM27" t="str">
        <f>IF(Table1[[#This Row],[Date]]="","",Table1[[#This Row],[Narration]])</f>
        <v/>
      </c>
      <c r="AN27" t="str">
        <f>IF(Table1[[#This Row],[Date]]="","","tallytools-voucherentry-adhjadhh-"&amp;$AH$1&amp;ROW())</f>
        <v/>
      </c>
      <c r="AO27" t="str">
        <f>IF(Table1[[#This Row],[Date]]="","",$AH$1)</f>
        <v/>
      </c>
      <c r="AP27"/>
      <c r="AQ27" t="str">
        <f>IF(Table1[[#This Row],[Date]]="","","No")</f>
        <v/>
      </c>
      <c r="AR27" t="str">
        <f>IF(Table1[[#This Row],[Date]]="","",IF(Table1[[#This Row],[Net Amt]]&lt;0,"No","Yes"))</f>
        <v/>
      </c>
      <c r="AS27" t="str">
        <f>IF(Table1[[#This Row],[Date]]="","",Table1[[#This Row],[Second Ledger]])</f>
        <v/>
      </c>
      <c r="AT27" t="str">
        <f>IF(Table1[[#This Row],[Date]]="","",IF(Table1[[#This Row],[DP-1]]="Yes",-(Table1[[#This Row],[Payments]]+Table1[[#This Row],[Receipts]]),Table1[[#This Row],[Payments]]+Table1[[#This Row],[Receipts]]))</f>
        <v/>
      </c>
      <c r="AU27"/>
      <c r="AV27" t="str">
        <f>IF(Table1[[#This Row],[Bill Ref No]]="","",Table1[[#This Row],[Bill Ref No]])</f>
        <v/>
      </c>
      <c r="AW27" t="str">
        <f>IF(Table1[[#This Row],[Bill ref name]]="","","New Ref")</f>
        <v/>
      </c>
      <c r="AX27" t="str">
        <f>IF(Table1[[#This Row],[Bill ref name]]="","",Table1[[#This Row],[Amount-1]])</f>
        <v/>
      </c>
      <c r="AY27"/>
      <c r="AZ27"/>
      <c r="BA27" t="str">
        <f>IF(Table1[[#This Row],[Cost Centre]]="","","Primary Cost Category")</f>
        <v/>
      </c>
      <c r="BB27" t="str">
        <f>IF(Table1[[#This Row],[Cost Centre]]="","",Table1[[#This Row],[DP-1]])</f>
        <v/>
      </c>
      <c r="BC27"/>
      <c r="BD27" t="str">
        <f>IF(Table1[[#This Row],[Cost Centre]]="","",Table1[[#This Row],[Cost Centre]])</f>
        <v/>
      </c>
      <c r="BE27" t="str">
        <f>IF(Table1[[#This Row],[Cost Centre]]="","",Table1[[#This Row],[Amount-1]])</f>
        <v/>
      </c>
      <c r="BF27"/>
      <c r="BG27"/>
      <c r="BH27"/>
      <c r="BI27"/>
      <c r="BJ27" t="str">
        <f>IF(Table1[[#This Row],[Date]]="","","No")</f>
        <v/>
      </c>
      <c r="BK27" t="str">
        <f>IF(Table1[[#This Row],[Date]]="","",IF(Table1[[#This Row],[Net Amt]]&lt;0,"Yes","No"))</f>
        <v/>
      </c>
      <c r="BL27" t="str">
        <f>IF(Table1[[#This Row],[Date]]="","",$C$3)</f>
        <v/>
      </c>
      <c r="BM27" t="str">
        <f>IF(Table1[[#This Row],[Date]]="","",-Table1[[#This Row],[Amount-1]])</f>
        <v/>
      </c>
      <c r="BO27" t="str">
        <f>IF(Table1[[#This Row],[Transaction Type]]="","",Table1[[#This Row],[Transaction Type]])</f>
        <v/>
      </c>
      <c r="BP27" t="str">
        <f>IF(Table1[[#This Row],[Instrument No.]]="","",Table1[[#This Row],[Instrument No.]])</f>
        <v/>
      </c>
      <c r="BQ27" t="str">
        <f>IF(Table1[[#This Row],[Instrument No.]]="","",Table1[[#This Row],[Amount-2]])</f>
        <v/>
      </c>
      <c r="BR27" t="str">
        <f>IF(Table1[[#This Row],[Instrument date]]="","",TEXT(Table1[[#This Row],[Instrument date]],"yyyymmdd"))</f>
        <v/>
      </c>
      <c r="BU27" s="48"/>
      <c r="BV27" s="48"/>
      <c r="CX27" t="s">
        <v>210</v>
      </c>
    </row>
    <row r="28" spans="1:102">
      <c r="A28" s="16">
        <f t="shared" si="0"/>
        <v>23</v>
      </c>
      <c r="B28" s="58"/>
      <c r="C28" s="59"/>
      <c r="D28" s="60"/>
      <c r="E28" s="60"/>
      <c r="F28" s="57"/>
      <c r="G28" s="18"/>
      <c r="H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" s="18"/>
      <c r="J28" s="18"/>
      <c r="K28" s="18"/>
      <c r="L28" s="18"/>
      <c r="M28" s="18"/>
      <c r="N28" s="51"/>
      <c r="O28" s="14">
        <f>IF(Table1[[#This Row],[Date]]="",COUNTA(B29:$B$1005),0)</f>
        <v>0</v>
      </c>
      <c r="P28" s="14">
        <f>IF(COUNTA(Table1[[#This Row],[Payments]:[Receipts]])=0,0,(IF(COUNTA(Table1[[#This Row],[Payments]:[Receipts]])&gt;1,1,0)))</f>
        <v>0</v>
      </c>
      <c r="Q28" s="14">
        <f>IF(Table1[[#This Row],[Date]]="",0,IF(AND(Table1[[#This Row],[Date]]&gt;=$Q$2,Table1[[#This Row],[Date]]&lt;=$Q$3),0,1))</f>
        <v>0</v>
      </c>
      <c r="R28" s="14">
        <f>IF(Table1[[#This Row],[Payments]]="",0,IF(ISNUMBER(Table1[[#This Row],[Payments]]),0,1))</f>
        <v>0</v>
      </c>
      <c r="S28" s="14">
        <f>IF(Table1[[#This Row],[Receipts]]="",0,IF(ISNUMBER(Table1[[#This Row],[Receipts]]),0,1))</f>
        <v>0</v>
      </c>
      <c r="T28" s="14">
        <f>IF(LEN(Table1[[#This Row],[Second Ledger]])&gt;0,IF(TYPE(VLOOKUP(Table1[[#This Row],[Second Ledger]],$CZ:$CZ,1,FALSE))=16,1,0),0)</f>
        <v>0</v>
      </c>
      <c r="U28" s="14">
        <f>IF(Table1[[#This Row],[Date]]="",0,IF(Table1[[#This Row],[Voucher Type]]&gt;0,IF(TYPE(VLOOKUP(Table1[[#This Row],[Voucher Type]],Table1[[#All],[Voucher Type Master]],1,FALSE))=16,1,0),0))</f>
        <v>0</v>
      </c>
      <c r="V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" s="14">
        <f>IF(LEN(Table1[[#This Row],[Cost Centre]])&gt;0,IF(TYPE(VLOOKUP(Table1[[#This Row],[Cost Centre]],$DA:$DA,1,FALSE))=16,1,0),0)</f>
        <v>0</v>
      </c>
      <c r="X28" s="14">
        <f>Table1[[#This Row],[Payments]]-Table1[[#This Row],[Receipts]]</f>
        <v>0</v>
      </c>
      <c r="Y28" s="14"/>
      <c r="Z28" s="14"/>
      <c r="AA28" s="14"/>
      <c r="AB28" s="13"/>
      <c r="AC28" s="39"/>
      <c r="AD28" s="39"/>
      <c r="AE28" s="39"/>
      <c r="AF28" s="39"/>
      <c r="AG28" s="42"/>
      <c r="AH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" t="str">
        <f>IF(Table1[[#This Row],[Date]]="","",TEXT(Table1[[#This Row],[Date]],"yyyymmdd"))</f>
        <v/>
      </c>
      <c r="AJ28" t="str">
        <f>Table1[[#This Row],[Date2]]</f>
        <v/>
      </c>
      <c r="AK28" t="str">
        <f>IF(Table1[[#This Row],[Date]]="","",Table1[[#This Row],[Voucher Type]])</f>
        <v/>
      </c>
      <c r="AL28" t="str">
        <f>IF(Table1[[#This Row],[Date]]="","",Table1[[#This Row],[Voucher No]])</f>
        <v/>
      </c>
      <c r="AM28" t="str">
        <f>IF(Table1[[#This Row],[Date]]="","",Table1[[#This Row],[Narration]])</f>
        <v/>
      </c>
      <c r="AN28" t="str">
        <f>IF(Table1[[#This Row],[Date]]="","","tallytools-voucherentry-adhjadhh-"&amp;$AH$1&amp;ROW())</f>
        <v/>
      </c>
      <c r="AO28" t="str">
        <f>IF(Table1[[#This Row],[Date]]="","",$AH$1)</f>
        <v/>
      </c>
      <c r="AP28"/>
      <c r="AQ28" t="str">
        <f>IF(Table1[[#This Row],[Date]]="","","No")</f>
        <v/>
      </c>
      <c r="AR28" t="str">
        <f>IF(Table1[[#This Row],[Date]]="","",IF(Table1[[#This Row],[Net Amt]]&lt;0,"No","Yes"))</f>
        <v/>
      </c>
      <c r="AS28" t="str">
        <f>IF(Table1[[#This Row],[Date]]="","",Table1[[#This Row],[Second Ledger]])</f>
        <v/>
      </c>
      <c r="AT28" t="str">
        <f>IF(Table1[[#This Row],[Date]]="","",IF(Table1[[#This Row],[DP-1]]="Yes",-(Table1[[#This Row],[Payments]]+Table1[[#This Row],[Receipts]]),Table1[[#This Row],[Payments]]+Table1[[#This Row],[Receipts]]))</f>
        <v/>
      </c>
      <c r="AU28"/>
      <c r="AV28" t="str">
        <f>IF(Table1[[#This Row],[Bill Ref No]]="","",Table1[[#This Row],[Bill Ref No]])</f>
        <v/>
      </c>
      <c r="AW28" t="str">
        <f>IF(Table1[[#This Row],[Bill ref name]]="","","New Ref")</f>
        <v/>
      </c>
      <c r="AX28" t="str">
        <f>IF(Table1[[#This Row],[Bill ref name]]="","",Table1[[#This Row],[Amount-1]])</f>
        <v/>
      </c>
      <c r="AY28"/>
      <c r="AZ28"/>
      <c r="BA28" t="str">
        <f>IF(Table1[[#This Row],[Cost Centre]]="","","Primary Cost Category")</f>
        <v/>
      </c>
      <c r="BB28" t="str">
        <f>IF(Table1[[#This Row],[Cost Centre]]="","",Table1[[#This Row],[DP-1]])</f>
        <v/>
      </c>
      <c r="BC28"/>
      <c r="BD28" t="str">
        <f>IF(Table1[[#This Row],[Cost Centre]]="","",Table1[[#This Row],[Cost Centre]])</f>
        <v/>
      </c>
      <c r="BE28" t="str">
        <f>IF(Table1[[#This Row],[Cost Centre]]="","",Table1[[#This Row],[Amount-1]])</f>
        <v/>
      </c>
      <c r="BF28"/>
      <c r="BG28"/>
      <c r="BH28"/>
      <c r="BI28"/>
      <c r="BJ28" t="str">
        <f>IF(Table1[[#This Row],[Date]]="","","No")</f>
        <v/>
      </c>
      <c r="BK28" t="str">
        <f>IF(Table1[[#This Row],[Date]]="","",IF(Table1[[#This Row],[Net Amt]]&lt;0,"Yes","No"))</f>
        <v/>
      </c>
      <c r="BL28" t="str">
        <f>IF(Table1[[#This Row],[Date]]="","",$C$3)</f>
        <v/>
      </c>
      <c r="BM28" t="str">
        <f>IF(Table1[[#This Row],[Date]]="","",-Table1[[#This Row],[Amount-1]])</f>
        <v/>
      </c>
      <c r="BO28" t="str">
        <f>IF(Table1[[#This Row],[Transaction Type]]="","",Table1[[#This Row],[Transaction Type]])</f>
        <v/>
      </c>
      <c r="BP28" t="str">
        <f>IF(Table1[[#This Row],[Instrument No.]]="","",Table1[[#This Row],[Instrument No.]])</f>
        <v/>
      </c>
      <c r="BQ28" t="str">
        <f>IF(Table1[[#This Row],[Instrument No.]]="","",Table1[[#This Row],[Amount-2]])</f>
        <v/>
      </c>
      <c r="BR28" t="str">
        <f>IF(Table1[[#This Row],[Instrument date]]="","",TEXT(Table1[[#This Row],[Instrument date]],"yyyymmdd"))</f>
        <v/>
      </c>
      <c r="BU28" s="48"/>
      <c r="BV28" s="48"/>
      <c r="CX28" t="s">
        <v>211</v>
      </c>
    </row>
    <row r="29" spans="1:102">
      <c r="A29" s="16">
        <f t="shared" si="0"/>
        <v>24</v>
      </c>
      <c r="B29" s="58"/>
      <c r="C29" s="59"/>
      <c r="D29" s="60"/>
      <c r="E29" s="60"/>
      <c r="F29" s="57"/>
      <c r="G29" s="18"/>
      <c r="H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" s="18"/>
      <c r="J29" s="18"/>
      <c r="K29" s="18"/>
      <c r="L29" s="18"/>
      <c r="M29" s="18"/>
      <c r="N29" s="51"/>
      <c r="O29" s="14">
        <f>IF(Table1[[#This Row],[Date]]="",COUNTA(B30:$B$1005),0)</f>
        <v>0</v>
      </c>
      <c r="P29" s="14">
        <f>IF(COUNTA(Table1[[#This Row],[Payments]:[Receipts]])=0,0,(IF(COUNTA(Table1[[#This Row],[Payments]:[Receipts]])&gt;1,1,0)))</f>
        <v>0</v>
      </c>
      <c r="Q29" s="14">
        <f>IF(Table1[[#This Row],[Date]]="",0,IF(AND(Table1[[#This Row],[Date]]&gt;=$Q$2,Table1[[#This Row],[Date]]&lt;=$Q$3),0,1))</f>
        <v>0</v>
      </c>
      <c r="R29" s="14">
        <f>IF(Table1[[#This Row],[Payments]]="",0,IF(ISNUMBER(Table1[[#This Row],[Payments]]),0,1))</f>
        <v>0</v>
      </c>
      <c r="S29" s="14">
        <f>IF(Table1[[#This Row],[Receipts]]="",0,IF(ISNUMBER(Table1[[#This Row],[Receipts]]),0,1))</f>
        <v>0</v>
      </c>
      <c r="T29" s="14">
        <f>IF(LEN(Table1[[#This Row],[Second Ledger]])&gt;0,IF(TYPE(VLOOKUP(Table1[[#This Row],[Second Ledger]],$CZ:$CZ,1,FALSE))=16,1,0),0)</f>
        <v>0</v>
      </c>
      <c r="U29" s="14">
        <f>IF(Table1[[#This Row],[Date]]="",0,IF(Table1[[#This Row],[Voucher Type]]&gt;0,IF(TYPE(VLOOKUP(Table1[[#This Row],[Voucher Type]],Table1[[#All],[Voucher Type Master]],1,FALSE))=16,1,0),0))</f>
        <v>0</v>
      </c>
      <c r="V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" s="14">
        <f>IF(LEN(Table1[[#This Row],[Cost Centre]])&gt;0,IF(TYPE(VLOOKUP(Table1[[#This Row],[Cost Centre]],$DA:$DA,1,FALSE))=16,1,0),0)</f>
        <v>0</v>
      </c>
      <c r="X29" s="14">
        <f>Table1[[#This Row],[Payments]]-Table1[[#This Row],[Receipts]]</f>
        <v>0</v>
      </c>
      <c r="Y29" s="14"/>
      <c r="Z29" s="14"/>
      <c r="AA29" s="14"/>
      <c r="AB29" s="13"/>
      <c r="AC29" s="39"/>
      <c r="AD29" s="39"/>
      <c r="AE29" s="39"/>
      <c r="AF29" s="39"/>
      <c r="AG29" s="42"/>
      <c r="AH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" t="str">
        <f>IF(Table1[[#This Row],[Date]]="","",TEXT(Table1[[#This Row],[Date]],"yyyymmdd"))</f>
        <v/>
      </c>
      <c r="AJ29" t="str">
        <f>Table1[[#This Row],[Date2]]</f>
        <v/>
      </c>
      <c r="AK29" t="str">
        <f>IF(Table1[[#This Row],[Date]]="","",Table1[[#This Row],[Voucher Type]])</f>
        <v/>
      </c>
      <c r="AL29" t="str">
        <f>IF(Table1[[#This Row],[Date]]="","",Table1[[#This Row],[Voucher No]])</f>
        <v/>
      </c>
      <c r="AM29" t="str">
        <f>IF(Table1[[#This Row],[Date]]="","",Table1[[#This Row],[Narration]])</f>
        <v/>
      </c>
      <c r="AN29" t="str">
        <f>IF(Table1[[#This Row],[Date]]="","","tallytools-voucherentry-adhjadhh-"&amp;$AH$1&amp;ROW())</f>
        <v/>
      </c>
      <c r="AO29" t="str">
        <f>IF(Table1[[#This Row],[Date]]="","",$AH$1)</f>
        <v/>
      </c>
      <c r="AP29"/>
      <c r="AQ29" t="str">
        <f>IF(Table1[[#This Row],[Date]]="","","No")</f>
        <v/>
      </c>
      <c r="AR29" t="str">
        <f>IF(Table1[[#This Row],[Date]]="","",IF(Table1[[#This Row],[Net Amt]]&lt;0,"No","Yes"))</f>
        <v/>
      </c>
      <c r="AS29" t="str">
        <f>IF(Table1[[#This Row],[Date]]="","",Table1[[#This Row],[Second Ledger]])</f>
        <v/>
      </c>
      <c r="AT29" t="str">
        <f>IF(Table1[[#This Row],[Date]]="","",IF(Table1[[#This Row],[DP-1]]="Yes",-(Table1[[#This Row],[Payments]]+Table1[[#This Row],[Receipts]]),Table1[[#This Row],[Payments]]+Table1[[#This Row],[Receipts]]))</f>
        <v/>
      </c>
      <c r="AU29"/>
      <c r="AV29" t="str">
        <f>IF(Table1[[#This Row],[Bill Ref No]]="","",Table1[[#This Row],[Bill Ref No]])</f>
        <v/>
      </c>
      <c r="AW29" t="str">
        <f>IF(Table1[[#This Row],[Bill ref name]]="","","New Ref")</f>
        <v/>
      </c>
      <c r="AX29" t="str">
        <f>IF(Table1[[#This Row],[Bill ref name]]="","",Table1[[#This Row],[Amount-1]])</f>
        <v/>
      </c>
      <c r="AY29"/>
      <c r="AZ29"/>
      <c r="BA29" t="str">
        <f>IF(Table1[[#This Row],[Cost Centre]]="","","Primary Cost Category")</f>
        <v/>
      </c>
      <c r="BB29" t="str">
        <f>IF(Table1[[#This Row],[Cost Centre]]="","",Table1[[#This Row],[DP-1]])</f>
        <v/>
      </c>
      <c r="BC29"/>
      <c r="BD29" t="str">
        <f>IF(Table1[[#This Row],[Cost Centre]]="","",Table1[[#This Row],[Cost Centre]])</f>
        <v/>
      </c>
      <c r="BE29" t="str">
        <f>IF(Table1[[#This Row],[Cost Centre]]="","",Table1[[#This Row],[Amount-1]])</f>
        <v/>
      </c>
      <c r="BF29"/>
      <c r="BG29"/>
      <c r="BH29"/>
      <c r="BI29"/>
      <c r="BJ29" t="str">
        <f>IF(Table1[[#This Row],[Date]]="","","No")</f>
        <v/>
      </c>
      <c r="BK29" t="str">
        <f>IF(Table1[[#This Row],[Date]]="","",IF(Table1[[#This Row],[Net Amt]]&lt;0,"Yes","No"))</f>
        <v/>
      </c>
      <c r="BL29" t="str">
        <f>IF(Table1[[#This Row],[Date]]="","",$C$3)</f>
        <v/>
      </c>
      <c r="BM29" t="str">
        <f>IF(Table1[[#This Row],[Date]]="","",-Table1[[#This Row],[Amount-1]])</f>
        <v/>
      </c>
      <c r="BO29" t="str">
        <f>IF(Table1[[#This Row],[Transaction Type]]="","",Table1[[#This Row],[Transaction Type]])</f>
        <v/>
      </c>
      <c r="BP29" t="str">
        <f>IF(Table1[[#This Row],[Instrument No.]]="","",Table1[[#This Row],[Instrument No.]])</f>
        <v/>
      </c>
      <c r="BQ29" t="str">
        <f>IF(Table1[[#This Row],[Instrument No.]]="","",Table1[[#This Row],[Amount-2]])</f>
        <v/>
      </c>
      <c r="BR29" t="str">
        <f>IF(Table1[[#This Row],[Instrument date]]="","",TEXT(Table1[[#This Row],[Instrument date]],"yyyymmdd"))</f>
        <v/>
      </c>
      <c r="BU29" s="48"/>
      <c r="BV29" s="48"/>
      <c r="CX29" t="s">
        <v>212</v>
      </c>
    </row>
    <row r="30" spans="1:102">
      <c r="A30" s="16">
        <f t="shared" si="0"/>
        <v>25</v>
      </c>
      <c r="B30" s="58"/>
      <c r="C30" s="59"/>
      <c r="D30" s="60"/>
      <c r="E30" s="60"/>
      <c r="F30" s="57"/>
      <c r="G30" s="18"/>
      <c r="H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" s="18"/>
      <c r="J30" s="18"/>
      <c r="K30" s="18"/>
      <c r="L30" s="18"/>
      <c r="M30" s="18"/>
      <c r="N30" s="51"/>
      <c r="O30" s="14">
        <f>IF(Table1[[#This Row],[Date]]="",COUNTA(B31:$B$1005),0)</f>
        <v>0</v>
      </c>
      <c r="P30" s="14">
        <f>IF(COUNTA(Table1[[#This Row],[Payments]:[Receipts]])=0,0,(IF(COUNTA(Table1[[#This Row],[Payments]:[Receipts]])&gt;1,1,0)))</f>
        <v>0</v>
      </c>
      <c r="Q30" s="14">
        <f>IF(Table1[[#This Row],[Date]]="",0,IF(AND(Table1[[#This Row],[Date]]&gt;=$Q$2,Table1[[#This Row],[Date]]&lt;=$Q$3),0,1))</f>
        <v>0</v>
      </c>
      <c r="R30" s="14">
        <f>IF(Table1[[#This Row],[Payments]]="",0,IF(ISNUMBER(Table1[[#This Row],[Payments]]),0,1))</f>
        <v>0</v>
      </c>
      <c r="S30" s="14">
        <f>IF(Table1[[#This Row],[Receipts]]="",0,IF(ISNUMBER(Table1[[#This Row],[Receipts]]),0,1))</f>
        <v>0</v>
      </c>
      <c r="T30" s="14">
        <f>IF(LEN(Table1[[#This Row],[Second Ledger]])&gt;0,IF(TYPE(VLOOKUP(Table1[[#This Row],[Second Ledger]],$CZ:$CZ,1,FALSE))=16,1,0),0)</f>
        <v>0</v>
      </c>
      <c r="U30" s="14">
        <f>IF(Table1[[#This Row],[Date]]="",0,IF(Table1[[#This Row],[Voucher Type]]&gt;0,IF(TYPE(VLOOKUP(Table1[[#This Row],[Voucher Type]],Table1[[#All],[Voucher Type Master]],1,FALSE))=16,1,0),0))</f>
        <v>0</v>
      </c>
      <c r="V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" s="14">
        <f>IF(LEN(Table1[[#This Row],[Cost Centre]])&gt;0,IF(TYPE(VLOOKUP(Table1[[#This Row],[Cost Centre]],$DA:$DA,1,FALSE))=16,1,0),0)</f>
        <v>0</v>
      </c>
      <c r="X30" s="14">
        <f>Table1[[#This Row],[Payments]]-Table1[[#This Row],[Receipts]]</f>
        <v>0</v>
      </c>
      <c r="Y30" s="14"/>
      <c r="Z30" s="14"/>
      <c r="AA30" s="14"/>
      <c r="AB30" s="13"/>
      <c r="AC30" s="39"/>
      <c r="AD30" s="39"/>
      <c r="AE30" s="39"/>
      <c r="AF30" s="39"/>
      <c r="AG30" s="42"/>
      <c r="AH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" t="str">
        <f>IF(Table1[[#This Row],[Date]]="","",TEXT(Table1[[#This Row],[Date]],"yyyymmdd"))</f>
        <v/>
      </c>
      <c r="AJ30" t="str">
        <f>Table1[[#This Row],[Date2]]</f>
        <v/>
      </c>
      <c r="AK30" t="str">
        <f>IF(Table1[[#This Row],[Date]]="","",Table1[[#This Row],[Voucher Type]])</f>
        <v/>
      </c>
      <c r="AL30" t="str">
        <f>IF(Table1[[#This Row],[Date]]="","",Table1[[#This Row],[Voucher No]])</f>
        <v/>
      </c>
      <c r="AM30" t="str">
        <f>IF(Table1[[#This Row],[Date]]="","",Table1[[#This Row],[Narration]])</f>
        <v/>
      </c>
      <c r="AN30" t="str">
        <f>IF(Table1[[#This Row],[Date]]="","","tallytools-voucherentry-adhjadhh-"&amp;$AH$1&amp;ROW())</f>
        <v/>
      </c>
      <c r="AO30" t="str">
        <f>IF(Table1[[#This Row],[Date]]="","",$AH$1)</f>
        <v/>
      </c>
      <c r="AP30"/>
      <c r="AQ30" t="str">
        <f>IF(Table1[[#This Row],[Date]]="","","No")</f>
        <v/>
      </c>
      <c r="AR30" t="str">
        <f>IF(Table1[[#This Row],[Date]]="","",IF(Table1[[#This Row],[Net Amt]]&lt;0,"No","Yes"))</f>
        <v/>
      </c>
      <c r="AS30" t="str">
        <f>IF(Table1[[#This Row],[Date]]="","",Table1[[#This Row],[Second Ledger]])</f>
        <v/>
      </c>
      <c r="AT30" t="str">
        <f>IF(Table1[[#This Row],[Date]]="","",IF(Table1[[#This Row],[DP-1]]="Yes",-(Table1[[#This Row],[Payments]]+Table1[[#This Row],[Receipts]]),Table1[[#This Row],[Payments]]+Table1[[#This Row],[Receipts]]))</f>
        <v/>
      </c>
      <c r="AU30"/>
      <c r="AV30" t="str">
        <f>IF(Table1[[#This Row],[Bill Ref No]]="","",Table1[[#This Row],[Bill Ref No]])</f>
        <v/>
      </c>
      <c r="AW30" t="str">
        <f>IF(Table1[[#This Row],[Bill ref name]]="","","New Ref")</f>
        <v/>
      </c>
      <c r="AX30" t="str">
        <f>IF(Table1[[#This Row],[Bill ref name]]="","",Table1[[#This Row],[Amount-1]])</f>
        <v/>
      </c>
      <c r="AY30"/>
      <c r="AZ30"/>
      <c r="BA30" t="str">
        <f>IF(Table1[[#This Row],[Cost Centre]]="","","Primary Cost Category")</f>
        <v/>
      </c>
      <c r="BB30" t="str">
        <f>IF(Table1[[#This Row],[Cost Centre]]="","",Table1[[#This Row],[DP-1]])</f>
        <v/>
      </c>
      <c r="BC30"/>
      <c r="BD30" t="str">
        <f>IF(Table1[[#This Row],[Cost Centre]]="","",Table1[[#This Row],[Cost Centre]])</f>
        <v/>
      </c>
      <c r="BE30" t="str">
        <f>IF(Table1[[#This Row],[Cost Centre]]="","",Table1[[#This Row],[Amount-1]])</f>
        <v/>
      </c>
      <c r="BF30"/>
      <c r="BG30"/>
      <c r="BH30"/>
      <c r="BI30"/>
      <c r="BJ30" t="str">
        <f>IF(Table1[[#This Row],[Date]]="","","No")</f>
        <v/>
      </c>
      <c r="BK30" t="str">
        <f>IF(Table1[[#This Row],[Date]]="","",IF(Table1[[#This Row],[Net Amt]]&lt;0,"Yes","No"))</f>
        <v/>
      </c>
      <c r="BL30" t="str">
        <f>IF(Table1[[#This Row],[Date]]="","",$C$3)</f>
        <v/>
      </c>
      <c r="BM30" t="str">
        <f>IF(Table1[[#This Row],[Date]]="","",-Table1[[#This Row],[Amount-1]])</f>
        <v/>
      </c>
      <c r="BO30" t="str">
        <f>IF(Table1[[#This Row],[Transaction Type]]="","",Table1[[#This Row],[Transaction Type]])</f>
        <v/>
      </c>
      <c r="BP30" t="str">
        <f>IF(Table1[[#This Row],[Instrument No.]]="","",Table1[[#This Row],[Instrument No.]])</f>
        <v/>
      </c>
      <c r="BQ30" t="str">
        <f>IF(Table1[[#This Row],[Instrument No.]]="","",Table1[[#This Row],[Amount-2]])</f>
        <v/>
      </c>
      <c r="BR30" t="str">
        <f>IF(Table1[[#This Row],[Instrument date]]="","",TEXT(Table1[[#This Row],[Instrument date]],"yyyymmdd"))</f>
        <v/>
      </c>
      <c r="BU30" s="48"/>
      <c r="BV30" s="48"/>
      <c r="CX30" t="s">
        <v>213</v>
      </c>
    </row>
    <row r="31" spans="1:102">
      <c r="A31" s="16">
        <f t="shared" si="0"/>
        <v>26</v>
      </c>
      <c r="B31" s="58"/>
      <c r="C31" s="59"/>
      <c r="D31" s="60"/>
      <c r="E31" s="60"/>
      <c r="F31" s="57"/>
      <c r="G31" s="18"/>
      <c r="H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" s="18"/>
      <c r="J31" s="18"/>
      <c r="K31" s="18"/>
      <c r="L31" s="18"/>
      <c r="M31" s="18"/>
      <c r="N31" s="51"/>
      <c r="O31" s="14">
        <f>IF(Table1[[#This Row],[Date]]="",COUNTA(B32:$B$1005),0)</f>
        <v>0</v>
      </c>
      <c r="P31" s="14">
        <f>IF(COUNTA(Table1[[#This Row],[Payments]:[Receipts]])=0,0,(IF(COUNTA(Table1[[#This Row],[Payments]:[Receipts]])&gt;1,1,0)))</f>
        <v>0</v>
      </c>
      <c r="Q31" s="14">
        <f>IF(Table1[[#This Row],[Date]]="",0,IF(AND(Table1[[#This Row],[Date]]&gt;=$Q$2,Table1[[#This Row],[Date]]&lt;=$Q$3),0,1))</f>
        <v>0</v>
      </c>
      <c r="R31" s="14">
        <f>IF(Table1[[#This Row],[Payments]]="",0,IF(ISNUMBER(Table1[[#This Row],[Payments]]),0,1))</f>
        <v>0</v>
      </c>
      <c r="S31" s="14">
        <f>IF(Table1[[#This Row],[Receipts]]="",0,IF(ISNUMBER(Table1[[#This Row],[Receipts]]),0,1))</f>
        <v>0</v>
      </c>
      <c r="T31" s="14">
        <f>IF(LEN(Table1[[#This Row],[Second Ledger]])&gt;0,IF(TYPE(VLOOKUP(Table1[[#This Row],[Second Ledger]],$CZ:$CZ,1,FALSE))=16,1,0),0)</f>
        <v>0</v>
      </c>
      <c r="U31" s="14">
        <f>IF(Table1[[#This Row],[Date]]="",0,IF(Table1[[#This Row],[Voucher Type]]&gt;0,IF(TYPE(VLOOKUP(Table1[[#This Row],[Voucher Type]],Table1[[#All],[Voucher Type Master]],1,FALSE))=16,1,0),0))</f>
        <v>0</v>
      </c>
      <c r="V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" s="14">
        <f>IF(LEN(Table1[[#This Row],[Cost Centre]])&gt;0,IF(TYPE(VLOOKUP(Table1[[#This Row],[Cost Centre]],$DA:$DA,1,FALSE))=16,1,0),0)</f>
        <v>0</v>
      </c>
      <c r="X31" s="14">
        <f>Table1[[#This Row],[Payments]]-Table1[[#This Row],[Receipts]]</f>
        <v>0</v>
      </c>
      <c r="Y31" s="14"/>
      <c r="Z31" s="14"/>
      <c r="AA31" s="14"/>
      <c r="AB31" s="13"/>
      <c r="AC31" s="39"/>
      <c r="AD31" s="39"/>
      <c r="AE31" s="39"/>
      <c r="AF31" s="39"/>
      <c r="AG31" s="42"/>
      <c r="AH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" t="str">
        <f>IF(Table1[[#This Row],[Date]]="","",TEXT(Table1[[#This Row],[Date]],"yyyymmdd"))</f>
        <v/>
      </c>
      <c r="AJ31" t="str">
        <f>Table1[[#This Row],[Date2]]</f>
        <v/>
      </c>
      <c r="AK31" t="str">
        <f>IF(Table1[[#This Row],[Date]]="","",Table1[[#This Row],[Voucher Type]])</f>
        <v/>
      </c>
      <c r="AL31" t="str">
        <f>IF(Table1[[#This Row],[Date]]="","",Table1[[#This Row],[Voucher No]])</f>
        <v/>
      </c>
      <c r="AM31" t="str">
        <f>IF(Table1[[#This Row],[Date]]="","",Table1[[#This Row],[Narration]])</f>
        <v/>
      </c>
      <c r="AN31" t="str">
        <f>IF(Table1[[#This Row],[Date]]="","","tallytools-voucherentry-adhjadhh-"&amp;$AH$1&amp;ROW())</f>
        <v/>
      </c>
      <c r="AO31" t="str">
        <f>IF(Table1[[#This Row],[Date]]="","",$AH$1)</f>
        <v/>
      </c>
      <c r="AP31"/>
      <c r="AQ31" t="str">
        <f>IF(Table1[[#This Row],[Date]]="","","No")</f>
        <v/>
      </c>
      <c r="AR31" t="str">
        <f>IF(Table1[[#This Row],[Date]]="","",IF(Table1[[#This Row],[Net Amt]]&lt;0,"No","Yes"))</f>
        <v/>
      </c>
      <c r="AS31" t="str">
        <f>IF(Table1[[#This Row],[Date]]="","",Table1[[#This Row],[Second Ledger]])</f>
        <v/>
      </c>
      <c r="AT31" t="str">
        <f>IF(Table1[[#This Row],[Date]]="","",IF(Table1[[#This Row],[DP-1]]="Yes",-(Table1[[#This Row],[Payments]]+Table1[[#This Row],[Receipts]]),Table1[[#This Row],[Payments]]+Table1[[#This Row],[Receipts]]))</f>
        <v/>
      </c>
      <c r="AU31"/>
      <c r="AV31" t="str">
        <f>IF(Table1[[#This Row],[Bill Ref No]]="","",Table1[[#This Row],[Bill Ref No]])</f>
        <v/>
      </c>
      <c r="AW31" t="str">
        <f>IF(Table1[[#This Row],[Bill ref name]]="","","New Ref")</f>
        <v/>
      </c>
      <c r="AX31" t="str">
        <f>IF(Table1[[#This Row],[Bill ref name]]="","",Table1[[#This Row],[Amount-1]])</f>
        <v/>
      </c>
      <c r="AY31"/>
      <c r="AZ31"/>
      <c r="BA31" t="str">
        <f>IF(Table1[[#This Row],[Cost Centre]]="","","Primary Cost Category")</f>
        <v/>
      </c>
      <c r="BB31" t="str">
        <f>IF(Table1[[#This Row],[Cost Centre]]="","",Table1[[#This Row],[DP-1]])</f>
        <v/>
      </c>
      <c r="BC31"/>
      <c r="BD31" t="str">
        <f>IF(Table1[[#This Row],[Cost Centre]]="","",Table1[[#This Row],[Cost Centre]])</f>
        <v/>
      </c>
      <c r="BE31" t="str">
        <f>IF(Table1[[#This Row],[Cost Centre]]="","",Table1[[#This Row],[Amount-1]])</f>
        <v/>
      </c>
      <c r="BF31"/>
      <c r="BG31"/>
      <c r="BH31"/>
      <c r="BI31"/>
      <c r="BJ31" t="str">
        <f>IF(Table1[[#This Row],[Date]]="","","No")</f>
        <v/>
      </c>
      <c r="BK31" t="str">
        <f>IF(Table1[[#This Row],[Date]]="","",IF(Table1[[#This Row],[Net Amt]]&lt;0,"Yes","No"))</f>
        <v/>
      </c>
      <c r="BL31" t="str">
        <f>IF(Table1[[#This Row],[Date]]="","",$C$3)</f>
        <v/>
      </c>
      <c r="BM31" t="str">
        <f>IF(Table1[[#This Row],[Date]]="","",-Table1[[#This Row],[Amount-1]])</f>
        <v/>
      </c>
      <c r="BO31" t="str">
        <f>IF(Table1[[#This Row],[Transaction Type]]="","",Table1[[#This Row],[Transaction Type]])</f>
        <v/>
      </c>
      <c r="BP31" t="str">
        <f>IF(Table1[[#This Row],[Instrument No.]]="","",Table1[[#This Row],[Instrument No.]])</f>
        <v/>
      </c>
      <c r="BQ31" t="str">
        <f>IF(Table1[[#This Row],[Instrument No.]]="","",Table1[[#This Row],[Amount-2]])</f>
        <v/>
      </c>
      <c r="BR31" t="str">
        <f>IF(Table1[[#This Row],[Instrument date]]="","",TEXT(Table1[[#This Row],[Instrument date]],"yyyymmdd"))</f>
        <v/>
      </c>
      <c r="BU31" s="48"/>
      <c r="BV31" s="48"/>
      <c r="CX31" t="s">
        <v>214</v>
      </c>
    </row>
    <row r="32" spans="1:102">
      <c r="A32" s="16">
        <f t="shared" si="0"/>
        <v>27</v>
      </c>
      <c r="B32" s="58"/>
      <c r="C32" s="59"/>
      <c r="D32" s="60"/>
      <c r="E32" s="60"/>
      <c r="F32" s="57"/>
      <c r="G32" s="18"/>
      <c r="H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" s="18"/>
      <c r="J32" s="18"/>
      <c r="K32" s="18"/>
      <c r="L32" s="18"/>
      <c r="M32" s="18"/>
      <c r="N32" s="51"/>
      <c r="O32" s="14">
        <f>IF(Table1[[#This Row],[Date]]="",COUNTA(B33:$B$1005),0)</f>
        <v>0</v>
      </c>
      <c r="P32" s="14">
        <f>IF(COUNTA(Table1[[#This Row],[Payments]:[Receipts]])=0,0,(IF(COUNTA(Table1[[#This Row],[Payments]:[Receipts]])&gt;1,1,0)))</f>
        <v>0</v>
      </c>
      <c r="Q32" s="14">
        <f>IF(Table1[[#This Row],[Date]]="",0,IF(AND(Table1[[#This Row],[Date]]&gt;=$Q$2,Table1[[#This Row],[Date]]&lt;=$Q$3),0,1))</f>
        <v>0</v>
      </c>
      <c r="R32" s="14">
        <f>IF(Table1[[#This Row],[Payments]]="",0,IF(ISNUMBER(Table1[[#This Row],[Payments]]),0,1))</f>
        <v>0</v>
      </c>
      <c r="S32" s="14">
        <f>IF(Table1[[#This Row],[Receipts]]="",0,IF(ISNUMBER(Table1[[#This Row],[Receipts]]),0,1))</f>
        <v>0</v>
      </c>
      <c r="T32" s="14">
        <f>IF(LEN(Table1[[#This Row],[Second Ledger]])&gt;0,IF(TYPE(VLOOKUP(Table1[[#This Row],[Second Ledger]],$CZ:$CZ,1,FALSE))=16,1,0),0)</f>
        <v>0</v>
      </c>
      <c r="U32" s="14">
        <f>IF(Table1[[#This Row],[Date]]="",0,IF(Table1[[#This Row],[Voucher Type]]&gt;0,IF(TYPE(VLOOKUP(Table1[[#This Row],[Voucher Type]],Table1[[#All],[Voucher Type Master]],1,FALSE))=16,1,0),0))</f>
        <v>0</v>
      </c>
      <c r="V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" s="14">
        <f>IF(LEN(Table1[[#This Row],[Cost Centre]])&gt;0,IF(TYPE(VLOOKUP(Table1[[#This Row],[Cost Centre]],$DA:$DA,1,FALSE))=16,1,0),0)</f>
        <v>0</v>
      </c>
      <c r="X32" s="14">
        <f>Table1[[#This Row],[Payments]]-Table1[[#This Row],[Receipts]]</f>
        <v>0</v>
      </c>
      <c r="Y32" s="14"/>
      <c r="Z32" s="14"/>
      <c r="AA32" s="14"/>
      <c r="AB32" s="13"/>
      <c r="AC32" s="39"/>
      <c r="AD32" s="39"/>
      <c r="AE32" s="39"/>
      <c r="AF32" s="39"/>
      <c r="AG32" s="42"/>
      <c r="AH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" t="str">
        <f>IF(Table1[[#This Row],[Date]]="","",TEXT(Table1[[#This Row],[Date]],"yyyymmdd"))</f>
        <v/>
      </c>
      <c r="AJ32" t="str">
        <f>Table1[[#This Row],[Date2]]</f>
        <v/>
      </c>
      <c r="AK32" t="str">
        <f>IF(Table1[[#This Row],[Date]]="","",Table1[[#This Row],[Voucher Type]])</f>
        <v/>
      </c>
      <c r="AL32" t="str">
        <f>IF(Table1[[#This Row],[Date]]="","",Table1[[#This Row],[Voucher No]])</f>
        <v/>
      </c>
      <c r="AM32" t="str">
        <f>IF(Table1[[#This Row],[Date]]="","",Table1[[#This Row],[Narration]])</f>
        <v/>
      </c>
      <c r="AN32" t="str">
        <f>IF(Table1[[#This Row],[Date]]="","","tallytools-voucherentry-adhjadhh-"&amp;$AH$1&amp;ROW())</f>
        <v/>
      </c>
      <c r="AO32" t="str">
        <f>IF(Table1[[#This Row],[Date]]="","",$AH$1)</f>
        <v/>
      </c>
      <c r="AP32"/>
      <c r="AQ32" t="str">
        <f>IF(Table1[[#This Row],[Date]]="","","No")</f>
        <v/>
      </c>
      <c r="AR32" t="str">
        <f>IF(Table1[[#This Row],[Date]]="","",IF(Table1[[#This Row],[Net Amt]]&lt;0,"No","Yes"))</f>
        <v/>
      </c>
      <c r="AS32" t="str">
        <f>IF(Table1[[#This Row],[Date]]="","",Table1[[#This Row],[Second Ledger]])</f>
        <v/>
      </c>
      <c r="AT32" t="str">
        <f>IF(Table1[[#This Row],[Date]]="","",IF(Table1[[#This Row],[DP-1]]="Yes",-(Table1[[#This Row],[Payments]]+Table1[[#This Row],[Receipts]]),Table1[[#This Row],[Payments]]+Table1[[#This Row],[Receipts]]))</f>
        <v/>
      </c>
      <c r="AU32"/>
      <c r="AV32" t="str">
        <f>IF(Table1[[#This Row],[Bill Ref No]]="","",Table1[[#This Row],[Bill Ref No]])</f>
        <v/>
      </c>
      <c r="AW32" t="str">
        <f>IF(Table1[[#This Row],[Bill ref name]]="","","New Ref")</f>
        <v/>
      </c>
      <c r="AX32" t="str">
        <f>IF(Table1[[#This Row],[Bill ref name]]="","",Table1[[#This Row],[Amount-1]])</f>
        <v/>
      </c>
      <c r="AY32"/>
      <c r="AZ32"/>
      <c r="BA32" t="str">
        <f>IF(Table1[[#This Row],[Cost Centre]]="","","Primary Cost Category")</f>
        <v/>
      </c>
      <c r="BB32" t="str">
        <f>IF(Table1[[#This Row],[Cost Centre]]="","",Table1[[#This Row],[DP-1]])</f>
        <v/>
      </c>
      <c r="BC32"/>
      <c r="BD32" t="str">
        <f>IF(Table1[[#This Row],[Cost Centre]]="","",Table1[[#This Row],[Cost Centre]])</f>
        <v/>
      </c>
      <c r="BE32" t="str">
        <f>IF(Table1[[#This Row],[Cost Centre]]="","",Table1[[#This Row],[Amount-1]])</f>
        <v/>
      </c>
      <c r="BF32"/>
      <c r="BG32"/>
      <c r="BH32"/>
      <c r="BI32"/>
      <c r="BJ32" t="str">
        <f>IF(Table1[[#This Row],[Date]]="","","No")</f>
        <v/>
      </c>
      <c r="BK32" t="str">
        <f>IF(Table1[[#This Row],[Date]]="","",IF(Table1[[#This Row],[Net Amt]]&lt;0,"Yes","No"))</f>
        <v/>
      </c>
      <c r="BL32" t="str">
        <f>IF(Table1[[#This Row],[Date]]="","",$C$3)</f>
        <v/>
      </c>
      <c r="BM32" t="str">
        <f>IF(Table1[[#This Row],[Date]]="","",-Table1[[#This Row],[Amount-1]])</f>
        <v/>
      </c>
      <c r="BO32" t="str">
        <f>IF(Table1[[#This Row],[Transaction Type]]="","",Table1[[#This Row],[Transaction Type]])</f>
        <v/>
      </c>
      <c r="BP32" t="str">
        <f>IF(Table1[[#This Row],[Instrument No.]]="","",Table1[[#This Row],[Instrument No.]])</f>
        <v/>
      </c>
      <c r="BQ32" t="str">
        <f>IF(Table1[[#This Row],[Instrument No.]]="","",Table1[[#This Row],[Amount-2]])</f>
        <v/>
      </c>
      <c r="BR32" t="str">
        <f>IF(Table1[[#This Row],[Instrument date]]="","",TEXT(Table1[[#This Row],[Instrument date]],"yyyymmdd"))</f>
        <v/>
      </c>
      <c r="BU32" s="48"/>
      <c r="BV32" s="48"/>
      <c r="CX32" t="s">
        <v>215</v>
      </c>
    </row>
    <row r="33" spans="1:102">
      <c r="A33" s="16">
        <f t="shared" si="0"/>
        <v>28</v>
      </c>
      <c r="B33" s="58"/>
      <c r="C33" s="59"/>
      <c r="D33" s="60"/>
      <c r="E33" s="60"/>
      <c r="F33" s="57"/>
      <c r="G33" s="18"/>
      <c r="H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" s="18"/>
      <c r="J33" s="18"/>
      <c r="K33" s="18"/>
      <c r="L33" s="18"/>
      <c r="M33" s="18"/>
      <c r="N33" s="51"/>
      <c r="O33" s="14">
        <f>IF(Table1[[#This Row],[Date]]="",COUNTA(B34:$B$1005),0)</f>
        <v>0</v>
      </c>
      <c r="P33" s="14">
        <f>IF(COUNTA(Table1[[#This Row],[Payments]:[Receipts]])=0,0,(IF(COUNTA(Table1[[#This Row],[Payments]:[Receipts]])&gt;1,1,0)))</f>
        <v>0</v>
      </c>
      <c r="Q33" s="14">
        <f>IF(Table1[[#This Row],[Date]]="",0,IF(AND(Table1[[#This Row],[Date]]&gt;=$Q$2,Table1[[#This Row],[Date]]&lt;=$Q$3),0,1))</f>
        <v>0</v>
      </c>
      <c r="R33" s="14">
        <f>IF(Table1[[#This Row],[Payments]]="",0,IF(ISNUMBER(Table1[[#This Row],[Payments]]),0,1))</f>
        <v>0</v>
      </c>
      <c r="S33" s="14">
        <f>IF(Table1[[#This Row],[Receipts]]="",0,IF(ISNUMBER(Table1[[#This Row],[Receipts]]),0,1))</f>
        <v>0</v>
      </c>
      <c r="T33" s="14">
        <f>IF(LEN(Table1[[#This Row],[Second Ledger]])&gt;0,IF(TYPE(VLOOKUP(Table1[[#This Row],[Second Ledger]],$CZ:$CZ,1,FALSE))=16,1,0),0)</f>
        <v>0</v>
      </c>
      <c r="U33" s="14">
        <f>IF(Table1[[#This Row],[Date]]="",0,IF(Table1[[#This Row],[Voucher Type]]&gt;0,IF(TYPE(VLOOKUP(Table1[[#This Row],[Voucher Type]],Table1[[#All],[Voucher Type Master]],1,FALSE))=16,1,0),0))</f>
        <v>0</v>
      </c>
      <c r="V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" s="14">
        <f>IF(LEN(Table1[[#This Row],[Cost Centre]])&gt;0,IF(TYPE(VLOOKUP(Table1[[#This Row],[Cost Centre]],$DA:$DA,1,FALSE))=16,1,0),0)</f>
        <v>0</v>
      </c>
      <c r="X33" s="14">
        <f>Table1[[#This Row],[Payments]]-Table1[[#This Row],[Receipts]]</f>
        <v>0</v>
      </c>
      <c r="Y33" s="14"/>
      <c r="Z33" s="14"/>
      <c r="AA33" s="14"/>
      <c r="AB33" s="13"/>
      <c r="AC33" s="39"/>
      <c r="AD33" s="39"/>
      <c r="AE33" s="39"/>
      <c r="AF33" s="39"/>
      <c r="AG33" s="42"/>
      <c r="AH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" t="str">
        <f>IF(Table1[[#This Row],[Date]]="","",TEXT(Table1[[#This Row],[Date]],"yyyymmdd"))</f>
        <v/>
      </c>
      <c r="AJ33" t="str">
        <f>Table1[[#This Row],[Date2]]</f>
        <v/>
      </c>
      <c r="AK33" t="str">
        <f>IF(Table1[[#This Row],[Date]]="","",Table1[[#This Row],[Voucher Type]])</f>
        <v/>
      </c>
      <c r="AL33" t="str">
        <f>IF(Table1[[#This Row],[Date]]="","",Table1[[#This Row],[Voucher No]])</f>
        <v/>
      </c>
      <c r="AM33" t="str">
        <f>IF(Table1[[#This Row],[Date]]="","",Table1[[#This Row],[Narration]])</f>
        <v/>
      </c>
      <c r="AN33" t="str">
        <f>IF(Table1[[#This Row],[Date]]="","","tallytools-voucherentry-adhjadhh-"&amp;$AH$1&amp;ROW())</f>
        <v/>
      </c>
      <c r="AO33" t="str">
        <f>IF(Table1[[#This Row],[Date]]="","",$AH$1)</f>
        <v/>
      </c>
      <c r="AP33"/>
      <c r="AQ33" t="str">
        <f>IF(Table1[[#This Row],[Date]]="","","No")</f>
        <v/>
      </c>
      <c r="AR33" t="str">
        <f>IF(Table1[[#This Row],[Date]]="","",IF(Table1[[#This Row],[Net Amt]]&lt;0,"No","Yes"))</f>
        <v/>
      </c>
      <c r="AS33" t="str">
        <f>IF(Table1[[#This Row],[Date]]="","",Table1[[#This Row],[Second Ledger]])</f>
        <v/>
      </c>
      <c r="AT33" t="str">
        <f>IF(Table1[[#This Row],[Date]]="","",IF(Table1[[#This Row],[DP-1]]="Yes",-(Table1[[#This Row],[Payments]]+Table1[[#This Row],[Receipts]]),Table1[[#This Row],[Payments]]+Table1[[#This Row],[Receipts]]))</f>
        <v/>
      </c>
      <c r="AU33"/>
      <c r="AV33" t="str">
        <f>IF(Table1[[#This Row],[Bill Ref No]]="","",Table1[[#This Row],[Bill Ref No]])</f>
        <v/>
      </c>
      <c r="AW33" t="str">
        <f>IF(Table1[[#This Row],[Bill ref name]]="","","New Ref")</f>
        <v/>
      </c>
      <c r="AX33" t="str">
        <f>IF(Table1[[#This Row],[Bill ref name]]="","",Table1[[#This Row],[Amount-1]])</f>
        <v/>
      </c>
      <c r="AY33"/>
      <c r="AZ33"/>
      <c r="BA33" t="str">
        <f>IF(Table1[[#This Row],[Cost Centre]]="","","Primary Cost Category")</f>
        <v/>
      </c>
      <c r="BB33" t="str">
        <f>IF(Table1[[#This Row],[Cost Centre]]="","",Table1[[#This Row],[DP-1]])</f>
        <v/>
      </c>
      <c r="BC33"/>
      <c r="BD33" t="str">
        <f>IF(Table1[[#This Row],[Cost Centre]]="","",Table1[[#This Row],[Cost Centre]])</f>
        <v/>
      </c>
      <c r="BE33" t="str">
        <f>IF(Table1[[#This Row],[Cost Centre]]="","",Table1[[#This Row],[Amount-1]])</f>
        <v/>
      </c>
      <c r="BF33"/>
      <c r="BG33"/>
      <c r="BH33"/>
      <c r="BI33"/>
      <c r="BJ33" t="str">
        <f>IF(Table1[[#This Row],[Date]]="","","No")</f>
        <v/>
      </c>
      <c r="BK33" t="str">
        <f>IF(Table1[[#This Row],[Date]]="","",IF(Table1[[#This Row],[Net Amt]]&lt;0,"Yes","No"))</f>
        <v/>
      </c>
      <c r="BL33" t="str">
        <f>IF(Table1[[#This Row],[Date]]="","",$C$3)</f>
        <v/>
      </c>
      <c r="BM33" t="str">
        <f>IF(Table1[[#This Row],[Date]]="","",-Table1[[#This Row],[Amount-1]])</f>
        <v/>
      </c>
      <c r="BO33" t="str">
        <f>IF(Table1[[#This Row],[Transaction Type]]="","",Table1[[#This Row],[Transaction Type]])</f>
        <v/>
      </c>
      <c r="BP33" t="str">
        <f>IF(Table1[[#This Row],[Instrument No.]]="","",Table1[[#This Row],[Instrument No.]])</f>
        <v/>
      </c>
      <c r="BQ33" t="str">
        <f>IF(Table1[[#This Row],[Instrument No.]]="","",Table1[[#This Row],[Amount-2]])</f>
        <v/>
      </c>
      <c r="BR33" t="str">
        <f>IF(Table1[[#This Row],[Instrument date]]="","",TEXT(Table1[[#This Row],[Instrument date]],"yyyymmdd"))</f>
        <v/>
      </c>
      <c r="BU33" s="48"/>
      <c r="BV33" s="48"/>
      <c r="CX33" t="s">
        <v>216</v>
      </c>
    </row>
    <row r="34" spans="1:102">
      <c r="A34" s="16">
        <f t="shared" si="0"/>
        <v>29</v>
      </c>
      <c r="B34" s="58"/>
      <c r="C34" s="59"/>
      <c r="D34" s="60"/>
      <c r="E34" s="60"/>
      <c r="F34" s="57"/>
      <c r="G34" s="18"/>
      <c r="H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" s="18"/>
      <c r="J34" s="18"/>
      <c r="K34" s="18"/>
      <c r="L34" s="18"/>
      <c r="M34" s="18"/>
      <c r="N34" s="51"/>
      <c r="O34" s="14">
        <f>IF(Table1[[#This Row],[Date]]="",COUNTA(B35:$B$1005),0)</f>
        <v>0</v>
      </c>
      <c r="P34" s="14">
        <f>IF(COUNTA(Table1[[#This Row],[Payments]:[Receipts]])=0,0,(IF(COUNTA(Table1[[#This Row],[Payments]:[Receipts]])&gt;1,1,0)))</f>
        <v>0</v>
      </c>
      <c r="Q34" s="14">
        <f>IF(Table1[[#This Row],[Date]]="",0,IF(AND(Table1[[#This Row],[Date]]&gt;=$Q$2,Table1[[#This Row],[Date]]&lt;=$Q$3),0,1))</f>
        <v>0</v>
      </c>
      <c r="R34" s="14">
        <f>IF(Table1[[#This Row],[Payments]]="",0,IF(ISNUMBER(Table1[[#This Row],[Payments]]),0,1))</f>
        <v>0</v>
      </c>
      <c r="S34" s="14">
        <f>IF(Table1[[#This Row],[Receipts]]="",0,IF(ISNUMBER(Table1[[#This Row],[Receipts]]),0,1))</f>
        <v>0</v>
      </c>
      <c r="T34" s="14">
        <f>IF(LEN(Table1[[#This Row],[Second Ledger]])&gt;0,IF(TYPE(VLOOKUP(Table1[[#This Row],[Second Ledger]],$CZ:$CZ,1,FALSE))=16,1,0),0)</f>
        <v>0</v>
      </c>
      <c r="U34" s="14">
        <f>IF(Table1[[#This Row],[Date]]="",0,IF(Table1[[#This Row],[Voucher Type]]&gt;0,IF(TYPE(VLOOKUP(Table1[[#This Row],[Voucher Type]],Table1[[#All],[Voucher Type Master]],1,FALSE))=16,1,0),0))</f>
        <v>0</v>
      </c>
      <c r="V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" s="14">
        <f>IF(LEN(Table1[[#This Row],[Cost Centre]])&gt;0,IF(TYPE(VLOOKUP(Table1[[#This Row],[Cost Centre]],$DA:$DA,1,FALSE))=16,1,0),0)</f>
        <v>0</v>
      </c>
      <c r="X34" s="14">
        <f>Table1[[#This Row],[Payments]]-Table1[[#This Row],[Receipts]]</f>
        <v>0</v>
      </c>
      <c r="Y34" s="14"/>
      <c r="Z34" s="14"/>
      <c r="AA34" s="14"/>
      <c r="AB34" s="13"/>
      <c r="AC34" s="39"/>
      <c r="AD34" s="39"/>
      <c r="AE34" s="39"/>
      <c r="AF34" s="39"/>
      <c r="AG34" s="42"/>
      <c r="AH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" t="str">
        <f>IF(Table1[[#This Row],[Date]]="","",TEXT(Table1[[#This Row],[Date]],"yyyymmdd"))</f>
        <v/>
      </c>
      <c r="AJ34" t="str">
        <f>Table1[[#This Row],[Date2]]</f>
        <v/>
      </c>
      <c r="AK34" t="str">
        <f>IF(Table1[[#This Row],[Date]]="","",Table1[[#This Row],[Voucher Type]])</f>
        <v/>
      </c>
      <c r="AL34" t="str">
        <f>IF(Table1[[#This Row],[Date]]="","",Table1[[#This Row],[Voucher No]])</f>
        <v/>
      </c>
      <c r="AM34" t="str">
        <f>IF(Table1[[#This Row],[Date]]="","",Table1[[#This Row],[Narration]])</f>
        <v/>
      </c>
      <c r="AN34" t="str">
        <f>IF(Table1[[#This Row],[Date]]="","","tallytools-voucherentry-adhjadhh-"&amp;$AH$1&amp;ROW())</f>
        <v/>
      </c>
      <c r="AO34" t="str">
        <f>IF(Table1[[#This Row],[Date]]="","",$AH$1)</f>
        <v/>
      </c>
      <c r="AP34"/>
      <c r="AQ34" t="str">
        <f>IF(Table1[[#This Row],[Date]]="","","No")</f>
        <v/>
      </c>
      <c r="AR34" t="str">
        <f>IF(Table1[[#This Row],[Date]]="","",IF(Table1[[#This Row],[Net Amt]]&lt;0,"No","Yes"))</f>
        <v/>
      </c>
      <c r="AS34" t="str">
        <f>IF(Table1[[#This Row],[Date]]="","",Table1[[#This Row],[Second Ledger]])</f>
        <v/>
      </c>
      <c r="AT34" t="str">
        <f>IF(Table1[[#This Row],[Date]]="","",IF(Table1[[#This Row],[DP-1]]="Yes",-(Table1[[#This Row],[Payments]]+Table1[[#This Row],[Receipts]]),Table1[[#This Row],[Payments]]+Table1[[#This Row],[Receipts]]))</f>
        <v/>
      </c>
      <c r="AU34"/>
      <c r="AV34" t="str">
        <f>IF(Table1[[#This Row],[Bill Ref No]]="","",Table1[[#This Row],[Bill Ref No]])</f>
        <v/>
      </c>
      <c r="AW34" t="str">
        <f>IF(Table1[[#This Row],[Bill ref name]]="","","New Ref")</f>
        <v/>
      </c>
      <c r="AX34" t="str">
        <f>IF(Table1[[#This Row],[Bill ref name]]="","",Table1[[#This Row],[Amount-1]])</f>
        <v/>
      </c>
      <c r="AY34"/>
      <c r="AZ34"/>
      <c r="BA34" t="str">
        <f>IF(Table1[[#This Row],[Cost Centre]]="","","Primary Cost Category")</f>
        <v/>
      </c>
      <c r="BB34" t="str">
        <f>IF(Table1[[#This Row],[Cost Centre]]="","",Table1[[#This Row],[DP-1]])</f>
        <v/>
      </c>
      <c r="BC34"/>
      <c r="BD34" t="str">
        <f>IF(Table1[[#This Row],[Cost Centre]]="","",Table1[[#This Row],[Cost Centre]])</f>
        <v/>
      </c>
      <c r="BE34" t="str">
        <f>IF(Table1[[#This Row],[Cost Centre]]="","",Table1[[#This Row],[Amount-1]])</f>
        <v/>
      </c>
      <c r="BF34"/>
      <c r="BG34"/>
      <c r="BH34"/>
      <c r="BI34"/>
      <c r="BJ34" t="str">
        <f>IF(Table1[[#This Row],[Date]]="","","No")</f>
        <v/>
      </c>
      <c r="BK34" t="str">
        <f>IF(Table1[[#This Row],[Date]]="","",IF(Table1[[#This Row],[Net Amt]]&lt;0,"Yes","No"))</f>
        <v/>
      </c>
      <c r="BL34" t="str">
        <f>IF(Table1[[#This Row],[Date]]="","",$C$3)</f>
        <v/>
      </c>
      <c r="BM34" t="str">
        <f>IF(Table1[[#This Row],[Date]]="","",-Table1[[#This Row],[Amount-1]])</f>
        <v/>
      </c>
      <c r="BO34" t="str">
        <f>IF(Table1[[#This Row],[Transaction Type]]="","",Table1[[#This Row],[Transaction Type]])</f>
        <v/>
      </c>
      <c r="BP34" t="str">
        <f>IF(Table1[[#This Row],[Instrument No.]]="","",Table1[[#This Row],[Instrument No.]])</f>
        <v/>
      </c>
      <c r="BQ34" t="str">
        <f>IF(Table1[[#This Row],[Instrument No.]]="","",Table1[[#This Row],[Amount-2]])</f>
        <v/>
      </c>
      <c r="BR34" t="str">
        <f>IF(Table1[[#This Row],[Instrument date]]="","",TEXT(Table1[[#This Row],[Instrument date]],"yyyymmdd"))</f>
        <v/>
      </c>
      <c r="BU34" s="48"/>
      <c r="BV34" s="48"/>
      <c r="CX34" t="s">
        <v>217</v>
      </c>
    </row>
    <row r="35" spans="1:102">
      <c r="A35" s="16">
        <f t="shared" si="0"/>
        <v>30</v>
      </c>
      <c r="B35" s="58"/>
      <c r="C35" s="59"/>
      <c r="D35" s="60"/>
      <c r="E35" s="60"/>
      <c r="F35" s="57"/>
      <c r="G35" s="18"/>
      <c r="H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" s="18"/>
      <c r="J35" s="18"/>
      <c r="K35" s="18"/>
      <c r="L35" s="18"/>
      <c r="M35" s="18"/>
      <c r="N35" s="51"/>
      <c r="O35" s="14">
        <f>IF(Table1[[#This Row],[Date]]="",COUNTA(B36:$B$1005),0)</f>
        <v>0</v>
      </c>
      <c r="P35" s="14">
        <f>IF(COUNTA(Table1[[#This Row],[Payments]:[Receipts]])=0,0,(IF(COUNTA(Table1[[#This Row],[Payments]:[Receipts]])&gt;1,1,0)))</f>
        <v>0</v>
      </c>
      <c r="Q35" s="14">
        <f>IF(Table1[[#This Row],[Date]]="",0,IF(AND(Table1[[#This Row],[Date]]&gt;=$Q$2,Table1[[#This Row],[Date]]&lt;=$Q$3),0,1))</f>
        <v>0</v>
      </c>
      <c r="R35" s="14">
        <f>IF(Table1[[#This Row],[Payments]]="",0,IF(ISNUMBER(Table1[[#This Row],[Payments]]),0,1))</f>
        <v>0</v>
      </c>
      <c r="S35" s="14">
        <f>IF(Table1[[#This Row],[Receipts]]="",0,IF(ISNUMBER(Table1[[#This Row],[Receipts]]),0,1))</f>
        <v>0</v>
      </c>
      <c r="T35" s="14">
        <f>IF(LEN(Table1[[#This Row],[Second Ledger]])&gt;0,IF(TYPE(VLOOKUP(Table1[[#This Row],[Second Ledger]],$CZ:$CZ,1,FALSE))=16,1,0),0)</f>
        <v>0</v>
      </c>
      <c r="U35" s="14">
        <f>IF(Table1[[#This Row],[Date]]="",0,IF(Table1[[#This Row],[Voucher Type]]&gt;0,IF(TYPE(VLOOKUP(Table1[[#This Row],[Voucher Type]],Table1[[#All],[Voucher Type Master]],1,FALSE))=16,1,0),0))</f>
        <v>0</v>
      </c>
      <c r="V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" s="14">
        <f>IF(LEN(Table1[[#This Row],[Cost Centre]])&gt;0,IF(TYPE(VLOOKUP(Table1[[#This Row],[Cost Centre]],$DA:$DA,1,FALSE))=16,1,0),0)</f>
        <v>0</v>
      </c>
      <c r="X35" s="14">
        <f>Table1[[#This Row],[Payments]]-Table1[[#This Row],[Receipts]]</f>
        <v>0</v>
      </c>
      <c r="Y35" s="14"/>
      <c r="Z35" s="14"/>
      <c r="AA35" s="14"/>
      <c r="AB35" s="13"/>
      <c r="AC35" s="39"/>
      <c r="AD35" s="39"/>
      <c r="AE35" s="39"/>
      <c r="AF35" s="39"/>
      <c r="AG35" s="42"/>
      <c r="AH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" t="str">
        <f>IF(Table1[[#This Row],[Date]]="","",TEXT(Table1[[#This Row],[Date]],"yyyymmdd"))</f>
        <v/>
      </c>
      <c r="AJ35" t="str">
        <f>Table1[[#This Row],[Date2]]</f>
        <v/>
      </c>
      <c r="AK35" t="str">
        <f>IF(Table1[[#This Row],[Date]]="","",Table1[[#This Row],[Voucher Type]])</f>
        <v/>
      </c>
      <c r="AL35" t="str">
        <f>IF(Table1[[#This Row],[Date]]="","",Table1[[#This Row],[Voucher No]])</f>
        <v/>
      </c>
      <c r="AM35" t="str">
        <f>IF(Table1[[#This Row],[Date]]="","",Table1[[#This Row],[Narration]])</f>
        <v/>
      </c>
      <c r="AN35" t="str">
        <f>IF(Table1[[#This Row],[Date]]="","","tallytools-voucherentry-adhjadhh-"&amp;$AH$1&amp;ROW())</f>
        <v/>
      </c>
      <c r="AO35" t="str">
        <f>IF(Table1[[#This Row],[Date]]="","",$AH$1)</f>
        <v/>
      </c>
      <c r="AP35"/>
      <c r="AQ35" t="str">
        <f>IF(Table1[[#This Row],[Date]]="","","No")</f>
        <v/>
      </c>
      <c r="AR35" t="str">
        <f>IF(Table1[[#This Row],[Date]]="","",IF(Table1[[#This Row],[Net Amt]]&lt;0,"No","Yes"))</f>
        <v/>
      </c>
      <c r="AS35" t="str">
        <f>IF(Table1[[#This Row],[Date]]="","",Table1[[#This Row],[Second Ledger]])</f>
        <v/>
      </c>
      <c r="AT35" t="str">
        <f>IF(Table1[[#This Row],[Date]]="","",IF(Table1[[#This Row],[DP-1]]="Yes",-(Table1[[#This Row],[Payments]]+Table1[[#This Row],[Receipts]]),Table1[[#This Row],[Payments]]+Table1[[#This Row],[Receipts]]))</f>
        <v/>
      </c>
      <c r="AU35"/>
      <c r="AV35" t="str">
        <f>IF(Table1[[#This Row],[Bill Ref No]]="","",Table1[[#This Row],[Bill Ref No]])</f>
        <v/>
      </c>
      <c r="AW35" t="str">
        <f>IF(Table1[[#This Row],[Bill ref name]]="","","New Ref")</f>
        <v/>
      </c>
      <c r="AX35" t="str">
        <f>IF(Table1[[#This Row],[Bill ref name]]="","",Table1[[#This Row],[Amount-1]])</f>
        <v/>
      </c>
      <c r="AY35"/>
      <c r="AZ35"/>
      <c r="BA35" t="str">
        <f>IF(Table1[[#This Row],[Cost Centre]]="","","Primary Cost Category")</f>
        <v/>
      </c>
      <c r="BB35" t="str">
        <f>IF(Table1[[#This Row],[Cost Centre]]="","",Table1[[#This Row],[DP-1]])</f>
        <v/>
      </c>
      <c r="BC35"/>
      <c r="BD35" t="str">
        <f>IF(Table1[[#This Row],[Cost Centre]]="","",Table1[[#This Row],[Cost Centre]])</f>
        <v/>
      </c>
      <c r="BE35" t="str">
        <f>IF(Table1[[#This Row],[Cost Centre]]="","",Table1[[#This Row],[Amount-1]])</f>
        <v/>
      </c>
      <c r="BF35"/>
      <c r="BG35"/>
      <c r="BH35"/>
      <c r="BI35"/>
      <c r="BJ35" t="str">
        <f>IF(Table1[[#This Row],[Date]]="","","No")</f>
        <v/>
      </c>
      <c r="BK35" t="str">
        <f>IF(Table1[[#This Row],[Date]]="","",IF(Table1[[#This Row],[Net Amt]]&lt;0,"Yes","No"))</f>
        <v/>
      </c>
      <c r="BL35" t="str">
        <f>IF(Table1[[#This Row],[Date]]="","",$C$3)</f>
        <v/>
      </c>
      <c r="BM35" t="str">
        <f>IF(Table1[[#This Row],[Date]]="","",-Table1[[#This Row],[Amount-1]])</f>
        <v/>
      </c>
      <c r="BO35" t="str">
        <f>IF(Table1[[#This Row],[Transaction Type]]="","",Table1[[#This Row],[Transaction Type]])</f>
        <v/>
      </c>
      <c r="BP35" t="str">
        <f>IF(Table1[[#This Row],[Instrument No.]]="","",Table1[[#This Row],[Instrument No.]])</f>
        <v/>
      </c>
      <c r="BQ35" t="str">
        <f>IF(Table1[[#This Row],[Instrument No.]]="","",Table1[[#This Row],[Amount-2]])</f>
        <v/>
      </c>
      <c r="BR35" t="str">
        <f>IF(Table1[[#This Row],[Instrument date]]="","",TEXT(Table1[[#This Row],[Instrument date]],"yyyymmdd"))</f>
        <v/>
      </c>
      <c r="BU35" s="48"/>
      <c r="BV35" s="48"/>
      <c r="CX35" t="s">
        <v>218</v>
      </c>
    </row>
    <row r="36" spans="1:102">
      <c r="A36" s="16">
        <f t="shared" si="0"/>
        <v>31</v>
      </c>
      <c r="B36" s="58"/>
      <c r="C36" s="59"/>
      <c r="D36" s="60"/>
      <c r="E36" s="60"/>
      <c r="F36" s="57"/>
      <c r="G36" s="18"/>
      <c r="H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" s="18"/>
      <c r="J36" s="18"/>
      <c r="K36" s="18"/>
      <c r="L36" s="18"/>
      <c r="M36" s="18"/>
      <c r="N36" s="51"/>
      <c r="O36" s="14">
        <f>IF(Table1[[#This Row],[Date]]="",COUNTA(B37:$B$1005),0)</f>
        <v>0</v>
      </c>
      <c r="P36" s="14">
        <f>IF(COUNTA(Table1[[#This Row],[Payments]:[Receipts]])=0,0,(IF(COUNTA(Table1[[#This Row],[Payments]:[Receipts]])&gt;1,1,0)))</f>
        <v>0</v>
      </c>
      <c r="Q36" s="14">
        <f>IF(Table1[[#This Row],[Date]]="",0,IF(AND(Table1[[#This Row],[Date]]&gt;=$Q$2,Table1[[#This Row],[Date]]&lt;=$Q$3),0,1))</f>
        <v>0</v>
      </c>
      <c r="R36" s="14">
        <f>IF(Table1[[#This Row],[Payments]]="",0,IF(ISNUMBER(Table1[[#This Row],[Payments]]),0,1))</f>
        <v>0</v>
      </c>
      <c r="S36" s="14">
        <f>IF(Table1[[#This Row],[Receipts]]="",0,IF(ISNUMBER(Table1[[#This Row],[Receipts]]),0,1))</f>
        <v>0</v>
      </c>
      <c r="T36" s="14">
        <f>IF(LEN(Table1[[#This Row],[Second Ledger]])&gt;0,IF(TYPE(VLOOKUP(Table1[[#This Row],[Second Ledger]],$CZ:$CZ,1,FALSE))=16,1,0),0)</f>
        <v>0</v>
      </c>
      <c r="U36" s="14">
        <f>IF(Table1[[#This Row],[Date]]="",0,IF(Table1[[#This Row],[Voucher Type]]&gt;0,IF(TYPE(VLOOKUP(Table1[[#This Row],[Voucher Type]],Table1[[#All],[Voucher Type Master]],1,FALSE))=16,1,0),0))</f>
        <v>0</v>
      </c>
      <c r="V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" s="14">
        <f>IF(LEN(Table1[[#This Row],[Cost Centre]])&gt;0,IF(TYPE(VLOOKUP(Table1[[#This Row],[Cost Centre]],$DA:$DA,1,FALSE))=16,1,0),0)</f>
        <v>0</v>
      </c>
      <c r="X36" s="14">
        <f>Table1[[#This Row],[Payments]]-Table1[[#This Row],[Receipts]]</f>
        <v>0</v>
      </c>
      <c r="Y36" s="14"/>
      <c r="Z36" s="14"/>
      <c r="AA36" s="14"/>
      <c r="AB36" s="13"/>
      <c r="AC36" s="39"/>
      <c r="AD36" s="39"/>
      <c r="AE36" s="39"/>
      <c r="AF36" s="39"/>
      <c r="AG36" s="42"/>
      <c r="AH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" t="str">
        <f>IF(Table1[[#This Row],[Date]]="","",TEXT(Table1[[#This Row],[Date]],"yyyymmdd"))</f>
        <v/>
      </c>
      <c r="AJ36" t="str">
        <f>Table1[[#This Row],[Date2]]</f>
        <v/>
      </c>
      <c r="AK36" t="str">
        <f>IF(Table1[[#This Row],[Date]]="","",Table1[[#This Row],[Voucher Type]])</f>
        <v/>
      </c>
      <c r="AL36" t="str">
        <f>IF(Table1[[#This Row],[Date]]="","",Table1[[#This Row],[Voucher No]])</f>
        <v/>
      </c>
      <c r="AM36" t="str">
        <f>IF(Table1[[#This Row],[Date]]="","",Table1[[#This Row],[Narration]])</f>
        <v/>
      </c>
      <c r="AN36" t="str">
        <f>IF(Table1[[#This Row],[Date]]="","","tallytools-voucherentry-adhjadhh-"&amp;$AH$1&amp;ROW())</f>
        <v/>
      </c>
      <c r="AO36" t="str">
        <f>IF(Table1[[#This Row],[Date]]="","",$AH$1)</f>
        <v/>
      </c>
      <c r="AP36"/>
      <c r="AQ36" t="str">
        <f>IF(Table1[[#This Row],[Date]]="","","No")</f>
        <v/>
      </c>
      <c r="AR36" t="str">
        <f>IF(Table1[[#This Row],[Date]]="","",IF(Table1[[#This Row],[Net Amt]]&lt;0,"No","Yes"))</f>
        <v/>
      </c>
      <c r="AS36" t="str">
        <f>IF(Table1[[#This Row],[Date]]="","",Table1[[#This Row],[Second Ledger]])</f>
        <v/>
      </c>
      <c r="AT36" t="str">
        <f>IF(Table1[[#This Row],[Date]]="","",IF(Table1[[#This Row],[DP-1]]="Yes",-(Table1[[#This Row],[Payments]]+Table1[[#This Row],[Receipts]]),Table1[[#This Row],[Payments]]+Table1[[#This Row],[Receipts]]))</f>
        <v/>
      </c>
      <c r="AU36"/>
      <c r="AV36" t="str">
        <f>IF(Table1[[#This Row],[Bill Ref No]]="","",Table1[[#This Row],[Bill Ref No]])</f>
        <v/>
      </c>
      <c r="AW36" t="str">
        <f>IF(Table1[[#This Row],[Bill ref name]]="","","New Ref")</f>
        <v/>
      </c>
      <c r="AX36" t="str">
        <f>IF(Table1[[#This Row],[Bill ref name]]="","",Table1[[#This Row],[Amount-1]])</f>
        <v/>
      </c>
      <c r="AY36"/>
      <c r="AZ36"/>
      <c r="BA36" t="str">
        <f>IF(Table1[[#This Row],[Cost Centre]]="","","Primary Cost Category")</f>
        <v/>
      </c>
      <c r="BB36" t="str">
        <f>IF(Table1[[#This Row],[Cost Centre]]="","",Table1[[#This Row],[DP-1]])</f>
        <v/>
      </c>
      <c r="BC36"/>
      <c r="BD36" t="str">
        <f>IF(Table1[[#This Row],[Cost Centre]]="","",Table1[[#This Row],[Cost Centre]])</f>
        <v/>
      </c>
      <c r="BE36" t="str">
        <f>IF(Table1[[#This Row],[Cost Centre]]="","",Table1[[#This Row],[Amount-1]])</f>
        <v/>
      </c>
      <c r="BF36"/>
      <c r="BG36"/>
      <c r="BH36"/>
      <c r="BI36"/>
      <c r="BJ36" t="str">
        <f>IF(Table1[[#This Row],[Date]]="","","No")</f>
        <v/>
      </c>
      <c r="BK36" t="str">
        <f>IF(Table1[[#This Row],[Date]]="","",IF(Table1[[#This Row],[Net Amt]]&lt;0,"Yes","No"))</f>
        <v/>
      </c>
      <c r="BL36" t="str">
        <f>IF(Table1[[#This Row],[Date]]="","",$C$3)</f>
        <v/>
      </c>
      <c r="BM36" t="str">
        <f>IF(Table1[[#This Row],[Date]]="","",-Table1[[#This Row],[Amount-1]])</f>
        <v/>
      </c>
      <c r="BO36" t="str">
        <f>IF(Table1[[#This Row],[Transaction Type]]="","",Table1[[#This Row],[Transaction Type]])</f>
        <v/>
      </c>
      <c r="BP36" t="str">
        <f>IF(Table1[[#This Row],[Instrument No.]]="","",Table1[[#This Row],[Instrument No.]])</f>
        <v/>
      </c>
      <c r="BQ36" t="str">
        <f>IF(Table1[[#This Row],[Instrument No.]]="","",Table1[[#This Row],[Amount-2]])</f>
        <v/>
      </c>
      <c r="BR36" t="str">
        <f>IF(Table1[[#This Row],[Instrument date]]="","",TEXT(Table1[[#This Row],[Instrument date]],"yyyymmdd"))</f>
        <v/>
      </c>
      <c r="BU36" s="48"/>
      <c r="BV36" s="48"/>
      <c r="CX36" t="s">
        <v>219</v>
      </c>
    </row>
    <row r="37" spans="1:102">
      <c r="A37" s="16">
        <f t="shared" si="0"/>
        <v>32</v>
      </c>
      <c r="B37" s="58"/>
      <c r="C37" s="59"/>
      <c r="D37" s="60"/>
      <c r="E37" s="60"/>
      <c r="F37" s="57"/>
      <c r="G37" s="18"/>
      <c r="H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" s="18"/>
      <c r="J37" s="18"/>
      <c r="K37" s="18"/>
      <c r="L37" s="18"/>
      <c r="M37" s="18"/>
      <c r="N37" s="51"/>
      <c r="O37" s="14">
        <f>IF(Table1[[#This Row],[Date]]="",COUNTA(B38:$B$1005),0)</f>
        <v>0</v>
      </c>
      <c r="P37" s="14">
        <f>IF(COUNTA(Table1[[#This Row],[Payments]:[Receipts]])=0,0,(IF(COUNTA(Table1[[#This Row],[Payments]:[Receipts]])&gt;1,1,0)))</f>
        <v>0</v>
      </c>
      <c r="Q37" s="14">
        <f>IF(Table1[[#This Row],[Date]]="",0,IF(AND(Table1[[#This Row],[Date]]&gt;=$Q$2,Table1[[#This Row],[Date]]&lt;=$Q$3),0,1))</f>
        <v>0</v>
      </c>
      <c r="R37" s="14">
        <f>IF(Table1[[#This Row],[Payments]]="",0,IF(ISNUMBER(Table1[[#This Row],[Payments]]),0,1))</f>
        <v>0</v>
      </c>
      <c r="S37" s="14">
        <f>IF(Table1[[#This Row],[Receipts]]="",0,IF(ISNUMBER(Table1[[#This Row],[Receipts]]),0,1))</f>
        <v>0</v>
      </c>
      <c r="T37" s="14">
        <f>IF(LEN(Table1[[#This Row],[Second Ledger]])&gt;0,IF(TYPE(VLOOKUP(Table1[[#This Row],[Second Ledger]],$CZ:$CZ,1,FALSE))=16,1,0),0)</f>
        <v>0</v>
      </c>
      <c r="U37" s="14">
        <f>IF(Table1[[#This Row],[Date]]="",0,IF(Table1[[#This Row],[Voucher Type]]&gt;0,IF(TYPE(VLOOKUP(Table1[[#This Row],[Voucher Type]],Table1[[#All],[Voucher Type Master]],1,FALSE))=16,1,0),0))</f>
        <v>0</v>
      </c>
      <c r="V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" s="14">
        <f>IF(LEN(Table1[[#This Row],[Cost Centre]])&gt;0,IF(TYPE(VLOOKUP(Table1[[#This Row],[Cost Centre]],$DA:$DA,1,FALSE))=16,1,0),0)</f>
        <v>0</v>
      </c>
      <c r="X37" s="14">
        <f>Table1[[#This Row],[Payments]]-Table1[[#This Row],[Receipts]]</f>
        <v>0</v>
      </c>
      <c r="Y37" s="14"/>
      <c r="Z37" s="14"/>
      <c r="AA37" s="14"/>
      <c r="AB37" s="13"/>
      <c r="AC37" s="39"/>
      <c r="AD37" s="39"/>
      <c r="AE37" s="39"/>
      <c r="AF37" s="39"/>
      <c r="AG37" s="42"/>
      <c r="AH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" t="str">
        <f>IF(Table1[[#This Row],[Date]]="","",TEXT(Table1[[#This Row],[Date]],"yyyymmdd"))</f>
        <v/>
      </c>
      <c r="AJ37" t="str">
        <f>Table1[[#This Row],[Date2]]</f>
        <v/>
      </c>
      <c r="AK37" t="str">
        <f>IF(Table1[[#This Row],[Date]]="","",Table1[[#This Row],[Voucher Type]])</f>
        <v/>
      </c>
      <c r="AL37" t="str">
        <f>IF(Table1[[#This Row],[Date]]="","",Table1[[#This Row],[Voucher No]])</f>
        <v/>
      </c>
      <c r="AM37" t="str">
        <f>IF(Table1[[#This Row],[Date]]="","",Table1[[#This Row],[Narration]])</f>
        <v/>
      </c>
      <c r="AN37" t="str">
        <f>IF(Table1[[#This Row],[Date]]="","","tallytools-voucherentry-adhjadhh-"&amp;$AH$1&amp;ROW())</f>
        <v/>
      </c>
      <c r="AO37" t="str">
        <f>IF(Table1[[#This Row],[Date]]="","",$AH$1)</f>
        <v/>
      </c>
      <c r="AP37"/>
      <c r="AQ37" t="str">
        <f>IF(Table1[[#This Row],[Date]]="","","No")</f>
        <v/>
      </c>
      <c r="AR37" t="str">
        <f>IF(Table1[[#This Row],[Date]]="","",IF(Table1[[#This Row],[Net Amt]]&lt;0,"No","Yes"))</f>
        <v/>
      </c>
      <c r="AS37" t="str">
        <f>IF(Table1[[#This Row],[Date]]="","",Table1[[#This Row],[Second Ledger]])</f>
        <v/>
      </c>
      <c r="AT37" t="str">
        <f>IF(Table1[[#This Row],[Date]]="","",IF(Table1[[#This Row],[DP-1]]="Yes",-(Table1[[#This Row],[Payments]]+Table1[[#This Row],[Receipts]]),Table1[[#This Row],[Payments]]+Table1[[#This Row],[Receipts]]))</f>
        <v/>
      </c>
      <c r="AU37"/>
      <c r="AV37" t="str">
        <f>IF(Table1[[#This Row],[Bill Ref No]]="","",Table1[[#This Row],[Bill Ref No]])</f>
        <v/>
      </c>
      <c r="AW37" t="str">
        <f>IF(Table1[[#This Row],[Bill ref name]]="","","New Ref")</f>
        <v/>
      </c>
      <c r="AX37" t="str">
        <f>IF(Table1[[#This Row],[Bill ref name]]="","",Table1[[#This Row],[Amount-1]])</f>
        <v/>
      </c>
      <c r="AY37"/>
      <c r="AZ37"/>
      <c r="BA37" t="str">
        <f>IF(Table1[[#This Row],[Cost Centre]]="","","Primary Cost Category")</f>
        <v/>
      </c>
      <c r="BB37" t="str">
        <f>IF(Table1[[#This Row],[Cost Centre]]="","",Table1[[#This Row],[DP-1]])</f>
        <v/>
      </c>
      <c r="BC37"/>
      <c r="BD37" t="str">
        <f>IF(Table1[[#This Row],[Cost Centre]]="","",Table1[[#This Row],[Cost Centre]])</f>
        <v/>
      </c>
      <c r="BE37" t="str">
        <f>IF(Table1[[#This Row],[Cost Centre]]="","",Table1[[#This Row],[Amount-1]])</f>
        <v/>
      </c>
      <c r="BF37"/>
      <c r="BG37"/>
      <c r="BH37"/>
      <c r="BI37"/>
      <c r="BJ37" t="str">
        <f>IF(Table1[[#This Row],[Date]]="","","No")</f>
        <v/>
      </c>
      <c r="BK37" t="str">
        <f>IF(Table1[[#This Row],[Date]]="","",IF(Table1[[#This Row],[Net Amt]]&lt;0,"Yes","No"))</f>
        <v/>
      </c>
      <c r="BL37" t="str">
        <f>IF(Table1[[#This Row],[Date]]="","",$C$3)</f>
        <v/>
      </c>
      <c r="BM37" t="str">
        <f>IF(Table1[[#This Row],[Date]]="","",-Table1[[#This Row],[Amount-1]])</f>
        <v/>
      </c>
      <c r="BO37" t="str">
        <f>IF(Table1[[#This Row],[Transaction Type]]="","",Table1[[#This Row],[Transaction Type]])</f>
        <v/>
      </c>
      <c r="BP37" t="str">
        <f>IF(Table1[[#This Row],[Instrument No.]]="","",Table1[[#This Row],[Instrument No.]])</f>
        <v/>
      </c>
      <c r="BQ37" t="str">
        <f>IF(Table1[[#This Row],[Instrument No.]]="","",Table1[[#This Row],[Amount-2]])</f>
        <v/>
      </c>
      <c r="BR37" t="str">
        <f>IF(Table1[[#This Row],[Instrument date]]="","",TEXT(Table1[[#This Row],[Instrument date]],"yyyymmdd"))</f>
        <v/>
      </c>
      <c r="BU37" s="48"/>
      <c r="BV37" s="48"/>
      <c r="CX37" t="s">
        <v>220</v>
      </c>
    </row>
    <row r="38" spans="1:102">
      <c r="A38" s="16">
        <f t="shared" si="0"/>
        <v>33</v>
      </c>
      <c r="B38" s="58"/>
      <c r="C38" s="59"/>
      <c r="D38" s="60"/>
      <c r="E38" s="60"/>
      <c r="F38" s="57"/>
      <c r="G38" s="18"/>
      <c r="H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" s="18"/>
      <c r="J38" s="18"/>
      <c r="K38" s="18"/>
      <c r="L38" s="18"/>
      <c r="M38" s="18"/>
      <c r="N38" s="51"/>
      <c r="O38" s="14">
        <f>IF(Table1[[#This Row],[Date]]="",COUNTA(B39:$B$1005),0)</f>
        <v>0</v>
      </c>
      <c r="P38" s="14">
        <f>IF(COUNTA(Table1[[#This Row],[Payments]:[Receipts]])=0,0,(IF(COUNTA(Table1[[#This Row],[Payments]:[Receipts]])&gt;1,1,0)))</f>
        <v>0</v>
      </c>
      <c r="Q38" s="14">
        <f>IF(Table1[[#This Row],[Date]]="",0,IF(AND(Table1[[#This Row],[Date]]&gt;=$Q$2,Table1[[#This Row],[Date]]&lt;=$Q$3),0,1))</f>
        <v>0</v>
      </c>
      <c r="R38" s="14">
        <f>IF(Table1[[#This Row],[Payments]]="",0,IF(ISNUMBER(Table1[[#This Row],[Payments]]),0,1))</f>
        <v>0</v>
      </c>
      <c r="S38" s="14">
        <f>IF(Table1[[#This Row],[Receipts]]="",0,IF(ISNUMBER(Table1[[#This Row],[Receipts]]),0,1))</f>
        <v>0</v>
      </c>
      <c r="T38" s="14">
        <f>IF(LEN(Table1[[#This Row],[Second Ledger]])&gt;0,IF(TYPE(VLOOKUP(Table1[[#This Row],[Second Ledger]],$CZ:$CZ,1,FALSE))=16,1,0),0)</f>
        <v>0</v>
      </c>
      <c r="U38" s="14">
        <f>IF(Table1[[#This Row],[Date]]="",0,IF(Table1[[#This Row],[Voucher Type]]&gt;0,IF(TYPE(VLOOKUP(Table1[[#This Row],[Voucher Type]],Table1[[#All],[Voucher Type Master]],1,FALSE))=16,1,0),0))</f>
        <v>0</v>
      </c>
      <c r="V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" s="14">
        <f>IF(LEN(Table1[[#This Row],[Cost Centre]])&gt;0,IF(TYPE(VLOOKUP(Table1[[#This Row],[Cost Centre]],$DA:$DA,1,FALSE))=16,1,0),0)</f>
        <v>0</v>
      </c>
      <c r="X38" s="14">
        <f>Table1[[#This Row],[Payments]]-Table1[[#This Row],[Receipts]]</f>
        <v>0</v>
      </c>
      <c r="Y38" s="14"/>
      <c r="Z38" s="14"/>
      <c r="AA38" s="14"/>
      <c r="AB38" s="13"/>
      <c r="AC38" s="39"/>
      <c r="AD38" s="39"/>
      <c r="AE38" s="39"/>
      <c r="AF38" s="39"/>
      <c r="AG38" s="42"/>
      <c r="AH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" t="str">
        <f>IF(Table1[[#This Row],[Date]]="","",TEXT(Table1[[#This Row],[Date]],"yyyymmdd"))</f>
        <v/>
      </c>
      <c r="AJ38" t="str">
        <f>Table1[[#This Row],[Date2]]</f>
        <v/>
      </c>
      <c r="AK38" t="str">
        <f>IF(Table1[[#This Row],[Date]]="","",Table1[[#This Row],[Voucher Type]])</f>
        <v/>
      </c>
      <c r="AL38" t="str">
        <f>IF(Table1[[#This Row],[Date]]="","",Table1[[#This Row],[Voucher No]])</f>
        <v/>
      </c>
      <c r="AM38" t="str">
        <f>IF(Table1[[#This Row],[Date]]="","",Table1[[#This Row],[Narration]])</f>
        <v/>
      </c>
      <c r="AN38" t="str">
        <f>IF(Table1[[#This Row],[Date]]="","","tallytools-voucherentry-adhjadhh-"&amp;$AH$1&amp;ROW())</f>
        <v/>
      </c>
      <c r="AO38" t="str">
        <f>IF(Table1[[#This Row],[Date]]="","",$AH$1)</f>
        <v/>
      </c>
      <c r="AP38"/>
      <c r="AQ38" t="str">
        <f>IF(Table1[[#This Row],[Date]]="","","No")</f>
        <v/>
      </c>
      <c r="AR38" t="str">
        <f>IF(Table1[[#This Row],[Date]]="","",IF(Table1[[#This Row],[Net Amt]]&lt;0,"No","Yes"))</f>
        <v/>
      </c>
      <c r="AS38" t="str">
        <f>IF(Table1[[#This Row],[Date]]="","",Table1[[#This Row],[Second Ledger]])</f>
        <v/>
      </c>
      <c r="AT38" t="str">
        <f>IF(Table1[[#This Row],[Date]]="","",IF(Table1[[#This Row],[DP-1]]="Yes",-(Table1[[#This Row],[Payments]]+Table1[[#This Row],[Receipts]]),Table1[[#This Row],[Payments]]+Table1[[#This Row],[Receipts]]))</f>
        <v/>
      </c>
      <c r="AU38"/>
      <c r="AV38" t="str">
        <f>IF(Table1[[#This Row],[Bill Ref No]]="","",Table1[[#This Row],[Bill Ref No]])</f>
        <v/>
      </c>
      <c r="AW38" t="str">
        <f>IF(Table1[[#This Row],[Bill ref name]]="","","New Ref")</f>
        <v/>
      </c>
      <c r="AX38" t="str">
        <f>IF(Table1[[#This Row],[Bill ref name]]="","",Table1[[#This Row],[Amount-1]])</f>
        <v/>
      </c>
      <c r="AY38"/>
      <c r="AZ38"/>
      <c r="BA38" t="str">
        <f>IF(Table1[[#This Row],[Cost Centre]]="","","Primary Cost Category")</f>
        <v/>
      </c>
      <c r="BB38" t="str">
        <f>IF(Table1[[#This Row],[Cost Centre]]="","",Table1[[#This Row],[DP-1]])</f>
        <v/>
      </c>
      <c r="BC38"/>
      <c r="BD38" t="str">
        <f>IF(Table1[[#This Row],[Cost Centre]]="","",Table1[[#This Row],[Cost Centre]])</f>
        <v/>
      </c>
      <c r="BE38" t="str">
        <f>IF(Table1[[#This Row],[Cost Centre]]="","",Table1[[#This Row],[Amount-1]])</f>
        <v/>
      </c>
      <c r="BF38"/>
      <c r="BG38"/>
      <c r="BH38"/>
      <c r="BI38"/>
      <c r="BJ38" t="str">
        <f>IF(Table1[[#This Row],[Date]]="","","No")</f>
        <v/>
      </c>
      <c r="BK38" t="str">
        <f>IF(Table1[[#This Row],[Date]]="","",IF(Table1[[#This Row],[Net Amt]]&lt;0,"Yes","No"))</f>
        <v/>
      </c>
      <c r="BL38" t="str">
        <f>IF(Table1[[#This Row],[Date]]="","",$C$3)</f>
        <v/>
      </c>
      <c r="BM38" t="str">
        <f>IF(Table1[[#This Row],[Date]]="","",-Table1[[#This Row],[Amount-1]])</f>
        <v/>
      </c>
      <c r="BO38" t="str">
        <f>IF(Table1[[#This Row],[Transaction Type]]="","",Table1[[#This Row],[Transaction Type]])</f>
        <v/>
      </c>
      <c r="BP38" t="str">
        <f>IF(Table1[[#This Row],[Instrument No.]]="","",Table1[[#This Row],[Instrument No.]])</f>
        <v/>
      </c>
      <c r="BQ38" t="str">
        <f>IF(Table1[[#This Row],[Instrument No.]]="","",Table1[[#This Row],[Amount-2]])</f>
        <v/>
      </c>
      <c r="BR38" t="str">
        <f>IF(Table1[[#This Row],[Instrument date]]="","",TEXT(Table1[[#This Row],[Instrument date]],"yyyymmdd"))</f>
        <v/>
      </c>
      <c r="BU38" s="48"/>
      <c r="BV38" s="48"/>
      <c r="CX38" t="s">
        <v>221</v>
      </c>
    </row>
    <row r="39" spans="1:102">
      <c r="A39" s="16">
        <f t="shared" si="0"/>
        <v>34</v>
      </c>
      <c r="B39" s="58"/>
      <c r="C39" s="59"/>
      <c r="D39" s="60"/>
      <c r="E39" s="60"/>
      <c r="F39" s="57"/>
      <c r="G39" s="18"/>
      <c r="H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" s="18"/>
      <c r="J39" s="18"/>
      <c r="K39" s="18"/>
      <c r="L39" s="18"/>
      <c r="M39" s="18"/>
      <c r="N39" s="51"/>
      <c r="O39" s="14">
        <f>IF(Table1[[#This Row],[Date]]="",COUNTA(B40:$B$1005),0)</f>
        <v>0</v>
      </c>
      <c r="P39" s="14">
        <f>IF(COUNTA(Table1[[#This Row],[Payments]:[Receipts]])=0,0,(IF(COUNTA(Table1[[#This Row],[Payments]:[Receipts]])&gt;1,1,0)))</f>
        <v>0</v>
      </c>
      <c r="Q39" s="14">
        <f>IF(Table1[[#This Row],[Date]]="",0,IF(AND(Table1[[#This Row],[Date]]&gt;=$Q$2,Table1[[#This Row],[Date]]&lt;=$Q$3),0,1))</f>
        <v>0</v>
      </c>
      <c r="R39" s="14">
        <f>IF(Table1[[#This Row],[Payments]]="",0,IF(ISNUMBER(Table1[[#This Row],[Payments]]),0,1))</f>
        <v>0</v>
      </c>
      <c r="S39" s="14">
        <f>IF(Table1[[#This Row],[Receipts]]="",0,IF(ISNUMBER(Table1[[#This Row],[Receipts]]),0,1))</f>
        <v>0</v>
      </c>
      <c r="T39" s="14">
        <f>IF(LEN(Table1[[#This Row],[Second Ledger]])&gt;0,IF(TYPE(VLOOKUP(Table1[[#This Row],[Second Ledger]],$CZ:$CZ,1,FALSE))=16,1,0),0)</f>
        <v>0</v>
      </c>
      <c r="U39" s="14">
        <f>IF(Table1[[#This Row],[Date]]="",0,IF(Table1[[#This Row],[Voucher Type]]&gt;0,IF(TYPE(VLOOKUP(Table1[[#This Row],[Voucher Type]],Table1[[#All],[Voucher Type Master]],1,FALSE))=16,1,0),0))</f>
        <v>0</v>
      </c>
      <c r="V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" s="14">
        <f>IF(LEN(Table1[[#This Row],[Cost Centre]])&gt;0,IF(TYPE(VLOOKUP(Table1[[#This Row],[Cost Centre]],$DA:$DA,1,FALSE))=16,1,0),0)</f>
        <v>0</v>
      </c>
      <c r="X39" s="14">
        <f>Table1[[#This Row],[Payments]]-Table1[[#This Row],[Receipts]]</f>
        <v>0</v>
      </c>
      <c r="Y39" s="14"/>
      <c r="Z39" s="14"/>
      <c r="AA39" s="14"/>
      <c r="AB39" s="13"/>
      <c r="AC39" s="39"/>
      <c r="AD39" s="39"/>
      <c r="AE39" s="39"/>
      <c r="AF39" s="39"/>
      <c r="AG39" s="42"/>
      <c r="AH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" t="str">
        <f>IF(Table1[[#This Row],[Date]]="","",TEXT(Table1[[#This Row],[Date]],"yyyymmdd"))</f>
        <v/>
      </c>
      <c r="AJ39" t="str">
        <f>Table1[[#This Row],[Date2]]</f>
        <v/>
      </c>
      <c r="AK39" t="str">
        <f>IF(Table1[[#This Row],[Date]]="","",Table1[[#This Row],[Voucher Type]])</f>
        <v/>
      </c>
      <c r="AL39" t="str">
        <f>IF(Table1[[#This Row],[Date]]="","",Table1[[#This Row],[Voucher No]])</f>
        <v/>
      </c>
      <c r="AM39" t="str">
        <f>IF(Table1[[#This Row],[Date]]="","",Table1[[#This Row],[Narration]])</f>
        <v/>
      </c>
      <c r="AN39" t="str">
        <f>IF(Table1[[#This Row],[Date]]="","","tallytools-voucherentry-adhjadhh-"&amp;$AH$1&amp;ROW())</f>
        <v/>
      </c>
      <c r="AO39" t="str">
        <f>IF(Table1[[#This Row],[Date]]="","",$AH$1)</f>
        <v/>
      </c>
      <c r="AP39"/>
      <c r="AQ39" t="str">
        <f>IF(Table1[[#This Row],[Date]]="","","No")</f>
        <v/>
      </c>
      <c r="AR39" t="str">
        <f>IF(Table1[[#This Row],[Date]]="","",IF(Table1[[#This Row],[Net Amt]]&lt;0,"No","Yes"))</f>
        <v/>
      </c>
      <c r="AS39" t="str">
        <f>IF(Table1[[#This Row],[Date]]="","",Table1[[#This Row],[Second Ledger]])</f>
        <v/>
      </c>
      <c r="AT39" t="str">
        <f>IF(Table1[[#This Row],[Date]]="","",IF(Table1[[#This Row],[DP-1]]="Yes",-(Table1[[#This Row],[Payments]]+Table1[[#This Row],[Receipts]]),Table1[[#This Row],[Payments]]+Table1[[#This Row],[Receipts]]))</f>
        <v/>
      </c>
      <c r="AU39"/>
      <c r="AV39" t="str">
        <f>IF(Table1[[#This Row],[Bill Ref No]]="","",Table1[[#This Row],[Bill Ref No]])</f>
        <v/>
      </c>
      <c r="AW39" t="str">
        <f>IF(Table1[[#This Row],[Bill ref name]]="","","New Ref")</f>
        <v/>
      </c>
      <c r="AX39" t="str">
        <f>IF(Table1[[#This Row],[Bill ref name]]="","",Table1[[#This Row],[Amount-1]])</f>
        <v/>
      </c>
      <c r="AY39"/>
      <c r="AZ39"/>
      <c r="BA39" t="str">
        <f>IF(Table1[[#This Row],[Cost Centre]]="","","Primary Cost Category")</f>
        <v/>
      </c>
      <c r="BB39" t="str">
        <f>IF(Table1[[#This Row],[Cost Centre]]="","",Table1[[#This Row],[DP-1]])</f>
        <v/>
      </c>
      <c r="BC39"/>
      <c r="BD39" t="str">
        <f>IF(Table1[[#This Row],[Cost Centre]]="","",Table1[[#This Row],[Cost Centre]])</f>
        <v/>
      </c>
      <c r="BE39" t="str">
        <f>IF(Table1[[#This Row],[Cost Centre]]="","",Table1[[#This Row],[Amount-1]])</f>
        <v/>
      </c>
      <c r="BF39"/>
      <c r="BG39"/>
      <c r="BH39"/>
      <c r="BI39"/>
      <c r="BJ39" t="str">
        <f>IF(Table1[[#This Row],[Date]]="","","No")</f>
        <v/>
      </c>
      <c r="BK39" t="str">
        <f>IF(Table1[[#This Row],[Date]]="","",IF(Table1[[#This Row],[Net Amt]]&lt;0,"Yes","No"))</f>
        <v/>
      </c>
      <c r="BL39" t="str">
        <f>IF(Table1[[#This Row],[Date]]="","",$C$3)</f>
        <v/>
      </c>
      <c r="BM39" t="str">
        <f>IF(Table1[[#This Row],[Date]]="","",-Table1[[#This Row],[Amount-1]])</f>
        <v/>
      </c>
      <c r="BO39" t="str">
        <f>IF(Table1[[#This Row],[Transaction Type]]="","",Table1[[#This Row],[Transaction Type]])</f>
        <v/>
      </c>
      <c r="BP39" t="str">
        <f>IF(Table1[[#This Row],[Instrument No.]]="","",Table1[[#This Row],[Instrument No.]])</f>
        <v/>
      </c>
      <c r="BQ39" t="str">
        <f>IF(Table1[[#This Row],[Instrument No.]]="","",Table1[[#This Row],[Amount-2]])</f>
        <v/>
      </c>
      <c r="BR39" t="str">
        <f>IF(Table1[[#This Row],[Instrument date]]="","",TEXT(Table1[[#This Row],[Instrument date]],"yyyymmdd"))</f>
        <v/>
      </c>
      <c r="BU39" s="48"/>
      <c r="BV39" s="48"/>
      <c r="CX39" t="s">
        <v>222</v>
      </c>
    </row>
    <row r="40" spans="1:102">
      <c r="A40" s="16">
        <f t="shared" si="0"/>
        <v>35</v>
      </c>
      <c r="B40" s="58"/>
      <c r="C40" s="59"/>
      <c r="D40" s="60"/>
      <c r="E40" s="60"/>
      <c r="F40" s="57"/>
      <c r="G40" s="18"/>
      <c r="H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" s="18"/>
      <c r="J40" s="18"/>
      <c r="K40" s="18"/>
      <c r="L40" s="18"/>
      <c r="M40" s="18"/>
      <c r="N40" s="51"/>
      <c r="O40" s="14">
        <f>IF(Table1[[#This Row],[Date]]="",COUNTA(B41:$B$1005),0)</f>
        <v>0</v>
      </c>
      <c r="P40" s="14">
        <f>IF(COUNTA(Table1[[#This Row],[Payments]:[Receipts]])=0,0,(IF(COUNTA(Table1[[#This Row],[Payments]:[Receipts]])&gt;1,1,0)))</f>
        <v>0</v>
      </c>
      <c r="Q40" s="14">
        <f>IF(Table1[[#This Row],[Date]]="",0,IF(AND(Table1[[#This Row],[Date]]&gt;=$Q$2,Table1[[#This Row],[Date]]&lt;=$Q$3),0,1))</f>
        <v>0</v>
      </c>
      <c r="R40" s="14">
        <f>IF(Table1[[#This Row],[Payments]]="",0,IF(ISNUMBER(Table1[[#This Row],[Payments]]),0,1))</f>
        <v>0</v>
      </c>
      <c r="S40" s="14">
        <f>IF(Table1[[#This Row],[Receipts]]="",0,IF(ISNUMBER(Table1[[#This Row],[Receipts]]),0,1))</f>
        <v>0</v>
      </c>
      <c r="T40" s="14">
        <f>IF(LEN(Table1[[#This Row],[Second Ledger]])&gt;0,IF(TYPE(VLOOKUP(Table1[[#This Row],[Second Ledger]],$CZ:$CZ,1,FALSE))=16,1,0),0)</f>
        <v>0</v>
      </c>
      <c r="U40" s="14">
        <f>IF(Table1[[#This Row],[Date]]="",0,IF(Table1[[#This Row],[Voucher Type]]&gt;0,IF(TYPE(VLOOKUP(Table1[[#This Row],[Voucher Type]],Table1[[#All],[Voucher Type Master]],1,FALSE))=16,1,0),0))</f>
        <v>0</v>
      </c>
      <c r="V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" s="14">
        <f>IF(LEN(Table1[[#This Row],[Cost Centre]])&gt;0,IF(TYPE(VLOOKUP(Table1[[#This Row],[Cost Centre]],$DA:$DA,1,FALSE))=16,1,0),0)</f>
        <v>0</v>
      </c>
      <c r="X40" s="14">
        <f>Table1[[#This Row],[Payments]]-Table1[[#This Row],[Receipts]]</f>
        <v>0</v>
      </c>
      <c r="Y40" s="14"/>
      <c r="Z40" s="14"/>
      <c r="AA40" s="14"/>
      <c r="AB40" s="13"/>
      <c r="AC40" s="39"/>
      <c r="AD40" s="39"/>
      <c r="AE40" s="39"/>
      <c r="AF40" s="39"/>
      <c r="AG40" s="42"/>
      <c r="AH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" t="str">
        <f>IF(Table1[[#This Row],[Date]]="","",TEXT(Table1[[#This Row],[Date]],"yyyymmdd"))</f>
        <v/>
      </c>
      <c r="AJ40" t="str">
        <f>Table1[[#This Row],[Date2]]</f>
        <v/>
      </c>
      <c r="AK40" t="str">
        <f>IF(Table1[[#This Row],[Date]]="","",Table1[[#This Row],[Voucher Type]])</f>
        <v/>
      </c>
      <c r="AL40" t="str">
        <f>IF(Table1[[#This Row],[Date]]="","",Table1[[#This Row],[Voucher No]])</f>
        <v/>
      </c>
      <c r="AM40" t="str">
        <f>IF(Table1[[#This Row],[Date]]="","",Table1[[#This Row],[Narration]])</f>
        <v/>
      </c>
      <c r="AN40" t="str">
        <f>IF(Table1[[#This Row],[Date]]="","","tallytools-voucherentry-adhjadhh-"&amp;$AH$1&amp;ROW())</f>
        <v/>
      </c>
      <c r="AO40" t="str">
        <f>IF(Table1[[#This Row],[Date]]="","",$AH$1)</f>
        <v/>
      </c>
      <c r="AP40"/>
      <c r="AQ40" t="str">
        <f>IF(Table1[[#This Row],[Date]]="","","No")</f>
        <v/>
      </c>
      <c r="AR40" t="str">
        <f>IF(Table1[[#This Row],[Date]]="","",IF(Table1[[#This Row],[Net Amt]]&lt;0,"No","Yes"))</f>
        <v/>
      </c>
      <c r="AS40" t="str">
        <f>IF(Table1[[#This Row],[Date]]="","",Table1[[#This Row],[Second Ledger]])</f>
        <v/>
      </c>
      <c r="AT40" t="str">
        <f>IF(Table1[[#This Row],[Date]]="","",IF(Table1[[#This Row],[DP-1]]="Yes",-(Table1[[#This Row],[Payments]]+Table1[[#This Row],[Receipts]]),Table1[[#This Row],[Payments]]+Table1[[#This Row],[Receipts]]))</f>
        <v/>
      </c>
      <c r="AU40"/>
      <c r="AV40" t="str">
        <f>IF(Table1[[#This Row],[Bill Ref No]]="","",Table1[[#This Row],[Bill Ref No]])</f>
        <v/>
      </c>
      <c r="AW40" t="str">
        <f>IF(Table1[[#This Row],[Bill ref name]]="","","New Ref")</f>
        <v/>
      </c>
      <c r="AX40" t="str">
        <f>IF(Table1[[#This Row],[Bill ref name]]="","",Table1[[#This Row],[Amount-1]])</f>
        <v/>
      </c>
      <c r="AY40"/>
      <c r="AZ40"/>
      <c r="BA40" t="str">
        <f>IF(Table1[[#This Row],[Cost Centre]]="","","Primary Cost Category")</f>
        <v/>
      </c>
      <c r="BB40" t="str">
        <f>IF(Table1[[#This Row],[Cost Centre]]="","",Table1[[#This Row],[DP-1]])</f>
        <v/>
      </c>
      <c r="BC40"/>
      <c r="BD40" t="str">
        <f>IF(Table1[[#This Row],[Cost Centre]]="","",Table1[[#This Row],[Cost Centre]])</f>
        <v/>
      </c>
      <c r="BE40" t="str">
        <f>IF(Table1[[#This Row],[Cost Centre]]="","",Table1[[#This Row],[Amount-1]])</f>
        <v/>
      </c>
      <c r="BF40"/>
      <c r="BG40"/>
      <c r="BH40"/>
      <c r="BI40"/>
      <c r="BJ40" t="str">
        <f>IF(Table1[[#This Row],[Date]]="","","No")</f>
        <v/>
      </c>
      <c r="BK40" t="str">
        <f>IF(Table1[[#This Row],[Date]]="","",IF(Table1[[#This Row],[Net Amt]]&lt;0,"Yes","No"))</f>
        <v/>
      </c>
      <c r="BL40" t="str">
        <f>IF(Table1[[#This Row],[Date]]="","",$C$3)</f>
        <v/>
      </c>
      <c r="BM40" t="str">
        <f>IF(Table1[[#This Row],[Date]]="","",-Table1[[#This Row],[Amount-1]])</f>
        <v/>
      </c>
      <c r="BO40" t="str">
        <f>IF(Table1[[#This Row],[Transaction Type]]="","",Table1[[#This Row],[Transaction Type]])</f>
        <v/>
      </c>
      <c r="BP40" t="str">
        <f>IF(Table1[[#This Row],[Instrument No.]]="","",Table1[[#This Row],[Instrument No.]])</f>
        <v/>
      </c>
      <c r="BQ40" t="str">
        <f>IF(Table1[[#This Row],[Instrument No.]]="","",Table1[[#This Row],[Amount-2]])</f>
        <v/>
      </c>
      <c r="BR40" t="str">
        <f>IF(Table1[[#This Row],[Instrument date]]="","",TEXT(Table1[[#This Row],[Instrument date]],"yyyymmdd"))</f>
        <v/>
      </c>
      <c r="BU40" s="48"/>
      <c r="BV40" s="48"/>
      <c r="CX40" t="s">
        <v>223</v>
      </c>
    </row>
    <row r="41" spans="1:102">
      <c r="A41" s="16">
        <f t="shared" si="0"/>
        <v>36</v>
      </c>
      <c r="B41" s="58"/>
      <c r="C41" s="59"/>
      <c r="D41" s="60"/>
      <c r="E41" s="60"/>
      <c r="F41" s="57"/>
      <c r="G41" s="18"/>
      <c r="H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" s="18"/>
      <c r="J41" s="18"/>
      <c r="K41" s="18"/>
      <c r="L41" s="18"/>
      <c r="M41" s="18"/>
      <c r="N41" s="51"/>
      <c r="O41" s="14">
        <f>IF(Table1[[#This Row],[Date]]="",COUNTA(B42:$B$1005),0)</f>
        <v>0</v>
      </c>
      <c r="P41" s="14">
        <f>IF(COUNTA(Table1[[#This Row],[Payments]:[Receipts]])=0,0,(IF(COUNTA(Table1[[#This Row],[Payments]:[Receipts]])&gt;1,1,0)))</f>
        <v>0</v>
      </c>
      <c r="Q41" s="14">
        <f>IF(Table1[[#This Row],[Date]]="",0,IF(AND(Table1[[#This Row],[Date]]&gt;=$Q$2,Table1[[#This Row],[Date]]&lt;=$Q$3),0,1))</f>
        <v>0</v>
      </c>
      <c r="R41" s="14">
        <f>IF(Table1[[#This Row],[Payments]]="",0,IF(ISNUMBER(Table1[[#This Row],[Payments]]),0,1))</f>
        <v>0</v>
      </c>
      <c r="S41" s="14">
        <f>IF(Table1[[#This Row],[Receipts]]="",0,IF(ISNUMBER(Table1[[#This Row],[Receipts]]),0,1))</f>
        <v>0</v>
      </c>
      <c r="T41" s="14">
        <f>IF(LEN(Table1[[#This Row],[Second Ledger]])&gt;0,IF(TYPE(VLOOKUP(Table1[[#This Row],[Second Ledger]],$CZ:$CZ,1,FALSE))=16,1,0),0)</f>
        <v>0</v>
      </c>
      <c r="U41" s="14">
        <f>IF(Table1[[#This Row],[Date]]="",0,IF(Table1[[#This Row],[Voucher Type]]&gt;0,IF(TYPE(VLOOKUP(Table1[[#This Row],[Voucher Type]],Table1[[#All],[Voucher Type Master]],1,FALSE))=16,1,0),0))</f>
        <v>0</v>
      </c>
      <c r="V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" s="14">
        <f>IF(LEN(Table1[[#This Row],[Cost Centre]])&gt;0,IF(TYPE(VLOOKUP(Table1[[#This Row],[Cost Centre]],$DA:$DA,1,FALSE))=16,1,0),0)</f>
        <v>0</v>
      </c>
      <c r="X41" s="14">
        <f>Table1[[#This Row],[Payments]]-Table1[[#This Row],[Receipts]]</f>
        <v>0</v>
      </c>
      <c r="Y41" s="14"/>
      <c r="Z41" s="14"/>
      <c r="AA41" s="14"/>
      <c r="AB41" s="13"/>
      <c r="AC41" s="39"/>
      <c r="AD41" s="39"/>
      <c r="AE41" s="39"/>
      <c r="AF41" s="39"/>
      <c r="AG41" s="42"/>
      <c r="AH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" t="str">
        <f>IF(Table1[[#This Row],[Date]]="","",TEXT(Table1[[#This Row],[Date]],"yyyymmdd"))</f>
        <v/>
      </c>
      <c r="AJ41" t="str">
        <f>Table1[[#This Row],[Date2]]</f>
        <v/>
      </c>
      <c r="AK41" t="str">
        <f>IF(Table1[[#This Row],[Date]]="","",Table1[[#This Row],[Voucher Type]])</f>
        <v/>
      </c>
      <c r="AL41" t="str">
        <f>IF(Table1[[#This Row],[Date]]="","",Table1[[#This Row],[Voucher No]])</f>
        <v/>
      </c>
      <c r="AM41" t="str">
        <f>IF(Table1[[#This Row],[Date]]="","",Table1[[#This Row],[Narration]])</f>
        <v/>
      </c>
      <c r="AN41" t="str">
        <f>IF(Table1[[#This Row],[Date]]="","","tallytools-voucherentry-adhjadhh-"&amp;$AH$1&amp;ROW())</f>
        <v/>
      </c>
      <c r="AO41" t="str">
        <f>IF(Table1[[#This Row],[Date]]="","",$AH$1)</f>
        <v/>
      </c>
      <c r="AP41"/>
      <c r="AQ41" t="str">
        <f>IF(Table1[[#This Row],[Date]]="","","No")</f>
        <v/>
      </c>
      <c r="AR41" t="str">
        <f>IF(Table1[[#This Row],[Date]]="","",IF(Table1[[#This Row],[Net Amt]]&lt;0,"No","Yes"))</f>
        <v/>
      </c>
      <c r="AS41" t="str">
        <f>IF(Table1[[#This Row],[Date]]="","",Table1[[#This Row],[Second Ledger]])</f>
        <v/>
      </c>
      <c r="AT41" t="str">
        <f>IF(Table1[[#This Row],[Date]]="","",IF(Table1[[#This Row],[DP-1]]="Yes",-(Table1[[#This Row],[Payments]]+Table1[[#This Row],[Receipts]]),Table1[[#This Row],[Payments]]+Table1[[#This Row],[Receipts]]))</f>
        <v/>
      </c>
      <c r="AU41"/>
      <c r="AV41" t="str">
        <f>IF(Table1[[#This Row],[Bill Ref No]]="","",Table1[[#This Row],[Bill Ref No]])</f>
        <v/>
      </c>
      <c r="AW41" t="str">
        <f>IF(Table1[[#This Row],[Bill ref name]]="","","New Ref")</f>
        <v/>
      </c>
      <c r="AX41" t="str">
        <f>IF(Table1[[#This Row],[Bill ref name]]="","",Table1[[#This Row],[Amount-1]])</f>
        <v/>
      </c>
      <c r="AY41"/>
      <c r="AZ41"/>
      <c r="BA41" t="str">
        <f>IF(Table1[[#This Row],[Cost Centre]]="","","Primary Cost Category")</f>
        <v/>
      </c>
      <c r="BB41" t="str">
        <f>IF(Table1[[#This Row],[Cost Centre]]="","",Table1[[#This Row],[DP-1]])</f>
        <v/>
      </c>
      <c r="BC41"/>
      <c r="BD41" t="str">
        <f>IF(Table1[[#This Row],[Cost Centre]]="","",Table1[[#This Row],[Cost Centre]])</f>
        <v/>
      </c>
      <c r="BE41" t="str">
        <f>IF(Table1[[#This Row],[Cost Centre]]="","",Table1[[#This Row],[Amount-1]])</f>
        <v/>
      </c>
      <c r="BF41"/>
      <c r="BG41"/>
      <c r="BH41"/>
      <c r="BI41"/>
      <c r="BJ41" t="str">
        <f>IF(Table1[[#This Row],[Date]]="","","No")</f>
        <v/>
      </c>
      <c r="BK41" t="str">
        <f>IF(Table1[[#This Row],[Date]]="","",IF(Table1[[#This Row],[Net Amt]]&lt;0,"Yes","No"))</f>
        <v/>
      </c>
      <c r="BL41" t="str">
        <f>IF(Table1[[#This Row],[Date]]="","",$C$3)</f>
        <v/>
      </c>
      <c r="BM41" t="str">
        <f>IF(Table1[[#This Row],[Date]]="","",-Table1[[#This Row],[Amount-1]])</f>
        <v/>
      </c>
      <c r="BO41" t="str">
        <f>IF(Table1[[#This Row],[Transaction Type]]="","",Table1[[#This Row],[Transaction Type]])</f>
        <v/>
      </c>
      <c r="BP41" t="str">
        <f>IF(Table1[[#This Row],[Instrument No.]]="","",Table1[[#This Row],[Instrument No.]])</f>
        <v/>
      </c>
      <c r="BQ41" t="str">
        <f>IF(Table1[[#This Row],[Instrument No.]]="","",Table1[[#This Row],[Amount-2]])</f>
        <v/>
      </c>
      <c r="BR41" t="str">
        <f>IF(Table1[[#This Row],[Instrument date]]="","",TEXT(Table1[[#This Row],[Instrument date]],"yyyymmdd"))</f>
        <v/>
      </c>
      <c r="BU41" s="48"/>
      <c r="BV41" s="48"/>
      <c r="CX41" t="s">
        <v>224</v>
      </c>
    </row>
    <row r="42" spans="1:102">
      <c r="A42" s="16">
        <f t="shared" si="0"/>
        <v>37</v>
      </c>
      <c r="B42" s="58"/>
      <c r="C42" s="59"/>
      <c r="D42" s="60"/>
      <c r="E42" s="60"/>
      <c r="F42" s="57"/>
      <c r="G42" s="18"/>
      <c r="H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" s="18"/>
      <c r="J42" s="18"/>
      <c r="K42" s="18"/>
      <c r="L42" s="18"/>
      <c r="M42" s="18"/>
      <c r="N42" s="51"/>
      <c r="O42" s="14">
        <f>IF(Table1[[#This Row],[Date]]="",COUNTA(B43:$B$1005),0)</f>
        <v>0</v>
      </c>
      <c r="P42" s="14">
        <f>IF(COUNTA(Table1[[#This Row],[Payments]:[Receipts]])=0,0,(IF(COUNTA(Table1[[#This Row],[Payments]:[Receipts]])&gt;1,1,0)))</f>
        <v>0</v>
      </c>
      <c r="Q42" s="14">
        <f>IF(Table1[[#This Row],[Date]]="",0,IF(AND(Table1[[#This Row],[Date]]&gt;=$Q$2,Table1[[#This Row],[Date]]&lt;=$Q$3),0,1))</f>
        <v>0</v>
      </c>
      <c r="R42" s="14">
        <f>IF(Table1[[#This Row],[Payments]]="",0,IF(ISNUMBER(Table1[[#This Row],[Payments]]),0,1))</f>
        <v>0</v>
      </c>
      <c r="S42" s="14">
        <f>IF(Table1[[#This Row],[Receipts]]="",0,IF(ISNUMBER(Table1[[#This Row],[Receipts]]),0,1))</f>
        <v>0</v>
      </c>
      <c r="T42" s="14">
        <f>IF(LEN(Table1[[#This Row],[Second Ledger]])&gt;0,IF(TYPE(VLOOKUP(Table1[[#This Row],[Second Ledger]],$CZ:$CZ,1,FALSE))=16,1,0),0)</f>
        <v>0</v>
      </c>
      <c r="U42" s="14">
        <f>IF(Table1[[#This Row],[Date]]="",0,IF(Table1[[#This Row],[Voucher Type]]&gt;0,IF(TYPE(VLOOKUP(Table1[[#This Row],[Voucher Type]],Table1[[#All],[Voucher Type Master]],1,FALSE))=16,1,0),0))</f>
        <v>0</v>
      </c>
      <c r="V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" s="14">
        <f>IF(LEN(Table1[[#This Row],[Cost Centre]])&gt;0,IF(TYPE(VLOOKUP(Table1[[#This Row],[Cost Centre]],$DA:$DA,1,FALSE))=16,1,0),0)</f>
        <v>0</v>
      </c>
      <c r="X42" s="14">
        <f>Table1[[#This Row],[Payments]]-Table1[[#This Row],[Receipts]]</f>
        <v>0</v>
      </c>
      <c r="Y42" s="14"/>
      <c r="Z42" s="14"/>
      <c r="AA42" s="14"/>
      <c r="AB42" s="13"/>
      <c r="AC42" s="39"/>
      <c r="AD42" s="39"/>
      <c r="AE42" s="39"/>
      <c r="AF42" s="39"/>
      <c r="AG42" s="42"/>
      <c r="AH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" t="str">
        <f>IF(Table1[[#This Row],[Date]]="","",TEXT(Table1[[#This Row],[Date]],"yyyymmdd"))</f>
        <v/>
      </c>
      <c r="AJ42" t="str">
        <f>Table1[[#This Row],[Date2]]</f>
        <v/>
      </c>
      <c r="AK42" t="str">
        <f>IF(Table1[[#This Row],[Date]]="","",Table1[[#This Row],[Voucher Type]])</f>
        <v/>
      </c>
      <c r="AL42" t="str">
        <f>IF(Table1[[#This Row],[Date]]="","",Table1[[#This Row],[Voucher No]])</f>
        <v/>
      </c>
      <c r="AM42" t="str">
        <f>IF(Table1[[#This Row],[Date]]="","",Table1[[#This Row],[Narration]])</f>
        <v/>
      </c>
      <c r="AN42" t="str">
        <f>IF(Table1[[#This Row],[Date]]="","","tallytools-voucherentry-adhjadhh-"&amp;$AH$1&amp;ROW())</f>
        <v/>
      </c>
      <c r="AO42" t="str">
        <f>IF(Table1[[#This Row],[Date]]="","",$AH$1)</f>
        <v/>
      </c>
      <c r="AP42"/>
      <c r="AQ42" t="str">
        <f>IF(Table1[[#This Row],[Date]]="","","No")</f>
        <v/>
      </c>
      <c r="AR42" t="str">
        <f>IF(Table1[[#This Row],[Date]]="","",IF(Table1[[#This Row],[Net Amt]]&lt;0,"No","Yes"))</f>
        <v/>
      </c>
      <c r="AS42" t="str">
        <f>IF(Table1[[#This Row],[Date]]="","",Table1[[#This Row],[Second Ledger]])</f>
        <v/>
      </c>
      <c r="AT42" t="str">
        <f>IF(Table1[[#This Row],[Date]]="","",IF(Table1[[#This Row],[DP-1]]="Yes",-(Table1[[#This Row],[Payments]]+Table1[[#This Row],[Receipts]]),Table1[[#This Row],[Payments]]+Table1[[#This Row],[Receipts]]))</f>
        <v/>
      </c>
      <c r="AU42"/>
      <c r="AV42" t="str">
        <f>IF(Table1[[#This Row],[Bill Ref No]]="","",Table1[[#This Row],[Bill Ref No]])</f>
        <v/>
      </c>
      <c r="AW42" t="str">
        <f>IF(Table1[[#This Row],[Bill ref name]]="","","New Ref")</f>
        <v/>
      </c>
      <c r="AX42" t="str">
        <f>IF(Table1[[#This Row],[Bill ref name]]="","",Table1[[#This Row],[Amount-1]])</f>
        <v/>
      </c>
      <c r="AY42"/>
      <c r="AZ42"/>
      <c r="BA42" t="str">
        <f>IF(Table1[[#This Row],[Cost Centre]]="","","Primary Cost Category")</f>
        <v/>
      </c>
      <c r="BB42" t="str">
        <f>IF(Table1[[#This Row],[Cost Centre]]="","",Table1[[#This Row],[DP-1]])</f>
        <v/>
      </c>
      <c r="BC42"/>
      <c r="BD42" t="str">
        <f>IF(Table1[[#This Row],[Cost Centre]]="","",Table1[[#This Row],[Cost Centre]])</f>
        <v/>
      </c>
      <c r="BE42" t="str">
        <f>IF(Table1[[#This Row],[Cost Centre]]="","",Table1[[#This Row],[Amount-1]])</f>
        <v/>
      </c>
      <c r="BF42"/>
      <c r="BG42"/>
      <c r="BH42"/>
      <c r="BI42"/>
      <c r="BJ42" t="str">
        <f>IF(Table1[[#This Row],[Date]]="","","No")</f>
        <v/>
      </c>
      <c r="BK42" t="str">
        <f>IF(Table1[[#This Row],[Date]]="","",IF(Table1[[#This Row],[Net Amt]]&lt;0,"Yes","No"))</f>
        <v/>
      </c>
      <c r="BL42" t="str">
        <f>IF(Table1[[#This Row],[Date]]="","",$C$3)</f>
        <v/>
      </c>
      <c r="BM42" t="str">
        <f>IF(Table1[[#This Row],[Date]]="","",-Table1[[#This Row],[Amount-1]])</f>
        <v/>
      </c>
      <c r="BO42" t="str">
        <f>IF(Table1[[#This Row],[Transaction Type]]="","",Table1[[#This Row],[Transaction Type]])</f>
        <v/>
      </c>
      <c r="BP42" t="str">
        <f>IF(Table1[[#This Row],[Instrument No.]]="","",Table1[[#This Row],[Instrument No.]])</f>
        <v/>
      </c>
      <c r="BQ42" t="str">
        <f>IF(Table1[[#This Row],[Instrument No.]]="","",Table1[[#This Row],[Amount-2]])</f>
        <v/>
      </c>
      <c r="BR42" t="str">
        <f>IF(Table1[[#This Row],[Instrument date]]="","",TEXT(Table1[[#This Row],[Instrument date]],"yyyymmdd"))</f>
        <v/>
      </c>
      <c r="BU42" s="48"/>
      <c r="BV42" s="48"/>
    </row>
    <row r="43" spans="1:102">
      <c r="A43" s="16">
        <f t="shared" si="0"/>
        <v>38</v>
      </c>
      <c r="B43" s="58"/>
      <c r="C43" s="59"/>
      <c r="D43" s="60"/>
      <c r="E43" s="60"/>
      <c r="F43" s="57"/>
      <c r="G43" s="18"/>
      <c r="H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" s="18"/>
      <c r="J43" s="18"/>
      <c r="K43" s="18"/>
      <c r="L43" s="18"/>
      <c r="M43" s="18"/>
      <c r="N43" s="51"/>
      <c r="O43" s="14">
        <f>IF(Table1[[#This Row],[Date]]="",COUNTA(B44:$B$1005),0)</f>
        <v>0</v>
      </c>
      <c r="P43" s="14">
        <f>IF(COUNTA(Table1[[#This Row],[Payments]:[Receipts]])=0,0,(IF(COUNTA(Table1[[#This Row],[Payments]:[Receipts]])&gt;1,1,0)))</f>
        <v>0</v>
      </c>
      <c r="Q43" s="14">
        <f>IF(Table1[[#This Row],[Date]]="",0,IF(AND(Table1[[#This Row],[Date]]&gt;=$Q$2,Table1[[#This Row],[Date]]&lt;=$Q$3),0,1))</f>
        <v>0</v>
      </c>
      <c r="R43" s="14">
        <f>IF(Table1[[#This Row],[Payments]]="",0,IF(ISNUMBER(Table1[[#This Row],[Payments]]),0,1))</f>
        <v>0</v>
      </c>
      <c r="S43" s="14">
        <f>IF(Table1[[#This Row],[Receipts]]="",0,IF(ISNUMBER(Table1[[#This Row],[Receipts]]),0,1))</f>
        <v>0</v>
      </c>
      <c r="T43" s="14">
        <f>IF(LEN(Table1[[#This Row],[Second Ledger]])&gt;0,IF(TYPE(VLOOKUP(Table1[[#This Row],[Second Ledger]],$CZ:$CZ,1,FALSE))=16,1,0),0)</f>
        <v>0</v>
      </c>
      <c r="U43" s="14">
        <f>IF(Table1[[#This Row],[Date]]="",0,IF(Table1[[#This Row],[Voucher Type]]&gt;0,IF(TYPE(VLOOKUP(Table1[[#This Row],[Voucher Type]],Table1[[#All],[Voucher Type Master]],1,FALSE))=16,1,0),0))</f>
        <v>0</v>
      </c>
      <c r="V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" s="14">
        <f>IF(LEN(Table1[[#This Row],[Cost Centre]])&gt;0,IF(TYPE(VLOOKUP(Table1[[#This Row],[Cost Centre]],$DA:$DA,1,FALSE))=16,1,0),0)</f>
        <v>0</v>
      </c>
      <c r="X43" s="14">
        <f>Table1[[#This Row],[Payments]]-Table1[[#This Row],[Receipts]]</f>
        <v>0</v>
      </c>
      <c r="Y43" s="14"/>
      <c r="Z43" s="14"/>
      <c r="AA43" s="14"/>
      <c r="AB43" s="13"/>
      <c r="AC43" s="39"/>
      <c r="AD43" s="39"/>
      <c r="AE43" s="39"/>
      <c r="AF43" s="39"/>
      <c r="AG43" s="42"/>
      <c r="AH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" t="str">
        <f>IF(Table1[[#This Row],[Date]]="","",TEXT(Table1[[#This Row],[Date]],"yyyymmdd"))</f>
        <v/>
      </c>
      <c r="AJ43" t="str">
        <f>Table1[[#This Row],[Date2]]</f>
        <v/>
      </c>
      <c r="AK43" t="str">
        <f>IF(Table1[[#This Row],[Date]]="","",Table1[[#This Row],[Voucher Type]])</f>
        <v/>
      </c>
      <c r="AL43" t="str">
        <f>IF(Table1[[#This Row],[Date]]="","",Table1[[#This Row],[Voucher No]])</f>
        <v/>
      </c>
      <c r="AM43" t="str">
        <f>IF(Table1[[#This Row],[Date]]="","",Table1[[#This Row],[Narration]])</f>
        <v/>
      </c>
      <c r="AN43" t="str">
        <f>IF(Table1[[#This Row],[Date]]="","","tallytools-voucherentry-adhjadhh-"&amp;$AH$1&amp;ROW())</f>
        <v/>
      </c>
      <c r="AO43" t="str">
        <f>IF(Table1[[#This Row],[Date]]="","",$AH$1)</f>
        <v/>
      </c>
      <c r="AP43"/>
      <c r="AQ43" t="str">
        <f>IF(Table1[[#This Row],[Date]]="","","No")</f>
        <v/>
      </c>
      <c r="AR43" t="str">
        <f>IF(Table1[[#This Row],[Date]]="","",IF(Table1[[#This Row],[Net Amt]]&lt;0,"No","Yes"))</f>
        <v/>
      </c>
      <c r="AS43" t="str">
        <f>IF(Table1[[#This Row],[Date]]="","",Table1[[#This Row],[Second Ledger]])</f>
        <v/>
      </c>
      <c r="AT43" t="str">
        <f>IF(Table1[[#This Row],[Date]]="","",IF(Table1[[#This Row],[DP-1]]="Yes",-(Table1[[#This Row],[Payments]]+Table1[[#This Row],[Receipts]]),Table1[[#This Row],[Payments]]+Table1[[#This Row],[Receipts]]))</f>
        <v/>
      </c>
      <c r="AU43"/>
      <c r="AV43" t="str">
        <f>IF(Table1[[#This Row],[Bill Ref No]]="","",Table1[[#This Row],[Bill Ref No]])</f>
        <v/>
      </c>
      <c r="AW43" t="str">
        <f>IF(Table1[[#This Row],[Bill ref name]]="","","New Ref")</f>
        <v/>
      </c>
      <c r="AX43" t="str">
        <f>IF(Table1[[#This Row],[Bill ref name]]="","",Table1[[#This Row],[Amount-1]])</f>
        <v/>
      </c>
      <c r="AY43"/>
      <c r="AZ43"/>
      <c r="BA43" t="str">
        <f>IF(Table1[[#This Row],[Cost Centre]]="","","Primary Cost Category")</f>
        <v/>
      </c>
      <c r="BB43" t="str">
        <f>IF(Table1[[#This Row],[Cost Centre]]="","",Table1[[#This Row],[DP-1]])</f>
        <v/>
      </c>
      <c r="BC43"/>
      <c r="BD43" t="str">
        <f>IF(Table1[[#This Row],[Cost Centre]]="","",Table1[[#This Row],[Cost Centre]])</f>
        <v/>
      </c>
      <c r="BE43" t="str">
        <f>IF(Table1[[#This Row],[Cost Centre]]="","",Table1[[#This Row],[Amount-1]])</f>
        <v/>
      </c>
      <c r="BF43"/>
      <c r="BG43"/>
      <c r="BH43"/>
      <c r="BI43"/>
      <c r="BJ43" t="str">
        <f>IF(Table1[[#This Row],[Date]]="","","No")</f>
        <v/>
      </c>
      <c r="BK43" t="str">
        <f>IF(Table1[[#This Row],[Date]]="","",IF(Table1[[#This Row],[Net Amt]]&lt;0,"Yes","No"))</f>
        <v/>
      </c>
      <c r="BL43" t="str">
        <f>IF(Table1[[#This Row],[Date]]="","",$C$3)</f>
        <v/>
      </c>
      <c r="BM43" t="str">
        <f>IF(Table1[[#This Row],[Date]]="","",-Table1[[#This Row],[Amount-1]])</f>
        <v/>
      </c>
      <c r="BO43" t="str">
        <f>IF(Table1[[#This Row],[Transaction Type]]="","",Table1[[#This Row],[Transaction Type]])</f>
        <v/>
      </c>
      <c r="BP43" t="str">
        <f>IF(Table1[[#This Row],[Instrument No.]]="","",Table1[[#This Row],[Instrument No.]])</f>
        <v/>
      </c>
      <c r="BQ43" t="str">
        <f>IF(Table1[[#This Row],[Instrument No.]]="","",Table1[[#This Row],[Amount-2]])</f>
        <v/>
      </c>
      <c r="BR43" t="str">
        <f>IF(Table1[[#This Row],[Instrument date]]="","",TEXT(Table1[[#This Row],[Instrument date]],"yyyymmdd"))</f>
        <v/>
      </c>
      <c r="BU43" s="48"/>
      <c r="BV43" s="48"/>
    </row>
    <row r="44" spans="1:102">
      <c r="A44" s="16">
        <f t="shared" si="0"/>
        <v>39</v>
      </c>
      <c r="B44" s="58"/>
      <c r="C44" s="59"/>
      <c r="D44" s="60"/>
      <c r="E44" s="60"/>
      <c r="F44" s="57"/>
      <c r="G44" s="18"/>
      <c r="H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" s="18"/>
      <c r="J44" s="18"/>
      <c r="K44" s="18"/>
      <c r="L44" s="18"/>
      <c r="M44" s="18"/>
      <c r="N44" s="51"/>
      <c r="O44" s="14">
        <f>IF(Table1[[#This Row],[Date]]="",COUNTA(B45:$B$1005),0)</f>
        <v>0</v>
      </c>
      <c r="P44" s="14">
        <f>IF(COUNTA(Table1[[#This Row],[Payments]:[Receipts]])=0,0,(IF(COUNTA(Table1[[#This Row],[Payments]:[Receipts]])&gt;1,1,0)))</f>
        <v>0</v>
      </c>
      <c r="Q44" s="14">
        <f>IF(Table1[[#This Row],[Date]]="",0,IF(AND(Table1[[#This Row],[Date]]&gt;=$Q$2,Table1[[#This Row],[Date]]&lt;=$Q$3),0,1))</f>
        <v>0</v>
      </c>
      <c r="R44" s="14">
        <f>IF(Table1[[#This Row],[Payments]]="",0,IF(ISNUMBER(Table1[[#This Row],[Payments]]),0,1))</f>
        <v>0</v>
      </c>
      <c r="S44" s="14">
        <f>IF(Table1[[#This Row],[Receipts]]="",0,IF(ISNUMBER(Table1[[#This Row],[Receipts]]),0,1))</f>
        <v>0</v>
      </c>
      <c r="T44" s="14">
        <f>IF(LEN(Table1[[#This Row],[Second Ledger]])&gt;0,IF(TYPE(VLOOKUP(Table1[[#This Row],[Second Ledger]],$CZ:$CZ,1,FALSE))=16,1,0),0)</f>
        <v>0</v>
      </c>
      <c r="U44" s="14">
        <f>IF(Table1[[#This Row],[Date]]="",0,IF(Table1[[#This Row],[Voucher Type]]&gt;0,IF(TYPE(VLOOKUP(Table1[[#This Row],[Voucher Type]],Table1[[#All],[Voucher Type Master]],1,FALSE))=16,1,0),0))</f>
        <v>0</v>
      </c>
      <c r="V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" s="14">
        <f>IF(LEN(Table1[[#This Row],[Cost Centre]])&gt;0,IF(TYPE(VLOOKUP(Table1[[#This Row],[Cost Centre]],$DA:$DA,1,FALSE))=16,1,0),0)</f>
        <v>0</v>
      </c>
      <c r="X44" s="14">
        <f>Table1[[#This Row],[Payments]]-Table1[[#This Row],[Receipts]]</f>
        <v>0</v>
      </c>
      <c r="Y44" s="14"/>
      <c r="Z44" s="14"/>
      <c r="AA44" s="14"/>
      <c r="AB44" s="13"/>
      <c r="AC44" s="39"/>
      <c r="AD44" s="39"/>
      <c r="AE44" s="39"/>
      <c r="AF44" s="39"/>
      <c r="AG44" s="42"/>
      <c r="AH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" t="str">
        <f>IF(Table1[[#This Row],[Date]]="","",TEXT(Table1[[#This Row],[Date]],"yyyymmdd"))</f>
        <v/>
      </c>
      <c r="AJ44" t="str">
        <f>Table1[[#This Row],[Date2]]</f>
        <v/>
      </c>
      <c r="AK44" t="str">
        <f>IF(Table1[[#This Row],[Date]]="","",Table1[[#This Row],[Voucher Type]])</f>
        <v/>
      </c>
      <c r="AL44" t="str">
        <f>IF(Table1[[#This Row],[Date]]="","",Table1[[#This Row],[Voucher No]])</f>
        <v/>
      </c>
      <c r="AM44" t="str">
        <f>IF(Table1[[#This Row],[Date]]="","",Table1[[#This Row],[Narration]])</f>
        <v/>
      </c>
      <c r="AN44" t="str">
        <f>IF(Table1[[#This Row],[Date]]="","","tallytools-voucherentry-adhjadhh-"&amp;$AH$1&amp;ROW())</f>
        <v/>
      </c>
      <c r="AO44" t="str">
        <f>IF(Table1[[#This Row],[Date]]="","",$AH$1)</f>
        <v/>
      </c>
      <c r="AP44"/>
      <c r="AQ44" t="str">
        <f>IF(Table1[[#This Row],[Date]]="","","No")</f>
        <v/>
      </c>
      <c r="AR44" t="str">
        <f>IF(Table1[[#This Row],[Date]]="","",IF(Table1[[#This Row],[Net Amt]]&lt;0,"No","Yes"))</f>
        <v/>
      </c>
      <c r="AS44" t="str">
        <f>IF(Table1[[#This Row],[Date]]="","",Table1[[#This Row],[Second Ledger]])</f>
        <v/>
      </c>
      <c r="AT44" t="str">
        <f>IF(Table1[[#This Row],[Date]]="","",IF(Table1[[#This Row],[DP-1]]="Yes",-(Table1[[#This Row],[Payments]]+Table1[[#This Row],[Receipts]]),Table1[[#This Row],[Payments]]+Table1[[#This Row],[Receipts]]))</f>
        <v/>
      </c>
      <c r="AU44"/>
      <c r="AV44" t="str">
        <f>IF(Table1[[#This Row],[Bill Ref No]]="","",Table1[[#This Row],[Bill Ref No]])</f>
        <v/>
      </c>
      <c r="AW44" t="str">
        <f>IF(Table1[[#This Row],[Bill ref name]]="","","New Ref")</f>
        <v/>
      </c>
      <c r="AX44" t="str">
        <f>IF(Table1[[#This Row],[Bill ref name]]="","",Table1[[#This Row],[Amount-1]])</f>
        <v/>
      </c>
      <c r="AY44"/>
      <c r="AZ44"/>
      <c r="BA44" t="str">
        <f>IF(Table1[[#This Row],[Cost Centre]]="","","Primary Cost Category")</f>
        <v/>
      </c>
      <c r="BB44" t="str">
        <f>IF(Table1[[#This Row],[Cost Centre]]="","",Table1[[#This Row],[DP-1]])</f>
        <v/>
      </c>
      <c r="BC44"/>
      <c r="BD44" t="str">
        <f>IF(Table1[[#This Row],[Cost Centre]]="","",Table1[[#This Row],[Cost Centre]])</f>
        <v/>
      </c>
      <c r="BE44" t="str">
        <f>IF(Table1[[#This Row],[Cost Centre]]="","",Table1[[#This Row],[Amount-1]])</f>
        <v/>
      </c>
      <c r="BF44"/>
      <c r="BG44"/>
      <c r="BH44"/>
      <c r="BI44"/>
      <c r="BJ44" t="str">
        <f>IF(Table1[[#This Row],[Date]]="","","No")</f>
        <v/>
      </c>
      <c r="BK44" t="str">
        <f>IF(Table1[[#This Row],[Date]]="","",IF(Table1[[#This Row],[Net Amt]]&lt;0,"Yes","No"))</f>
        <v/>
      </c>
      <c r="BL44" t="str">
        <f>IF(Table1[[#This Row],[Date]]="","",$C$3)</f>
        <v/>
      </c>
      <c r="BM44" t="str">
        <f>IF(Table1[[#This Row],[Date]]="","",-Table1[[#This Row],[Amount-1]])</f>
        <v/>
      </c>
      <c r="BO44" t="str">
        <f>IF(Table1[[#This Row],[Transaction Type]]="","",Table1[[#This Row],[Transaction Type]])</f>
        <v/>
      </c>
      <c r="BP44" t="str">
        <f>IF(Table1[[#This Row],[Instrument No.]]="","",Table1[[#This Row],[Instrument No.]])</f>
        <v/>
      </c>
      <c r="BQ44" t="str">
        <f>IF(Table1[[#This Row],[Instrument No.]]="","",Table1[[#This Row],[Amount-2]])</f>
        <v/>
      </c>
      <c r="BR44" t="str">
        <f>IF(Table1[[#This Row],[Instrument date]]="","",TEXT(Table1[[#This Row],[Instrument date]],"yyyymmdd"))</f>
        <v/>
      </c>
      <c r="BU44" s="48"/>
      <c r="BV44" s="48"/>
    </row>
    <row r="45" spans="1:102">
      <c r="A45" s="16">
        <f t="shared" si="0"/>
        <v>40</v>
      </c>
      <c r="B45" s="58"/>
      <c r="C45" s="59"/>
      <c r="D45" s="60"/>
      <c r="E45" s="60"/>
      <c r="F45" s="57"/>
      <c r="G45" s="18"/>
      <c r="H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" s="18"/>
      <c r="J45" s="18"/>
      <c r="K45" s="18"/>
      <c r="L45" s="18"/>
      <c r="M45" s="18"/>
      <c r="N45" s="51"/>
      <c r="O45" s="14">
        <f>IF(Table1[[#This Row],[Date]]="",COUNTA(B46:$B$1005),0)</f>
        <v>0</v>
      </c>
      <c r="P45" s="14">
        <f>IF(COUNTA(Table1[[#This Row],[Payments]:[Receipts]])=0,0,(IF(COUNTA(Table1[[#This Row],[Payments]:[Receipts]])&gt;1,1,0)))</f>
        <v>0</v>
      </c>
      <c r="Q45" s="14">
        <f>IF(Table1[[#This Row],[Date]]="",0,IF(AND(Table1[[#This Row],[Date]]&gt;=$Q$2,Table1[[#This Row],[Date]]&lt;=$Q$3),0,1))</f>
        <v>0</v>
      </c>
      <c r="R45" s="14">
        <f>IF(Table1[[#This Row],[Payments]]="",0,IF(ISNUMBER(Table1[[#This Row],[Payments]]),0,1))</f>
        <v>0</v>
      </c>
      <c r="S45" s="14">
        <f>IF(Table1[[#This Row],[Receipts]]="",0,IF(ISNUMBER(Table1[[#This Row],[Receipts]]),0,1))</f>
        <v>0</v>
      </c>
      <c r="T45" s="14">
        <f>IF(LEN(Table1[[#This Row],[Second Ledger]])&gt;0,IF(TYPE(VLOOKUP(Table1[[#This Row],[Second Ledger]],$CZ:$CZ,1,FALSE))=16,1,0),0)</f>
        <v>0</v>
      </c>
      <c r="U45" s="14">
        <f>IF(Table1[[#This Row],[Date]]="",0,IF(Table1[[#This Row],[Voucher Type]]&gt;0,IF(TYPE(VLOOKUP(Table1[[#This Row],[Voucher Type]],Table1[[#All],[Voucher Type Master]],1,FALSE))=16,1,0),0))</f>
        <v>0</v>
      </c>
      <c r="V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" s="14">
        <f>IF(LEN(Table1[[#This Row],[Cost Centre]])&gt;0,IF(TYPE(VLOOKUP(Table1[[#This Row],[Cost Centre]],$DA:$DA,1,FALSE))=16,1,0),0)</f>
        <v>0</v>
      </c>
      <c r="X45" s="14">
        <f>Table1[[#This Row],[Payments]]-Table1[[#This Row],[Receipts]]</f>
        <v>0</v>
      </c>
      <c r="Y45" s="14"/>
      <c r="Z45" s="14"/>
      <c r="AA45" s="14"/>
      <c r="AB45" s="13"/>
      <c r="AC45" s="39"/>
      <c r="AD45" s="39"/>
      <c r="AE45" s="39"/>
      <c r="AF45" s="39"/>
      <c r="AG45" s="42"/>
      <c r="AH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" t="str">
        <f>IF(Table1[[#This Row],[Date]]="","",TEXT(Table1[[#This Row],[Date]],"yyyymmdd"))</f>
        <v/>
      </c>
      <c r="AJ45" t="str">
        <f>Table1[[#This Row],[Date2]]</f>
        <v/>
      </c>
      <c r="AK45" t="str">
        <f>IF(Table1[[#This Row],[Date]]="","",Table1[[#This Row],[Voucher Type]])</f>
        <v/>
      </c>
      <c r="AL45" t="str">
        <f>IF(Table1[[#This Row],[Date]]="","",Table1[[#This Row],[Voucher No]])</f>
        <v/>
      </c>
      <c r="AM45" t="str">
        <f>IF(Table1[[#This Row],[Date]]="","",Table1[[#This Row],[Narration]])</f>
        <v/>
      </c>
      <c r="AN45" t="str">
        <f>IF(Table1[[#This Row],[Date]]="","","tallytools-voucherentry-adhjadhh-"&amp;$AH$1&amp;ROW())</f>
        <v/>
      </c>
      <c r="AO45" t="str">
        <f>IF(Table1[[#This Row],[Date]]="","",$AH$1)</f>
        <v/>
      </c>
      <c r="AP45"/>
      <c r="AQ45" t="str">
        <f>IF(Table1[[#This Row],[Date]]="","","No")</f>
        <v/>
      </c>
      <c r="AR45" t="str">
        <f>IF(Table1[[#This Row],[Date]]="","",IF(Table1[[#This Row],[Net Amt]]&lt;0,"No","Yes"))</f>
        <v/>
      </c>
      <c r="AS45" t="str">
        <f>IF(Table1[[#This Row],[Date]]="","",Table1[[#This Row],[Second Ledger]])</f>
        <v/>
      </c>
      <c r="AT45" t="str">
        <f>IF(Table1[[#This Row],[Date]]="","",IF(Table1[[#This Row],[DP-1]]="Yes",-(Table1[[#This Row],[Payments]]+Table1[[#This Row],[Receipts]]),Table1[[#This Row],[Payments]]+Table1[[#This Row],[Receipts]]))</f>
        <v/>
      </c>
      <c r="AU45"/>
      <c r="AV45" t="str">
        <f>IF(Table1[[#This Row],[Bill Ref No]]="","",Table1[[#This Row],[Bill Ref No]])</f>
        <v/>
      </c>
      <c r="AW45" t="str">
        <f>IF(Table1[[#This Row],[Bill ref name]]="","","New Ref")</f>
        <v/>
      </c>
      <c r="AX45" t="str">
        <f>IF(Table1[[#This Row],[Bill ref name]]="","",Table1[[#This Row],[Amount-1]])</f>
        <v/>
      </c>
      <c r="AY45"/>
      <c r="AZ45"/>
      <c r="BA45" t="str">
        <f>IF(Table1[[#This Row],[Cost Centre]]="","","Primary Cost Category")</f>
        <v/>
      </c>
      <c r="BB45" t="str">
        <f>IF(Table1[[#This Row],[Cost Centre]]="","",Table1[[#This Row],[DP-1]])</f>
        <v/>
      </c>
      <c r="BC45"/>
      <c r="BD45" t="str">
        <f>IF(Table1[[#This Row],[Cost Centre]]="","",Table1[[#This Row],[Cost Centre]])</f>
        <v/>
      </c>
      <c r="BE45" t="str">
        <f>IF(Table1[[#This Row],[Cost Centre]]="","",Table1[[#This Row],[Amount-1]])</f>
        <v/>
      </c>
      <c r="BF45"/>
      <c r="BG45"/>
      <c r="BH45"/>
      <c r="BI45"/>
      <c r="BJ45" t="str">
        <f>IF(Table1[[#This Row],[Date]]="","","No")</f>
        <v/>
      </c>
      <c r="BK45" t="str">
        <f>IF(Table1[[#This Row],[Date]]="","",IF(Table1[[#This Row],[Net Amt]]&lt;0,"Yes","No"))</f>
        <v/>
      </c>
      <c r="BL45" t="str">
        <f>IF(Table1[[#This Row],[Date]]="","",$C$3)</f>
        <v/>
      </c>
      <c r="BM45" t="str">
        <f>IF(Table1[[#This Row],[Date]]="","",-Table1[[#This Row],[Amount-1]])</f>
        <v/>
      </c>
      <c r="BO45" t="str">
        <f>IF(Table1[[#This Row],[Transaction Type]]="","",Table1[[#This Row],[Transaction Type]])</f>
        <v/>
      </c>
      <c r="BP45" t="str">
        <f>IF(Table1[[#This Row],[Instrument No.]]="","",Table1[[#This Row],[Instrument No.]])</f>
        <v/>
      </c>
      <c r="BQ45" t="str">
        <f>IF(Table1[[#This Row],[Instrument No.]]="","",Table1[[#This Row],[Amount-2]])</f>
        <v/>
      </c>
      <c r="BR45" t="str">
        <f>IF(Table1[[#This Row],[Instrument date]]="","",TEXT(Table1[[#This Row],[Instrument date]],"yyyymmdd"))</f>
        <v/>
      </c>
      <c r="BU45" s="48"/>
      <c r="BV45" s="48"/>
    </row>
    <row r="46" spans="1:102">
      <c r="A46" s="16">
        <f t="shared" si="0"/>
        <v>41</v>
      </c>
      <c r="B46" s="58"/>
      <c r="C46" s="59"/>
      <c r="D46" s="60"/>
      <c r="E46" s="60"/>
      <c r="F46" s="57"/>
      <c r="G46" s="18"/>
      <c r="H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" s="18"/>
      <c r="J46" s="18"/>
      <c r="K46" s="18"/>
      <c r="L46" s="18"/>
      <c r="M46" s="18"/>
      <c r="N46" s="51"/>
      <c r="O46" s="14">
        <f>IF(Table1[[#This Row],[Date]]="",COUNTA(B47:$B$1005),0)</f>
        <v>0</v>
      </c>
      <c r="P46" s="14">
        <f>IF(COUNTA(Table1[[#This Row],[Payments]:[Receipts]])=0,0,(IF(COUNTA(Table1[[#This Row],[Payments]:[Receipts]])&gt;1,1,0)))</f>
        <v>0</v>
      </c>
      <c r="Q46" s="14">
        <f>IF(Table1[[#This Row],[Date]]="",0,IF(AND(Table1[[#This Row],[Date]]&gt;=$Q$2,Table1[[#This Row],[Date]]&lt;=$Q$3),0,1))</f>
        <v>0</v>
      </c>
      <c r="R46" s="14">
        <f>IF(Table1[[#This Row],[Payments]]="",0,IF(ISNUMBER(Table1[[#This Row],[Payments]]),0,1))</f>
        <v>0</v>
      </c>
      <c r="S46" s="14">
        <f>IF(Table1[[#This Row],[Receipts]]="",0,IF(ISNUMBER(Table1[[#This Row],[Receipts]]),0,1))</f>
        <v>0</v>
      </c>
      <c r="T46" s="14">
        <f>IF(LEN(Table1[[#This Row],[Second Ledger]])&gt;0,IF(TYPE(VLOOKUP(Table1[[#This Row],[Second Ledger]],$CZ:$CZ,1,FALSE))=16,1,0),0)</f>
        <v>0</v>
      </c>
      <c r="U46" s="14">
        <f>IF(Table1[[#This Row],[Date]]="",0,IF(Table1[[#This Row],[Voucher Type]]&gt;0,IF(TYPE(VLOOKUP(Table1[[#This Row],[Voucher Type]],Table1[[#All],[Voucher Type Master]],1,FALSE))=16,1,0),0))</f>
        <v>0</v>
      </c>
      <c r="V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" s="14">
        <f>IF(LEN(Table1[[#This Row],[Cost Centre]])&gt;0,IF(TYPE(VLOOKUP(Table1[[#This Row],[Cost Centre]],$DA:$DA,1,FALSE))=16,1,0),0)</f>
        <v>0</v>
      </c>
      <c r="X46" s="14">
        <f>Table1[[#This Row],[Payments]]-Table1[[#This Row],[Receipts]]</f>
        <v>0</v>
      </c>
      <c r="Y46" s="14"/>
      <c r="Z46" s="14"/>
      <c r="AA46" s="14"/>
      <c r="AB46" s="13"/>
      <c r="AC46" s="39"/>
      <c r="AD46" s="39"/>
      <c r="AE46" s="39"/>
      <c r="AF46" s="39"/>
      <c r="AG46" s="42"/>
      <c r="AH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" t="str">
        <f>IF(Table1[[#This Row],[Date]]="","",TEXT(Table1[[#This Row],[Date]],"yyyymmdd"))</f>
        <v/>
      </c>
      <c r="AJ46" t="str">
        <f>Table1[[#This Row],[Date2]]</f>
        <v/>
      </c>
      <c r="AK46" t="str">
        <f>IF(Table1[[#This Row],[Date]]="","",Table1[[#This Row],[Voucher Type]])</f>
        <v/>
      </c>
      <c r="AL46" t="str">
        <f>IF(Table1[[#This Row],[Date]]="","",Table1[[#This Row],[Voucher No]])</f>
        <v/>
      </c>
      <c r="AM46" t="str">
        <f>IF(Table1[[#This Row],[Date]]="","",Table1[[#This Row],[Narration]])</f>
        <v/>
      </c>
      <c r="AN46" t="str">
        <f>IF(Table1[[#This Row],[Date]]="","","tallytools-voucherentry-adhjadhh-"&amp;$AH$1&amp;ROW())</f>
        <v/>
      </c>
      <c r="AO46" t="str">
        <f>IF(Table1[[#This Row],[Date]]="","",$AH$1)</f>
        <v/>
      </c>
      <c r="AP46"/>
      <c r="AQ46" t="str">
        <f>IF(Table1[[#This Row],[Date]]="","","No")</f>
        <v/>
      </c>
      <c r="AR46" t="str">
        <f>IF(Table1[[#This Row],[Date]]="","",IF(Table1[[#This Row],[Net Amt]]&lt;0,"No","Yes"))</f>
        <v/>
      </c>
      <c r="AS46" t="str">
        <f>IF(Table1[[#This Row],[Date]]="","",Table1[[#This Row],[Second Ledger]])</f>
        <v/>
      </c>
      <c r="AT46" t="str">
        <f>IF(Table1[[#This Row],[Date]]="","",IF(Table1[[#This Row],[DP-1]]="Yes",-(Table1[[#This Row],[Payments]]+Table1[[#This Row],[Receipts]]),Table1[[#This Row],[Payments]]+Table1[[#This Row],[Receipts]]))</f>
        <v/>
      </c>
      <c r="AU46"/>
      <c r="AV46" t="str">
        <f>IF(Table1[[#This Row],[Bill Ref No]]="","",Table1[[#This Row],[Bill Ref No]])</f>
        <v/>
      </c>
      <c r="AW46" t="str">
        <f>IF(Table1[[#This Row],[Bill ref name]]="","","New Ref")</f>
        <v/>
      </c>
      <c r="AX46" t="str">
        <f>IF(Table1[[#This Row],[Bill ref name]]="","",Table1[[#This Row],[Amount-1]])</f>
        <v/>
      </c>
      <c r="AY46"/>
      <c r="AZ46"/>
      <c r="BA46" t="str">
        <f>IF(Table1[[#This Row],[Cost Centre]]="","","Primary Cost Category")</f>
        <v/>
      </c>
      <c r="BB46" t="str">
        <f>IF(Table1[[#This Row],[Cost Centre]]="","",Table1[[#This Row],[DP-1]])</f>
        <v/>
      </c>
      <c r="BC46"/>
      <c r="BD46" t="str">
        <f>IF(Table1[[#This Row],[Cost Centre]]="","",Table1[[#This Row],[Cost Centre]])</f>
        <v/>
      </c>
      <c r="BE46" t="str">
        <f>IF(Table1[[#This Row],[Cost Centre]]="","",Table1[[#This Row],[Amount-1]])</f>
        <v/>
      </c>
      <c r="BF46"/>
      <c r="BG46"/>
      <c r="BH46"/>
      <c r="BI46"/>
      <c r="BJ46" t="str">
        <f>IF(Table1[[#This Row],[Date]]="","","No")</f>
        <v/>
      </c>
      <c r="BK46" t="str">
        <f>IF(Table1[[#This Row],[Date]]="","",IF(Table1[[#This Row],[Net Amt]]&lt;0,"Yes","No"))</f>
        <v/>
      </c>
      <c r="BL46" t="str">
        <f>IF(Table1[[#This Row],[Date]]="","",$C$3)</f>
        <v/>
      </c>
      <c r="BM46" t="str">
        <f>IF(Table1[[#This Row],[Date]]="","",-Table1[[#This Row],[Amount-1]])</f>
        <v/>
      </c>
      <c r="BO46" t="str">
        <f>IF(Table1[[#This Row],[Transaction Type]]="","",Table1[[#This Row],[Transaction Type]])</f>
        <v/>
      </c>
      <c r="BP46" t="str">
        <f>IF(Table1[[#This Row],[Instrument No.]]="","",Table1[[#This Row],[Instrument No.]])</f>
        <v/>
      </c>
      <c r="BQ46" t="str">
        <f>IF(Table1[[#This Row],[Instrument No.]]="","",Table1[[#This Row],[Amount-2]])</f>
        <v/>
      </c>
      <c r="BR46" t="str">
        <f>IF(Table1[[#This Row],[Instrument date]]="","",TEXT(Table1[[#This Row],[Instrument date]],"yyyymmdd"))</f>
        <v/>
      </c>
      <c r="BU46" s="48"/>
      <c r="BV46" s="48"/>
    </row>
    <row r="47" spans="1:102">
      <c r="A47" s="16">
        <f t="shared" si="0"/>
        <v>42</v>
      </c>
      <c r="B47" s="58"/>
      <c r="C47" s="59"/>
      <c r="D47" s="60"/>
      <c r="E47" s="60"/>
      <c r="F47" s="57"/>
      <c r="G47" s="18"/>
      <c r="H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" s="18"/>
      <c r="J47" s="18"/>
      <c r="K47" s="18"/>
      <c r="L47" s="18"/>
      <c r="M47" s="18"/>
      <c r="N47" s="51"/>
      <c r="O47" s="14">
        <f>IF(Table1[[#This Row],[Date]]="",COUNTA(B48:$B$1005),0)</f>
        <v>0</v>
      </c>
      <c r="P47" s="14">
        <f>IF(COUNTA(Table1[[#This Row],[Payments]:[Receipts]])=0,0,(IF(COUNTA(Table1[[#This Row],[Payments]:[Receipts]])&gt;1,1,0)))</f>
        <v>0</v>
      </c>
      <c r="Q47" s="14">
        <f>IF(Table1[[#This Row],[Date]]="",0,IF(AND(Table1[[#This Row],[Date]]&gt;=$Q$2,Table1[[#This Row],[Date]]&lt;=$Q$3),0,1))</f>
        <v>0</v>
      </c>
      <c r="R47" s="14">
        <f>IF(Table1[[#This Row],[Payments]]="",0,IF(ISNUMBER(Table1[[#This Row],[Payments]]),0,1))</f>
        <v>0</v>
      </c>
      <c r="S47" s="14">
        <f>IF(Table1[[#This Row],[Receipts]]="",0,IF(ISNUMBER(Table1[[#This Row],[Receipts]]),0,1))</f>
        <v>0</v>
      </c>
      <c r="T47" s="14">
        <f>IF(LEN(Table1[[#This Row],[Second Ledger]])&gt;0,IF(TYPE(VLOOKUP(Table1[[#This Row],[Second Ledger]],$CZ:$CZ,1,FALSE))=16,1,0),0)</f>
        <v>0</v>
      </c>
      <c r="U47" s="14">
        <f>IF(Table1[[#This Row],[Date]]="",0,IF(Table1[[#This Row],[Voucher Type]]&gt;0,IF(TYPE(VLOOKUP(Table1[[#This Row],[Voucher Type]],Table1[[#All],[Voucher Type Master]],1,FALSE))=16,1,0),0))</f>
        <v>0</v>
      </c>
      <c r="V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" s="14">
        <f>IF(LEN(Table1[[#This Row],[Cost Centre]])&gt;0,IF(TYPE(VLOOKUP(Table1[[#This Row],[Cost Centre]],$DA:$DA,1,FALSE))=16,1,0),0)</f>
        <v>0</v>
      </c>
      <c r="X47" s="14">
        <f>Table1[[#This Row],[Payments]]-Table1[[#This Row],[Receipts]]</f>
        <v>0</v>
      </c>
      <c r="Y47" s="14"/>
      <c r="Z47" s="14"/>
      <c r="AA47" s="14"/>
      <c r="AB47" s="13"/>
      <c r="AC47" s="39"/>
      <c r="AD47" s="39"/>
      <c r="AE47" s="39"/>
      <c r="AF47" s="39"/>
      <c r="AG47" s="42"/>
      <c r="AH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" t="str">
        <f>IF(Table1[[#This Row],[Date]]="","",TEXT(Table1[[#This Row],[Date]],"yyyymmdd"))</f>
        <v/>
      </c>
      <c r="AJ47" t="str">
        <f>Table1[[#This Row],[Date2]]</f>
        <v/>
      </c>
      <c r="AK47" t="str">
        <f>IF(Table1[[#This Row],[Date]]="","",Table1[[#This Row],[Voucher Type]])</f>
        <v/>
      </c>
      <c r="AL47" t="str">
        <f>IF(Table1[[#This Row],[Date]]="","",Table1[[#This Row],[Voucher No]])</f>
        <v/>
      </c>
      <c r="AM47" t="str">
        <f>IF(Table1[[#This Row],[Date]]="","",Table1[[#This Row],[Narration]])</f>
        <v/>
      </c>
      <c r="AN47" t="str">
        <f>IF(Table1[[#This Row],[Date]]="","","tallytools-voucherentry-adhjadhh-"&amp;$AH$1&amp;ROW())</f>
        <v/>
      </c>
      <c r="AO47" t="str">
        <f>IF(Table1[[#This Row],[Date]]="","",$AH$1)</f>
        <v/>
      </c>
      <c r="AP47"/>
      <c r="AQ47" t="str">
        <f>IF(Table1[[#This Row],[Date]]="","","No")</f>
        <v/>
      </c>
      <c r="AR47" t="str">
        <f>IF(Table1[[#This Row],[Date]]="","",IF(Table1[[#This Row],[Net Amt]]&lt;0,"No","Yes"))</f>
        <v/>
      </c>
      <c r="AS47" t="str">
        <f>IF(Table1[[#This Row],[Date]]="","",Table1[[#This Row],[Second Ledger]])</f>
        <v/>
      </c>
      <c r="AT47" t="str">
        <f>IF(Table1[[#This Row],[Date]]="","",IF(Table1[[#This Row],[DP-1]]="Yes",-(Table1[[#This Row],[Payments]]+Table1[[#This Row],[Receipts]]),Table1[[#This Row],[Payments]]+Table1[[#This Row],[Receipts]]))</f>
        <v/>
      </c>
      <c r="AU47"/>
      <c r="AV47" t="str">
        <f>IF(Table1[[#This Row],[Bill Ref No]]="","",Table1[[#This Row],[Bill Ref No]])</f>
        <v/>
      </c>
      <c r="AW47" t="str">
        <f>IF(Table1[[#This Row],[Bill ref name]]="","","New Ref")</f>
        <v/>
      </c>
      <c r="AX47" t="str">
        <f>IF(Table1[[#This Row],[Bill ref name]]="","",Table1[[#This Row],[Amount-1]])</f>
        <v/>
      </c>
      <c r="AY47"/>
      <c r="AZ47"/>
      <c r="BA47" t="str">
        <f>IF(Table1[[#This Row],[Cost Centre]]="","","Primary Cost Category")</f>
        <v/>
      </c>
      <c r="BB47" t="str">
        <f>IF(Table1[[#This Row],[Cost Centre]]="","",Table1[[#This Row],[DP-1]])</f>
        <v/>
      </c>
      <c r="BC47"/>
      <c r="BD47" t="str">
        <f>IF(Table1[[#This Row],[Cost Centre]]="","",Table1[[#This Row],[Cost Centre]])</f>
        <v/>
      </c>
      <c r="BE47" t="str">
        <f>IF(Table1[[#This Row],[Cost Centre]]="","",Table1[[#This Row],[Amount-1]])</f>
        <v/>
      </c>
      <c r="BF47"/>
      <c r="BG47"/>
      <c r="BH47"/>
      <c r="BI47"/>
      <c r="BJ47" t="str">
        <f>IF(Table1[[#This Row],[Date]]="","","No")</f>
        <v/>
      </c>
      <c r="BK47" t="str">
        <f>IF(Table1[[#This Row],[Date]]="","",IF(Table1[[#This Row],[Net Amt]]&lt;0,"Yes","No"))</f>
        <v/>
      </c>
      <c r="BL47" t="str">
        <f>IF(Table1[[#This Row],[Date]]="","",$C$3)</f>
        <v/>
      </c>
      <c r="BM47" t="str">
        <f>IF(Table1[[#This Row],[Date]]="","",-Table1[[#This Row],[Amount-1]])</f>
        <v/>
      </c>
      <c r="BO47" t="str">
        <f>IF(Table1[[#This Row],[Transaction Type]]="","",Table1[[#This Row],[Transaction Type]])</f>
        <v/>
      </c>
      <c r="BP47" t="str">
        <f>IF(Table1[[#This Row],[Instrument No.]]="","",Table1[[#This Row],[Instrument No.]])</f>
        <v/>
      </c>
      <c r="BQ47" t="str">
        <f>IF(Table1[[#This Row],[Instrument No.]]="","",Table1[[#This Row],[Amount-2]])</f>
        <v/>
      </c>
      <c r="BR47" t="str">
        <f>IF(Table1[[#This Row],[Instrument date]]="","",TEXT(Table1[[#This Row],[Instrument date]],"yyyymmdd"))</f>
        <v/>
      </c>
      <c r="BU47" s="48"/>
      <c r="BV47" s="48"/>
    </row>
    <row r="48" spans="1:102">
      <c r="A48" s="16">
        <f t="shared" si="0"/>
        <v>43</v>
      </c>
      <c r="B48" s="58"/>
      <c r="C48" s="59"/>
      <c r="D48" s="60"/>
      <c r="E48" s="60"/>
      <c r="F48" s="57"/>
      <c r="G48" s="18"/>
      <c r="H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" s="18"/>
      <c r="J48" s="18"/>
      <c r="K48" s="18"/>
      <c r="L48" s="18"/>
      <c r="M48" s="18"/>
      <c r="N48" s="51"/>
      <c r="O48" s="14">
        <f>IF(Table1[[#This Row],[Date]]="",COUNTA(B49:$B$1005),0)</f>
        <v>0</v>
      </c>
      <c r="P48" s="14">
        <f>IF(COUNTA(Table1[[#This Row],[Payments]:[Receipts]])=0,0,(IF(COUNTA(Table1[[#This Row],[Payments]:[Receipts]])&gt;1,1,0)))</f>
        <v>0</v>
      </c>
      <c r="Q48" s="14">
        <f>IF(Table1[[#This Row],[Date]]="",0,IF(AND(Table1[[#This Row],[Date]]&gt;=$Q$2,Table1[[#This Row],[Date]]&lt;=$Q$3),0,1))</f>
        <v>0</v>
      </c>
      <c r="R48" s="14">
        <f>IF(Table1[[#This Row],[Payments]]="",0,IF(ISNUMBER(Table1[[#This Row],[Payments]]),0,1))</f>
        <v>0</v>
      </c>
      <c r="S48" s="14">
        <f>IF(Table1[[#This Row],[Receipts]]="",0,IF(ISNUMBER(Table1[[#This Row],[Receipts]]),0,1))</f>
        <v>0</v>
      </c>
      <c r="T48" s="14">
        <f>IF(LEN(Table1[[#This Row],[Second Ledger]])&gt;0,IF(TYPE(VLOOKUP(Table1[[#This Row],[Second Ledger]],$CZ:$CZ,1,FALSE))=16,1,0),0)</f>
        <v>0</v>
      </c>
      <c r="U48" s="14">
        <f>IF(Table1[[#This Row],[Date]]="",0,IF(Table1[[#This Row],[Voucher Type]]&gt;0,IF(TYPE(VLOOKUP(Table1[[#This Row],[Voucher Type]],Table1[[#All],[Voucher Type Master]],1,FALSE))=16,1,0),0))</f>
        <v>0</v>
      </c>
      <c r="V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" s="14">
        <f>IF(LEN(Table1[[#This Row],[Cost Centre]])&gt;0,IF(TYPE(VLOOKUP(Table1[[#This Row],[Cost Centre]],$DA:$DA,1,FALSE))=16,1,0),0)</f>
        <v>0</v>
      </c>
      <c r="X48" s="14">
        <f>Table1[[#This Row],[Payments]]-Table1[[#This Row],[Receipts]]</f>
        <v>0</v>
      </c>
      <c r="Y48" s="14"/>
      <c r="Z48" s="14"/>
      <c r="AA48" s="14"/>
      <c r="AB48" s="13"/>
      <c r="AC48" s="39"/>
      <c r="AD48" s="39"/>
      <c r="AE48" s="39"/>
      <c r="AF48" s="39"/>
      <c r="AG48" s="42"/>
      <c r="AH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" t="str">
        <f>IF(Table1[[#This Row],[Date]]="","",TEXT(Table1[[#This Row],[Date]],"yyyymmdd"))</f>
        <v/>
      </c>
      <c r="AJ48" t="str">
        <f>Table1[[#This Row],[Date2]]</f>
        <v/>
      </c>
      <c r="AK48" t="str">
        <f>IF(Table1[[#This Row],[Date]]="","",Table1[[#This Row],[Voucher Type]])</f>
        <v/>
      </c>
      <c r="AL48" t="str">
        <f>IF(Table1[[#This Row],[Date]]="","",Table1[[#This Row],[Voucher No]])</f>
        <v/>
      </c>
      <c r="AM48" t="str">
        <f>IF(Table1[[#This Row],[Date]]="","",Table1[[#This Row],[Narration]])</f>
        <v/>
      </c>
      <c r="AN48" t="str">
        <f>IF(Table1[[#This Row],[Date]]="","","tallytools-voucherentry-adhjadhh-"&amp;$AH$1&amp;ROW())</f>
        <v/>
      </c>
      <c r="AO48" t="str">
        <f>IF(Table1[[#This Row],[Date]]="","",$AH$1)</f>
        <v/>
      </c>
      <c r="AP48"/>
      <c r="AQ48" t="str">
        <f>IF(Table1[[#This Row],[Date]]="","","No")</f>
        <v/>
      </c>
      <c r="AR48" t="str">
        <f>IF(Table1[[#This Row],[Date]]="","",IF(Table1[[#This Row],[Net Amt]]&lt;0,"No","Yes"))</f>
        <v/>
      </c>
      <c r="AS48" t="str">
        <f>IF(Table1[[#This Row],[Date]]="","",Table1[[#This Row],[Second Ledger]])</f>
        <v/>
      </c>
      <c r="AT48" t="str">
        <f>IF(Table1[[#This Row],[Date]]="","",IF(Table1[[#This Row],[DP-1]]="Yes",-(Table1[[#This Row],[Payments]]+Table1[[#This Row],[Receipts]]),Table1[[#This Row],[Payments]]+Table1[[#This Row],[Receipts]]))</f>
        <v/>
      </c>
      <c r="AU48"/>
      <c r="AV48" t="str">
        <f>IF(Table1[[#This Row],[Bill Ref No]]="","",Table1[[#This Row],[Bill Ref No]])</f>
        <v/>
      </c>
      <c r="AW48" t="str">
        <f>IF(Table1[[#This Row],[Bill ref name]]="","","New Ref")</f>
        <v/>
      </c>
      <c r="AX48" t="str">
        <f>IF(Table1[[#This Row],[Bill ref name]]="","",Table1[[#This Row],[Amount-1]])</f>
        <v/>
      </c>
      <c r="AY48"/>
      <c r="AZ48"/>
      <c r="BA48" t="str">
        <f>IF(Table1[[#This Row],[Cost Centre]]="","","Primary Cost Category")</f>
        <v/>
      </c>
      <c r="BB48" t="str">
        <f>IF(Table1[[#This Row],[Cost Centre]]="","",Table1[[#This Row],[DP-1]])</f>
        <v/>
      </c>
      <c r="BC48"/>
      <c r="BD48" t="str">
        <f>IF(Table1[[#This Row],[Cost Centre]]="","",Table1[[#This Row],[Cost Centre]])</f>
        <v/>
      </c>
      <c r="BE48" t="str">
        <f>IF(Table1[[#This Row],[Cost Centre]]="","",Table1[[#This Row],[Amount-1]])</f>
        <v/>
      </c>
      <c r="BF48"/>
      <c r="BG48"/>
      <c r="BH48"/>
      <c r="BI48"/>
      <c r="BJ48" t="str">
        <f>IF(Table1[[#This Row],[Date]]="","","No")</f>
        <v/>
      </c>
      <c r="BK48" t="str">
        <f>IF(Table1[[#This Row],[Date]]="","",IF(Table1[[#This Row],[Net Amt]]&lt;0,"Yes","No"))</f>
        <v/>
      </c>
      <c r="BL48" t="str">
        <f>IF(Table1[[#This Row],[Date]]="","",$C$3)</f>
        <v/>
      </c>
      <c r="BM48" t="str">
        <f>IF(Table1[[#This Row],[Date]]="","",-Table1[[#This Row],[Amount-1]])</f>
        <v/>
      </c>
      <c r="BO48" t="str">
        <f>IF(Table1[[#This Row],[Transaction Type]]="","",Table1[[#This Row],[Transaction Type]])</f>
        <v/>
      </c>
      <c r="BP48" t="str">
        <f>IF(Table1[[#This Row],[Instrument No.]]="","",Table1[[#This Row],[Instrument No.]])</f>
        <v/>
      </c>
      <c r="BQ48" t="str">
        <f>IF(Table1[[#This Row],[Instrument No.]]="","",Table1[[#This Row],[Amount-2]])</f>
        <v/>
      </c>
      <c r="BR48" t="str">
        <f>IF(Table1[[#This Row],[Instrument date]]="","",TEXT(Table1[[#This Row],[Instrument date]],"yyyymmdd"))</f>
        <v/>
      </c>
      <c r="BU48" s="48"/>
      <c r="BV48" s="48"/>
    </row>
    <row r="49" spans="1:74">
      <c r="A49" s="16">
        <f t="shared" si="0"/>
        <v>44</v>
      </c>
      <c r="B49" s="58"/>
      <c r="C49" s="59"/>
      <c r="D49" s="60"/>
      <c r="E49" s="60"/>
      <c r="F49" s="57"/>
      <c r="G49" s="18"/>
      <c r="H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" s="18"/>
      <c r="J49" s="18"/>
      <c r="K49" s="18"/>
      <c r="L49" s="18"/>
      <c r="M49" s="18"/>
      <c r="N49" s="51"/>
      <c r="O49" s="14">
        <f>IF(Table1[[#This Row],[Date]]="",COUNTA(B50:$B$1005),0)</f>
        <v>0</v>
      </c>
      <c r="P49" s="14">
        <f>IF(COUNTA(Table1[[#This Row],[Payments]:[Receipts]])=0,0,(IF(COUNTA(Table1[[#This Row],[Payments]:[Receipts]])&gt;1,1,0)))</f>
        <v>0</v>
      </c>
      <c r="Q49" s="14">
        <f>IF(Table1[[#This Row],[Date]]="",0,IF(AND(Table1[[#This Row],[Date]]&gt;=$Q$2,Table1[[#This Row],[Date]]&lt;=$Q$3),0,1))</f>
        <v>0</v>
      </c>
      <c r="R49" s="14">
        <f>IF(Table1[[#This Row],[Payments]]="",0,IF(ISNUMBER(Table1[[#This Row],[Payments]]),0,1))</f>
        <v>0</v>
      </c>
      <c r="S49" s="14">
        <f>IF(Table1[[#This Row],[Receipts]]="",0,IF(ISNUMBER(Table1[[#This Row],[Receipts]]),0,1))</f>
        <v>0</v>
      </c>
      <c r="T49" s="14">
        <f>IF(LEN(Table1[[#This Row],[Second Ledger]])&gt;0,IF(TYPE(VLOOKUP(Table1[[#This Row],[Second Ledger]],$CZ:$CZ,1,FALSE))=16,1,0),0)</f>
        <v>0</v>
      </c>
      <c r="U49" s="14">
        <f>IF(Table1[[#This Row],[Date]]="",0,IF(Table1[[#This Row],[Voucher Type]]&gt;0,IF(TYPE(VLOOKUP(Table1[[#This Row],[Voucher Type]],Table1[[#All],[Voucher Type Master]],1,FALSE))=16,1,0),0))</f>
        <v>0</v>
      </c>
      <c r="V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" s="14">
        <f>IF(LEN(Table1[[#This Row],[Cost Centre]])&gt;0,IF(TYPE(VLOOKUP(Table1[[#This Row],[Cost Centre]],$DA:$DA,1,FALSE))=16,1,0),0)</f>
        <v>0</v>
      </c>
      <c r="X49" s="14">
        <f>Table1[[#This Row],[Payments]]-Table1[[#This Row],[Receipts]]</f>
        <v>0</v>
      </c>
      <c r="Y49" s="14"/>
      <c r="Z49" s="14"/>
      <c r="AA49" s="14"/>
      <c r="AB49" s="13"/>
      <c r="AC49" s="39"/>
      <c r="AD49" s="39"/>
      <c r="AE49" s="39"/>
      <c r="AF49" s="39"/>
      <c r="AG49" s="42"/>
      <c r="AH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" t="str">
        <f>IF(Table1[[#This Row],[Date]]="","",TEXT(Table1[[#This Row],[Date]],"yyyymmdd"))</f>
        <v/>
      </c>
      <c r="AJ49" t="str">
        <f>Table1[[#This Row],[Date2]]</f>
        <v/>
      </c>
      <c r="AK49" t="str">
        <f>IF(Table1[[#This Row],[Date]]="","",Table1[[#This Row],[Voucher Type]])</f>
        <v/>
      </c>
      <c r="AL49" t="str">
        <f>IF(Table1[[#This Row],[Date]]="","",Table1[[#This Row],[Voucher No]])</f>
        <v/>
      </c>
      <c r="AM49" t="str">
        <f>IF(Table1[[#This Row],[Date]]="","",Table1[[#This Row],[Narration]])</f>
        <v/>
      </c>
      <c r="AN49" t="str">
        <f>IF(Table1[[#This Row],[Date]]="","","tallytools-voucherentry-adhjadhh-"&amp;$AH$1&amp;ROW())</f>
        <v/>
      </c>
      <c r="AO49" t="str">
        <f>IF(Table1[[#This Row],[Date]]="","",$AH$1)</f>
        <v/>
      </c>
      <c r="AP49"/>
      <c r="AQ49" t="str">
        <f>IF(Table1[[#This Row],[Date]]="","","No")</f>
        <v/>
      </c>
      <c r="AR49" t="str">
        <f>IF(Table1[[#This Row],[Date]]="","",IF(Table1[[#This Row],[Net Amt]]&lt;0,"No","Yes"))</f>
        <v/>
      </c>
      <c r="AS49" t="str">
        <f>IF(Table1[[#This Row],[Date]]="","",Table1[[#This Row],[Second Ledger]])</f>
        <v/>
      </c>
      <c r="AT49" t="str">
        <f>IF(Table1[[#This Row],[Date]]="","",IF(Table1[[#This Row],[DP-1]]="Yes",-(Table1[[#This Row],[Payments]]+Table1[[#This Row],[Receipts]]),Table1[[#This Row],[Payments]]+Table1[[#This Row],[Receipts]]))</f>
        <v/>
      </c>
      <c r="AU49"/>
      <c r="AV49" t="str">
        <f>IF(Table1[[#This Row],[Bill Ref No]]="","",Table1[[#This Row],[Bill Ref No]])</f>
        <v/>
      </c>
      <c r="AW49" t="str">
        <f>IF(Table1[[#This Row],[Bill ref name]]="","","New Ref")</f>
        <v/>
      </c>
      <c r="AX49" t="str">
        <f>IF(Table1[[#This Row],[Bill ref name]]="","",Table1[[#This Row],[Amount-1]])</f>
        <v/>
      </c>
      <c r="AY49"/>
      <c r="AZ49"/>
      <c r="BA49" t="str">
        <f>IF(Table1[[#This Row],[Cost Centre]]="","","Primary Cost Category")</f>
        <v/>
      </c>
      <c r="BB49" t="str">
        <f>IF(Table1[[#This Row],[Cost Centre]]="","",Table1[[#This Row],[DP-1]])</f>
        <v/>
      </c>
      <c r="BC49"/>
      <c r="BD49" t="str">
        <f>IF(Table1[[#This Row],[Cost Centre]]="","",Table1[[#This Row],[Cost Centre]])</f>
        <v/>
      </c>
      <c r="BE49" t="str">
        <f>IF(Table1[[#This Row],[Cost Centre]]="","",Table1[[#This Row],[Amount-1]])</f>
        <v/>
      </c>
      <c r="BF49"/>
      <c r="BG49"/>
      <c r="BH49"/>
      <c r="BI49"/>
      <c r="BJ49" t="str">
        <f>IF(Table1[[#This Row],[Date]]="","","No")</f>
        <v/>
      </c>
      <c r="BK49" t="str">
        <f>IF(Table1[[#This Row],[Date]]="","",IF(Table1[[#This Row],[Net Amt]]&lt;0,"Yes","No"))</f>
        <v/>
      </c>
      <c r="BL49" t="str">
        <f>IF(Table1[[#This Row],[Date]]="","",$C$3)</f>
        <v/>
      </c>
      <c r="BM49" t="str">
        <f>IF(Table1[[#This Row],[Date]]="","",-Table1[[#This Row],[Amount-1]])</f>
        <v/>
      </c>
      <c r="BO49" t="str">
        <f>IF(Table1[[#This Row],[Transaction Type]]="","",Table1[[#This Row],[Transaction Type]])</f>
        <v/>
      </c>
      <c r="BP49" t="str">
        <f>IF(Table1[[#This Row],[Instrument No.]]="","",Table1[[#This Row],[Instrument No.]])</f>
        <v/>
      </c>
      <c r="BQ49" t="str">
        <f>IF(Table1[[#This Row],[Instrument No.]]="","",Table1[[#This Row],[Amount-2]])</f>
        <v/>
      </c>
      <c r="BR49" t="str">
        <f>IF(Table1[[#This Row],[Instrument date]]="","",TEXT(Table1[[#This Row],[Instrument date]],"yyyymmdd"))</f>
        <v/>
      </c>
      <c r="BU49" s="48"/>
      <c r="BV49" s="48"/>
    </row>
    <row r="50" spans="1:74">
      <c r="A50" s="16">
        <f t="shared" si="0"/>
        <v>45</v>
      </c>
      <c r="B50" s="58"/>
      <c r="C50" s="59"/>
      <c r="D50" s="60"/>
      <c r="E50" s="60"/>
      <c r="F50" s="57"/>
      <c r="G50" s="18"/>
      <c r="H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" s="18"/>
      <c r="J50" s="18"/>
      <c r="K50" s="18"/>
      <c r="L50" s="18"/>
      <c r="M50" s="18"/>
      <c r="N50" s="51"/>
      <c r="O50" s="14">
        <f>IF(Table1[[#This Row],[Date]]="",COUNTA(B51:$B$1005),0)</f>
        <v>0</v>
      </c>
      <c r="P50" s="14">
        <f>IF(COUNTA(Table1[[#This Row],[Payments]:[Receipts]])=0,0,(IF(COUNTA(Table1[[#This Row],[Payments]:[Receipts]])&gt;1,1,0)))</f>
        <v>0</v>
      </c>
      <c r="Q50" s="14">
        <f>IF(Table1[[#This Row],[Date]]="",0,IF(AND(Table1[[#This Row],[Date]]&gt;=$Q$2,Table1[[#This Row],[Date]]&lt;=$Q$3),0,1))</f>
        <v>0</v>
      </c>
      <c r="R50" s="14">
        <f>IF(Table1[[#This Row],[Payments]]="",0,IF(ISNUMBER(Table1[[#This Row],[Payments]]),0,1))</f>
        <v>0</v>
      </c>
      <c r="S50" s="14">
        <f>IF(Table1[[#This Row],[Receipts]]="",0,IF(ISNUMBER(Table1[[#This Row],[Receipts]]),0,1))</f>
        <v>0</v>
      </c>
      <c r="T50" s="14">
        <f>IF(LEN(Table1[[#This Row],[Second Ledger]])&gt;0,IF(TYPE(VLOOKUP(Table1[[#This Row],[Second Ledger]],$CZ:$CZ,1,FALSE))=16,1,0),0)</f>
        <v>0</v>
      </c>
      <c r="U50" s="14">
        <f>IF(Table1[[#This Row],[Date]]="",0,IF(Table1[[#This Row],[Voucher Type]]&gt;0,IF(TYPE(VLOOKUP(Table1[[#This Row],[Voucher Type]],Table1[[#All],[Voucher Type Master]],1,FALSE))=16,1,0),0))</f>
        <v>0</v>
      </c>
      <c r="V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" s="14">
        <f>IF(LEN(Table1[[#This Row],[Cost Centre]])&gt;0,IF(TYPE(VLOOKUP(Table1[[#This Row],[Cost Centre]],$DA:$DA,1,FALSE))=16,1,0),0)</f>
        <v>0</v>
      </c>
      <c r="X50" s="14">
        <f>Table1[[#This Row],[Payments]]-Table1[[#This Row],[Receipts]]</f>
        <v>0</v>
      </c>
      <c r="Y50" s="14"/>
      <c r="Z50" s="14"/>
      <c r="AA50" s="14"/>
      <c r="AB50" s="13"/>
      <c r="AC50" s="39"/>
      <c r="AD50" s="39"/>
      <c r="AE50" s="39"/>
      <c r="AF50" s="39"/>
      <c r="AG50" s="42"/>
      <c r="AH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" t="str">
        <f>IF(Table1[[#This Row],[Date]]="","",TEXT(Table1[[#This Row],[Date]],"yyyymmdd"))</f>
        <v/>
      </c>
      <c r="AJ50" t="str">
        <f>Table1[[#This Row],[Date2]]</f>
        <v/>
      </c>
      <c r="AK50" t="str">
        <f>IF(Table1[[#This Row],[Date]]="","",Table1[[#This Row],[Voucher Type]])</f>
        <v/>
      </c>
      <c r="AL50" t="str">
        <f>IF(Table1[[#This Row],[Date]]="","",Table1[[#This Row],[Voucher No]])</f>
        <v/>
      </c>
      <c r="AM50" t="str">
        <f>IF(Table1[[#This Row],[Date]]="","",Table1[[#This Row],[Narration]])</f>
        <v/>
      </c>
      <c r="AN50" t="str">
        <f>IF(Table1[[#This Row],[Date]]="","","tallytools-voucherentry-adhjadhh-"&amp;$AH$1&amp;ROW())</f>
        <v/>
      </c>
      <c r="AO50" t="str">
        <f>IF(Table1[[#This Row],[Date]]="","",$AH$1)</f>
        <v/>
      </c>
      <c r="AP50"/>
      <c r="AQ50" t="str">
        <f>IF(Table1[[#This Row],[Date]]="","","No")</f>
        <v/>
      </c>
      <c r="AR50" t="str">
        <f>IF(Table1[[#This Row],[Date]]="","",IF(Table1[[#This Row],[Net Amt]]&lt;0,"No","Yes"))</f>
        <v/>
      </c>
      <c r="AS50" t="str">
        <f>IF(Table1[[#This Row],[Date]]="","",Table1[[#This Row],[Second Ledger]])</f>
        <v/>
      </c>
      <c r="AT50" t="str">
        <f>IF(Table1[[#This Row],[Date]]="","",IF(Table1[[#This Row],[DP-1]]="Yes",-(Table1[[#This Row],[Payments]]+Table1[[#This Row],[Receipts]]),Table1[[#This Row],[Payments]]+Table1[[#This Row],[Receipts]]))</f>
        <v/>
      </c>
      <c r="AU50"/>
      <c r="AV50" t="str">
        <f>IF(Table1[[#This Row],[Bill Ref No]]="","",Table1[[#This Row],[Bill Ref No]])</f>
        <v/>
      </c>
      <c r="AW50" t="str">
        <f>IF(Table1[[#This Row],[Bill ref name]]="","","New Ref")</f>
        <v/>
      </c>
      <c r="AX50" t="str">
        <f>IF(Table1[[#This Row],[Bill ref name]]="","",Table1[[#This Row],[Amount-1]])</f>
        <v/>
      </c>
      <c r="AY50"/>
      <c r="AZ50"/>
      <c r="BA50" t="str">
        <f>IF(Table1[[#This Row],[Cost Centre]]="","","Primary Cost Category")</f>
        <v/>
      </c>
      <c r="BB50" t="str">
        <f>IF(Table1[[#This Row],[Cost Centre]]="","",Table1[[#This Row],[DP-1]])</f>
        <v/>
      </c>
      <c r="BC50"/>
      <c r="BD50" t="str">
        <f>IF(Table1[[#This Row],[Cost Centre]]="","",Table1[[#This Row],[Cost Centre]])</f>
        <v/>
      </c>
      <c r="BE50" t="str">
        <f>IF(Table1[[#This Row],[Cost Centre]]="","",Table1[[#This Row],[Amount-1]])</f>
        <v/>
      </c>
      <c r="BF50"/>
      <c r="BG50"/>
      <c r="BH50"/>
      <c r="BI50"/>
      <c r="BJ50" t="str">
        <f>IF(Table1[[#This Row],[Date]]="","","No")</f>
        <v/>
      </c>
      <c r="BK50" t="str">
        <f>IF(Table1[[#This Row],[Date]]="","",IF(Table1[[#This Row],[Net Amt]]&lt;0,"Yes","No"))</f>
        <v/>
      </c>
      <c r="BL50" t="str">
        <f>IF(Table1[[#This Row],[Date]]="","",$C$3)</f>
        <v/>
      </c>
      <c r="BM50" t="str">
        <f>IF(Table1[[#This Row],[Date]]="","",-Table1[[#This Row],[Amount-1]])</f>
        <v/>
      </c>
      <c r="BO50" t="str">
        <f>IF(Table1[[#This Row],[Transaction Type]]="","",Table1[[#This Row],[Transaction Type]])</f>
        <v/>
      </c>
      <c r="BP50" t="str">
        <f>IF(Table1[[#This Row],[Instrument No.]]="","",Table1[[#This Row],[Instrument No.]])</f>
        <v/>
      </c>
      <c r="BQ50" t="str">
        <f>IF(Table1[[#This Row],[Instrument No.]]="","",Table1[[#This Row],[Amount-2]])</f>
        <v/>
      </c>
      <c r="BR50" t="str">
        <f>IF(Table1[[#This Row],[Instrument date]]="","",TEXT(Table1[[#This Row],[Instrument date]],"yyyymmdd"))</f>
        <v/>
      </c>
      <c r="BU50" s="48"/>
      <c r="BV50" s="48"/>
    </row>
    <row r="51" spans="1:74">
      <c r="A51" s="16">
        <f t="shared" si="0"/>
        <v>46</v>
      </c>
      <c r="B51" s="58"/>
      <c r="C51" s="59"/>
      <c r="D51" s="60"/>
      <c r="E51" s="60"/>
      <c r="F51" s="57"/>
      <c r="G51" s="18"/>
      <c r="H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" s="18"/>
      <c r="J51" s="18"/>
      <c r="K51" s="18"/>
      <c r="L51" s="18"/>
      <c r="M51" s="18"/>
      <c r="N51" s="51"/>
      <c r="O51" s="14">
        <f>IF(Table1[[#This Row],[Date]]="",COUNTA(B52:$B$1005),0)</f>
        <v>0</v>
      </c>
      <c r="P51" s="14">
        <f>IF(COUNTA(Table1[[#This Row],[Payments]:[Receipts]])=0,0,(IF(COUNTA(Table1[[#This Row],[Payments]:[Receipts]])&gt;1,1,0)))</f>
        <v>0</v>
      </c>
      <c r="Q51" s="14">
        <f>IF(Table1[[#This Row],[Date]]="",0,IF(AND(Table1[[#This Row],[Date]]&gt;=$Q$2,Table1[[#This Row],[Date]]&lt;=$Q$3),0,1))</f>
        <v>0</v>
      </c>
      <c r="R51" s="14">
        <f>IF(Table1[[#This Row],[Payments]]="",0,IF(ISNUMBER(Table1[[#This Row],[Payments]]),0,1))</f>
        <v>0</v>
      </c>
      <c r="S51" s="14">
        <f>IF(Table1[[#This Row],[Receipts]]="",0,IF(ISNUMBER(Table1[[#This Row],[Receipts]]),0,1))</f>
        <v>0</v>
      </c>
      <c r="T51" s="14">
        <f>IF(LEN(Table1[[#This Row],[Second Ledger]])&gt;0,IF(TYPE(VLOOKUP(Table1[[#This Row],[Second Ledger]],$CZ:$CZ,1,FALSE))=16,1,0),0)</f>
        <v>0</v>
      </c>
      <c r="U51" s="14">
        <f>IF(Table1[[#This Row],[Date]]="",0,IF(Table1[[#This Row],[Voucher Type]]&gt;0,IF(TYPE(VLOOKUP(Table1[[#This Row],[Voucher Type]],Table1[[#All],[Voucher Type Master]],1,FALSE))=16,1,0),0))</f>
        <v>0</v>
      </c>
      <c r="V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" s="14">
        <f>IF(LEN(Table1[[#This Row],[Cost Centre]])&gt;0,IF(TYPE(VLOOKUP(Table1[[#This Row],[Cost Centre]],$DA:$DA,1,FALSE))=16,1,0),0)</f>
        <v>0</v>
      </c>
      <c r="X51" s="14">
        <f>Table1[[#This Row],[Payments]]-Table1[[#This Row],[Receipts]]</f>
        <v>0</v>
      </c>
      <c r="Y51" s="14"/>
      <c r="Z51" s="14"/>
      <c r="AA51" s="14"/>
      <c r="AB51" s="13"/>
      <c r="AC51" s="39"/>
      <c r="AD51" s="39"/>
      <c r="AE51" s="39"/>
      <c r="AF51" s="39"/>
      <c r="AG51" s="42"/>
      <c r="AH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" t="str">
        <f>IF(Table1[[#This Row],[Date]]="","",TEXT(Table1[[#This Row],[Date]],"yyyymmdd"))</f>
        <v/>
      </c>
      <c r="AJ51" t="str">
        <f>Table1[[#This Row],[Date2]]</f>
        <v/>
      </c>
      <c r="AK51" t="str">
        <f>IF(Table1[[#This Row],[Date]]="","",Table1[[#This Row],[Voucher Type]])</f>
        <v/>
      </c>
      <c r="AL51" t="str">
        <f>IF(Table1[[#This Row],[Date]]="","",Table1[[#This Row],[Voucher No]])</f>
        <v/>
      </c>
      <c r="AM51" t="str">
        <f>IF(Table1[[#This Row],[Date]]="","",Table1[[#This Row],[Narration]])</f>
        <v/>
      </c>
      <c r="AN51" t="str">
        <f>IF(Table1[[#This Row],[Date]]="","","tallytools-voucherentry-adhjadhh-"&amp;$AH$1&amp;ROW())</f>
        <v/>
      </c>
      <c r="AO51" t="str">
        <f>IF(Table1[[#This Row],[Date]]="","",$AH$1)</f>
        <v/>
      </c>
      <c r="AP51"/>
      <c r="AQ51" t="str">
        <f>IF(Table1[[#This Row],[Date]]="","","No")</f>
        <v/>
      </c>
      <c r="AR51" t="str">
        <f>IF(Table1[[#This Row],[Date]]="","",IF(Table1[[#This Row],[Net Amt]]&lt;0,"No","Yes"))</f>
        <v/>
      </c>
      <c r="AS51" t="str">
        <f>IF(Table1[[#This Row],[Date]]="","",Table1[[#This Row],[Second Ledger]])</f>
        <v/>
      </c>
      <c r="AT51" t="str">
        <f>IF(Table1[[#This Row],[Date]]="","",IF(Table1[[#This Row],[DP-1]]="Yes",-(Table1[[#This Row],[Payments]]+Table1[[#This Row],[Receipts]]),Table1[[#This Row],[Payments]]+Table1[[#This Row],[Receipts]]))</f>
        <v/>
      </c>
      <c r="AU51"/>
      <c r="AV51" t="str">
        <f>IF(Table1[[#This Row],[Bill Ref No]]="","",Table1[[#This Row],[Bill Ref No]])</f>
        <v/>
      </c>
      <c r="AW51" t="str">
        <f>IF(Table1[[#This Row],[Bill ref name]]="","","New Ref")</f>
        <v/>
      </c>
      <c r="AX51" t="str">
        <f>IF(Table1[[#This Row],[Bill ref name]]="","",Table1[[#This Row],[Amount-1]])</f>
        <v/>
      </c>
      <c r="AY51"/>
      <c r="AZ51"/>
      <c r="BA51" t="str">
        <f>IF(Table1[[#This Row],[Cost Centre]]="","","Primary Cost Category")</f>
        <v/>
      </c>
      <c r="BB51" t="str">
        <f>IF(Table1[[#This Row],[Cost Centre]]="","",Table1[[#This Row],[DP-1]])</f>
        <v/>
      </c>
      <c r="BC51"/>
      <c r="BD51" t="str">
        <f>IF(Table1[[#This Row],[Cost Centre]]="","",Table1[[#This Row],[Cost Centre]])</f>
        <v/>
      </c>
      <c r="BE51" t="str">
        <f>IF(Table1[[#This Row],[Cost Centre]]="","",Table1[[#This Row],[Amount-1]])</f>
        <v/>
      </c>
      <c r="BF51"/>
      <c r="BG51"/>
      <c r="BH51"/>
      <c r="BI51"/>
      <c r="BJ51" t="str">
        <f>IF(Table1[[#This Row],[Date]]="","","No")</f>
        <v/>
      </c>
      <c r="BK51" t="str">
        <f>IF(Table1[[#This Row],[Date]]="","",IF(Table1[[#This Row],[Net Amt]]&lt;0,"Yes","No"))</f>
        <v/>
      </c>
      <c r="BL51" t="str">
        <f>IF(Table1[[#This Row],[Date]]="","",$C$3)</f>
        <v/>
      </c>
      <c r="BM51" t="str">
        <f>IF(Table1[[#This Row],[Date]]="","",-Table1[[#This Row],[Amount-1]])</f>
        <v/>
      </c>
      <c r="BO51" t="str">
        <f>IF(Table1[[#This Row],[Transaction Type]]="","",Table1[[#This Row],[Transaction Type]])</f>
        <v/>
      </c>
      <c r="BP51" t="str">
        <f>IF(Table1[[#This Row],[Instrument No.]]="","",Table1[[#This Row],[Instrument No.]])</f>
        <v/>
      </c>
      <c r="BQ51" t="str">
        <f>IF(Table1[[#This Row],[Instrument No.]]="","",Table1[[#This Row],[Amount-2]])</f>
        <v/>
      </c>
      <c r="BR51" t="str">
        <f>IF(Table1[[#This Row],[Instrument date]]="","",TEXT(Table1[[#This Row],[Instrument date]],"yyyymmdd"))</f>
        <v/>
      </c>
      <c r="BU51" s="48"/>
      <c r="BV51" s="48"/>
    </row>
    <row r="52" spans="1:74">
      <c r="A52" s="16">
        <f t="shared" si="0"/>
        <v>47</v>
      </c>
      <c r="B52" s="58"/>
      <c r="C52" s="59"/>
      <c r="D52" s="60"/>
      <c r="E52" s="60"/>
      <c r="F52" s="57"/>
      <c r="G52" s="18"/>
      <c r="H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" s="18"/>
      <c r="J52" s="18"/>
      <c r="K52" s="18"/>
      <c r="L52" s="18"/>
      <c r="M52" s="18"/>
      <c r="N52" s="51"/>
      <c r="O52" s="14">
        <f>IF(Table1[[#This Row],[Date]]="",COUNTA(B53:$B$1005),0)</f>
        <v>0</v>
      </c>
      <c r="P52" s="14">
        <f>IF(COUNTA(Table1[[#This Row],[Payments]:[Receipts]])=0,0,(IF(COUNTA(Table1[[#This Row],[Payments]:[Receipts]])&gt;1,1,0)))</f>
        <v>0</v>
      </c>
      <c r="Q52" s="14">
        <f>IF(Table1[[#This Row],[Date]]="",0,IF(AND(Table1[[#This Row],[Date]]&gt;=$Q$2,Table1[[#This Row],[Date]]&lt;=$Q$3),0,1))</f>
        <v>0</v>
      </c>
      <c r="R52" s="14">
        <f>IF(Table1[[#This Row],[Payments]]="",0,IF(ISNUMBER(Table1[[#This Row],[Payments]]),0,1))</f>
        <v>0</v>
      </c>
      <c r="S52" s="14">
        <f>IF(Table1[[#This Row],[Receipts]]="",0,IF(ISNUMBER(Table1[[#This Row],[Receipts]]),0,1))</f>
        <v>0</v>
      </c>
      <c r="T52" s="14">
        <f>IF(LEN(Table1[[#This Row],[Second Ledger]])&gt;0,IF(TYPE(VLOOKUP(Table1[[#This Row],[Second Ledger]],$CZ:$CZ,1,FALSE))=16,1,0),0)</f>
        <v>0</v>
      </c>
      <c r="U52" s="14">
        <f>IF(Table1[[#This Row],[Date]]="",0,IF(Table1[[#This Row],[Voucher Type]]&gt;0,IF(TYPE(VLOOKUP(Table1[[#This Row],[Voucher Type]],Table1[[#All],[Voucher Type Master]],1,FALSE))=16,1,0),0))</f>
        <v>0</v>
      </c>
      <c r="V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" s="14">
        <f>IF(LEN(Table1[[#This Row],[Cost Centre]])&gt;0,IF(TYPE(VLOOKUP(Table1[[#This Row],[Cost Centre]],$DA:$DA,1,FALSE))=16,1,0),0)</f>
        <v>0</v>
      </c>
      <c r="X52" s="14">
        <f>Table1[[#This Row],[Payments]]-Table1[[#This Row],[Receipts]]</f>
        <v>0</v>
      </c>
      <c r="Y52" s="14"/>
      <c r="Z52" s="14"/>
      <c r="AA52" s="14"/>
      <c r="AB52" s="13"/>
      <c r="AC52" s="39"/>
      <c r="AD52" s="39"/>
      <c r="AE52" s="39"/>
      <c r="AF52" s="39"/>
      <c r="AG52" s="42"/>
      <c r="AH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" t="str">
        <f>IF(Table1[[#This Row],[Date]]="","",TEXT(Table1[[#This Row],[Date]],"yyyymmdd"))</f>
        <v/>
      </c>
      <c r="AJ52" t="str">
        <f>Table1[[#This Row],[Date2]]</f>
        <v/>
      </c>
      <c r="AK52" t="str">
        <f>IF(Table1[[#This Row],[Date]]="","",Table1[[#This Row],[Voucher Type]])</f>
        <v/>
      </c>
      <c r="AL52" t="str">
        <f>IF(Table1[[#This Row],[Date]]="","",Table1[[#This Row],[Voucher No]])</f>
        <v/>
      </c>
      <c r="AM52" t="str">
        <f>IF(Table1[[#This Row],[Date]]="","",Table1[[#This Row],[Narration]])</f>
        <v/>
      </c>
      <c r="AN52" t="str">
        <f>IF(Table1[[#This Row],[Date]]="","","tallytools-voucherentry-adhjadhh-"&amp;$AH$1&amp;ROW())</f>
        <v/>
      </c>
      <c r="AO52" t="str">
        <f>IF(Table1[[#This Row],[Date]]="","",$AH$1)</f>
        <v/>
      </c>
      <c r="AP52"/>
      <c r="AQ52" t="str">
        <f>IF(Table1[[#This Row],[Date]]="","","No")</f>
        <v/>
      </c>
      <c r="AR52" t="str">
        <f>IF(Table1[[#This Row],[Date]]="","",IF(Table1[[#This Row],[Net Amt]]&lt;0,"No","Yes"))</f>
        <v/>
      </c>
      <c r="AS52" t="str">
        <f>IF(Table1[[#This Row],[Date]]="","",Table1[[#This Row],[Second Ledger]])</f>
        <v/>
      </c>
      <c r="AT52" t="str">
        <f>IF(Table1[[#This Row],[Date]]="","",IF(Table1[[#This Row],[DP-1]]="Yes",-(Table1[[#This Row],[Payments]]+Table1[[#This Row],[Receipts]]),Table1[[#This Row],[Payments]]+Table1[[#This Row],[Receipts]]))</f>
        <v/>
      </c>
      <c r="AU52"/>
      <c r="AV52" t="str">
        <f>IF(Table1[[#This Row],[Bill Ref No]]="","",Table1[[#This Row],[Bill Ref No]])</f>
        <v/>
      </c>
      <c r="AW52" t="str">
        <f>IF(Table1[[#This Row],[Bill ref name]]="","","New Ref")</f>
        <v/>
      </c>
      <c r="AX52" t="str">
        <f>IF(Table1[[#This Row],[Bill ref name]]="","",Table1[[#This Row],[Amount-1]])</f>
        <v/>
      </c>
      <c r="AY52"/>
      <c r="AZ52"/>
      <c r="BA52" t="str">
        <f>IF(Table1[[#This Row],[Cost Centre]]="","","Primary Cost Category")</f>
        <v/>
      </c>
      <c r="BB52" t="str">
        <f>IF(Table1[[#This Row],[Cost Centre]]="","",Table1[[#This Row],[DP-1]])</f>
        <v/>
      </c>
      <c r="BC52"/>
      <c r="BD52" t="str">
        <f>IF(Table1[[#This Row],[Cost Centre]]="","",Table1[[#This Row],[Cost Centre]])</f>
        <v/>
      </c>
      <c r="BE52" t="str">
        <f>IF(Table1[[#This Row],[Cost Centre]]="","",Table1[[#This Row],[Amount-1]])</f>
        <v/>
      </c>
      <c r="BF52"/>
      <c r="BG52"/>
      <c r="BH52"/>
      <c r="BI52"/>
      <c r="BJ52" t="str">
        <f>IF(Table1[[#This Row],[Date]]="","","No")</f>
        <v/>
      </c>
      <c r="BK52" t="str">
        <f>IF(Table1[[#This Row],[Date]]="","",IF(Table1[[#This Row],[Net Amt]]&lt;0,"Yes","No"))</f>
        <v/>
      </c>
      <c r="BL52" t="str">
        <f>IF(Table1[[#This Row],[Date]]="","",$C$3)</f>
        <v/>
      </c>
      <c r="BM52" t="str">
        <f>IF(Table1[[#This Row],[Date]]="","",-Table1[[#This Row],[Amount-1]])</f>
        <v/>
      </c>
      <c r="BO52" t="str">
        <f>IF(Table1[[#This Row],[Transaction Type]]="","",Table1[[#This Row],[Transaction Type]])</f>
        <v/>
      </c>
      <c r="BP52" t="str">
        <f>IF(Table1[[#This Row],[Instrument No.]]="","",Table1[[#This Row],[Instrument No.]])</f>
        <v/>
      </c>
      <c r="BQ52" t="str">
        <f>IF(Table1[[#This Row],[Instrument No.]]="","",Table1[[#This Row],[Amount-2]])</f>
        <v/>
      </c>
      <c r="BR52" t="str">
        <f>IF(Table1[[#This Row],[Instrument date]]="","",TEXT(Table1[[#This Row],[Instrument date]],"yyyymmdd"))</f>
        <v/>
      </c>
      <c r="BU52" s="48"/>
      <c r="BV52" s="48"/>
    </row>
    <row r="53" spans="1:74">
      <c r="A53" s="16">
        <f t="shared" si="0"/>
        <v>48</v>
      </c>
      <c r="B53" s="58"/>
      <c r="C53" s="59"/>
      <c r="D53" s="60"/>
      <c r="E53" s="60"/>
      <c r="F53" s="57"/>
      <c r="G53" s="18"/>
      <c r="H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" s="18"/>
      <c r="J53" s="18"/>
      <c r="K53" s="18"/>
      <c r="L53" s="18"/>
      <c r="M53" s="18"/>
      <c r="N53" s="51"/>
      <c r="O53" s="14">
        <f>IF(Table1[[#This Row],[Date]]="",COUNTA(B54:$B$1005),0)</f>
        <v>0</v>
      </c>
      <c r="P53" s="14">
        <f>IF(COUNTA(Table1[[#This Row],[Payments]:[Receipts]])=0,0,(IF(COUNTA(Table1[[#This Row],[Payments]:[Receipts]])&gt;1,1,0)))</f>
        <v>0</v>
      </c>
      <c r="Q53" s="14">
        <f>IF(Table1[[#This Row],[Date]]="",0,IF(AND(Table1[[#This Row],[Date]]&gt;=$Q$2,Table1[[#This Row],[Date]]&lt;=$Q$3),0,1))</f>
        <v>0</v>
      </c>
      <c r="R53" s="14">
        <f>IF(Table1[[#This Row],[Payments]]="",0,IF(ISNUMBER(Table1[[#This Row],[Payments]]),0,1))</f>
        <v>0</v>
      </c>
      <c r="S53" s="14">
        <f>IF(Table1[[#This Row],[Receipts]]="",0,IF(ISNUMBER(Table1[[#This Row],[Receipts]]),0,1))</f>
        <v>0</v>
      </c>
      <c r="T53" s="14">
        <f>IF(LEN(Table1[[#This Row],[Second Ledger]])&gt;0,IF(TYPE(VLOOKUP(Table1[[#This Row],[Second Ledger]],$CZ:$CZ,1,FALSE))=16,1,0),0)</f>
        <v>0</v>
      </c>
      <c r="U53" s="14">
        <f>IF(Table1[[#This Row],[Date]]="",0,IF(Table1[[#This Row],[Voucher Type]]&gt;0,IF(TYPE(VLOOKUP(Table1[[#This Row],[Voucher Type]],Table1[[#All],[Voucher Type Master]],1,FALSE))=16,1,0),0))</f>
        <v>0</v>
      </c>
      <c r="V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" s="14">
        <f>IF(LEN(Table1[[#This Row],[Cost Centre]])&gt;0,IF(TYPE(VLOOKUP(Table1[[#This Row],[Cost Centre]],$DA:$DA,1,FALSE))=16,1,0),0)</f>
        <v>0</v>
      </c>
      <c r="X53" s="14">
        <f>Table1[[#This Row],[Payments]]-Table1[[#This Row],[Receipts]]</f>
        <v>0</v>
      </c>
      <c r="Y53" s="14"/>
      <c r="Z53" s="14"/>
      <c r="AA53" s="14"/>
      <c r="AB53" s="13"/>
      <c r="AC53" s="39"/>
      <c r="AD53" s="39"/>
      <c r="AE53" s="39"/>
      <c r="AF53" s="39"/>
      <c r="AG53" s="42"/>
      <c r="AH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" t="str">
        <f>IF(Table1[[#This Row],[Date]]="","",TEXT(Table1[[#This Row],[Date]],"yyyymmdd"))</f>
        <v/>
      </c>
      <c r="AJ53" t="str">
        <f>Table1[[#This Row],[Date2]]</f>
        <v/>
      </c>
      <c r="AK53" t="str">
        <f>IF(Table1[[#This Row],[Date]]="","",Table1[[#This Row],[Voucher Type]])</f>
        <v/>
      </c>
      <c r="AL53" t="str">
        <f>IF(Table1[[#This Row],[Date]]="","",Table1[[#This Row],[Voucher No]])</f>
        <v/>
      </c>
      <c r="AM53" t="str">
        <f>IF(Table1[[#This Row],[Date]]="","",Table1[[#This Row],[Narration]])</f>
        <v/>
      </c>
      <c r="AN53" t="str">
        <f>IF(Table1[[#This Row],[Date]]="","","tallytools-voucherentry-adhjadhh-"&amp;$AH$1&amp;ROW())</f>
        <v/>
      </c>
      <c r="AO53" t="str">
        <f>IF(Table1[[#This Row],[Date]]="","",$AH$1)</f>
        <v/>
      </c>
      <c r="AP53"/>
      <c r="AQ53" t="str">
        <f>IF(Table1[[#This Row],[Date]]="","","No")</f>
        <v/>
      </c>
      <c r="AR53" t="str">
        <f>IF(Table1[[#This Row],[Date]]="","",IF(Table1[[#This Row],[Net Amt]]&lt;0,"No","Yes"))</f>
        <v/>
      </c>
      <c r="AS53" t="str">
        <f>IF(Table1[[#This Row],[Date]]="","",Table1[[#This Row],[Second Ledger]])</f>
        <v/>
      </c>
      <c r="AT53" t="str">
        <f>IF(Table1[[#This Row],[Date]]="","",IF(Table1[[#This Row],[DP-1]]="Yes",-(Table1[[#This Row],[Payments]]+Table1[[#This Row],[Receipts]]),Table1[[#This Row],[Payments]]+Table1[[#This Row],[Receipts]]))</f>
        <v/>
      </c>
      <c r="AU53"/>
      <c r="AV53" t="str">
        <f>IF(Table1[[#This Row],[Bill Ref No]]="","",Table1[[#This Row],[Bill Ref No]])</f>
        <v/>
      </c>
      <c r="AW53" t="str">
        <f>IF(Table1[[#This Row],[Bill ref name]]="","","New Ref")</f>
        <v/>
      </c>
      <c r="AX53" t="str">
        <f>IF(Table1[[#This Row],[Bill ref name]]="","",Table1[[#This Row],[Amount-1]])</f>
        <v/>
      </c>
      <c r="AY53"/>
      <c r="AZ53"/>
      <c r="BA53" t="str">
        <f>IF(Table1[[#This Row],[Cost Centre]]="","","Primary Cost Category")</f>
        <v/>
      </c>
      <c r="BB53" t="str">
        <f>IF(Table1[[#This Row],[Cost Centre]]="","",Table1[[#This Row],[DP-1]])</f>
        <v/>
      </c>
      <c r="BC53"/>
      <c r="BD53" t="str">
        <f>IF(Table1[[#This Row],[Cost Centre]]="","",Table1[[#This Row],[Cost Centre]])</f>
        <v/>
      </c>
      <c r="BE53" t="str">
        <f>IF(Table1[[#This Row],[Cost Centre]]="","",Table1[[#This Row],[Amount-1]])</f>
        <v/>
      </c>
      <c r="BF53"/>
      <c r="BG53"/>
      <c r="BH53"/>
      <c r="BI53"/>
      <c r="BJ53" t="str">
        <f>IF(Table1[[#This Row],[Date]]="","","No")</f>
        <v/>
      </c>
      <c r="BK53" t="str">
        <f>IF(Table1[[#This Row],[Date]]="","",IF(Table1[[#This Row],[Net Amt]]&lt;0,"Yes","No"))</f>
        <v/>
      </c>
      <c r="BL53" t="str">
        <f>IF(Table1[[#This Row],[Date]]="","",$C$3)</f>
        <v/>
      </c>
      <c r="BM53" t="str">
        <f>IF(Table1[[#This Row],[Date]]="","",-Table1[[#This Row],[Amount-1]])</f>
        <v/>
      </c>
      <c r="BO53" t="str">
        <f>IF(Table1[[#This Row],[Transaction Type]]="","",Table1[[#This Row],[Transaction Type]])</f>
        <v/>
      </c>
      <c r="BP53" t="str">
        <f>IF(Table1[[#This Row],[Instrument No.]]="","",Table1[[#This Row],[Instrument No.]])</f>
        <v/>
      </c>
      <c r="BQ53" t="str">
        <f>IF(Table1[[#This Row],[Instrument No.]]="","",Table1[[#This Row],[Amount-2]])</f>
        <v/>
      </c>
      <c r="BR53" t="str">
        <f>IF(Table1[[#This Row],[Instrument date]]="","",TEXT(Table1[[#This Row],[Instrument date]],"yyyymmdd"))</f>
        <v/>
      </c>
      <c r="BU53" s="48"/>
      <c r="BV53" s="48"/>
    </row>
    <row r="54" spans="1:74">
      <c r="A54" s="16">
        <f t="shared" si="0"/>
        <v>49</v>
      </c>
      <c r="B54" s="58"/>
      <c r="C54" s="59"/>
      <c r="D54" s="60"/>
      <c r="E54" s="60"/>
      <c r="F54" s="57"/>
      <c r="G54" s="18"/>
      <c r="H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" s="18"/>
      <c r="J54" s="18"/>
      <c r="K54" s="18"/>
      <c r="L54" s="18"/>
      <c r="M54" s="18"/>
      <c r="N54" s="51"/>
      <c r="O54" s="14">
        <f>IF(Table1[[#This Row],[Date]]="",COUNTA(B55:$B$1005),0)</f>
        <v>0</v>
      </c>
      <c r="P54" s="14">
        <f>IF(COUNTA(Table1[[#This Row],[Payments]:[Receipts]])=0,0,(IF(COUNTA(Table1[[#This Row],[Payments]:[Receipts]])&gt;1,1,0)))</f>
        <v>0</v>
      </c>
      <c r="Q54" s="14">
        <f>IF(Table1[[#This Row],[Date]]="",0,IF(AND(Table1[[#This Row],[Date]]&gt;=$Q$2,Table1[[#This Row],[Date]]&lt;=$Q$3),0,1))</f>
        <v>0</v>
      </c>
      <c r="R54" s="14">
        <f>IF(Table1[[#This Row],[Payments]]="",0,IF(ISNUMBER(Table1[[#This Row],[Payments]]),0,1))</f>
        <v>0</v>
      </c>
      <c r="S54" s="14">
        <f>IF(Table1[[#This Row],[Receipts]]="",0,IF(ISNUMBER(Table1[[#This Row],[Receipts]]),0,1))</f>
        <v>0</v>
      </c>
      <c r="T54" s="14">
        <f>IF(LEN(Table1[[#This Row],[Second Ledger]])&gt;0,IF(TYPE(VLOOKUP(Table1[[#This Row],[Second Ledger]],$CZ:$CZ,1,FALSE))=16,1,0),0)</f>
        <v>0</v>
      </c>
      <c r="U54" s="14">
        <f>IF(Table1[[#This Row],[Date]]="",0,IF(Table1[[#This Row],[Voucher Type]]&gt;0,IF(TYPE(VLOOKUP(Table1[[#This Row],[Voucher Type]],Table1[[#All],[Voucher Type Master]],1,FALSE))=16,1,0),0))</f>
        <v>0</v>
      </c>
      <c r="V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" s="14">
        <f>IF(LEN(Table1[[#This Row],[Cost Centre]])&gt;0,IF(TYPE(VLOOKUP(Table1[[#This Row],[Cost Centre]],$DA:$DA,1,FALSE))=16,1,0),0)</f>
        <v>0</v>
      </c>
      <c r="X54" s="14">
        <f>Table1[[#This Row],[Payments]]-Table1[[#This Row],[Receipts]]</f>
        <v>0</v>
      </c>
      <c r="Y54" s="14"/>
      <c r="Z54" s="14"/>
      <c r="AA54" s="14"/>
      <c r="AB54" s="13"/>
      <c r="AC54" s="39"/>
      <c r="AD54" s="39"/>
      <c r="AE54" s="39"/>
      <c r="AF54" s="39"/>
      <c r="AG54" s="42"/>
      <c r="AH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" t="str">
        <f>IF(Table1[[#This Row],[Date]]="","",TEXT(Table1[[#This Row],[Date]],"yyyymmdd"))</f>
        <v/>
      </c>
      <c r="AJ54" t="str">
        <f>Table1[[#This Row],[Date2]]</f>
        <v/>
      </c>
      <c r="AK54" t="str">
        <f>IF(Table1[[#This Row],[Date]]="","",Table1[[#This Row],[Voucher Type]])</f>
        <v/>
      </c>
      <c r="AL54" t="str">
        <f>IF(Table1[[#This Row],[Date]]="","",Table1[[#This Row],[Voucher No]])</f>
        <v/>
      </c>
      <c r="AM54" t="str">
        <f>IF(Table1[[#This Row],[Date]]="","",Table1[[#This Row],[Narration]])</f>
        <v/>
      </c>
      <c r="AN54" t="str">
        <f>IF(Table1[[#This Row],[Date]]="","","tallytools-voucherentry-adhjadhh-"&amp;$AH$1&amp;ROW())</f>
        <v/>
      </c>
      <c r="AO54" t="str">
        <f>IF(Table1[[#This Row],[Date]]="","",$AH$1)</f>
        <v/>
      </c>
      <c r="AP54"/>
      <c r="AQ54" t="str">
        <f>IF(Table1[[#This Row],[Date]]="","","No")</f>
        <v/>
      </c>
      <c r="AR54" t="str">
        <f>IF(Table1[[#This Row],[Date]]="","",IF(Table1[[#This Row],[Net Amt]]&lt;0,"No","Yes"))</f>
        <v/>
      </c>
      <c r="AS54" t="str">
        <f>IF(Table1[[#This Row],[Date]]="","",Table1[[#This Row],[Second Ledger]])</f>
        <v/>
      </c>
      <c r="AT54" t="str">
        <f>IF(Table1[[#This Row],[Date]]="","",IF(Table1[[#This Row],[DP-1]]="Yes",-(Table1[[#This Row],[Payments]]+Table1[[#This Row],[Receipts]]),Table1[[#This Row],[Payments]]+Table1[[#This Row],[Receipts]]))</f>
        <v/>
      </c>
      <c r="AU54"/>
      <c r="AV54" t="str">
        <f>IF(Table1[[#This Row],[Bill Ref No]]="","",Table1[[#This Row],[Bill Ref No]])</f>
        <v/>
      </c>
      <c r="AW54" t="str">
        <f>IF(Table1[[#This Row],[Bill ref name]]="","","New Ref")</f>
        <v/>
      </c>
      <c r="AX54" t="str">
        <f>IF(Table1[[#This Row],[Bill ref name]]="","",Table1[[#This Row],[Amount-1]])</f>
        <v/>
      </c>
      <c r="AY54"/>
      <c r="AZ54"/>
      <c r="BA54" t="str">
        <f>IF(Table1[[#This Row],[Cost Centre]]="","","Primary Cost Category")</f>
        <v/>
      </c>
      <c r="BB54" t="str">
        <f>IF(Table1[[#This Row],[Cost Centre]]="","",Table1[[#This Row],[DP-1]])</f>
        <v/>
      </c>
      <c r="BC54"/>
      <c r="BD54" t="str">
        <f>IF(Table1[[#This Row],[Cost Centre]]="","",Table1[[#This Row],[Cost Centre]])</f>
        <v/>
      </c>
      <c r="BE54" t="str">
        <f>IF(Table1[[#This Row],[Cost Centre]]="","",Table1[[#This Row],[Amount-1]])</f>
        <v/>
      </c>
      <c r="BF54"/>
      <c r="BG54"/>
      <c r="BH54"/>
      <c r="BI54"/>
      <c r="BJ54" t="str">
        <f>IF(Table1[[#This Row],[Date]]="","","No")</f>
        <v/>
      </c>
      <c r="BK54" t="str">
        <f>IF(Table1[[#This Row],[Date]]="","",IF(Table1[[#This Row],[Net Amt]]&lt;0,"Yes","No"))</f>
        <v/>
      </c>
      <c r="BL54" t="str">
        <f>IF(Table1[[#This Row],[Date]]="","",$C$3)</f>
        <v/>
      </c>
      <c r="BM54" t="str">
        <f>IF(Table1[[#This Row],[Date]]="","",-Table1[[#This Row],[Amount-1]])</f>
        <v/>
      </c>
      <c r="BO54" t="str">
        <f>IF(Table1[[#This Row],[Transaction Type]]="","",Table1[[#This Row],[Transaction Type]])</f>
        <v/>
      </c>
      <c r="BP54" t="str">
        <f>IF(Table1[[#This Row],[Instrument No.]]="","",Table1[[#This Row],[Instrument No.]])</f>
        <v/>
      </c>
      <c r="BQ54" t="str">
        <f>IF(Table1[[#This Row],[Instrument No.]]="","",Table1[[#This Row],[Amount-2]])</f>
        <v/>
      </c>
      <c r="BR54" t="str">
        <f>IF(Table1[[#This Row],[Instrument date]]="","",TEXT(Table1[[#This Row],[Instrument date]],"yyyymmdd"))</f>
        <v/>
      </c>
      <c r="BU54" s="48"/>
      <c r="BV54" s="48"/>
    </row>
    <row r="55" spans="1:74">
      <c r="A55" s="16">
        <f t="shared" si="0"/>
        <v>50</v>
      </c>
      <c r="B55" s="58"/>
      <c r="C55" s="59"/>
      <c r="D55" s="60"/>
      <c r="E55" s="60"/>
      <c r="F55" s="57"/>
      <c r="G55" s="18"/>
      <c r="H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" s="18"/>
      <c r="J55" s="18"/>
      <c r="K55" s="18"/>
      <c r="L55" s="18"/>
      <c r="M55" s="18"/>
      <c r="N55" s="51"/>
      <c r="O55" s="14">
        <f>IF(Table1[[#This Row],[Date]]="",COUNTA(B56:$B$1005),0)</f>
        <v>0</v>
      </c>
      <c r="P55" s="14">
        <f>IF(COUNTA(Table1[[#This Row],[Payments]:[Receipts]])=0,0,(IF(COUNTA(Table1[[#This Row],[Payments]:[Receipts]])&gt;1,1,0)))</f>
        <v>0</v>
      </c>
      <c r="Q55" s="14">
        <f>IF(Table1[[#This Row],[Date]]="",0,IF(AND(Table1[[#This Row],[Date]]&gt;=$Q$2,Table1[[#This Row],[Date]]&lt;=$Q$3),0,1))</f>
        <v>0</v>
      </c>
      <c r="R55" s="14">
        <f>IF(Table1[[#This Row],[Payments]]="",0,IF(ISNUMBER(Table1[[#This Row],[Payments]]),0,1))</f>
        <v>0</v>
      </c>
      <c r="S55" s="14">
        <f>IF(Table1[[#This Row],[Receipts]]="",0,IF(ISNUMBER(Table1[[#This Row],[Receipts]]),0,1))</f>
        <v>0</v>
      </c>
      <c r="T55" s="14">
        <f>IF(LEN(Table1[[#This Row],[Second Ledger]])&gt;0,IF(TYPE(VLOOKUP(Table1[[#This Row],[Second Ledger]],$CZ:$CZ,1,FALSE))=16,1,0),0)</f>
        <v>0</v>
      </c>
      <c r="U55" s="14">
        <f>IF(Table1[[#This Row],[Date]]="",0,IF(Table1[[#This Row],[Voucher Type]]&gt;0,IF(TYPE(VLOOKUP(Table1[[#This Row],[Voucher Type]],Table1[[#All],[Voucher Type Master]],1,FALSE))=16,1,0),0))</f>
        <v>0</v>
      </c>
      <c r="V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" s="14">
        <f>IF(LEN(Table1[[#This Row],[Cost Centre]])&gt;0,IF(TYPE(VLOOKUP(Table1[[#This Row],[Cost Centre]],$DA:$DA,1,FALSE))=16,1,0),0)</f>
        <v>0</v>
      </c>
      <c r="X55" s="14">
        <f>Table1[[#This Row],[Payments]]-Table1[[#This Row],[Receipts]]</f>
        <v>0</v>
      </c>
      <c r="Y55" s="14"/>
      <c r="Z55" s="14"/>
      <c r="AA55" s="14"/>
      <c r="AB55" s="13"/>
      <c r="AC55" s="39"/>
      <c r="AD55" s="39"/>
      <c r="AE55" s="39"/>
      <c r="AF55" s="39"/>
      <c r="AG55" s="42"/>
      <c r="AH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" t="str">
        <f>IF(Table1[[#This Row],[Date]]="","",TEXT(Table1[[#This Row],[Date]],"yyyymmdd"))</f>
        <v/>
      </c>
      <c r="AJ55" t="str">
        <f>Table1[[#This Row],[Date2]]</f>
        <v/>
      </c>
      <c r="AK55" t="str">
        <f>IF(Table1[[#This Row],[Date]]="","",Table1[[#This Row],[Voucher Type]])</f>
        <v/>
      </c>
      <c r="AL55" t="str">
        <f>IF(Table1[[#This Row],[Date]]="","",Table1[[#This Row],[Voucher No]])</f>
        <v/>
      </c>
      <c r="AM55" t="str">
        <f>IF(Table1[[#This Row],[Date]]="","",Table1[[#This Row],[Narration]])</f>
        <v/>
      </c>
      <c r="AN55" t="str">
        <f>IF(Table1[[#This Row],[Date]]="","","tallytools-voucherentry-adhjadhh-"&amp;$AH$1&amp;ROW())</f>
        <v/>
      </c>
      <c r="AO55" t="str">
        <f>IF(Table1[[#This Row],[Date]]="","",$AH$1)</f>
        <v/>
      </c>
      <c r="AP55"/>
      <c r="AQ55" t="str">
        <f>IF(Table1[[#This Row],[Date]]="","","No")</f>
        <v/>
      </c>
      <c r="AR55" t="str">
        <f>IF(Table1[[#This Row],[Date]]="","",IF(Table1[[#This Row],[Net Amt]]&lt;0,"No","Yes"))</f>
        <v/>
      </c>
      <c r="AS55" t="str">
        <f>IF(Table1[[#This Row],[Date]]="","",Table1[[#This Row],[Second Ledger]])</f>
        <v/>
      </c>
      <c r="AT55" t="str">
        <f>IF(Table1[[#This Row],[Date]]="","",IF(Table1[[#This Row],[DP-1]]="Yes",-(Table1[[#This Row],[Payments]]+Table1[[#This Row],[Receipts]]),Table1[[#This Row],[Payments]]+Table1[[#This Row],[Receipts]]))</f>
        <v/>
      </c>
      <c r="AU55"/>
      <c r="AV55" t="str">
        <f>IF(Table1[[#This Row],[Bill Ref No]]="","",Table1[[#This Row],[Bill Ref No]])</f>
        <v/>
      </c>
      <c r="AW55" t="str">
        <f>IF(Table1[[#This Row],[Bill ref name]]="","","New Ref")</f>
        <v/>
      </c>
      <c r="AX55" t="str">
        <f>IF(Table1[[#This Row],[Bill ref name]]="","",Table1[[#This Row],[Amount-1]])</f>
        <v/>
      </c>
      <c r="AY55"/>
      <c r="AZ55"/>
      <c r="BA55" t="str">
        <f>IF(Table1[[#This Row],[Cost Centre]]="","","Primary Cost Category")</f>
        <v/>
      </c>
      <c r="BB55" t="str">
        <f>IF(Table1[[#This Row],[Cost Centre]]="","",Table1[[#This Row],[DP-1]])</f>
        <v/>
      </c>
      <c r="BC55"/>
      <c r="BD55" t="str">
        <f>IF(Table1[[#This Row],[Cost Centre]]="","",Table1[[#This Row],[Cost Centre]])</f>
        <v/>
      </c>
      <c r="BE55" t="str">
        <f>IF(Table1[[#This Row],[Cost Centre]]="","",Table1[[#This Row],[Amount-1]])</f>
        <v/>
      </c>
      <c r="BF55"/>
      <c r="BG55"/>
      <c r="BH55"/>
      <c r="BI55"/>
      <c r="BJ55" t="str">
        <f>IF(Table1[[#This Row],[Date]]="","","No")</f>
        <v/>
      </c>
      <c r="BK55" t="str">
        <f>IF(Table1[[#This Row],[Date]]="","",IF(Table1[[#This Row],[Net Amt]]&lt;0,"Yes","No"))</f>
        <v/>
      </c>
      <c r="BL55" t="str">
        <f>IF(Table1[[#This Row],[Date]]="","",$C$3)</f>
        <v/>
      </c>
      <c r="BM55" t="str">
        <f>IF(Table1[[#This Row],[Date]]="","",-Table1[[#This Row],[Amount-1]])</f>
        <v/>
      </c>
      <c r="BO55" t="str">
        <f>IF(Table1[[#This Row],[Transaction Type]]="","",Table1[[#This Row],[Transaction Type]])</f>
        <v/>
      </c>
      <c r="BP55" t="str">
        <f>IF(Table1[[#This Row],[Instrument No.]]="","",Table1[[#This Row],[Instrument No.]])</f>
        <v/>
      </c>
      <c r="BQ55" t="str">
        <f>IF(Table1[[#This Row],[Instrument No.]]="","",Table1[[#This Row],[Amount-2]])</f>
        <v/>
      </c>
      <c r="BR55" t="str">
        <f>IF(Table1[[#This Row],[Instrument date]]="","",TEXT(Table1[[#This Row],[Instrument date]],"yyyymmdd"))</f>
        <v/>
      </c>
      <c r="BU55" s="48"/>
      <c r="BV55" s="48"/>
    </row>
    <row r="56" spans="1:74">
      <c r="A56" s="16">
        <f t="shared" si="0"/>
        <v>51</v>
      </c>
      <c r="B56" s="58"/>
      <c r="C56" s="59"/>
      <c r="D56" s="60"/>
      <c r="E56" s="60"/>
      <c r="F56" s="57"/>
      <c r="G56" s="18"/>
      <c r="H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" s="18"/>
      <c r="J56" s="18"/>
      <c r="K56" s="18"/>
      <c r="L56" s="18"/>
      <c r="M56" s="18"/>
      <c r="N56" s="51"/>
      <c r="O56" s="14">
        <f>IF(Table1[[#This Row],[Date]]="",COUNTA(B57:$B$1005),0)</f>
        <v>0</v>
      </c>
      <c r="P56" s="14">
        <f>IF(COUNTA(Table1[[#This Row],[Payments]:[Receipts]])=0,0,(IF(COUNTA(Table1[[#This Row],[Payments]:[Receipts]])&gt;1,1,0)))</f>
        <v>0</v>
      </c>
      <c r="Q56" s="14">
        <f>IF(Table1[[#This Row],[Date]]="",0,IF(AND(Table1[[#This Row],[Date]]&gt;=$Q$2,Table1[[#This Row],[Date]]&lt;=$Q$3),0,1))</f>
        <v>0</v>
      </c>
      <c r="R56" s="14">
        <f>IF(Table1[[#This Row],[Payments]]="",0,IF(ISNUMBER(Table1[[#This Row],[Payments]]),0,1))</f>
        <v>0</v>
      </c>
      <c r="S56" s="14">
        <f>IF(Table1[[#This Row],[Receipts]]="",0,IF(ISNUMBER(Table1[[#This Row],[Receipts]]),0,1))</f>
        <v>0</v>
      </c>
      <c r="T56" s="14">
        <f>IF(LEN(Table1[[#This Row],[Second Ledger]])&gt;0,IF(TYPE(VLOOKUP(Table1[[#This Row],[Second Ledger]],$CZ:$CZ,1,FALSE))=16,1,0),0)</f>
        <v>0</v>
      </c>
      <c r="U56" s="14">
        <f>IF(Table1[[#This Row],[Date]]="",0,IF(Table1[[#This Row],[Voucher Type]]&gt;0,IF(TYPE(VLOOKUP(Table1[[#This Row],[Voucher Type]],Table1[[#All],[Voucher Type Master]],1,FALSE))=16,1,0),0))</f>
        <v>0</v>
      </c>
      <c r="V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" s="14">
        <f>IF(LEN(Table1[[#This Row],[Cost Centre]])&gt;0,IF(TYPE(VLOOKUP(Table1[[#This Row],[Cost Centre]],$DA:$DA,1,FALSE))=16,1,0),0)</f>
        <v>0</v>
      </c>
      <c r="X56" s="14">
        <f>Table1[[#This Row],[Payments]]-Table1[[#This Row],[Receipts]]</f>
        <v>0</v>
      </c>
      <c r="Y56" s="14"/>
      <c r="Z56" s="14"/>
      <c r="AA56" s="14"/>
      <c r="AB56" s="13"/>
      <c r="AC56" s="39"/>
      <c r="AD56" s="39"/>
      <c r="AE56" s="39"/>
      <c r="AF56" s="39"/>
      <c r="AG56" s="42"/>
      <c r="AH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" t="str">
        <f>IF(Table1[[#This Row],[Date]]="","",TEXT(Table1[[#This Row],[Date]],"yyyymmdd"))</f>
        <v/>
      </c>
      <c r="AJ56" t="str">
        <f>Table1[[#This Row],[Date2]]</f>
        <v/>
      </c>
      <c r="AK56" t="str">
        <f>IF(Table1[[#This Row],[Date]]="","",Table1[[#This Row],[Voucher Type]])</f>
        <v/>
      </c>
      <c r="AL56" t="str">
        <f>IF(Table1[[#This Row],[Date]]="","",Table1[[#This Row],[Voucher No]])</f>
        <v/>
      </c>
      <c r="AM56" t="str">
        <f>IF(Table1[[#This Row],[Date]]="","",Table1[[#This Row],[Narration]])</f>
        <v/>
      </c>
      <c r="AN56" t="str">
        <f>IF(Table1[[#This Row],[Date]]="","","tallytools-voucherentry-adhjadhh-"&amp;$AH$1&amp;ROW())</f>
        <v/>
      </c>
      <c r="AO56" t="str">
        <f>IF(Table1[[#This Row],[Date]]="","",$AH$1)</f>
        <v/>
      </c>
      <c r="AP56"/>
      <c r="AQ56" t="str">
        <f>IF(Table1[[#This Row],[Date]]="","","No")</f>
        <v/>
      </c>
      <c r="AR56" t="str">
        <f>IF(Table1[[#This Row],[Date]]="","",IF(Table1[[#This Row],[Net Amt]]&lt;0,"No","Yes"))</f>
        <v/>
      </c>
      <c r="AS56" t="str">
        <f>IF(Table1[[#This Row],[Date]]="","",Table1[[#This Row],[Second Ledger]])</f>
        <v/>
      </c>
      <c r="AT56" t="str">
        <f>IF(Table1[[#This Row],[Date]]="","",IF(Table1[[#This Row],[DP-1]]="Yes",-(Table1[[#This Row],[Payments]]+Table1[[#This Row],[Receipts]]),Table1[[#This Row],[Payments]]+Table1[[#This Row],[Receipts]]))</f>
        <v/>
      </c>
      <c r="AU56"/>
      <c r="AV56" t="str">
        <f>IF(Table1[[#This Row],[Bill Ref No]]="","",Table1[[#This Row],[Bill Ref No]])</f>
        <v/>
      </c>
      <c r="AW56" t="str">
        <f>IF(Table1[[#This Row],[Bill ref name]]="","","New Ref")</f>
        <v/>
      </c>
      <c r="AX56" t="str">
        <f>IF(Table1[[#This Row],[Bill ref name]]="","",Table1[[#This Row],[Amount-1]])</f>
        <v/>
      </c>
      <c r="AY56"/>
      <c r="AZ56"/>
      <c r="BA56" t="str">
        <f>IF(Table1[[#This Row],[Cost Centre]]="","","Primary Cost Category")</f>
        <v/>
      </c>
      <c r="BB56" t="str">
        <f>IF(Table1[[#This Row],[Cost Centre]]="","",Table1[[#This Row],[DP-1]])</f>
        <v/>
      </c>
      <c r="BC56"/>
      <c r="BD56" t="str">
        <f>IF(Table1[[#This Row],[Cost Centre]]="","",Table1[[#This Row],[Cost Centre]])</f>
        <v/>
      </c>
      <c r="BE56" t="str">
        <f>IF(Table1[[#This Row],[Cost Centre]]="","",Table1[[#This Row],[Amount-1]])</f>
        <v/>
      </c>
      <c r="BF56"/>
      <c r="BG56"/>
      <c r="BH56"/>
      <c r="BI56"/>
      <c r="BJ56" t="str">
        <f>IF(Table1[[#This Row],[Date]]="","","No")</f>
        <v/>
      </c>
      <c r="BK56" t="str">
        <f>IF(Table1[[#This Row],[Date]]="","",IF(Table1[[#This Row],[Net Amt]]&lt;0,"Yes","No"))</f>
        <v/>
      </c>
      <c r="BL56" t="str">
        <f>IF(Table1[[#This Row],[Date]]="","",$C$3)</f>
        <v/>
      </c>
      <c r="BM56" t="str">
        <f>IF(Table1[[#This Row],[Date]]="","",-Table1[[#This Row],[Amount-1]])</f>
        <v/>
      </c>
      <c r="BO56" t="str">
        <f>IF(Table1[[#This Row],[Transaction Type]]="","",Table1[[#This Row],[Transaction Type]])</f>
        <v/>
      </c>
      <c r="BP56" t="str">
        <f>IF(Table1[[#This Row],[Instrument No.]]="","",Table1[[#This Row],[Instrument No.]])</f>
        <v/>
      </c>
      <c r="BQ56" t="str">
        <f>IF(Table1[[#This Row],[Instrument No.]]="","",Table1[[#This Row],[Amount-2]])</f>
        <v/>
      </c>
      <c r="BR56" t="str">
        <f>IF(Table1[[#This Row],[Instrument date]]="","",TEXT(Table1[[#This Row],[Instrument date]],"yyyymmdd"))</f>
        <v/>
      </c>
      <c r="BU56" s="48"/>
      <c r="BV56" s="48"/>
    </row>
    <row r="57" spans="1:74">
      <c r="A57" s="16">
        <f t="shared" si="0"/>
        <v>52</v>
      </c>
      <c r="B57" s="58"/>
      <c r="C57" s="59"/>
      <c r="D57" s="60"/>
      <c r="E57" s="60"/>
      <c r="F57" s="57"/>
      <c r="G57" s="18"/>
      <c r="H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" s="18"/>
      <c r="J57" s="18"/>
      <c r="K57" s="18"/>
      <c r="L57" s="18"/>
      <c r="M57" s="18"/>
      <c r="N57" s="51"/>
      <c r="O57" s="14">
        <f>IF(Table1[[#This Row],[Date]]="",COUNTA(B58:$B$1005),0)</f>
        <v>0</v>
      </c>
      <c r="P57" s="14">
        <f>IF(COUNTA(Table1[[#This Row],[Payments]:[Receipts]])=0,0,(IF(COUNTA(Table1[[#This Row],[Payments]:[Receipts]])&gt;1,1,0)))</f>
        <v>0</v>
      </c>
      <c r="Q57" s="14">
        <f>IF(Table1[[#This Row],[Date]]="",0,IF(AND(Table1[[#This Row],[Date]]&gt;=$Q$2,Table1[[#This Row],[Date]]&lt;=$Q$3),0,1))</f>
        <v>0</v>
      </c>
      <c r="R57" s="14">
        <f>IF(Table1[[#This Row],[Payments]]="",0,IF(ISNUMBER(Table1[[#This Row],[Payments]]),0,1))</f>
        <v>0</v>
      </c>
      <c r="S57" s="14">
        <f>IF(Table1[[#This Row],[Receipts]]="",0,IF(ISNUMBER(Table1[[#This Row],[Receipts]]),0,1))</f>
        <v>0</v>
      </c>
      <c r="T57" s="14">
        <f>IF(LEN(Table1[[#This Row],[Second Ledger]])&gt;0,IF(TYPE(VLOOKUP(Table1[[#This Row],[Second Ledger]],$CZ:$CZ,1,FALSE))=16,1,0),0)</f>
        <v>0</v>
      </c>
      <c r="U57" s="14">
        <f>IF(Table1[[#This Row],[Date]]="",0,IF(Table1[[#This Row],[Voucher Type]]&gt;0,IF(TYPE(VLOOKUP(Table1[[#This Row],[Voucher Type]],Table1[[#All],[Voucher Type Master]],1,FALSE))=16,1,0),0))</f>
        <v>0</v>
      </c>
      <c r="V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" s="14">
        <f>IF(LEN(Table1[[#This Row],[Cost Centre]])&gt;0,IF(TYPE(VLOOKUP(Table1[[#This Row],[Cost Centre]],$DA:$DA,1,FALSE))=16,1,0),0)</f>
        <v>0</v>
      </c>
      <c r="X57" s="14">
        <f>Table1[[#This Row],[Payments]]-Table1[[#This Row],[Receipts]]</f>
        <v>0</v>
      </c>
      <c r="Y57" s="14"/>
      <c r="Z57" s="14"/>
      <c r="AA57" s="14"/>
      <c r="AB57" s="13"/>
      <c r="AC57" s="39"/>
      <c r="AD57" s="39"/>
      <c r="AE57" s="39"/>
      <c r="AF57" s="39"/>
      <c r="AG57" s="42"/>
      <c r="AH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" t="str">
        <f>IF(Table1[[#This Row],[Date]]="","",TEXT(Table1[[#This Row],[Date]],"yyyymmdd"))</f>
        <v/>
      </c>
      <c r="AJ57" t="str">
        <f>Table1[[#This Row],[Date2]]</f>
        <v/>
      </c>
      <c r="AK57" t="str">
        <f>IF(Table1[[#This Row],[Date]]="","",Table1[[#This Row],[Voucher Type]])</f>
        <v/>
      </c>
      <c r="AL57" t="str">
        <f>IF(Table1[[#This Row],[Date]]="","",Table1[[#This Row],[Voucher No]])</f>
        <v/>
      </c>
      <c r="AM57" t="str">
        <f>IF(Table1[[#This Row],[Date]]="","",Table1[[#This Row],[Narration]])</f>
        <v/>
      </c>
      <c r="AN57" t="str">
        <f>IF(Table1[[#This Row],[Date]]="","","tallytools-voucherentry-adhjadhh-"&amp;$AH$1&amp;ROW())</f>
        <v/>
      </c>
      <c r="AO57" t="str">
        <f>IF(Table1[[#This Row],[Date]]="","",$AH$1)</f>
        <v/>
      </c>
      <c r="AP57"/>
      <c r="AQ57" t="str">
        <f>IF(Table1[[#This Row],[Date]]="","","No")</f>
        <v/>
      </c>
      <c r="AR57" t="str">
        <f>IF(Table1[[#This Row],[Date]]="","",IF(Table1[[#This Row],[Net Amt]]&lt;0,"No","Yes"))</f>
        <v/>
      </c>
      <c r="AS57" t="str">
        <f>IF(Table1[[#This Row],[Date]]="","",Table1[[#This Row],[Second Ledger]])</f>
        <v/>
      </c>
      <c r="AT57" t="str">
        <f>IF(Table1[[#This Row],[Date]]="","",IF(Table1[[#This Row],[DP-1]]="Yes",-(Table1[[#This Row],[Payments]]+Table1[[#This Row],[Receipts]]),Table1[[#This Row],[Payments]]+Table1[[#This Row],[Receipts]]))</f>
        <v/>
      </c>
      <c r="AU57"/>
      <c r="AV57" t="str">
        <f>IF(Table1[[#This Row],[Bill Ref No]]="","",Table1[[#This Row],[Bill Ref No]])</f>
        <v/>
      </c>
      <c r="AW57" t="str">
        <f>IF(Table1[[#This Row],[Bill ref name]]="","","New Ref")</f>
        <v/>
      </c>
      <c r="AX57" t="str">
        <f>IF(Table1[[#This Row],[Bill ref name]]="","",Table1[[#This Row],[Amount-1]])</f>
        <v/>
      </c>
      <c r="AY57"/>
      <c r="AZ57"/>
      <c r="BA57" t="str">
        <f>IF(Table1[[#This Row],[Cost Centre]]="","","Primary Cost Category")</f>
        <v/>
      </c>
      <c r="BB57" t="str">
        <f>IF(Table1[[#This Row],[Cost Centre]]="","",Table1[[#This Row],[DP-1]])</f>
        <v/>
      </c>
      <c r="BC57"/>
      <c r="BD57" t="str">
        <f>IF(Table1[[#This Row],[Cost Centre]]="","",Table1[[#This Row],[Cost Centre]])</f>
        <v/>
      </c>
      <c r="BE57" t="str">
        <f>IF(Table1[[#This Row],[Cost Centre]]="","",Table1[[#This Row],[Amount-1]])</f>
        <v/>
      </c>
      <c r="BF57"/>
      <c r="BG57"/>
      <c r="BH57"/>
      <c r="BI57"/>
      <c r="BJ57" t="str">
        <f>IF(Table1[[#This Row],[Date]]="","","No")</f>
        <v/>
      </c>
      <c r="BK57" t="str">
        <f>IF(Table1[[#This Row],[Date]]="","",IF(Table1[[#This Row],[Net Amt]]&lt;0,"Yes","No"))</f>
        <v/>
      </c>
      <c r="BL57" t="str">
        <f>IF(Table1[[#This Row],[Date]]="","",$C$3)</f>
        <v/>
      </c>
      <c r="BM57" t="str">
        <f>IF(Table1[[#This Row],[Date]]="","",-Table1[[#This Row],[Amount-1]])</f>
        <v/>
      </c>
      <c r="BO57" t="str">
        <f>IF(Table1[[#This Row],[Transaction Type]]="","",Table1[[#This Row],[Transaction Type]])</f>
        <v/>
      </c>
      <c r="BP57" t="str">
        <f>IF(Table1[[#This Row],[Instrument No.]]="","",Table1[[#This Row],[Instrument No.]])</f>
        <v/>
      </c>
      <c r="BQ57" t="str">
        <f>IF(Table1[[#This Row],[Instrument No.]]="","",Table1[[#This Row],[Amount-2]])</f>
        <v/>
      </c>
      <c r="BR57" t="str">
        <f>IF(Table1[[#This Row],[Instrument date]]="","",TEXT(Table1[[#This Row],[Instrument date]],"yyyymmdd"))</f>
        <v/>
      </c>
      <c r="BU57" s="48"/>
      <c r="BV57" s="48"/>
    </row>
    <row r="58" spans="1:74">
      <c r="A58" s="16">
        <f t="shared" si="0"/>
        <v>53</v>
      </c>
      <c r="B58" s="58"/>
      <c r="C58" s="59"/>
      <c r="D58" s="60"/>
      <c r="E58" s="60"/>
      <c r="F58" s="57"/>
      <c r="G58" s="18"/>
      <c r="H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" s="18"/>
      <c r="J58" s="18"/>
      <c r="K58" s="18"/>
      <c r="L58" s="18"/>
      <c r="M58" s="18"/>
      <c r="N58" s="51"/>
      <c r="O58" s="14">
        <f>IF(Table1[[#This Row],[Date]]="",COUNTA(B59:$B$1005),0)</f>
        <v>0</v>
      </c>
      <c r="P58" s="14">
        <f>IF(COUNTA(Table1[[#This Row],[Payments]:[Receipts]])=0,0,(IF(COUNTA(Table1[[#This Row],[Payments]:[Receipts]])&gt;1,1,0)))</f>
        <v>0</v>
      </c>
      <c r="Q58" s="14">
        <f>IF(Table1[[#This Row],[Date]]="",0,IF(AND(Table1[[#This Row],[Date]]&gt;=$Q$2,Table1[[#This Row],[Date]]&lt;=$Q$3),0,1))</f>
        <v>0</v>
      </c>
      <c r="R58" s="14">
        <f>IF(Table1[[#This Row],[Payments]]="",0,IF(ISNUMBER(Table1[[#This Row],[Payments]]),0,1))</f>
        <v>0</v>
      </c>
      <c r="S58" s="14">
        <f>IF(Table1[[#This Row],[Receipts]]="",0,IF(ISNUMBER(Table1[[#This Row],[Receipts]]),0,1))</f>
        <v>0</v>
      </c>
      <c r="T58" s="14">
        <f>IF(LEN(Table1[[#This Row],[Second Ledger]])&gt;0,IF(TYPE(VLOOKUP(Table1[[#This Row],[Second Ledger]],$CZ:$CZ,1,FALSE))=16,1,0),0)</f>
        <v>0</v>
      </c>
      <c r="U58" s="14">
        <f>IF(Table1[[#This Row],[Date]]="",0,IF(Table1[[#This Row],[Voucher Type]]&gt;0,IF(TYPE(VLOOKUP(Table1[[#This Row],[Voucher Type]],Table1[[#All],[Voucher Type Master]],1,FALSE))=16,1,0),0))</f>
        <v>0</v>
      </c>
      <c r="V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" s="14">
        <f>IF(LEN(Table1[[#This Row],[Cost Centre]])&gt;0,IF(TYPE(VLOOKUP(Table1[[#This Row],[Cost Centre]],$DA:$DA,1,FALSE))=16,1,0),0)</f>
        <v>0</v>
      </c>
      <c r="X58" s="14">
        <f>Table1[[#This Row],[Payments]]-Table1[[#This Row],[Receipts]]</f>
        <v>0</v>
      </c>
      <c r="Y58" s="14"/>
      <c r="Z58" s="14"/>
      <c r="AA58" s="14"/>
      <c r="AB58" s="13"/>
      <c r="AC58" s="39"/>
      <c r="AD58" s="39"/>
      <c r="AE58" s="39"/>
      <c r="AF58" s="39"/>
      <c r="AG58" s="42"/>
      <c r="AH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" t="str">
        <f>IF(Table1[[#This Row],[Date]]="","",TEXT(Table1[[#This Row],[Date]],"yyyymmdd"))</f>
        <v/>
      </c>
      <c r="AJ58" t="str">
        <f>Table1[[#This Row],[Date2]]</f>
        <v/>
      </c>
      <c r="AK58" t="str">
        <f>IF(Table1[[#This Row],[Date]]="","",Table1[[#This Row],[Voucher Type]])</f>
        <v/>
      </c>
      <c r="AL58" t="str">
        <f>IF(Table1[[#This Row],[Date]]="","",Table1[[#This Row],[Voucher No]])</f>
        <v/>
      </c>
      <c r="AM58" t="str">
        <f>IF(Table1[[#This Row],[Date]]="","",Table1[[#This Row],[Narration]])</f>
        <v/>
      </c>
      <c r="AN58" t="str">
        <f>IF(Table1[[#This Row],[Date]]="","","tallytools-voucherentry-adhjadhh-"&amp;$AH$1&amp;ROW())</f>
        <v/>
      </c>
      <c r="AO58" t="str">
        <f>IF(Table1[[#This Row],[Date]]="","",$AH$1)</f>
        <v/>
      </c>
      <c r="AP58"/>
      <c r="AQ58" t="str">
        <f>IF(Table1[[#This Row],[Date]]="","","No")</f>
        <v/>
      </c>
      <c r="AR58" t="str">
        <f>IF(Table1[[#This Row],[Date]]="","",IF(Table1[[#This Row],[Net Amt]]&lt;0,"No","Yes"))</f>
        <v/>
      </c>
      <c r="AS58" t="str">
        <f>IF(Table1[[#This Row],[Date]]="","",Table1[[#This Row],[Second Ledger]])</f>
        <v/>
      </c>
      <c r="AT58" t="str">
        <f>IF(Table1[[#This Row],[Date]]="","",IF(Table1[[#This Row],[DP-1]]="Yes",-(Table1[[#This Row],[Payments]]+Table1[[#This Row],[Receipts]]),Table1[[#This Row],[Payments]]+Table1[[#This Row],[Receipts]]))</f>
        <v/>
      </c>
      <c r="AU58"/>
      <c r="AV58" t="str">
        <f>IF(Table1[[#This Row],[Bill Ref No]]="","",Table1[[#This Row],[Bill Ref No]])</f>
        <v/>
      </c>
      <c r="AW58" t="str">
        <f>IF(Table1[[#This Row],[Bill ref name]]="","","New Ref")</f>
        <v/>
      </c>
      <c r="AX58" t="str">
        <f>IF(Table1[[#This Row],[Bill ref name]]="","",Table1[[#This Row],[Amount-1]])</f>
        <v/>
      </c>
      <c r="AY58"/>
      <c r="AZ58"/>
      <c r="BA58" t="str">
        <f>IF(Table1[[#This Row],[Cost Centre]]="","","Primary Cost Category")</f>
        <v/>
      </c>
      <c r="BB58" t="str">
        <f>IF(Table1[[#This Row],[Cost Centre]]="","",Table1[[#This Row],[DP-1]])</f>
        <v/>
      </c>
      <c r="BC58"/>
      <c r="BD58" t="str">
        <f>IF(Table1[[#This Row],[Cost Centre]]="","",Table1[[#This Row],[Cost Centre]])</f>
        <v/>
      </c>
      <c r="BE58" t="str">
        <f>IF(Table1[[#This Row],[Cost Centre]]="","",Table1[[#This Row],[Amount-1]])</f>
        <v/>
      </c>
      <c r="BF58"/>
      <c r="BG58"/>
      <c r="BH58"/>
      <c r="BI58"/>
      <c r="BJ58" t="str">
        <f>IF(Table1[[#This Row],[Date]]="","","No")</f>
        <v/>
      </c>
      <c r="BK58" t="str">
        <f>IF(Table1[[#This Row],[Date]]="","",IF(Table1[[#This Row],[Net Amt]]&lt;0,"Yes","No"))</f>
        <v/>
      </c>
      <c r="BL58" t="str">
        <f>IF(Table1[[#This Row],[Date]]="","",$C$3)</f>
        <v/>
      </c>
      <c r="BM58" t="str">
        <f>IF(Table1[[#This Row],[Date]]="","",-Table1[[#This Row],[Amount-1]])</f>
        <v/>
      </c>
      <c r="BO58" t="str">
        <f>IF(Table1[[#This Row],[Transaction Type]]="","",Table1[[#This Row],[Transaction Type]])</f>
        <v/>
      </c>
      <c r="BP58" t="str">
        <f>IF(Table1[[#This Row],[Instrument No.]]="","",Table1[[#This Row],[Instrument No.]])</f>
        <v/>
      </c>
      <c r="BQ58" t="str">
        <f>IF(Table1[[#This Row],[Instrument No.]]="","",Table1[[#This Row],[Amount-2]])</f>
        <v/>
      </c>
      <c r="BR58" t="str">
        <f>IF(Table1[[#This Row],[Instrument date]]="","",TEXT(Table1[[#This Row],[Instrument date]],"yyyymmdd"))</f>
        <v/>
      </c>
      <c r="BU58" s="48"/>
      <c r="BV58" s="48"/>
    </row>
    <row r="59" spans="1:74">
      <c r="A59" s="16">
        <f t="shared" si="0"/>
        <v>54</v>
      </c>
      <c r="B59" s="58"/>
      <c r="C59" s="59"/>
      <c r="D59" s="60"/>
      <c r="E59" s="60"/>
      <c r="F59" s="57"/>
      <c r="G59" s="18"/>
      <c r="H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" s="18"/>
      <c r="J59" s="18"/>
      <c r="K59" s="18"/>
      <c r="L59" s="18"/>
      <c r="M59" s="18"/>
      <c r="N59" s="51"/>
      <c r="O59" s="14">
        <f>IF(Table1[[#This Row],[Date]]="",COUNTA(B60:$B$1005),0)</f>
        <v>0</v>
      </c>
      <c r="P59" s="14">
        <f>IF(COUNTA(Table1[[#This Row],[Payments]:[Receipts]])=0,0,(IF(COUNTA(Table1[[#This Row],[Payments]:[Receipts]])&gt;1,1,0)))</f>
        <v>0</v>
      </c>
      <c r="Q59" s="14">
        <f>IF(Table1[[#This Row],[Date]]="",0,IF(AND(Table1[[#This Row],[Date]]&gt;=$Q$2,Table1[[#This Row],[Date]]&lt;=$Q$3),0,1))</f>
        <v>0</v>
      </c>
      <c r="R59" s="14">
        <f>IF(Table1[[#This Row],[Payments]]="",0,IF(ISNUMBER(Table1[[#This Row],[Payments]]),0,1))</f>
        <v>0</v>
      </c>
      <c r="S59" s="14">
        <f>IF(Table1[[#This Row],[Receipts]]="",0,IF(ISNUMBER(Table1[[#This Row],[Receipts]]),0,1))</f>
        <v>0</v>
      </c>
      <c r="T59" s="14">
        <f>IF(LEN(Table1[[#This Row],[Second Ledger]])&gt;0,IF(TYPE(VLOOKUP(Table1[[#This Row],[Second Ledger]],$CZ:$CZ,1,FALSE))=16,1,0),0)</f>
        <v>0</v>
      </c>
      <c r="U59" s="14">
        <f>IF(Table1[[#This Row],[Date]]="",0,IF(Table1[[#This Row],[Voucher Type]]&gt;0,IF(TYPE(VLOOKUP(Table1[[#This Row],[Voucher Type]],Table1[[#All],[Voucher Type Master]],1,FALSE))=16,1,0),0))</f>
        <v>0</v>
      </c>
      <c r="V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" s="14">
        <f>IF(LEN(Table1[[#This Row],[Cost Centre]])&gt;0,IF(TYPE(VLOOKUP(Table1[[#This Row],[Cost Centre]],$DA:$DA,1,FALSE))=16,1,0),0)</f>
        <v>0</v>
      </c>
      <c r="X59" s="14">
        <f>Table1[[#This Row],[Payments]]-Table1[[#This Row],[Receipts]]</f>
        <v>0</v>
      </c>
      <c r="Y59" s="14"/>
      <c r="Z59" s="14"/>
      <c r="AA59" s="14"/>
      <c r="AB59" s="13"/>
      <c r="AC59" s="39"/>
      <c r="AD59" s="39"/>
      <c r="AE59" s="39"/>
      <c r="AF59" s="39"/>
      <c r="AG59" s="42"/>
      <c r="AH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" t="str">
        <f>IF(Table1[[#This Row],[Date]]="","",TEXT(Table1[[#This Row],[Date]],"yyyymmdd"))</f>
        <v/>
      </c>
      <c r="AJ59" t="str">
        <f>Table1[[#This Row],[Date2]]</f>
        <v/>
      </c>
      <c r="AK59" t="str">
        <f>IF(Table1[[#This Row],[Date]]="","",Table1[[#This Row],[Voucher Type]])</f>
        <v/>
      </c>
      <c r="AL59" t="str">
        <f>IF(Table1[[#This Row],[Date]]="","",Table1[[#This Row],[Voucher No]])</f>
        <v/>
      </c>
      <c r="AM59" t="str">
        <f>IF(Table1[[#This Row],[Date]]="","",Table1[[#This Row],[Narration]])</f>
        <v/>
      </c>
      <c r="AN59" t="str">
        <f>IF(Table1[[#This Row],[Date]]="","","tallytools-voucherentry-adhjadhh-"&amp;$AH$1&amp;ROW())</f>
        <v/>
      </c>
      <c r="AO59" t="str">
        <f>IF(Table1[[#This Row],[Date]]="","",$AH$1)</f>
        <v/>
      </c>
      <c r="AP59"/>
      <c r="AQ59" t="str">
        <f>IF(Table1[[#This Row],[Date]]="","","No")</f>
        <v/>
      </c>
      <c r="AR59" t="str">
        <f>IF(Table1[[#This Row],[Date]]="","",IF(Table1[[#This Row],[Net Amt]]&lt;0,"No","Yes"))</f>
        <v/>
      </c>
      <c r="AS59" t="str">
        <f>IF(Table1[[#This Row],[Date]]="","",Table1[[#This Row],[Second Ledger]])</f>
        <v/>
      </c>
      <c r="AT59" t="str">
        <f>IF(Table1[[#This Row],[Date]]="","",IF(Table1[[#This Row],[DP-1]]="Yes",-(Table1[[#This Row],[Payments]]+Table1[[#This Row],[Receipts]]),Table1[[#This Row],[Payments]]+Table1[[#This Row],[Receipts]]))</f>
        <v/>
      </c>
      <c r="AU59"/>
      <c r="AV59" t="str">
        <f>IF(Table1[[#This Row],[Bill Ref No]]="","",Table1[[#This Row],[Bill Ref No]])</f>
        <v/>
      </c>
      <c r="AW59" t="str">
        <f>IF(Table1[[#This Row],[Bill ref name]]="","","New Ref")</f>
        <v/>
      </c>
      <c r="AX59" t="str">
        <f>IF(Table1[[#This Row],[Bill ref name]]="","",Table1[[#This Row],[Amount-1]])</f>
        <v/>
      </c>
      <c r="AY59"/>
      <c r="AZ59"/>
      <c r="BA59" t="str">
        <f>IF(Table1[[#This Row],[Cost Centre]]="","","Primary Cost Category")</f>
        <v/>
      </c>
      <c r="BB59" t="str">
        <f>IF(Table1[[#This Row],[Cost Centre]]="","",Table1[[#This Row],[DP-1]])</f>
        <v/>
      </c>
      <c r="BC59"/>
      <c r="BD59" t="str">
        <f>IF(Table1[[#This Row],[Cost Centre]]="","",Table1[[#This Row],[Cost Centre]])</f>
        <v/>
      </c>
      <c r="BE59" t="str">
        <f>IF(Table1[[#This Row],[Cost Centre]]="","",Table1[[#This Row],[Amount-1]])</f>
        <v/>
      </c>
      <c r="BF59"/>
      <c r="BG59"/>
      <c r="BH59"/>
      <c r="BI59"/>
      <c r="BJ59" t="str">
        <f>IF(Table1[[#This Row],[Date]]="","","No")</f>
        <v/>
      </c>
      <c r="BK59" t="str">
        <f>IF(Table1[[#This Row],[Date]]="","",IF(Table1[[#This Row],[Net Amt]]&lt;0,"Yes","No"))</f>
        <v/>
      </c>
      <c r="BL59" t="str">
        <f>IF(Table1[[#This Row],[Date]]="","",$C$3)</f>
        <v/>
      </c>
      <c r="BM59" t="str">
        <f>IF(Table1[[#This Row],[Date]]="","",-Table1[[#This Row],[Amount-1]])</f>
        <v/>
      </c>
      <c r="BO59" t="str">
        <f>IF(Table1[[#This Row],[Transaction Type]]="","",Table1[[#This Row],[Transaction Type]])</f>
        <v/>
      </c>
      <c r="BP59" t="str">
        <f>IF(Table1[[#This Row],[Instrument No.]]="","",Table1[[#This Row],[Instrument No.]])</f>
        <v/>
      </c>
      <c r="BQ59" t="str">
        <f>IF(Table1[[#This Row],[Instrument No.]]="","",Table1[[#This Row],[Amount-2]])</f>
        <v/>
      </c>
      <c r="BR59" t="str">
        <f>IF(Table1[[#This Row],[Instrument date]]="","",TEXT(Table1[[#This Row],[Instrument date]],"yyyymmdd"))</f>
        <v/>
      </c>
      <c r="BU59" s="48"/>
      <c r="BV59" s="48"/>
    </row>
    <row r="60" spans="1:74">
      <c r="A60" s="16">
        <f t="shared" si="0"/>
        <v>55</v>
      </c>
      <c r="B60" s="58"/>
      <c r="C60" s="59"/>
      <c r="D60" s="60"/>
      <c r="E60" s="60"/>
      <c r="F60" s="57"/>
      <c r="G60" s="18"/>
      <c r="H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" s="18"/>
      <c r="J60" s="18"/>
      <c r="K60" s="18"/>
      <c r="L60" s="18"/>
      <c r="M60" s="18"/>
      <c r="N60" s="51"/>
      <c r="O60" s="14">
        <f>IF(Table1[[#This Row],[Date]]="",COUNTA(B61:$B$1005),0)</f>
        <v>0</v>
      </c>
      <c r="P60" s="14">
        <f>IF(COUNTA(Table1[[#This Row],[Payments]:[Receipts]])=0,0,(IF(COUNTA(Table1[[#This Row],[Payments]:[Receipts]])&gt;1,1,0)))</f>
        <v>0</v>
      </c>
      <c r="Q60" s="14">
        <f>IF(Table1[[#This Row],[Date]]="",0,IF(AND(Table1[[#This Row],[Date]]&gt;=$Q$2,Table1[[#This Row],[Date]]&lt;=$Q$3),0,1))</f>
        <v>0</v>
      </c>
      <c r="R60" s="14">
        <f>IF(Table1[[#This Row],[Payments]]="",0,IF(ISNUMBER(Table1[[#This Row],[Payments]]),0,1))</f>
        <v>0</v>
      </c>
      <c r="S60" s="14">
        <f>IF(Table1[[#This Row],[Receipts]]="",0,IF(ISNUMBER(Table1[[#This Row],[Receipts]]),0,1))</f>
        <v>0</v>
      </c>
      <c r="T60" s="14">
        <f>IF(LEN(Table1[[#This Row],[Second Ledger]])&gt;0,IF(TYPE(VLOOKUP(Table1[[#This Row],[Second Ledger]],$CZ:$CZ,1,FALSE))=16,1,0),0)</f>
        <v>0</v>
      </c>
      <c r="U60" s="14">
        <f>IF(Table1[[#This Row],[Date]]="",0,IF(Table1[[#This Row],[Voucher Type]]&gt;0,IF(TYPE(VLOOKUP(Table1[[#This Row],[Voucher Type]],Table1[[#All],[Voucher Type Master]],1,FALSE))=16,1,0),0))</f>
        <v>0</v>
      </c>
      <c r="V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" s="14">
        <f>IF(LEN(Table1[[#This Row],[Cost Centre]])&gt;0,IF(TYPE(VLOOKUP(Table1[[#This Row],[Cost Centre]],$DA:$DA,1,FALSE))=16,1,0),0)</f>
        <v>0</v>
      </c>
      <c r="X60" s="14">
        <f>Table1[[#This Row],[Payments]]-Table1[[#This Row],[Receipts]]</f>
        <v>0</v>
      </c>
      <c r="Y60" s="14"/>
      <c r="Z60" s="14"/>
      <c r="AA60" s="14"/>
      <c r="AB60" s="13"/>
      <c r="AC60" s="39"/>
      <c r="AD60" s="39"/>
      <c r="AE60" s="39"/>
      <c r="AF60" s="39"/>
      <c r="AG60" s="42"/>
      <c r="AH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" t="str">
        <f>IF(Table1[[#This Row],[Date]]="","",TEXT(Table1[[#This Row],[Date]],"yyyymmdd"))</f>
        <v/>
      </c>
      <c r="AJ60" t="str">
        <f>Table1[[#This Row],[Date2]]</f>
        <v/>
      </c>
      <c r="AK60" t="str">
        <f>IF(Table1[[#This Row],[Date]]="","",Table1[[#This Row],[Voucher Type]])</f>
        <v/>
      </c>
      <c r="AL60" t="str">
        <f>IF(Table1[[#This Row],[Date]]="","",Table1[[#This Row],[Voucher No]])</f>
        <v/>
      </c>
      <c r="AM60" t="str">
        <f>IF(Table1[[#This Row],[Date]]="","",Table1[[#This Row],[Narration]])</f>
        <v/>
      </c>
      <c r="AN60" t="str">
        <f>IF(Table1[[#This Row],[Date]]="","","tallytools-voucherentry-adhjadhh-"&amp;$AH$1&amp;ROW())</f>
        <v/>
      </c>
      <c r="AO60" t="str">
        <f>IF(Table1[[#This Row],[Date]]="","",$AH$1)</f>
        <v/>
      </c>
      <c r="AP60"/>
      <c r="AQ60" t="str">
        <f>IF(Table1[[#This Row],[Date]]="","","No")</f>
        <v/>
      </c>
      <c r="AR60" t="str">
        <f>IF(Table1[[#This Row],[Date]]="","",IF(Table1[[#This Row],[Net Amt]]&lt;0,"No","Yes"))</f>
        <v/>
      </c>
      <c r="AS60" t="str">
        <f>IF(Table1[[#This Row],[Date]]="","",Table1[[#This Row],[Second Ledger]])</f>
        <v/>
      </c>
      <c r="AT60" t="str">
        <f>IF(Table1[[#This Row],[Date]]="","",IF(Table1[[#This Row],[DP-1]]="Yes",-(Table1[[#This Row],[Payments]]+Table1[[#This Row],[Receipts]]),Table1[[#This Row],[Payments]]+Table1[[#This Row],[Receipts]]))</f>
        <v/>
      </c>
      <c r="AU60"/>
      <c r="AV60" t="str">
        <f>IF(Table1[[#This Row],[Bill Ref No]]="","",Table1[[#This Row],[Bill Ref No]])</f>
        <v/>
      </c>
      <c r="AW60" t="str">
        <f>IF(Table1[[#This Row],[Bill ref name]]="","","New Ref")</f>
        <v/>
      </c>
      <c r="AX60" t="str">
        <f>IF(Table1[[#This Row],[Bill ref name]]="","",Table1[[#This Row],[Amount-1]])</f>
        <v/>
      </c>
      <c r="AY60"/>
      <c r="AZ60"/>
      <c r="BA60" t="str">
        <f>IF(Table1[[#This Row],[Cost Centre]]="","","Primary Cost Category")</f>
        <v/>
      </c>
      <c r="BB60" t="str">
        <f>IF(Table1[[#This Row],[Cost Centre]]="","",Table1[[#This Row],[DP-1]])</f>
        <v/>
      </c>
      <c r="BC60"/>
      <c r="BD60" t="str">
        <f>IF(Table1[[#This Row],[Cost Centre]]="","",Table1[[#This Row],[Cost Centre]])</f>
        <v/>
      </c>
      <c r="BE60" t="str">
        <f>IF(Table1[[#This Row],[Cost Centre]]="","",Table1[[#This Row],[Amount-1]])</f>
        <v/>
      </c>
      <c r="BF60"/>
      <c r="BG60"/>
      <c r="BH60"/>
      <c r="BI60"/>
      <c r="BJ60" t="str">
        <f>IF(Table1[[#This Row],[Date]]="","","No")</f>
        <v/>
      </c>
      <c r="BK60" t="str">
        <f>IF(Table1[[#This Row],[Date]]="","",IF(Table1[[#This Row],[Net Amt]]&lt;0,"Yes","No"))</f>
        <v/>
      </c>
      <c r="BL60" t="str">
        <f>IF(Table1[[#This Row],[Date]]="","",$C$3)</f>
        <v/>
      </c>
      <c r="BM60" t="str">
        <f>IF(Table1[[#This Row],[Date]]="","",-Table1[[#This Row],[Amount-1]])</f>
        <v/>
      </c>
      <c r="BO60" t="str">
        <f>IF(Table1[[#This Row],[Transaction Type]]="","",Table1[[#This Row],[Transaction Type]])</f>
        <v/>
      </c>
      <c r="BP60" t="str">
        <f>IF(Table1[[#This Row],[Instrument No.]]="","",Table1[[#This Row],[Instrument No.]])</f>
        <v/>
      </c>
      <c r="BQ60" t="str">
        <f>IF(Table1[[#This Row],[Instrument No.]]="","",Table1[[#This Row],[Amount-2]])</f>
        <v/>
      </c>
      <c r="BR60" t="str">
        <f>IF(Table1[[#This Row],[Instrument date]]="","",TEXT(Table1[[#This Row],[Instrument date]],"yyyymmdd"))</f>
        <v/>
      </c>
      <c r="BU60" s="48"/>
      <c r="BV60" s="48"/>
    </row>
    <row r="61" spans="1:74">
      <c r="A61" s="16">
        <f t="shared" si="0"/>
        <v>56</v>
      </c>
      <c r="B61" s="58"/>
      <c r="C61" s="59"/>
      <c r="D61" s="60"/>
      <c r="E61" s="60"/>
      <c r="F61" s="57"/>
      <c r="G61" s="18"/>
      <c r="H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" s="18"/>
      <c r="J61" s="18"/>
      <c r="K61" s="18"/>
      <c r="L61" s="18"/>
      <c r="M61" s="18"/>
      <c r="N61" s="51"/>
      <c r="O61" s="14">
        <f>IF(Table1[[#This Row],[Date]]="",COUNTA(B62:$B$1005),0)</f>
        <v>0</v>
      </c>
      <c r="P61" s="14">
        <f>IF(COUNTA(Table1[[#This Row],[Payments]:[Receipts]])=0,0,(IF(COUNTA(Table1[[#This Row],[Payments]:[Receipts]])&gt;1,1,0)))</f>
        <v>0</v>
      </c>
      <c r="Q61" s="14">
        <f>IF(Table1[[#This Row],[Date]]="",0,IF(AND(Table1[[#This Row],[Date]]&gt;=$Q$2,Table1[[#This Row],[Date]]&lt;=$Q$3),0,1))</f>
        <v>0</v>
      </c>
      <c r="R61" s="14">
        <f>IF(Table1[[#This Row],[Payments]]="",0,IF(ISNUMBER(Table1[[#This Row],[Payments]]),0,1))</f>
        <v>0</v>
      </c>
      <c r="S61" s="14">
        <f>IF(Table1[[#This Row],[Receipts]]="",0,IF(ISNUMBER(Table1[[#This Row],[Receipts]]),0,1))</f>
        <v>0</v>
      </c>
      <c r="T61" s="14">
        <f>IF(LEN(Table1[[#This Row],[Second Ledger]])&gt;0,IF(TYPE(VLOOKUP(Table1[[#This Row],[Second Ledger]],$CZ:$CZ,1,FALSE))=16,1,0),0)</f>
        <v>0</v>
      </c>
      <c r="U61" s="14">
        <f>IF(Table1[[#This Row],[Date]]="",0,IF(Table1[[#This Row],[Voucher Type]]&gt;0,IF(TYPE(VLOOKUP(Table1[[#This Row],[Voucher Type]],Table1[[#All],[Voucher Type Master]],1,FALSE))=16,1,0),0))</f>
        <v>0</v>
      </c>
      <c r="V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" s="14">
        <f>IF(LEN(Table1[[#This Row],[Cost Centre]])&gt;0,IF(TYPE(VLOOKUP(Table1[[#This Row],[Cost Centre]],$DA:$DA,1,FALSE))=16,1,0),0)</f>
        <v>0</v>
      </c>
      <c r="X61" s="14">
        <f>Table1[[#This Row],[Payments]]-Table1[[#This Row],[Receipts]]</f>
        <v>0</v>
      </c>
      <c r="Y61" s="14"/>
      <c r="Z61" s="14"/>
      <c r="AA61" s="14"/>
      <c r="AB61" s="13"/>
      <c r="AC61" s="39"/>
      <c r="AD61" s="39"/>
      <c r="AE61" s="39"/>
      <c r="AF61" s="39"/>
      <c r="AG61" s="42"/>
      <c r="AH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" t="str">
        <f>IF(Table1[[#This Row],[Date]]="","",TEXT(Table1[[#This Row],[Date]],"yyyymmdd"))</f>
        <v/>
      </c>
      <c r="AJ61" t="str">
        <f>Table1[[#This Row],[Date2]]</f>
        <v/>
      </c>
      <c r="AK61" t="str">
        <f>IF(Table1[[#This Row],[Date]]="","",Table1[[#This Row],[Voucher Type]])</f>
        <v/>
      </c>
      <c r="AL61" t="str">
        <f>IF(Table1[[#This Row],[Date]]="","",Table1[[#This Row],[Voucher No]])</f>
        <v/>
      </c>
      <c r="AM61" t="str">
        <f>IF(Table1[[#This Row],[Date]]="","",Table1[[#This Row],[Narration]])</f>
        <v/>
      </c>
      <c r="AN61" t="str">
        <f>IF(Table1[[#This Row],[Date]]="","","tallytools-voucherentry-adhjadhh-"&amp;$AH$1&amp;ROW())</f>
        <v/>
      </c>
      <c r="AO61" t="str">
        <f>IF(Table1[[#This Row],[Date]]="","",$AH$1)</f>
        <v/>
      </c>
      <c r="AP61"/>
      <c r="AQ61" t="str">
        <f>IF(Table1[[#This Row],[Date]]="","","No")</f>
        <v/>
      </c>
      <c r="AR61" t="str">
        <f>IF(Table1[[#This Row],[Date]]="","",IF(Table1[[#This Row],[Net Amt]]&lt;0,"No","Yes"))</f>
        <v/>
      </c>
      <c r="AS61" t="str">
        <f>IF(Table1[[#This Row],[Date]]="","",Table1[[#This Row],[Second Ledger]])</f>
        <v/>
      </c>
      <c r="AT61" t="str">
        <f>IF(Table1[[#This Row],[Date]]="","",IF(Table1[[#This Row],[DP-1]]="Yes",-(Table1[[#This Row],[Payments]]+Table1[[#This Row],[Receipts]]),Table1[[#This Row],[Payments]]+Table1[[#This Row],[Receipts]]))</f>
        <v/>
      </c>
      <c r="AU61"/>
      <c r="AV61" t="str">
        <f>IF(Table1[[#This Row],[Bill Ref No]]="","",Table1[[#This Row],[Bill Ref No]])</f>
        <v/>
      </c>
      <c r="AW61" t="str">
        <f>IF(Table1[[#This Row],[Bill ref name]]="","","New Ref")</f>
        <v/>
      </c>
      <c r="AX61" t="str">
        <f>IF(Table1[[#This Row],[Bill ref name]]="","",Table1[[#This Row],[Amount-1]])</f>
        <v/>
      </c>
      <c r="AY61"/>
      <c r="AZ61"/>
      <c r="BA61" t="str">
        <f>IF(Table1[[#This Row],[Cost Centre]]="","","Primary Cost Category")</f>
        <v/>
      </c>
      <c r="BB61" t="str">
        <f>IF(Table1[[#This Row],[Cost Centre]]="","",Table1[[#This Row],[DP-1]])</f>
        <v/>
      </c>
      <c r="BC61"/>
      <c r="BD61" t="str">
        <f>IF(Table1[[#This Row],[Cost Centre]]="","",Table1[[#This Row],[Cost Centre]])</f>
        <v/>
      </c>
      <c r="BE61" t="str">
        <f>IF(Table1[[#This Row],[Cost Centre]]="","",Table1[[#This Row],[Amount-1]])</f>
        <v/>
      </c>
      <c r="BF61"/>
      <c r="BG61"/>
      <c r="BH61"/>
      <c r="BI61"/>
      <c r="BJ61" t="str">
        <f>IF(Table1[[#This Row],[Date]]="","","No")</f>
        <v/>
      </c>
      <c r="BK61" t="str">
        <f>IF(Table1[[#This Row],[Date]]="","",IF(Table1[[#This Row],[Net Amt]]&lt;0,"Yes","No"))</f>
        <v/>
      </c>
      <c r="BL61" t="str">
        <f>IF(Table1[[#This Row],[Date]]="","",$C$3)</f>
        <v/>
      </c>
      <c r="BM61" t="str">
        <f>IF(Table1[[#This Row],[Date]]="","",-Table1[[#This Row],[Amount-1]])</f>
        <v/>
      </c>
      <c r="BO61" t="str">
        <f>IF(Table1[[#This Row],[Transaction Type]]="","",Table1[[#This Row],[Transaction Type]])</f>
        <v/>
      </c>
      <c r="BP61" t="str">
        <f>IF(Table1[[#This Row],[Instrument No.]]="","",Table1[[#This Row],[Instrument No.]])</f>
        <v/>
      </c>
      <c r="BQ61" t="str">
        <f>IF(Table1[[#This Row],[Instrument No.]]="","",Table1[[#This Row],[Amount-2]])</f>
        <v/>
      </c>
      <c r="BR61" t="str">
        <f>IF(Table1[[#This Row],[Instrument date]]="","",TEXT(Table1[[#This Row],[Instrument date]],"yyyymmdd"))</f>
        <v/>
      </c>
      <c r="BU61" s="48"/>
      <c r="BV61" s="48"/>
    </row>
    <row r="62" spans="1:74">
      <c r="A62" s="16">
        <f t="shared" si="0"/>
        <v>57</v>
      </c>
      <c r="B62" s="58"/>
      <c r="C62" s="59"/>
      <c r="D62" s="60"/>
      <c r="E62" s="60"/>
      <c r="F62" s="57"/>
      <c r="G62" s="18"/>
      <c r="H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" s="18"/>
      <c r="J62" s="18"/>
      <c r="K62" s="18"/>
      <c r="L62" s="18"/>
      <c r="M62" s="18"/>
      <c r="N62" s="51"/>
      <c r="O62" s="14">
        <f>IF(Table1[[#This Row],[Date]]="",COUNTA(B63:$B$1005),0)</f>
        <v>0</v>
      </c>
      <c r="P62" s="14">
        <f>IF(COUNTA(Table1[[#This Row],[Payments]:[Receipts]])=0,0,(IF(COUNTA(Table1[[#This Row],[Payments]:[Receipts]])&gt;1,1,0)))</f>
        <v>0</v>
      </c>
      <c r="Q62" s="14">
        <f>IF(Table1[[#This Row],[Date]]="",0,IF(AND(Table1[[#This Row],[Date]]&gt;=$Q$2,Table1[[#This Row],[Date]]&lt;=$Q$3),0,1))</f>
        <v>0</v>
      </c>
      <c r="R62" s="14">
        <f>IF(Table1[[#This Row],[Payments]]="",0,IF(ISNUMBER(Table1[[#This Row],[Payments]]),0,1))</f>
        <v>0</v>
      </c>
      <c r="S62" s="14">
        <f>IF(Table1[[#This Row],[Receipts]]="",0,IF(ISNUMBER(Table1[[#This Row],[Receipts]]),0,1))</f>
        <v>0</v>
      </c>
      <c r="T62" s="14">
        <f>IF(LEN(Table1[[#This Row],[Second Ledger]])&gt;0,IF(TYPE(VLOOKUP(Table1[[#This Row],[Second Ledger]],$CZ:$CZ,1,FALSE))=16,1,0),0)</f>
        <v>0</v>
      </c>
      <c r="U62" s="14">
        <f>IF(Table1[[#This Row],[Date]]="",0,IF(Table1[[#This Row],[Voucher Type]]&gt;0,IF(TYPE(VLOOKUP(Table1[[#This Row],[Voucher Type]],Table1[[#All],[Voucher Type Master]],1,FALSE))=16,1,0),0))</f>
        <v>0</v>
      </c>
      <c r="V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" s="14">
        <f>IF(LEN(Table1[[#This Row],[Cost Centre]])&gt;0,IF(TYPE(VLOOKUP(Table1[[#This Row],[Cost Centre]],$DA:$DA,1,FALSE))=16,1,0),0)</f>
        <v>0</v>
      </c>
      <c r="X62" s="14">
        <f>Table1[[#This Row],[Payments]]-Table1[[#This Row],[Receipts]]</f>
        <v>0</v>
      </c>
      <c r="Y62" s="14"/>
      <c r="Z62" s="14"/>
      <c r="AA62" s="14"/>
      <c r="AB62" s="13"/>
      <c r="AC62" s="39"/>
      <c r="AD62" s="39"/>
      <c r="AE62" s="39"/>
      <c r="AF62" s="39"/>
      <c r="AG62" s="42"/>
      <c r="AH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" t="str">
        <f>IF(Table1[[#This Row],[Date]]="","",TEXT(Table1[[#This Row],[Date]],"yyyymmdd"))</f>
        <v/>
      </c>
      <c r="AJ62" t="str">
        <f>Table1[[#This Row],[Date2]]</f>
        <v/>
      </c>
      <c r="AK62" t="str">
        <f>IF(Table1[[#This Row],[Date]]="","",Table1[[#This Row],[Voucher Type]])</f>
        <v/>
      </c>
      <c r="AL62" t="str">
        <f>IF(Table1[[#This Row],[Date]]="","",Table1[[#This Row],[Voucher No]])</f>
        <v/>
      </c>
      <c r="AM62" t="str">
        <f>IF(Table1[[#This Row],[Date]]="","",Table1[[#This Row],[Narration]])</f>
        <v/>
      </c>
      <c r="AN62" t="str">
        <f>IF(Table1[[#This Row],[Date]]="","","tallytools-voucherentry-adhjadhh-"&amp;$AH$1&amp;ROW())</f>
        <v/>
      </c>
      <c r="AO62" t="str">
        <f>IF(Table1[[#This Row],[Date]]="","",$AH$1)</f>
        <v/>
      </c>
      <c r="AP62"/>
      <c r="AQ62" t="str">
        <f>IF(Table1[[#This Row],[Date]]="","","No")</f>
        <v/>
      </c>
      <c r="AR62" t="str">
        <f>IF(Table1[[#This Row],[Date]]="","",IF(Table1[[#This Row],[Net Amt]]&lt;0,"No","Yes"))</f>
        <v/>
      </c>
      <c r="AS62" t="str">
        <f>IF(Table1[[#This Row],[Date]]="","",Table1[[#This Row],[Second Ledger]])</f>
        <v/>
      </c>
      <c r="AT62" t="str">
        <f>IF(Table1[[#This Row],[Date]]="","",IF(Table1[[#This Row],[DP-1]]="Yes",-(Table1[[#This Row],[Payments]]+Table1[[#This Row],[Receipts]]),Table1[[#This Row],[Payments]]+Table1[[#This Row],[Receipts]]))</f>
        <v/>
      </c>
      <c r="AU62"/>
      <c r="AV62" t="str">
        <f>IF(Table1[[#This Row],[Bill Ref No]]="","",Table1[[#This Row],[Bill Ref No]])</f>
        <v/>
      </c>
      <c r="AW62" t="str">
        <f>IF(Table1[[#This Row],[Bill ref name]]="","","New Ref")</f>
        <v/>
      </c>
      <c r="AX62" t="str">
        <f>IF(Table1[[#This Row],[Bill ref name]]="","",Table1[[#This Row],[Amount-1]])</f>
        <v/>
      </c>
      <c r="AY62"/>
      <c r="AZ62"/>
      <c r="BA62" t="str">
        <f>IF(Table1[[#This Row],[Cost Centre]]="","","Primary Cost Category")</f>
        <v/>
      </c>
      <c r="BB62" t="str">
        <f>IF(Table1[[#This Row],[Cost Centre]]="","",Table1[[#This Row],[DP-1]])</f>
        <v/>
      </c>
      <c r="BC62"/>
      <c r="BD62" t="str">
        <f>IF(Table1[[#This Row],[Cost Centre]]="","",Table1[[#This Row],[Cost Centre]])</f>
        <v/>
      </c>
      <c r="BE62" t="str">
        <f>IF(Table1[[#This Row],[Cost Centre]]="","",Table1[[#This Row],[Amount-1]])</f>
        <v/>
      </c>
      <c r="BF62"/>
      <c r="BG62"/>
      <c r="BH62"/>
      <c r="BI62"/>
      <c r="BJ62" t="str">
        <f>IF(Table1[[#This Row],[Date]]="","","No")</f>
        <v/>
      </c>
      <c r="BK62" t="str">
        <f>IF(Table1[[#This Row],[Date]]="","",IF(Table1[[#This Row],[Net Amt]]&lt;0,"Yes","No"))</f>
        <v/>
      </c>
      <c r="BL62" t="str">
        <f>IF(Table1[[#This Row],[Date]]="","",$C$3)</f>
        <v/>
      </c>
      <c r="BM62" t="str">
        <f>IF(Table1[[#This Row],[Date]]="","",-Table1[[#This Row],[Amount-1]])</f>
        <v/>
      </c>
      <c r="BO62" t="str">
        <f>IF(Table1[[#This Row],[Transaction Type]]="","",Table1[[#This Row],[Transaction Type]])</f>
        <v/>
      </c>
      <c r="BP62" t="str">
        <f>IF(Table1[[#This Row],[Instrument No.]]="","",Table1[[#This Row],[Instrument No.]])</f>
        <v/>
      </c>
      <c r="BQ62" t="str">
        <f>IF(Table1[[#This Row],[Instrument No.]]="","",Table1[[#This Row],[Amount-2]])</f>
        <v/>
      </c>
      <c r="BR62" t="str">
        <f>IF(Table1[[#This Row],[Instrument date]]="","",TEXT(Table1[[#This Row],[Instrument date]],"yyyymmdd"))</f>
        <v/>
      </c>
      <c r="BU62" s="48"/>
      <c r="BV62" s="48"/>
    </row>
    <row r="63" spans="1:74">
      <c r="A63" s="16">
        <f t="shared" si="0"/>
        <v>58</v>
      </c>
      <c r="B63" s="58"/>
      <c r="C63" s="59"/>
      <c r="D63" s="60"/>
      <c r="E63" s="60"/>
      <c r="F63" s="57"/>
      <c r="G63" s="18"/>
      <c r="H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" s="18"/>
      <c r="J63" s="18"/>
      <c r="K63" s="18"/>
      <c r="L63" s="18"/>
      <c r="M63" s="18"/>
      <c r="N63" s="51"/>
      <c r="O63" s="14">
        <f>IF(Table1[[#This Row],[Date]]="",COUNTA(B64:$B$1005),0)</f>
        <v>0</v>
      </c>
      <c r="P63" s="14">
        <f>IF(COUNTA(Table1[[#This Row],[Payments]:[Receipts]])=0,0,(IF(COUNTA(Table1[[#This Row],[Payments]:[Receipts]])&gt;1,1,0)))</f>
        <v>0</v>
      </c>
      <c r="Q63" s="14">
        <f>IF(Table1[[#This Row],[Date]]="",0,IF(AND(Table1[[#This Row],[Date]]&gt;=$Q$2,Table1[[#This Row],[Date]]&lt;=$Q$3),0,1))</f>
        <v>0</v>
      </c>
      <c r="R63" s="14">
        <f>IF(Table1[[#This Row],[Payments]]="",0,IF(ISNUMBER(Table1[[#This Row],[Payments]]),0,1))</f>
        <v>0</v>
      </c>
      <c r="S63" s="14">
        <f>IF(Table1[[#This Row],[Receipts]]="",0,IF(ISNUMBER(Table1[[#This Row],[Receipts]]),0,1))</f>
        <v>0</v>
      </c>
      <c r="T63" s="14">
        <f>IF(LEN(Table1[[#This Row],[Second Ledger]])&gt;0,IF(TYPE(VLOOKUP(Table1[[#This Row],[Second Ledger]],$CZ:$CZ,1,FALSE))=16,1,0),0)</f>
        <v>0</v>
      </c>
      <c r="U63" s="14">
        <f>IF(Table1[[#This Row],[Date]]="",0,IF(Table1[[#This Row],[Voucher Type]]&gt;0,IF(TYPE(VLOOKUP(Table1[[#This Row],[Voucher Type]],Table1[[#All],[Voucher Type Master]],1,FALSE))=16,1,0),0))</f>
        <v>0</v>
      </c>
      <c r="V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" s="14">
        <f>IF(LEN(Table1[[#This Row],[Cost Centre]])&gt;0,IF(TYPE(VLOOKUP(Table1[[#This Row],[Cost Centre]],$DA:$DA,1,FALSE))=16,1,0),0)</f>
        <v>0</v>
      </c>
      <c r="X63" s="14">
        <f>Table1[[#This Row],[Payments]]-Table1[[#This Row],[Receipts]]</f>
        <v>0</v>
      </c>
      <c r="Y63" s="14"/>
      <c r="Z63" s="14"/>
      <c r="AA63" s="14"/>
      <c r="AB63" s="13"/>
      <c r="AC63" s="39"/>
      <c r="AD63" s="39"/>
      <c r="AE63" s="39"/>
      <c r="AF63" s="39"/>
      <c r="AG63" s="42"/>
      <c r="AH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" t="str">
        <f>IF(Table1[[#This Row],[Date]]="","",TEXT(Table1[[#This Row],[Date]],"yyyymmdd"))</f>
        <v/>
      </c>
      <c r="AJ63" t="str">
        <f>Table1[[#This Row],[Date2]]</f>
        <v/>
      </c>
      <c r="AK63" t="str">
        <f>IF(Table1[[#This Row],[Date]]="","",Table1[[#This Row],[Voucher Type]])</f>
        <v/>
      </c>
      <c r="AL63" t="str">
        <f>IF(Table1[[#This Row],[Date]]="","",Table1[[#This Row],[Voucher No]])</f>
        <v/>
      </c>
      <c r="AM63" t="str">
        <f>IF(Table1[[#This Row],[Date]]="","",Table1[[#This Row],[Narration]])</f>
        <v/>
      </c>
      <c r="AN63" t="str">
        <f>IF(Table1[[#This Row],[Date]]="","","tallytools-voucherentry-adhjadhh-"&amp;$AH$1&amp;ROW())</f>
        <v/>
      </c>
      <c r="AO63" t="str">
        <f>IF(Table1[[#This Row],[Date]]="","",$AH$1)</f>
        <v/>
      </c>
      <c r="AP63"/>
      <c r="AQ63" t="str">
        <f>IF(Table1[[#This Row],[Date]]="","","No")</f>
        <v/>
      </c>
      <c r="AR63" t="str">
        <f>IF(Table1[[#This Row],[Date]]="","",IF(Table1[[#This Row],[Net Amt]]&lt;0,"No","Yes"))</f>
        <v/>
      </c>
      <c r="AS63" t="str">
        <f>IF(Table1[[#This Row],[Date]]="","",Table1[[#This Row],[Second Ledger]])</f>
        <v/>
      </c>
      <c r="AT63" t="str">
        <f>IF(Table1[[#This Row],[Date]]="","",IF(Table1[[#This Row],[DP-1]]="Yes",-(Table1[[#This Row],[Payments]]+Table1[[#This Row],[Receipts]]),Table1[[#This Row],[Payments]]+Table1[[#This Row],[Receipts]]))</f>
        <v/>
      </c>
      <c r="AU63"/>
      <c r="AV63" t="str">
        <f>IF(Table1[[#This Row],[Bill Ref No]]="","",Table1[[#This Row],[Bill Ref No]])</f>
        <v/>
      </c>
      <c r="AW63" t="str">
        <f>IF(Table1[[#This Row],[Bill ref name]]="","","New Ref")</f>
        <v/>
      </c>
      <c r="AX63" t="str">
        <f>IF(Table1[[#This Row],[Bill ref name]]="","",Table1[[#This Row],[Amount-1]])</f>
        <v/>
      </c>
      <c r="AY63"/>
      <c r="AZ63"/>
      <c r="BA63" t="str">
        <f>IF(Table1[[#This Row],[Cost Centre]]="","","Primary Cost Category")</f>
        <v/>
      </c>
      <c r="BB63" t="str">
        <f>IF(Table1[[#This Row],[Cost Centre]]="","",Table1[[#This Row],[DP-1]])</f>
        <v/>
      </c>
      <c r="BC63"/>
      <c r="BD63" t="str">
        <f>IF(Table1[[#This Row],[Cost Centre]]="","",Table1[[#This Row],[Cost Centre]])</f>
        <v/>
      </c>
      <c r="BE63" t="str">
        <f>IF(Table1[[#This Row],[Cost Centre]]="","",Table1[[#This Row],[Amount-1]])</f>
        <v/>
      </c>
      <c r="BF63"/>
      <c r="BG63"/>
      <c r="BH63"/>
      <c r="BI63"/>
      <c r="BJ63" t="str">
        <f>IF(Table1[[#This Row],[Date]]="","","No")</f>
        <v/>
      </c>
      <c r="BK63" t="str">
        <f>IF(Table1[[#This Row],[Date]]="","",IF(Table1[[#This Row],[Net Amt]]&lt;0,"Yes","No"))</f>
        <v/>
      </c>
      <c r="BL63" t="str">
        <f>IF(Table1[[#This Row],[Date]]="","",$C$3)</f>
        <v/>
      </c>
      <c r="BM63" t="str">
        <f>IF(Table1[[#This Row],[Date]]="","",-Table1[[#This Row],[Amount-1]])</f>
        <v/>
      </c>
      <c r="BO63" t="str">
        <f>IF(Table1[[#This Row],[Transaction Type]]="","",Table1[[#This Row],[Transaction Type]])</f>
        <v/>
      </c>
      <c r="BP63" t="str">
        <f>IF(Table1[[#This Row],[Instrument No.]]="","",Table1[[#This Row],[Instrument No.]])</f>
        <v/>
      </c>
      <c r="BQ63" t="str">
        <f>IF(Table1[[#This Row],[Instrument No.]]="","",Table1[[#This Row],[Amount-2]])</f>
        <v/>
      </c>
      <c r="BR63" t="str">
        <f>IF(Table1[[#This Row],[Instrument date]]="","",TEXT(Table1[[#This Row],[Instrument date]],"yyyymmdd"))</f>
        <v/>
      </c>
      <c r="BU63" s="48"/>
      <c r="BV63" s="48"/>
    </row>
    <row r="64" spans="1:74">
      <c r="A64" s="16">
        <f t="shared" si="0"/>
        <v>59</v>
      </c>
      <c r="B64" s="58"/>
      <c r="C64" s="59"/>
      <c r="D64" s="60"/>
      <c r="E64" s="60"/>
      <c r="F64" s="57"/>
      <c r="G64" s="18"/>
      <c r="H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" s="18"/>
      <c r="J64" s="18"/>
      <c r="K64" s="18"/>
      <c r="L64" s="18"/>
      <c r="M64" s="18"/>
      <c r="N64" s="51"/>
      <c r="O64" s="14">
        <f>IF(Table1[[#This Row],[Date]]="",COUNTA(B65:$B$1005),0)</f>
        <v>0</v>
      </c>
      <c r="P64" s="14">
        <f>IF(COUNTA(Table1[[#This Row],[Payments]:[Receipts]])=0,0,(IF(COUNTA(Table1[[#This Row],[Payments]:[Receipts]])&gt;1,1,0)))</f>
        <v>0</v>
      </c>
      <c r="Q64" s="14">
        <f>IF(Table1[[#This Row],[Date]]="",0,IF(AND(Table1[[#This Row],[Date]]&gt;=$Q$2,Table1[[#This Row],[Date]]&lt;=$Q$3),0,1))</f>
        <v>0</v>
      </c>
      <c r="R64" s="14">
        <f>IF(Table1[[#This Row],[Payments]]="",0,IF(ISNUMBER(Table1[[#This Row],[Payments]]),0,1))</f>
        <v>0</v>
      </c>
      <c r="S64" s="14">
        <f>IF(Table1[[#This Row],[Receipts]]="",0,IF(ISNUMBER(Table1[[#This Row],[Receipts]]),0,1))</f>
        <v>0</v>
      </c>
      <c r="T64" s="14">
        <f>IF(LEN(Table1[[#This Row],[Second Ledger]])&gt;0,IF(TYPE(VLOOKUP(Table1[[#This Row],[Second Ledger]],$CZ:$CZ,1,FALSE))=16,1,0),0)</f>
        <v>0</v>
      </c>
      <c r="U64" s="14">
        <f>IF(Table1[[#This Row],[Date]]="",0,IF(Table1[[#This Row],[Voucher Type]]&gt;0,IF(TYPE(VLOOKUP(Table1[[#This Row],[Voucher Type]],Table1[[#All],[Voucher Type Master]],1,FALSE))=16,1,0),0))</f>
        <v>0</v>
      </c>
      <c r="V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" s="14">
        <f>IF(LEN(Table1[[#This Row],[Cost Centre]])&gt;0,IF(TYPE(VLOOKUP(Table1[[#This Row],[Cost Centre]],$DA:$DA,1,FALSE))=16,1,0),0)</f>
        <v>0</v>
      </c>
      <c r="X64" s="14">
        <f>Table1[[#This Row],[Payments]]-Table1[[#This Row],[Receipts]]</f>
        <v>0</v>
      </c>
      <c r="Y64" s="14"/>
      <c r="Z64" s="14"/>
      <c r="AA64" s="14"/>
      <c r="AB64" s="13"/>
      <c r="AC64" s="39"/>
      <c r="AD64" s="39"/>
      <c r="AE64" s="39"/>
      <c r="AF64" s="39"/>
      <c r="AG64" s="42"/>
      <c r="AH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" t="str">
        <f>IF(Table1[[#This Row],[Date]]="","",TEXT(Table1[[#This Row],[Date]],"yyyymmdd"))</f>
        <v/>
      </c>
      <c r="AJ64" t="str">
        <f>Table1[[#This Row],[Date2]]</f>
        <v/>
      </c>
      <c r="AK64" t="str">
        <f>IF(Table1[[#This Row],[Date]]="","",Table1[[#This Row],[Voucher Type]])</f>
        <v/>
      </c>
      <c r="AL64" t="str">
        <f>IF(Table1[[#This Row],[Date]]="","",Table1[[#This Row],[Voucher No]])</f>
        <v/>
      </c>
      <c r="AM64" t="str">
        <f>IF(Table1[[#This Row],[Date]]="","",Table1[[#This Row],[Narration]])</f>
        <v/>
      </c>
      <c r="AN64" t="str">
        <f>IF(Table1[[#This Row],[Date]]="","","tallytools-voucherentry-adhjadhh-"&amp;$AH$1&amp;ROW())</f>
        <v/>
      </c>
      <c r="AO64" t="str">
        <f>IF(Table1[[#This Row],[Date]]="","",$AH$1)</f>
        <v/>
      </c>
      <c r="AP64"/>
      <c r="AQ64" t="str">
        <f>IF(Table1[[#This Row],[Date]]="","","No")</f>
        <v/>
      </c>
      <c r="AR64" t="str">
        <f>IF(Table1[[#This Row],[Date]]="","",IF(Table1[[#This Row],[Net Amt]]&lt;0,"No","Yes"))</f>
        <v/>
      </c>
      <c r="AS64" t="str">
        <f>IF(Table1[[#This Row],[Date]]="","",Table1[[#This Row],[Second Ledger]])</f>
        <v/>
      </c>
      <c r="AT64" t="str">
        <f>IF(Table1[[#This Row],[Date]]="","",IF(Table1[[#This Row],[DP-1]]="Yes",-(Table1[[#This Row],[Payments]]+Table1[[#This Row],[Receipts]]),Table1[[#This Row],[Payments]]+Table1[[#This Row],[Receipts]]))</f>
        <v/>
      </c>
      <c r="AU64"/>
      <c r="AV64" t="str">
        <f>IF(Table1[[#This Row],[Bill Ref No]]="","",Table1[[#This Row],[Bill Ref No]])</f>
        <v/>
      </c>
      <c r="AW64" t="str">
        <f>IF(Table1[[#This Row],[Bill ref name]]="","","New Ref")</f>
        <v/>
      </c>
      <c r="AX64" t="str">
        <f>IF(Table1[[#This Row],[Bill ref name]]="","",Table1[[#This Row],[Amount-1]])</f>
        <v/>
      </c>
      <c r="AY64"/>
      <c r="AZ64"/>
      <c r="BA64" t="str">
        <f>IF(Table1[[#This Row],[Cost Centre]]="","","Primary Cost Category")</f>
        <v/>
      </c>
      <c r="BB64" t="str">
        <f>IF(Table1[[#This Row],[Cost Centre]]="","",Table1[[#This Row],[DP-1]])</f>
        <v/>
      </c>
      <c r="BC64"/>
      <c r="BD64" t="str">
        <f>IF(Table1[[#This Row],[Cost Centre]]="","",Table1[[#This Row],[Cost Centre]])</f>
        <v/>
      </c>
      <c r="BE64" t="str">
        <f>IF(Table1[[#This Row],[Cost Centre]]="","",Table1[[#This Row],[Amount-1]])</f>
        <v/>
      </c>
      <c r="BF64"/>
      <c r="BG64"/>
      <c r="BH64"/>
      <c r="BI64"/>
      <c r="BJ64" t="str">
        <f>IF(Table1[[#This Row],[Date]]="","","No")</f>
        <v/>
      </c>
      <c r="BK64" t="str">
        <f>IF(Table1[[#This Row],[Date]]="","",IF(Table1[[#This Row],[Net Amt]]&lt;0,"Yes","No"))</f>
        <v/>
      </c>
      <c r="BL64" t="str">
        <f>IF(Table1[[#This Row],[Date]]="","",$C$3)</f>
        <v/>
      </c>
      <c r="BM64" t="str">
        <f>IF(Table1[[#This Row],[Date]]="","",-Table1[[#This Row],[Amount-1]])</f>
        <v/>
      </c>
      <c r="BO64" t="str">
        <f>IF(Table1[[#This Row],[Transaction Type]]="","",Table1[[#This Row],[Transaction Type]])</f>
        <v/>
      </c>
      <c r="BP64" t="str">
        <f>IF(Table1[[#This Row],[Instrument No.]]="","",Table1[[#This Row],[Instrument No.]])</f>
        <v/>
      </c>
      <c r="BQ64" t="str">
        <f>IF(Table1[[#This Row],[Instrument No.]]="","",Table1[[#This Row],[Amount-2]])</f>
        <v/>
      </c>
      <c r="BR64" t="str">
        <f>IF(Table1[[#This Row],[Instrument date]]="","",TEXT(Table1[[#This Row],[Instrument date]],"yyyymmdd"))</f>
        <v/>
      </c>
      <c r="BU64" s="48"/>
      <c r="BV64" s="48"/>
    </row>
    <row r="65" spans="1:74">
      <c r="A65" s="16">
        <f t="shared" si="0"/>
        <v>60</v>
      </c>
      <c r="B65" s="58"/>
      <c r="C65" s="59"/>
      <c r="D65" s="60"/>
      <c r="E65" s="60"/>
      <c r="F65" s="57"/>
      <c r="G65" s="18"/>
      <c r="H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" s="18"/>
      <c r="J65" s="18"/>
      <c r="K65" s="18"/>
      <c r="L65" s="18"/>
      <c r="M65" s="18"/>
      <c r="N65" s="51"/>
      <c r="O65" s="14">
        <f>IF(Table1[[#This Row],[Date]]="",COUNTA(B66:$B$1005),0)</f>
        <v>0</v>
      </c>
      <c r="P65" s="14">
        <f>IF(COUNTA(Table1[[#This Row],[Payments]:[Receipts]])=0,0,(IF(COUNTA(Table1[[#This Row],[Payments]:[Receipts]])&gt;1,1,0)))</f>
        <v>0</v>
      </c>
      <c r="Q65" s="14">
        <f>IF(Table1[[#This Row],[Date]]="",0,IF(AND(Table1[[#This Row],[Date]]&gt;=$Q$2,Table1[[#This Row],[Date]]&lt;=$Q$3),0,1))</f>
        <v>0</v>
      </c>
      <c r="R65" s="14">
        <f>IF(Table1[[#This Row],[Payments]]="",0,IF(ISNUMBER(Table1[[#This Row],[Payments]]),0,1))</f>
        <v>0</v>
      </c>
      <c r="S65" s="14">
        <f>IF(Table1[[#This Row],[Receipts]]="",0,IF(ISNUMBER(Table1[[#This Row],[Receipts]]),0,1))</f>
        <v>0</v>
      </c>
      <c r="T65" s="14">
        <f>IF(LEN(Table1[[#This Row],[Second Ledger]])&gt;0,IF(TYPE(VLOOKUP(Table1[[#This Row],[Second Ledger]],$CZ:$CZ,1,FALSE))=16,1,0),0)</f>
        <v>0</v>
      </c>
      <c r="U65" s="14">
        <f>IF(Table1[[#This Row],[Date]]="",0,IF(Table1[[#This Row],[Voucher Type]]&gt;0,IF(TYPE(VLOOKUP(Table1[[#This Row],[Voucher Type]],Table1[[#All],[Voucher Type Master]],1,FALSE))=16,1,0),0))</f>
        <v>0</v>
      </c>
      <c r="V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" s="14">
        <f>IF(LEN(Table1[[#This Row],[Cost Centre]])&gt;0,IF(TYPE(VLOOKUP(Table1[[#This Row],[Cost Centre]],$DA:$DA,1,FALSE))=16,1,0),0)</f>
        <v>0</v>
      </c>
      <c r="X65" s="14">
        <f>Table1[[#This Row],[Payments]]-Table1[[#This Row],[Receipts]]</f>
        <v>0</v>
      </c>
      <c r="Y65" s="14"/>
      <c r="Z65" s="14"/>
      <c r="AA65" s="14"/>
      <c r="AB65" s="13"/>
      <c r="AC65" s="39"/>
      <c r="AD65" s="39"/>
      <c r="AE65" s="39"/>
      <c r="AF65" s="39"/>
      <c r="AG65" s="42"/>
      <c r="AH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" t="str">
        <f>IF(Table1[[#This Row],[Date]]="","",TEXT(Table1[[#This Row],[Date]],"yyyymmdd"))</f>
        <v/>
      </c>
      <c r="AJ65" t="str">
        <f>Table1[[#This Row],[Date2]]</f>
        <v/>
      </c>
      <c r="AK65" t="str">
        <f>IF(Table1[[#This Row],[Date]]="","",Table1[[#This Row],[Voucher Type]])</f>
        <v/>
      </c>
      <c r="AL65" t="str">
        <f>IF(Table1[[#This Row],[Date]]="","",Table1[[#This Row],[Voucher No]])</f>
        <v/>
      </c>
      <c r="AM65" t="str">
        <f>IF(Table1[[#This Row],[Date]]="","",Table1[[#This Row],[Narration]])</f>
        <v/>
      </c>
      <c r="AN65" t="str">
        <f>IF(Table1[[#This Row],[Date]]="","","tallytools-voucherentry-adhjadhh-"&amp;$AH$1&amp;ROW())</f>
        <v/>
      </c>
      <c r="AO65" t="str">
        <f>IF(Table1[[#This Row],[Date]]="","",$AH$1)</f>
        <v/>
      </c>
      <c r="AP65"/>
      <c r="AQ65" t="str">
        <f>IF(Table1[[#This Row],[Date]]="","","No")</f>
        <v/>
      </c>
      <c r="AR65" t="str">
        <f>IF(Table1[[#This Row],[Date]]="","",IF(Table1[[#This Row],[Net Amt]]&lt;0,"No","Yes"))</f>
        <v/>
      </c>
      <c r="AS65" t="str">
        <f>IF(Table1[[#This Row],[Date]]="","",Table1[[#This Row],[Second Ledger]])</f>
        <v/>
      </c>
      <c r="AT65" t="str">
        <f>IF(Table1[[#This Row],[Date]]="","",IF(Table1[[#This Row],[DP-1]]="Yes",-(Table1[[#This Row],[Payments]]+Table1[[#This Row],[Receipts]]),Table1[[#This Row],[Payments]]+Table1[[#This Row],[Receipts]]))</f>
        <v/>
      </c>
      <c r="AU65"/>
      <c r="AV65" t="str">
        <f>IF(Table1[[#This Row],[Bill Ref No]]="","",Table1[[#This Row],[Bill Ref No]])</f>
        <v/>
      </c>
      <c r="AW65" t="str">
        <f>IF(Table1[[#This Row],[Bill ref name]]="","","New Ref")</f>
        <v/>
      </c>
      <c r="AX65" t="str">
        <f>IF(Table1[[#This Row],[Bill ref name]]="","",Table1[[#This Row],[Amount-1]])</f>
        <v/>
      </c>
      <c r="AY65"/>
      <c r="AZ65"/>
      <c r="BA65" t="str">
        <f>IF(Table1[[#This Row],[Cost Centre]]="","","Primary Cost Category")</f>
        <v/>
      </c>
      <c r="BB65" t="str">
        <f>IF(Table1[[#This Row],[Cost Centre]]="","",Table1[[#This Row],[DP-1]])</f>
        <v/>
      </c>
      <c r="BC65"/>
      <c r="BD65" t="str">
        <f>IF(Table1[[#This Row],[Cost Centre]]="","",Table1[[#This Row],[Cost Centre]])</f>
        <v/>
      </c>
      <c r="BE65" t="str">
        <f>IF(Table1[[#This Row],[Cost Centre]]="","",Table1[[#This Row],[Amount-1]])</f>
        <v/>
      </c>
      <c r="BF65"/>
      <c r="BG65"/>
      <c r="BH65"/>
      <c r="BI65"/>
      <c r="BJ65" t="str">
        <f>IF(Table1[[#This Row],[Date]]="","","No")</f>
        <v/>
      </c>
      <c r="BK65" t="str">
        <f>IF(Table1[[#This Row],[Date]]="","",IF(Table1[[#This Row],[Net Amt]]&lt;0,"Yes","No"))</f>
        <v/>
      </c>
      <c r="BL65" t="str">
        <f>IF(Table1[[#This Row],[Date]]="","",$C$3)</f>
        <v/>
      </c>
      <c r="BM65" t="str">
        <f>IF(Table1[[#This Row],[Date]]="","",-Table1[[#This Row],[Amount-1]])</f>
        <v/>
      </c>
      <c r="BO65" t="str">
        <f>IF(Table1[[#This Row],[Transaction Type]]="","",Table1[[#This Row],[Transaction Type]])</f>
        <v/>
      </c>
      <c r="BP65" t="str">
        <f>IF(Table1[[#This Row],[Instrument No.]]="","",Table1[[#This Row],[Instrument No.]])</f>
        <v/>
      </c>
      <c r="BQ65" t="str">
        <f>IF(Table1[[#This Row],[Instrument No.]]="","",Table1[[#This Row],[Amount-2]])</f>
        <v/>
      </c>
      <c r="BR65" t="str">
        <f>IF(Table1[[#This Row],[Instrument date]]="","",TEXT(Table1[[#This Row],[Instrument date]],"yyyymmdd"))</f>
        <v/>
      </c>
      <c r="BU65" s="48"/>
      <c r="BV65" s="48"/>
    </row>
    <row r="66" spans="1:74">
      <c r="A66" s="16">
        <f t="shared" si="0"/>
        <v>61</v>
      </c>
      <c r="B66" s="58"/>
      <c r="C66" s="59"/>
      <c r="D66" s="60"/>
      <c r="E66" s="60"/>
      <c r="F66" s="57"/>
      <c r="G66" s="18"/>
      <c r="H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" s="18"/>
      <c r="J66" s="18"/>
      <c r="K66" s="18"/>
      <c r="L66" s="18"/>
      <c r="M66" s="18"/>
      <c r="N66" s="51"/>
      <c r="O66" s="14">
        <f>IF(Table1[[#This Row],[Date]]="",COUNTA(B67:$B$1005),0)</f>
        <v>0</v>
      </c>
      <c r="P66" s="14">
        <f>IF(COUNTA(Table1[[#This Row],[Payments]:[Receipts]])=0,0,(IF(COUNTA(Table1[[#This Row],[Payments]:[Receipts]])&gt;1,1,0)))</f>
        <v>0</v>
      </c>
      <c r="Q66" s="14">
        <f>IF(Table1[[#This Row],[Date]]="",0,IF(AND(Table1[[#This Row],[Date]]&gt;=$Q$2,Table1[[#This Row],[Date]]&lt;=$Q$3),0,1))</f>
        <v>0</v>
      </c>
      <c r="R66" s="14">
        <f>IF(Table1[[#This Row],[Payments]]="",0,IF(ISNUMBER(Table1[[#This Row],[Payments]]),0,1))</f>
        <v>0</v>
      </c>
      <c r="S66" s="14">
        <f>IF(Table1[[#This Row],[Receipts]]="",0,IF(ISNUMBER(Table1[[#This Row],[Receipts]]),0,1))</f>
        <v>0</v>
      </c>
      <c r="T66" s="14">
        <f>IF(LEN(Table1[[#This Row],[Second Ledger]])&gt;0,IF(TYPE(VLOOKUP(Table1[[#This Row],[Second Ledger]],$CZ:$CZ,1,FALSE))=16,1,0),0)</f>
        <v>0</v>
      </c>
      <c r="U66" s="14">
        <f>IF(Table1[[#This Row],[Date]]="",0,IF(Table1[[#This Row],[Voucher Type]]&gt;0,IF(TYPE(VLOOKUP(Table1[[#This Row],[Voucher Type]],Table1[[#All],[Voucher Type Master]],1,FALSE))=16,1,0),0))</f>
        <v>0</v>
      </c>
      <c r="V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" s="14">
        <f>IF(LEN(Table1[[#This Row],[Cost Centre]])&gt;0,IF(TYPE(VLOOKUP(Table1[[#This Row],[Cost Centre]],$DA:$DA,1,FALSE))=16,1,0),0)</f>
        <v>0</v>
      </c>
      <c r="X66" s="14">
        <f>Table1[[#This Row],[Payments]]-Table1[[#This Row],[Receipts]]</f>
        <v>0</v>
      </c>
      <c r="Y66" s="14"/>
      <c r="Z66" s="14"/>
      <c r="AA66" s="14"/>
      <c r="AB66" s="13"/>
      <c r="AC66" s="39"/>
      <c r="AD66" s="39"/>
      <c r="AE66" s="39"/>
      <c r="AF66" s="39"/>
      <c r="AG66" s="42"/>
      <c r="AH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" t="str">
        <f>IF(Table1[[#This Row],[Date]]="","",TEXT(Table1[[#This Row],[Date]],"yyyymmdd"))</f>
        <v/>
      </c>
      <c r="AJ66" t="str">
        <f>Table1[[#This Row],[Date2]]</f>
        <v/>
      </c>
      <c r="AK66" t="str">
        <f>IF(Table1[[#This Row],[Date]]="","",Table1[[#This Row],[Voucher Type]])</f>
        <v/>
      </c>
      <c r="AL66" t="str">
        <f>IF(Table1[[#This Row],[Date]]="","",Table1[[#This Row],[Voucher No]])</f>
        <v/>
      </c>
      <c r="AM66" t="str">
        <f>IF(Table1[[#This Row],[Date]]="","",Table1[[#This Row],[Narration]])</f>
        <v/>
      </c>
      <c r="AN66" t="str">
        <f>IF(Table1[[#This Row],[Date]]="","","tallytools-voucherentry-adhjadhh-"&amp;$AH$1&amp;ROW())</f>
        <v/>
      </c>
      <c r="AO66" t="str">
        <f>IF(Table1[[#This Row],[Date]]="","",$AH$1)</f>
        <v/>
      </c>
      <c r="AP66"/>
      <c r="AQ66" t="str">
        <f>IF(Table1[[#This Row],[Date]]="","","No")</f>
        <v/>
      </c>
      <c r="AR66" t="str">
        <f>IF(Table1[[#This Row],[Date]]="","",IF(Table1[[#This Row],[Net Amt]]&lt;0,"No","Yes"))</f>
        <v/>
      </c>
      <c r="AS66" t="str">
        <f>IF(Table1[[#This Row],[Date]]="","",Table1[[#This Row],[Second Ledger]])</f>
        <v/>
      </c>
      <c r="AT66" t="str">
        <f>IF(Table1[[#This Row],[Date]]="","",IF(Table1[[#This Row],[DP-1]]="Yes",-(Table1[[#This Row],[Payments]]+Table1[[#This Row],[Receipts]]),Table1[[#This Row],[Payments]]+Table1[[#This Row],[Receipts]]))</f>
        <v/>
      </c>
      <c r="AU66"/>
      <c r="AV66" t="str">
        <f>IF(Table1[[#This Row],[Bill Ref No]]="","",Table1[[#This Row],[Bill Ref No]])</f>
        <v/>
      </c>
      <c r="AW66" t="str">
        <f>IF(Table1[[#This Row],[Bill ref name]]="","","New Ref")</f>
        <v/>
      </c>
      <c r="AX66" t="str">
        <f>IF(Table1[[#This Row],[Bill ref name]]="","",Table1[[#This Row],[Amount-1]])</f>
        <v/>
      </c>
      <c r="AY66"/>
      <c r="AZ66"/>
      <c r="BA66" t="str">
        <f>IF(Table1[[#This Row],[Cost Centre]]="","","Primary Cost Category")</f>
        <v/>
      </c>
      <c r="BB66" t="str">
        <f>IF(Table1[[#This Row],[Cost Centre]]="","",Table1[[#This Row],[DP-1]])</f>
        <v/>
      </c>
      <c r="BC66"/>
      <c r="BD66" t="str">
        <f>IF(Table1[[#This Row],[Cost Centre]]="","",Table1[[#This Row],[Cost Centre]])</f>
        <v/>
      </c>
      <c r="BE66" t="str">
        <f>IF(Table1[[#This Row],[Cost Centre]]="","",Table1[[#This Row],[Amount-1]])</f>
        <v/>
      </c>
      <c r="BF66"/>
      <c r="BG66"/>
      <c r="BH66"/>
      <c r="BI66"/>
      <c r="BJ66" t="str">
        <f>IF(Table1[[#This Row],[Date]]="","","No")</f>
        <v/>
      </c>
      <c r="BK66" t="str">
        <f>IF(Table1[[#This Row],[Date]]="","",IF(Table1[[#This Row],[Net Amt]]&lt;0,"Yes","No"))</f>
        <v/>
      </c>
      <c r="BL66" t="str">
        <f>IF(Table1[[#This Row],[Date]]="","",$C$3)</f>
        <v/>
      </c>
      <c r="BM66" t="str">
        <f>IF(Table1[[#This Row],[Date]]="","",-Table1[[#This Row],[Amount-1]])</f>
        <v/>
      </c>
      <c r="BO66" t="str">
        <f>IF(Table1[[#This Row],[Transaction Type]]="","",Table1[[#This Row],[Transaction Type]])</f>
        <v/>
      </c>
      <c r="BP66" t="str">
        <f>IF(Table1[[#This Row],[Instrument No.]]="","",Table1[[#This Row],[Instrument No.]])</f>
        <v/>
      </c>
      <c r="BQ66" t="str">
        <f>IF(Table1[[#This Row],[Instrument No.]]="","",Table1[[#This Row],[Amount-2]])</f>
        <v/>
      </c>
      <c r="BR66" t="str">
        <f>IF(Table1[[#This Row],[Instrument date]]="","",TEXT(Table1[[#This Row],[Instrument date]],"yyyymmdd"))</f>
        <v/>
      </c>
      <c r="BU66" s="48"/>
      <c r="BV66" s="48"/>
    </row>
    <row r="67" spans="1:74">
      <c r="A67" s="16">
        <f t="shared" si="0"/>
        <v>62</v>
      </c>
      <c r="B67" s="58"/>
      <c r="C67" s="59"/>
      <c r="D67" s="60"/>
      <c r="E67" s="60"/>
      <c r="F67" s="57"/>
      <c r="G67" s="18"/>
      <c r="H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" s="18"/>
      <c r="J67" s="18"/>
      <c r="K67" s="18"/>
      <c r="L67" s="18"/>
      <c r="M67" s="18"/>
      <c r="N67" s="51"/>
      <c r="O67" s="14">
        <f>IF(Table1[[#This Row],[Date]]="",COUNTA(B68:$B$1005),0)</f>
        <v>0</v>
      </c>
      <c r="P67" s="14">
        <f>IF(COUNTA(Table1[[#This Row],[Payments]:[Receipts]])=0,0,(IF(COUNTA(Table1[[#This Row],[Payments]:[Receipts]])&gt;1,1,0)))</f>
        <v>0</v>
      </c>
      <c r="Q67" s="14">
        <f>IF(Table1[[#This Row],[Date]]="",0,IF(AND(Table1[[#This Row],[Date]]&gt;=$Q$2,Table1[[#This Row],[Date]]&lt;=$Q$3),0,1))</f>
        <v>0</v>
      </c>
      <c r="R67" s="14">
        <f>IF(Table1[[#This Row],[Payments]]="",0,IF(ISNUMBER(Table1[[#This Row],[Payments]]),0,1))</f>
        <v>0</v>
      </c>
      <c r="S67" s="14">
        <f>IF(Table1[[#This Row],[Receipts]]="",0,IF(ISNUMBER(Table1[[#This Row],[Receipts]]),0,1))</f>
        <v>0</v>
      </c>
      <c r="T67" s="14">
        <f>IF(LEN(Table1[[#This Row],[Second Ledger]])&gt;0,IF(TYPE(VLOOKUP(Table1[[#This Row],[Second Ledger]],$CZ:$CZ,1,FALSE))=16,1,0),0)</f>
        <v>0</v>
      </c>
      <c r="U67" s="14">
        <f>IF(Table1[[#This Row],[Date]]="",0,IF(Table1[[#This Row],[Voucher Type]]&gt;0,IF(TYPE(VLOOKUP(Table1[[#This Row],[Voucher Type]],Table1[[#All],[Voucher Type Master]],1,FALSE))=16,1,0),0))</f>
        <v>0</v>
      </c>
      <c r="V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" s="14">
        <f>IF(LEN(Table1[[#This Row],[Cost Centre]])&gt;0,IF(TYPE(VLOOKUP(Table1[[#This Row],[Cost Centre]],$DA:$DA,1,FALSE))=16,1,0),0)</f>
        <v>0</v>
      </c>
      <c r="X67" s="14">
        <f>Table1[[#This Row],[Payments]]-Table1[[#This Row],[Receipts]]</f>
        <v>0</v>
      </c>
      <c r="Y67" s="14"/>
      <c r="Z67" s="14"/>
      <c r="AA67" s="14"/>
      <c r="AB67" s="13"/>
      <c r="AC67" s="39"/>
      <c r="AD67" s="39"/>
      <c r="AE67" s="39"/>
      <c r="AF67" s="39"/>
      <c r="AG67" s="42"/>
      <c r="AH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" t="str">
        <f>IF(Table1[[#This Row],[Date]]="","",TEXT(Table1[[#This Row],[Date]],"yyyymmdd"))</f>
        <v/>
      </c>
      <c r="AJ67" t="str">
        <f>Table1[[#This Row],[Date2]]</f>
        <v/>
      </c>
      <c r="AK67" t="str">
        <f>IF(Table1[[#This Row],[Date]]="","",Table1[[#This Row],[Voucher Type]])</f>
        <v/>
      </c>
      <c r="AL67" t="str">
        <f>IF(Table1[[#This Row],[Date]]="","",Table1[[#This Row],[Voucher No]])</f>
        <v/>
      </c>
      <c r="AM67" t="str">
        <f>IF(Table1[[#This Row],[Date]]="","",Table1[[#This Row],[Narration]])</f>
        <v/>
      </c>
      <c r="AN67" t="str">
        <f>IF(Table1[[#This Row],[Date]]="","","tallytools-voucherentry-adhjadhh-"&amp;$AH$1&amp;ROW())</f>
        <v/>
      </c>
      <c r="AO67" t="str">
        <f>IF(Table1[[#This Row],[Date]]="","",$AH$1)</f>
        <v/>
      </c>
      <c r="AP67"/>
      <c r="AQ67" t="str">
        <f>IF(Table1[[#This Row],[Date]]="","","No")</f>
        <v/>
      </c>
      <c r="AR67" t="str">
        <f>IF(Table1[[#This Row],[Date]]="","",IF(Table1[[#This Row],[Net Amt]]&lt;0,"No","Yes"))</f>
        <v/>
      </c>
      <c r="AS67" t="str">
        <f>IF(Table1[[#This Row],[Date]]="","",Table1[[#This Row],[Second Ledger]])</f>
        <v/>
      </c>
      <c r="AT67" t="str">
        <f>IF(Table1[[#This Row],[Date]]="","",IF(Table1[[#This Row],[DP-1]]="Yes",-(Table1[[#This Row],[Payments]]+Table1[[#This Row],[Receipts]]),Table1[[#This Row],[Payments]]+Table1[[#This Row],[Receipts]]))</f>
        <v/>
      </c>
      <c r="AU67"/>
      <c r="AV67" t="str">
        <f>IF(Table1[[#This Row],[Bill Ref No]]="","",Table1[[#This Row],[Bill Ref No]])</f>
        <v/>
      </c>
      <c r="AW67" t="str">
        <f>IF(Table1[[#This Row],[Bill ref name]]="","","New Ref")</f>
        <v/>
      </c>
      <c r="AX67" t="str">
        <f>IF(Table1[[#This Row],[Bill ref name]]="","",Table1[[#This Row],[Amount-1]])</f>
        <v/>
      </c>
      <c r="AY67"/>
      <c r="AZ67"/>
      <c r="BA67" t="str">
        <f>IF(Table1[[#This Row],[Cost Centre]]="","","Primary Cost Category")</f>
        <v/>
      </c>
      <c r="BB67" t="str">
        <f>IF(Table1[[#This Row],[Cost Centre]]="","",Table1[[#This Row],[DP-1]])</f>
        <v/>
      </c>
      <c r="BC67"/>
      <c r="BD67" t="str">
        <f>IF(Table1[[#This Row],[Cost Centre]]="","",Table1[[#This Row],[Cost Centre]])</f>
        <v/>
      </c>
      <c r="BE67" t="str">
        <f>IF(Table1[[#This Row],[Cost Centre]]="","",Table1[[#This Row],[Amount-1]])</f>
        <v/>
      </c>
      <c r="BF67"/>
      <c r="BG67"/>
      <c r="BH67"/>
      <c r="BI67"/>
      <c r="BJ67" t="str">
        <f>IF(Table1[[#This Row],[Date]]="","","No")</f>
        <v/>
      </c>
      <c r="BK67" t="str">
        <f>IF(Table1[[#This Row],[Date]]="","",IF(Table1[[#This Row],[Net Amt]]&lt;0,"Yes","No"))</f>
        <v/>
      </c>
      <c r="BL67" t="str">
        <f>IF(Table1[[#This Row],[Date]]="","",$C$3)</f>
        <v/>
      </c>
      <c r="BM67" t="str">
        <f>IF(Table1[[#This Row],[Date]]="","",-Table1[[#This Row],[Amount-1]])</f>
        <v/>
      </c>
      <c r="BO67" t="str">
        <f>IF(Table1[[#This Row],[Transaction Type]]="","",Table1[[#This Row],[Transaction Type]])</f>
        <v/>
      </c>
      <c r="BP67" t="str">
        <f>IF(Table1[[#This Row],[Instrument No.]]="","",Table1[[#This Row],[Instrument No.]])</f>
        <v/>
      </c>
      <c r="BQ67" t="str">
        <f>IF(Table1[[#This Row],[Instrument No.]]="","",Table1[[#This Row],[Amount-2]])</f>
        <v/>
      </c>
      <c r="BR67" t="str">
        <f>IF(Table1[[#This Row],[Instrument date]]="","",TEXT(Table1[[#This Row],[Instrument date]],"yyyymmdd"))</f>
        <v/>
      </c>
      <c r="BU67" s="48"/>
      <c r="BV67" s="48"/>
    </row>
    <row r="68" spans="1:74">
      <c r="A68" s="16">
        <f t="shared" si="0"/>
        <v>63</v>
      </c>
      <c r="B68" s="58"/>
      <c r="C68" s="59"/>
      <c r="D68" s="60"/>
      <c r="E68" s="60"/>
      <c r="F68" s="57"/>
      <c r="G68" s="18"/>
      <c r="H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" s="18"/>
      <c r="J68" s="18"/>
      <c r="K68" s="18"/>
      <c r="L68" s="18"/>
      <c r="M68" s="18"/>
      <c r="N68" s="51"/>
      <c r="O68" s="14">
        <f>IF(Table1[[#This Row],[Date]]="",COUNTA(B69:$B$1005),0)</f>
        <v>0</v>
      </c>
      <c r="P68" s="14">
        <f>IF(COUNTA(Table1[[#This Row],[Payments]:[Receipts]])=0,0,(IF(COUNTA(Table1[[#This Row],[Payments]:[Receipts]])&gt;1,1,0)))</f>
        <v>0</v>
      </c>
      <c r="Q68" s="14">
        <f>IF(Table1[[#This Row],[Date]]="",0,IF(AND(Table1[[#This Row],[Date]]&gt;=$Q$2,Table1[[#This Row],[Date]]&lt;=$Q$3),0,1))</f>
        <v>0</v>
      </c>
      <c r="R68" s="14">
        <f>IF(Table1[[#This Row],[Payments]]="",0,IF(ISNUMBER(Table1[[#This Row],[Payments]]),0,1))</f>
        <v>0</v>
      </c>
      <c r="S68" s="14">
        <f>IF(Table1[[#This Row],[Receipts]]="",0,IF(ISNUMBER(Table1[[#This Row],[Receipts]]),0,1))</f>
        <v>0</v>
      </c>
      <c r="T68" s="14">
        <f>IF(LEN(Table1[[#This Row],[Second Ledger]])&gt;0,IF(TYPE(VLOOKUP(Table1[[#This Row],[Second Ledger]],$CZ:$CZ,1,FALSE))=16,1,0),0)</f>
        <v>0</v>
      </c>
      <c r="U68" s="14">
        <f>IF(Table1[[#This Row],[Date]]="",0,IF(Table1[[#This Row],[Voucher Type]]&gt;0,IF(TYPE(VLOOKUP(Table1[[#This Row],[Voucher Type]],Table1[[#All],[Voucher Type Master]],1,FALSE))=16,1,0),0))</f>
        <v>0</v>
      </c>
      <c r="V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" s="14">
        <f>IF(LEN(Table1[[#This Row],[Cost Centre]])&gt;0,IF(TYPE(VLOOKUP(Table1[[#This Row],[Cost Centre]],$DA:$DA,1,FALSE))=16,1,0),0)</f>
        <v>0</v>
      </c>
      <c r="X68" s="14">
        <f>Table1[[#This Row],[Payments]]-Table1[[#This Row],[Receipts]]</f>
        <v>0</v>
      </c>
      <c r="Y68" s="14"/>
      <c r="Z68" s="14"/>
      <c r="AA68" s="14"/>
      <c r="AB68" s="13"/>
      <c r="AC68" s="39"/>
      <c r="AD68" s="39"/>
      <c r="AE68" s="39"/>
      <c r="AF68" s="39"/>
      <c r="AG68" s="42"/>
      <c r="AH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" t="str">
        <f>IF(Table1[[#This Row],[Date]]="","",TEXT(Table1[[#This Row],[Date]],"yyyymmdd"))</f>
        <v/>
      </c>
      <c r="AJ68" t="str">
        <f>Table1[[#This Row],[Date2]]</f>
        <v/>
      </c>
      <c r="AK68" t="str">
        <f>IF(Table1[[#This Row],[Date]]="","",Table1[[#This Row],[Voucher Type]])</f>
        <v/>
      </c>
      <c r="AL68" t="str">
        <f>IF(Table1[[#This Row],[Date]]="","",Table1[[#This Row],[Voucher No]])</f>
        <v/>
      </c>
      <c r="AM68" t="str">
        <f>IF(Table1[[#This Row],[Date]]="","",Table1[[#This Row],[Narration]])</f>
        <v/>
      </c>
      <c r="AN68" t="str">
        <f>IF(Table1[[#This Row],[Date]]="","","tallytools-voucherentry-adhjadhh-"&amp;$AH$1&amp;ROW())</f>
        <v/>
      </c>
      <c r="AO68" t="str">
        <f>IF(Table1[[#This Row],[Date]]="","",$AH$1)</f>
        <v/>
      </c>
      <c r="AP68"/>
      <c r="AQ68" t="str">
        <f>IF(Table1[[#This Row],[Date]]="","","No")</f>
        <v/>
      </c>
      <c r="AR68" t="str">
        <f>IF(Table1[[#This Row],[Date]]="","",IF(Table1[[#This Row],[Net Amt]]&lt;0,"No","Yes"))</f>
        <v/>
      </c>
      <c r="AS68" t="str">
        <f>IF(Table1[[#This Row],[Date]]="","",Table1[[#This Row],[Second Ledger]])</f>
        <v/>
      </c>
      <c r="AT68" t="str">
        <f>IF(Table1[[#This Row],[Date]]="","",IF(Table1[[#This Row],[DP-1]]="Yes",-(Table1[[#This Row],[Payments]]+Table1[[#This Row],[Receipts]]),Table1[[#This Row],[Payments]]+Table1[[#This Row],[Receipts]]))</f>
        <v/>
      </c>
      <c r="AU68"/>
      <c r="AV68" t="str">
        <f>IF(Table1[[#This Row],[Bill Ref No]]="","",Table1[[#This Row],[Bill Ref No]])</f>
        <v/>
      </c>
      <c r="AW68" t="str">
        <f>IF(Table1[[#This Row],[Bill ref name]]="","","New Ref")</f>
        <v/>
      </c>
      <c r="AX68" t="str">
        <f>IF(Table1[[#This Row],[Bill ref name]]="","",Table1[[#This Row],[Amount-1]])</f>
        <v/>
      </c>
      <c r="AY68"/>
      <c r="AZ68"/>
      <c r="BA68" t="str">
        <f>IF(Table1[[#This Row],[Cost Centre]]="","","Primary Cost Category")</f>
        <v/>
      </c>
      <c r="BB68" t="str">
        <f>IF(Table1[[#This Row],[Cost Centre]]="","",Table1[[#This Row],[DP-1]])</f>
        <v/>
      </c>
      <c r="BC68"/>
      <c r="BD68" t="str">
        <f>IF(Table1[[#This Row],[Cost Centre]]="","",Table1[[#This Row],[Cost Centre]])</f>
        <v/>
      </c>
      <c r="BE68" t="str">
        <f>IF(Table1[[#This Row],[Cost Centre]]="","",Table1[[#This Row],[Amount-1]])</f>
        <v/>
      </c>
      <c r="BF68"/>
      <c r="BG68"/>
      <c r="BH68"/>
      <c r="BI68"/>
      <c r="BJ68" t="str">
        <f>IF(Table1[[#This Row],[Date]]="","","No")</f>
        <v/>
      </c>
      <c r="BK68" t="str">
        <f>IF(Table1[[#This Row],[Date]]="","",IF(Table1[[#This Row],[Net Amt]]&lt;0,"Yes","No"))</f>
        <v/>
      </c>
      <c r="BL68" t="str">
        <f>IF(Table1[[#This Row],[Date]]="","",$C$3)</f>
        <v/>
      </c>
      <c r="BM68" t="str">
        <f>IF(Table1[[#This Row],[Date]]="","",-Table1[[#This Row],[Amount-1]])</f>
        <v/>
      </c>
      <c r="BO68" t="str">
        <f>IF(Table1[[#This Row],[Transaction Type]]="","",Table1[[#This Row],[Transaction Type]])</f>
        <v/>
      </c>
      <c r="BP68" t="str">
        <f>IF(Table1[[#This Row],[Instrument No.]]="","",Table1[[#This Row],[Instrument No.]])</f>
        <v/>
      </c>
      <c r="BQ68" t="str">
        <f>IF(Table1[[#This Row],[Instrument No.]]="","",Table1[[#This Row],[Amount-2]])</f>
        <v/>
      </c>
      <c r="BR68" t="str">
        <f>IF(Table1[[#This Row],[Instrument date]]="","",TEXT(Table1[[#This Row],[Instrument date]],"yyyymmdd"))</f>
        <v/>
      </c>
      <c r="BU68" s="48"/>
      <c r="BV68" s="48"/>
    </row>
    <row r="69" spans="1:74">
      <c r="A69" s="16">
        <f t="shared" si="0"/>
        <v>64</v>
      </c>
      <c r="B69" s="58"/>
      <c r="C69" s="59"/>
      <c r="D69" s="60"/>
      <c r="E69" s="60"/>
      <c r="F69" s="57"/>
      <c r="G69" s="18"/>
      <c r="H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" s="18"/>
      <c r="J69" s="18"/>
      <c r="K69" s="18"/>
      <c r="L69" s="18"/>
      <c r="M69" s="18"/>
      <c r="N69" s="51"/>
      <c r="O69" s="14">
        <f>IF(Table1[[#This Row],[Date]]="",COUNTA(B70:$B$1005),0)</f>
        <v>0</v>
      </c>
      <c r="P69" s="14">
        <f>IF(COUNTA(Table1[[#This Row],[Payments]:[Receipts]])=0,0,(IF(COUNTA(Table1[[#This Row],[Payments]:[Receipts]])&gt;1,1,0)))</f>
        <v>0</v>
      </c>
      <c r="Q69" s="14">
        <f>IF(Table1[[#This Row],[Date]]="",0,IF(AND(Table1[[#This Row],[Date]]&gt;=$Q$2,Table1[[#This Row],[Date]]&lt;=$Q$3),0,1))</f>
        <v>0</v>
      </c>
      <c r="R69" s="14">
        <f>IF(Table1[[#This Row],[Payments]]="",0,IF(ISNUMBER(Table1[[#This Row],[Payments]]),0,1))</f>
        <v>0</v>
      </c>
      <c r="S69" s="14">
        <f>IF(Table1[[#This Row],[Receipts]]="",0,IF(ISNUMBER(Table1[[#This Row],[Receipts]]),0,1))</f>
        <v>0</v>
      </c>
      <c r="T69" s="14">
        <f>IF(LEN(Table1[[#This Row],[Second Ledger]])&gt;0,IF(TYPE(VLOOKUP(Table1[[#This Row],[Second Ledger]],$CZ:$CZ,1,FALSE))=16,1,0),0)</f>
        <v>0</v>
      </c>
      <c r="U69" s="14">
        <f>IF(Table1[[#This Row],[Date]]="",0,IF(Table1[[#This Row],[Voucher Type]]&gt;0,IF(TYPE(VLOOKUP(Table1[[#This Row],[Voucher Type]],Table1[[#All],[Voucher Type Master]],1,FALSE))=16,1,0),0))</f>
        <v>0</v>
      </c>
      <c r="V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" s="14">
        <f>IF(LEN(Table1[[#This Row],[Cost Centre]])&gt;0,IF(TYPE(VLOOKUP(Table1[[#This Row],[Cost Centre]],$DA:$DA,1,FALSE))=16,1,0),0)</f>
        <v>0</v>
      </c>
      <c r="X69" s="14">
        <f>Table1[[#This Row],[Payments]]-Table1[[#This Row],[Receipts]]</f>
        <v>0</v>
      </c>
      <c r="Y69" s="14"/>
      <c r="Z69" s="14"/>
      <c r="AA69" s="14"/>
      <c r="AB69" s="13"/>
      <c r="AC69" s="39"/>
      <c r="AD69" s="39"/>
      <c r="AE69" s="39"/>
      <c r="AF69" s="39"/>
      <c r="AG69" s="42"/>
      <c r="AH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" t="str">
        <f>IF(Table1[[#This Row],[Date]]="","",TEXT(Table1[[#This Row],[Date]],"yyyymmdd"))</f>
        <v/>
      </c>
      <c r="AJ69" t="str">
        <f>Table1[[#This Row],[Date2]]</f>
        <v/>
      </c>
      <c r="AK69" t="str">
        <f>IF(Table1[[#This Row],[Date]]="","",Table1[[#This Row],[Voucher Type]])</f>
        <v/>
      </c>
      <c r="AL69" t="str">
        <f>IF(Table1[[#This Row],[Date]]="","",Table1[[#This Row],[Voucher No]])</f>
        <v/>
      </c>
      <c r="AM69" t="str">
        <f>IF(Table1[[#This Row],[Date]]="","",Table1[[#This Row],[Narration]])</f>
        <v/>
      </c>
      <c r="AN69" t="str">
        <f>IF(Table1[[#This Row],[Date]]="","","tallytools-voucherentry-adhjadhh-"&amp;$AH$1&amp;ROW())</f>
        <v/>
      </c>
      <c r="AO69" t="str">
        <f>IF(Table1[[#This Row],[Date]]="","",$AH$1)</f>
        <v/>
      </c>
      <c r="AP69"/>
      <c r="AQ69" t="str">
        <f>IF(Table1[[#This Row],[Date]]="","","No")</f>
        <v/>
      </c>
      <c r="AR69" t="str">
        <f>IF(Table1[[#This Row],[Date]]="","",IF(Table1[[#This Row],[Net Amt]]&lt;0,"No","Yes"))</f>
        <v/>
      </c>
      <c r="AS69" t="str">
        <f>IF(Table1[[#This Row],[Date]]="","",Table1[[#This Row],[Second Ledger]])</f>
        <v/>
      </c>
      <c r="AT69" t="str">
        <f>IF(Table1[[#This Row],[Date]]="","",IF(Table1[[#This Row],[DP-1]]="Yes",-(Table1[[#This Row],[Payments]]+Table1[[#This Row],[Receipts]]),Table1[[#This Row],[Payments]]+Table1[[#This Row],[Receipts]]))</f>
        <v/>
      </c>
      <c r="AU69"/>
      <c r="AV69" t="str">
        <f>IF(Table1[[#This Row],[Bill Ref No]]="","",Table1[[#This Row],[Bill Ref No]])</f>
        <v/>
      </c>
      <c r="AW69" t="str">
        <f>IF(Table1[[#This Row],[Bill ref name]]="","","New Ref")</f>
        <v/>
      </c>
      <c r="AX69" t="str">
        <f>IF(Table1[[#This Row],[Bill ref name]]="","",Table1[[#This Row],[Amount-1]])</f>
        <v/>
      </c>
      <c r="AY69"/>
      <c r="AZ69"/>
      <c r="BA69" t="str">
        <f>IF(Table1[[#This Row],[Cost Centre]]="","","Primary Cost Category")</f>
        <v/>
      </c>
      <c r="BB69" t="str">
        <f>IF(Table1[[#This Row],[Cost Centre]]="","",Table1[[#This Row],[DP-1]])</f>
        <v/>
      </c>
      <c r="BC69"/>
      <c r="BD69" t="str">
        <f>IF(Table1[[#This Row],[Cost Centre]]="","",Table1[[#This Row],[Cost Centre]])</f>
        <v/>
      </c>
      <c r="BE69" t="str">
        <f>IF(Table1[[#This Row],[Cost Centre]]="","",Table1[[#This Row],[Amount-1]])</f>
        <v/>
      </c>
      <c r="BF69"/>
      <c r="BG69"/>
      <c r="BH69"/>
      <c r="BI69"/>
      <c r="BJ69" t="str">
        <f>IF(Table1[[#This Row],[Date]]="","","No")</f>
        <v/>
      </c>
      <c r="BK69" t="str">
        <f>IF(Table1[[#This Row],[Date]]="","",IF(Table1[[#This Row],[Net Amt]]&lt;0,"Yes","No"))</f>
        <v/>
      </c>
      <c r="BL69" t="str">
        <f>IF(Table1[[#This Row],[Date]]="","",$C$3)</f>
        <v/>
      </c>
      <c r="BM69" t="str">
        <f>IF(Table1[[#This Row],[Date]]="","",-Table1[[#This Row],[Amount-1]])</f>
        <v/>
      </c>
      <c r="BO69" t="str">
        <f>IF(Table1[[#This Row],[Transaction Type]]="","",Table1[[#This Row],[Transaction Type]])</f>
        <v/>
      </c>
      <c r="BP69" t="str">
        <f>IF(Table1[[#This Row],[Instrument No.]]="","",Table1[[#This Row],[Instrument No.]])</f>
        <v/>
      </c>
      <c r="BQ69" t="str">
        <f>IF(Table1[[#This Row],[Instrument No.]]="","",Table1[[#This Row],[Amount-2]])</f>
        <v/>
      </c>
      <c r="BR69" t="str">
        <f>IF(Table1[[#This Row],[Instrument date]]="","",TEXT(Table1[[#This Row],[Instrument date]],"yyyymmdd"))</f>
        <v/>
      </c>
      <c r="BU69" s="48"/>
      <c r="BV69" s="48"/>
    </row>
    <row r="70" spans="1:74">
      <c r="A70" s="16">
        <f t="shared" si="0"/>
        <v>65</v>
      </c>
      <c r="B70" s="58"/>
      <c r="C70" s="59"/>
      <c r="D70" s="60"/>
      <c r="E70" s="60"/>
      <c r="F70" s="57"/>
      <c r="G70" s="18"/>
      <c r="H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" s="18"/>
      <c r="J70" s="18"/>
      <c r="K70" s="18"/>
      <c r="L70" s="18"/>
      <c r="M70" s="18"/>
      <c r="N70" s="51"/>
      <c r="O70" s="14">
        <f>IF(Table1[[#This Row],[Date]]="",COUNTA(B71:$B$1005),0)</f>
        <v>0</v>
      </c>
      <c r="P70" s="14">
        <f>IF(COUNTA(Table1[[#This Row],[Payments]:[Receipts]])=0,0,(IF(COUNTA(Table1[[#This Row],[Payments]:[Receipts]])&gt;1,1,0)))</f>
        <v>0</v>
      </c>
      <c r="Q70" s="14">
        <f>IF(Table1[[#This Row],[Date]]="",0,IF(AND(Table1[[#This Row],[Date]]&gt;=$Q$2,Table1[[#This Row],[Date]]&lt;=$Q$3),0,1))</f>
        <v>0</v>
      </c>
      <c r="R70" s="14">
        <f>IF(Table1[[#This Row],[Payments]]="",0,IF(ISNUMBER(Table1[[#This Row],[Payments]]),0,1))</f>
        <v>0</v>
      </c>
      <c r="S70" s="14">
        <f>IF(Table1[[#This Row],[Receipts]]="",0,IF(ISNUMBER(Table1[[#This Row],[Receipts]]),0,1))</f>
        <v>0</v>
      </c>
      <c r="T70" s="14">
        <f>IF(LEN(Table1[[#This Row],[Second Ledger]])&gt;0,IF(TYPE(VLOOKUP(Table1[[#This Row],[Second Ledger]],$CZ:$CZ,1,FALSE))=16,1,0),0)</f>
        <v>0</v>
      </c>
      <c r="U70" s="14">
        <f>IF(Table1[[#This Row],[Date]]="",0,IF(Table1[[#This Row],[Voucher Type]]&gt;0,IF(TYPE(VLOOKUP(Table1[[#This Row],[Voucher Type]],Table1[[#All],[Voucher Type Master]],1,FALSE))=16,1,0),0))</f>
        <v>0</v>
      </c>
      <c r="V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" s="14">
        <f>IF(LEN(Table1[[#This Row],[Cost Centre]])&gt;0,IF(TYPE(VLOOKUP(Table1[[#This Row],[Cost Centre]],$DA:$DA,1,FALSE))=16,1,0),0)</f>
        <v>0</v>
      </c>
      <c r="X70" s="14">
        <f>Table1[[#This Row],[Payments]]-Table1[[#This Row],[Receipts]]</f>
        <v>0</v>
      </c>
      <c r="Y70" s="14"/>
      <c r="Z70" s="14"/>
      <c r="AA70" s="14"/>
      <c r="AB70" s="13"/>
      <c r="AC70" s="39"/>
      <c r="AD70" s="39"/>
      <c r="AE70" s="39"/>
      <c r="AF70" s="39"/>
      <c r="AG70" s="42"/>
      <c r="AH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" t="str">
        <f>IF(Table1[[#This Row],[Date]]="","",TEXT(Table1[[#This Row],[Date]],"yyyymmdd"))</f>
        <v/>
      </c>
      <c r="AJ70" t="str">
        <f>Table1[[#This Row],[Date2]]</f>
        <v/>
      </c>
      <c r="AK70" t="str">
        <f>IF(Table1[[#This Row],[Date]]="","",Table1[[#This Row],[Voucher Type]])</f>
        <v/>
      </c>
      <c r="AL70" t="str">
        <f>IF(Table1[[#This Row],[Date]]="","",Table1[[#This Row],[Voucher No]])</f>
        <v/>
      </c>
      <c r="AM70" t="str">
        <f>IF(Table1[[#This Row],[Date]]="","",Table1[[#This Row],[Narration]])</f>
        <v/>
      </c>
      <c r="AN70" t="str">
        <f>IF(Table1[[#This Row],[Date]]="","","tallytools-voucherentry-adhjadhh-"&amp;$AH$1&amp;ROW())</f>
        <v/>
      </c>
      <c r="AO70" t="str">
        <f>IF(Table1[[#This Row],[Date]]="","",$AH$1)</f>
        <v/>
      </c>
      <c r="AP70"/>
      <c r="AQ70" t="str">
        <f>IF(Table1[[#This Row],[Date]]="","","No")</f>
        <v/>
      </c>
      <c r="AR70" t="str">
        <f>IF(Table1[[#This Row],[Date]]="","",IF(Table1[[#This Row],[Net Amt]]&lt;0,"No","Yes"))</f>
        <v/>
      </c>
      <c r="AS70" t="str">
        <f>IF(Table1[[#This Row],[Date]]="","",Table1[[#This Row],[Second Ledger]])</f>
        <v/>
      </c>
      <c r="AT70" t="str">
        <f>IF(Table1[[#This Row],[Date]]="","",IF(Table1[[#This Row],[DP-1]]="Yes",-(Table1[[#This Row],[Payments]]+Table1[[#This Row],[Receipts]]),Table1[[#This Row],[Payments]]+Table1[[#This Row],[Receipts]]))</f>
        <v/>
      </c>
      <c r="AU70"/>
      <c r="AV70" t="str">
        <f>IF(Table1[[#This Row],[Bill Ref No]]="","",Table1[[#This Row],[Bill Ref No]])</f>
        <v/>
      </c>
      <c r="AW70" t="str">
        <f>IF(Table1[[#This Row],[Bill ref name]]="","","New Ref")</f>
        <v/>
      </c>
      <c r="AX70" t="str">
        <f>IF(Table1[[#This Row],[Bill ref name]]="","",Table1[[#This Row],[Amount-1]])</f>
        <v/>
      </c>
      <c r="AY70"/>
      <c r="AZ70"/>
      <c r="BA70" t="str">
        <f>IF(Table1[[#This Row],[Cost Centre]]="","","Primary Cost Category")</f>
        <v/>
      </c>
      <c r="BB70" t="str">
        <f>IF(Table1[[#This Row],[Cost Centre]]="","",Table1[[#This Row],[DP-1]])</f>
        <v/>
      </c>
      <c r="BC70"/>
      <c r="BD70" t="str">
        <f>IF(Table1[[#This Row],[Cost Centre]]="","",Table1[[#This Row],[Cost Centre]])</f>
        <v/>
      </c>
      <c r="BE70" t="str">
        <f>IF(Table1[[#This Row],[Cost Centre]]="","",Table1[[#This Row],[Amount-1]])</f>
        <v/>
      </c>
      <c r="BF70"/>
      <c r="BG70"/>
      <c r="BH70"/>
      <c r="BI70"/>
      <c r="BJ70" t="str">
        <f>IF(Table1[[#This Row],[Date]]="","","No")</f>
        <v/>
      </c>
      <c r="BK70" t="str">
        <f>IF(Table1[[#This Row],[Date]]="","",IF(Table1[[#This Row],[Net Amt]]&lt;0,"Yes","No"))</f>
        <v/>
      </c>
      <c r="BL70" t="str">
        <f>IF(Table1[[#This Row],[Date]]="","",$C$3)</f>
        <v/>
      </c>
      <c r="BM70" t="str">
        <f>IF(Table1[[#This Row],[Date]]="","",-Table1[[#This Row],[Amount-1]])</f>
        <v/>
      </c>
      <c r="BO70" t="str">
        <f>IF(Table1[[#This Row],[Transaction Type]]="","",Table1[[#This Row],[Transaction Type]])</f>
        <v/>
      </c>
      <c r="BP70" t="str">
        <f>IF(Table1[[#This Row],[Instrument No.]]="","",Table1[[#This Row],[Instrument No.]])</f>
        <v/>
      </c>
      <c r="BQ70" t="str">
        <f>IF(Table1[[#This Row],[Instrument No.]]="","",Table1[[#This Row],[Amount-2]])</f>
        <v/>
      </c>
      <c r="BR70" t="str">
        <f>IF(Table1[[#This Row],[Instrument date]]="","",TEXT(Table1[[#This Row],[Instrument date]],"yyyymmdd"))</f>
        <v/>
      </c>
      <c r="BU70" s="48"/>
      <c r="BV70" s="48"/>
    </row>
    <row r="71" spans="1:74">
      <c r="A71" s="16">
        <f t="shared" si="0"/>
        <v>66</v>
      </c>
      <c r="B71" s="58"/>
      <c r="C71" s="59"/>
      <c r="D71" s="60"/>
      <c r="E71" s="60"/>
      <c r="F71" s="57"/>
      <c r="G71" s="18"/>
      <c r="H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" s="18"/>
      <c r="J71" s="18"/>
      <c r="K71" s="18"/>
      <c r="L71" s="18"/>
      <c r="M71" s="18"/>
      <c r="N71" s="51"/>
      <c r="O71" s="14">
        <f>IF(Table1[[#This Row],[Date]]="",COUNTA(B72:$B$1005),0)</f>
        <v>0</v>
      </c>
      <c r="P71" s="14">
        <f>IF(COUNTA(Table1[[#This Row],[Payments]:[Receipts]])=0,0,(IF(COUNTA(Table1[[#This Row],[Payments]:[Receipts]])&gt;1,1,0)))</f>
        <v>0</v>
      </c>
      <c r="Q71" s="14">
        <f>IF(Table1[[#This Row],[Date]]="",0,IF(AND(Table1[[#This Row],[Date]]&gt;=$Q$2,Table1[[#This Row],[Date]]&lt;=$Q$3),0,1))</f>
        <v>0</v>
      </c>
      <c r="R71" s="14">
        <f>IF(Table1[[#This Row],[Payments]]="",0,IF(ISNUMBER(Table1[[#This Row],[Payments]]),0,1))</f>
        <v>0</v>
      </c>
      <c r="S71" s="14">
        <f>IF(Table1[[#This Row],[Receipts]]="",0,IF(ISNUMBER(Table1[[#This Row],[Receipts]]),0,1))</f>
        <v>0</v>
      </c>
      <c r="T71" s="14">
        <f>IF(LEN(Table1[[#This Row],[Second Ledger]])&gt;0,IF(TYPE(VLOOKUP(Table1[[#This Row],[Second Ledger]],$CZ:$CZ,1,FALSE))=16,1,0),0)</f>
        <v>0</v>
      </c>
      <c r="U71" s="14">
        <f>IF(Table1[[#This Row],[Date]]="",0,IF(Table1[[#This Row],[Voucher Type]]&gt;0,IF(TYPE(VLOOKUP(Table1[[#This Row],[Voucher Type]],Table1[[#All],[Voucher Type Master]],1,FALSE))=16,1,0),0))</f>
        <v>0</v>
      </c>
      <c r="V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" s="14">
        <f>IF(LEN(Table1[[#This Row],[Cost Centre]])&gt;0,IF(TYPE(VLOOKUP(Table1[[#This Row],[Cost Centre]],$DA:$DA,1,FALSE))=16,1,0),0)</f>
        <v>0</v>
      </c>
      <c r="X71" s="14">
        <f>Table1[[#This Row],[Payments]]-Table1[[#This Row],[Receipts]]</f>
        <v>0</v>
      </c>
      <c r="Y71" s="14"/>
      <c r="Z71" s="14"/>
      <c r="AA71" s="14"/>
      <c r="AB71" s="13"/>
      <c r="AC71" s="39"/>
      <c r="AD71" s="39"/>
      <c r="AE71" s="39"/>
      <c r="AF71" s="39"/>
      <c r="AG71" s="42"/>
      <c r="AH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" t="str">
        <f>IF(Table1[[#This Row],[Date]]="","",TEXT(Table1[[#This Row],[Date]],"yyyymmdd"))</f>
        <v/>
      </c>
      <c r="AJ71" t="str">
        <f>Table1[[#This Row],[Date2]]</f>
        <v/>
      </c>
      <c r="AK71" t="str">
        <f>IF(Table1[[#This Row],[Date]]="","",Table1[[#This Row],[Voucher Type]])</f>
        <v/>
      </c>
      <c r="AL71" t="str">
        <f>IF(Table1[[#This Row],[Date]]="","",Table1[[#This Row],[Voucher No]])</f>
        <v/>
      </c>
      <c r="AM71" t="str">
        <f>IF(Table1[[#This Row],[Date]]="","",Table1[[#This Row],[Narration]])</f>
        <v/>
      </c>
      <c r="AN71" t="str">
        <f>IF(Table1[[#This Row],[Date]]="","","tallytools-voucherentry-adhjadhh-"&amp;$AH$1&amp;ROW())</f>
        <v/>
      </c>
      <c r="AO71" t="str">
        <f>IF(Table1[[#This Row],[Date]]="","",$AH$1)</f>
        <v/>
      </c>
      <c r="AP71"/>
      <c r="AQ71" t="str">
        <f>IF(Table1[[#This Row],[Date]]="","","No")</f>
        <v/>
      </c>
      <c r="AR71" t="str">
        <f>IF(Table1[[#This Row],[Date]]="","",IF(Table1[[#This Row],[Net Amt]]&lt;0,"No","Yes"))</f>
        <v/>
      </c>
      <c r="AS71" t="str">
        <f>IF(Table1[[#This Row],[Date]]="","",Table1[[#This Row],[Second Ledger]])</f>
        <v/>
      </c>
      <c r="AT71" t="str">
        <f>IF(Table1[[#This Row],[Date]]="","",IF(Table1[[#This Row],[DP-1]]="Yes",-(Table1[[#This Row],[Payments]]+Table1[[#This Row],[Receipts]]),Table1[[#This Row],[Payments]]+Table1[[#This Row],[Receipts]]))</f>
        <v/>
      </c>
      <c r="AU71"/>
      <c r="AV71" t="str">
        <f>IF(Table1[[#This Row],[Bill Ref No]]="","",Table1[[#This Row],[Bill Ref No]])</f>
        <v/>
      </c>
      <c r="AW71" t="str">
        <f>IF(Table1[[#This Row],[Bill ref name]]="","","New Ref")</f>
        <v/>
      </c>
      <c r="AX71" t="str">
        <f>IF(Table1[[#This Row],[Bill ref name]]="","",Table1[[#This Row],[Amount-1]])</f>
        <v/>
      </c>
      <c r="AY71"/>
      <c r="AZ71"/>
      <c r="BA71" t="str">
        <f>IF(Table1[[#This Row],[Cost Centre]]="","","Primary Cost Category")</f>
        <v/>
      </c>
      <c r="BB71" t="str">
        <f>IF(Table1[[#This Row],[Cost Centre]]="","",Table1[[#This Row],[DP-1]])</f>
        <v/>
      </c>
      <c r="BC71"/>
      <c r="BD71" t="str">
        <f>IF(Table1[[#This Row],[Cost Centre]]="","",Table1[[#This Row],[Cost Centre]])</f>
        <v/>
      </c>
      <c r="BE71" t="str">
        <f>IF(Table1[[#This Row],[Cost Centre]]="","",Table1[[#This Row],[Amount-1]])</f>
        <v/>
      </c>
      <c r="BF71"/>
      <c r="BG71"/>
      <c r="BH71"/>
      <c r="BI71"/>
      <c r="BJ71" t="str">
        <f>IF(Table1[[#This Row],[Date]]="","","No")</f>
        <v/>
      </c>
      <c r="BK71" t="str">
        <f>IF(Table1[[#This Row],[Date]]="","",IF(Table1[[#This Row],[Net Amt]]&lt;0,"Yes","No"))</f>
        <v/>
      </c>
      <c r="BL71" t="str">
        <f>IF(Table1[[#This Row],[Date]]="","",$C$3)</f>
        <v/>
      </c>
      <c r="BM71" t="str">
        <f>IF(Table1[[#This Row],[Date]]="","",-Table1[[#This Row],[Amount-1]])</f>
        <v/>
      </c>
      <c r="BO71" t="str">
        <f>IF(Table1[[#This Row],[Transaction Type]]="","",Table1[[#This Row],[Transaction Type]])</f>
        <v/>
      </c>
      <c r="BP71" t="str">
        <f>IF(Table1[[#This Row],[Instrument No.]]="","",Table1[[#This Row],[Instrument No.]])</f>
        <v/>
      </c>
      <c r="BQ71" t="str">
        <f>IF(Table1[[#This Row],[Instrument No.]]="","",Table1[[#This Row],[Amount-2]])</f>
        <v/>
      </c>
      <c r="BR71" t="str">
        <f>IF(Table1[[#This Row],[Instrument date]]="","",TEXT(Table1[[#This Row],[Instrument date]],"yyyymmdd"))</f>
        <v/>
      </c>
      <c r="BU71" s="48"/>
      <c r="BV71" s="48"/>
    </row>
    <row r="72" spans="1:74">
      <c r="A72" s="16">
        <f t="shared" ref="A72:A135" si="1">A71+1</f>
        <v>67</v>
      </c>
      <c r="B72" s="58"/>
      <c r="C72" s="59"/>
      <c r="D72" s="60"/>
      <c r="E72" s="60"/>
      <c r="F72" s="57"/>
      <c r="G72" s="18"/>
      <c r="H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" s="18"/>
      <c r="J72" s="18"/>
      <c r="K72" s="18"/>
      <c r="L72" s="18"/>
      <c r="M72" s="18"/>
      <c r="N72" s="51"/>
      <c r="O72" s="14">
        <f>IF(Table1[[#This Row],[Date]]="",COUNTA(B73:$B$1005),0)</f>
        <v>0</v>
      </c>
      <c r="P72" s="14">
        <f>IF(COUNTA(Table1[[#This Row],[Payments]:[Receipts]])=0,0,(IF(COUNTA(Table1[[#This Row],[Payments]:[Receipts]])&gt;1,1,0)))</f>
        <v>0</v>
      </c>
      <c r="Q72" s="14">
        <f>IF(Table1[[#This Row],[Date]]="",0,IF(AND(Table1[[#This Row],[Date]]&gt;=$Q$2,Table1[[#This Row],[Date]]&lt;=$Q$3),0,1))</f>
        <v>0</v>
      </c>
      <c r="R72" s="14">
        <f>IF(Table1[[#This Row],[Payments]]="",0,IF(ISNUMBER(Table1[[#This Row],[Payments]]),0,1))</f>
        <v>0</v>
      </c>
      <c r="S72" s="14">
        <f>IF(Table1[[#This Row],[Receipts]]="",0,IF(ISNUMBER(Table1[[#This Row],[Receipts]]),0,1))</f>
        <v>0</v>
      </c>
      <c r="T72" s="14">
        <f>IF(LEN(Table1[[#This Row],[Second Ledger]])&gt;0,IF(TYPE(VLOOKUP(Table1[[#This Row],[Second Ledger]],$CZ:$CZ,1,FALSE))=16,1,0),0)</f>
        <v>0</v>
      </c>
      <c r="U72" s="14">
        <f>IF(Table1[[#This Row],[Date]]="",0,IF(Table1[[#This Row],[Voucher Type]]&gt;0,IF(TYPE(VLOOKUP(Table1[[#This Row],[Voucher Type]],Table1[[#All],[Voucher Type Master]],1,FALSE))=16,1,0),0))</f>
        <v>0</v>
      </c>
      <c r="V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" s="14">
        <f>IF(LEN(Table1[[#This Row],[Cost Centre]])&gt;0,IF(TYPE(VLOOKUP(Table1[[#This Row],[Cost Centre]],$DA:$DA,1,FALSE))=16,1,0),0)</f>
        <v>0</v>
      </c>
      <c r="X72" s="14">
        <f>Table1[[#This Row],[Payments]]-Table1[[#This Row],[Receipts]]</f>
        <v>0</v>
      </c>
      <c r="Y72" s="14"/>
      <c r="Z72" s="14"/>
      <c r="AA72" s="14"/>
      <c r="AB72" s="13"/>
      <c r="AC72" s="39"/>
      <c r="AD72" s="39"/>
      <c r="AE72" s="39"/>
      <c r="AF72" s="39"/>
      <c r="AG72" s="42"/>
      <c r="AH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" t="str">
        <f>IF(Table1[[#This Row],[Date]]="","",TEXT(Table1[[#This Row],[Date]],"yyyymmdd"))</f>
        <v/>
      </c>
      <c r="AJ72" t="str">
        <f>Table1[[#This Row],[Date2]]</f>
        <v/>
      </c>
      <c r="AK72" t="str">
        <f>IF(Table1[[#This Row],[Date]]="","",Table1[[#This Row],[Voucher Type]])</f>
        <v/>
      </c>
      <c r="AL72" t="str">
        <f>IF(Table1[[#This Row],[Date]]="","",Table1[[#This Row],[Voucher No]])</f>
        <v/>
      </c>
      <c r="AM72" t="str">
        <f>IF(Table1[[#This Row],[Date]]="","",Table1[[#This Row],[Narration]])</f>
        <v/>
      </c>
      <c r="AN72" t="str">
        <f>IF(Table1[[#This Row],[Date]]="","","tallytools-voucherentry-adhjadhh-"&amp;$AH$1&amp;ROW())</f>
        <v/>
      </c>
      <c r="AO72" t="str">
        <f>IF(Table1[[#This Row],[Date]]="","",$AH$1)</f>
        <v/>
      </c>
      <c r="AP72"/>
      <c r="AQ72" t="str">
        <f>IF(Table1[[#This Row],[Date]]="","","No")</f>
        <v/>
      </c>
      <c r="AR72" t="str">
        <f>IF(Table1[[#This Row],[Date]]="","",IF(Table1[[#This Row],[Net Amt]]&lt;0,"No","Yes"))</f>
        <v/>
      </c>
      <c r="AS72" t="str">
        <f>IF(Table1[[#This Row],[Date]]="","",Table1[[#This Row],[Second Ledger]])</f>
        <v/>
      </c>
      <c r="AT72" t="str">
        <f>IF(Table1[[#This Row],[Date]]="","",IF(Table1[[#This Row],[DP-1]]="Yes",-(Table1[[#This Row],[Payments]]+Table1[[#This Row],[Receipts]]),Table1[[#This Row],[Payments]]+Table1[[#This Row],[Receipts]]))</f>
        <v/>
      </c>
      <c r="AU72"/>
      <c r="AV72" t="str">
        <f>IF(Table1[[#This Row],[Bill Ref No]]="","",Table1[[#This Row],[Bill Ref No]])</f>
        <v/>
      </c>
      <c r="AW72" t="str">
        <f>IF(Table1[[#This Row],[Bill ref name]]="","","New Ref")</f>
        <v/>
      </c>
      <c r="AX72" t="str">
        <f>IF(Table1[[#This Row],[Bill ref name]]="","",Table1[[#This Row],[Amount-1]])</f>
        <v/>
      </c>
      <c r="AY72"/>
      <c r="AZ72"/>
      <c r="BA72" t="str">
        <f>IF(Table1[[#This Row],[Cost Centre]]="","","Primary Cost Category")</f>
        <v/>
      </c>
      <c r="BB72" t="str">
        <f>IF(Table1[[#This Row],[Cost Centre]]="","",Table1[[#This Row],[DP-1]])</f>
        <v/>
      </c>
      <c r="BC72"/>
      <c r="BD72" t="str">
        <f>IF(Table1[[#This Row],[Cost Centre]]="","",Table1[[#This Row],[Cost Centre]])</f>
        <v/>
      </c>
      <c r="BE72" t="str">
        <f>IF(Table1[[#This Row],[Cost Centre]]="","",Table1[[#This Row],[Amount-1]])</f>
        <v/>
      </c>
      <c r="BF72"/>
      <c r="BG72"/>
      <c r="BH72"/>
      <c r="BI72"/>
      <c r="BJ72" t="str">
        <f>IF(Table1[[#This Row],[Date]]="","","No")</f>
        <v/>
      </c>
      <c r="BK72" t="str">
        <f>IF(Table1[[#This Row],[Date]]="","",IF(Table1[[#This Row],[Net Amt]]&lt;0,"Yes","No"))</f>
        <v/>
      </c>
      <c r="BL72" t="str">
        <f>IF(Table1[[#This Row],[Date]]="","",$C$3)</f>
        <v/>
      </c>
      <c r="BM72" t="str">
        <f>IF(Table1[[#This Row],[Date]]="","",-Table1[[#This Row],[Amount-1]])</f>
        <v/>
      </c>
      <c r="BO72" t="str">
        <f>IF(Table1[[#This Row],[Transaction Type]]="","",Table1[[#This Row],[Transaction Type]])</f>
        <v/>
      </c>
      <c r="BP72" t="str">
        <f>IF(Table1[[#This Row],[Instrument No.]]="","",Table1[[#This Row],[Instrument No.]])</f>
        <v/>
      </c>
      <c r="BQ72" t="str">
        <f>IF(Table1[[#This Row],[Instrument No.]]="","",Table1[[#This Row],[Amount-2]])</f>
        <v/>
      </c>
      <c r="BR72" t="str">
        <f>IF(Table1[[#This Row],[Instrument date]]="","",TEXT(Table1[[#This Row],[Instrument date]],"yyyymmdd"))</f>
        <v/>
      </c>
      <c r="BU72" s="48"/>
      <c r="BV72" s="48"/>
    </row>
    <row r="73" spans="1:74">
      <c r="A73" s="16">
        <f t="shared" si="1"/>
        <v>68</v>
      </c>
      <c r="B73" s="58"/>
      <c r="C73" s="59"/>
      <c r="D73" s="60"/>
      <c r="E73" s="60"/>
      <c r="F73" s="57"/>
      <c r="G73" s="18"/>
      <c r="H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" s="18"/>
      <c r="J73" s="18"/>
      <c r="K73" s="18"/>
      <c r="L73" s="18"/>
      <c r="M73" s="18"/>
      <c r="N73" s="51"/>
      <c r="O73" s="14">
        <f>IF(Table1[[#This Row],[Date]]="",COUNTA(B74:$B$1005),0)</f>
        <v>0</v>
      </c>
      <c r="P73" s="14">
        <f>IF(COUNTA(Table1[[#This Row],[Payments]:[Receipts]])=0,0,(IF(COUNTA(Table1[[#This Row],[Payments]:[Receipts]])&gt;1,1,0)))</f>
        <v>0</v>
      </c>
      <c r="Q73" s="14">
        <f>IF(Table1[[#This Row],[Date]]="",0,IF(AND(Table1[[#This Row],[Date]]&gt;=$Q$2,Table1[[#This Row],[Date]]&lt;=$Q$3),0,1))</f>
        <v>0</v>
      </c>
      <c r="R73" s="14">
        <f>IF(Table1[[#This Row],[Payments]]="",0,IF(ISNUMBER(Table1[[#This Row],[Payments]]),0,1))</f>
        <v>0</v>
      </c>
      <c r="S73" s="14">
        <f>IF(Table1[[#This Row],[Receipts]]="",0,IF(ISNUMBER(Table1[[#This Row],[Receipts]]),0,1))</f>
        <v>0</v>
      </c>
      <c r="T73" s="14">
        <f>IF(LEN(Table1[[#This Row],[Second Ledger]])&gt;0,IF(TYPE(VLOOKUP(Table1[[#This Row],[Second Ledger]],$CZ:$CZ,1,FALSE))=16,1,0),0)</f>
        <v>0</v>
      </c>
      <c r="U73" s="14">
        <f>IF(Table1[[#This Row],[Date]]="",0,IF(Table1[[#This Row],[Voucher Type]]&gt;0,IF(TYPE(VLOOKUP(Table1[[#This Row],[Voucher Type]],Table1[[#All],[Voucher Type Master]],1,FALSE))=16,1,0),0))</f>
        <v>0</v>
      </c>
      <c r="V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" s="14">
        <f>IF(LEN(Table1[[#This Row],[Cost Centre]])&gt;0,IF(TYPE(VLOOKUP(Table1[[#This Row],[Cost Centre]],$DA:$DA,1,FALSE))=16,1,0),0)</f>
        <v>0</v>
      </c>
      <c r="X73" s="14">
        <f>Table1[[#This Row],[Payments]]-Table1[[#This Row],[Receipts]]</f>
        <v>0</v>
      </c>
      <c r="Y73" s="14"/>
      <c r="Z73" s="14"/>
      <c r="AA73" s="14"/>
      <c r="AB73" s="13"/>
      <c r="AC73" s="39"/>
      <c r="AD73" s="39"/>
      <c r="AE73" s="39"/>
      <c r="AF73" s="39"/>
      <c r="AG73" s="42"/>
      <c r="AH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" t="str">
        <f>IF(Table1[[#This Row],[Date]]="","",TEXT(Table1[[#This Row],[Date]],"yyyymmdd"))</f>
        <v/>
      </c>
      <c r="AJ73" t="str">
        <f>Table1[[#This Row],[Date2]]</f>
        <v/>
      </c>
      <c r="AK73" t="str">
        <f>IF(Table1[[#This Row],[Date]]="","",Table1[[#This Row],[Voucher Type]])</f>
        <v/>
      </c>
      <c r="AL73" t="str">
        <f>IF(Table1[[#This Row],[Date]]="","",Table1[[#This Row],[Voucher No]])</f>
        <v/>
      </c>
      <c r="AM73" t="str">
        <f>IF(Table1[[#This Row],[Date]]="","",Table1[[#This Row],[Narration]])</f>
        <v/>
      </c>
      <c r="AN73" t="str">
        <f>IF(Table1[[#This Row],[Date]]="","","tallytools-voucherentry-adhjadhh-"&amp;$AH$1&amp;ROW())</f>
        <v/>
      </c>
      <c r="AO73" t="str">
        <f>IF(Table1[[#This Row],[Date]]="","",$AH$1)</f>
        <v/>
      </c>
      <c r="AP73"/>
      <c r="AQ73" t="str">
        <f>IF(Table1[[#This Row],[Date]]="","","No")</f>
        <v/>
      </c>
      <c r="AR73" t="str">
        <f>IF(Table1[[#This Row],[Date]]="","",IF(Table1[[#This Row],[Net Amt]]&lt;0,"No","Yes"))</f>
        <v/>
      </c>
      <c r="AS73" t="str">
        <f>IF(Table1[[#This Row],[Date]]="","",Table1[[#This Row],[Second Ledger]])</f>
        <v/>
      </c>
      <c r="AT73" t="str">
        <f>IF(Table1[[#This Row],[Date]]="","",IF(Table1[[#This Row],[DP-1]]="Yes",-(Table1[[#This Row],[Payments]]+Table1[[#This Row],[Receipts]]),Table1[[#This Row],[Payments]]+Table1[[#This Row],[Receipts]]))</f>
        <v/>
      </c>
      <c r="AU73"/>
      <c r="AV73" t="str">
        <f>IF(Table1[[#This Row],[Bill Ref No]]="","",Table1[[#This Row],[Bill Ref No]])</f>
        <v/>
      </c>
      <c r="AW73" t="str">
        <f>IF(Table1[[#This Row],[Bill ref name]]="","","New Ref")</f>
        <v/>
      </c>
      <c r="AX73" t="str">
        <f>IF(Table1[[#This Row],[Bill ref name]]="","",Table1[[#This Row],[Amount-1]])</f>
        <v/>
      </c>
      <c r="AY73"/>
      <c r="AZ73"/>
      <c r="BA73" t="str">
        <f>IF(Table1[[#This Row],[Cost Centre]]="","","Primary Cost Category")</f>
        <v/>
      </c>
      <c r="BB73" t="str">
        <f>IF(Table1[[#This Row],[Cost Centre]]="","",Table1[[#This Row],[DP-1]])</f>
        <v/>
      </c>
      <c r="BC73"/>
      <c r="BD73" t="str">
        <f>IF(Table1[[#This Row],[Cost Centre]]="","",Table1[[#This Row],[Cost Centre]])</f>
        <v/>
      </c>
      <c r="BE73" t="str">
        <f>IF(Table1[[#This Row],[Cost Centre]]="","",Table1[[#This Row],[Amount-1]])</f>
        <v/>
      </c>
      <c r="BF73"/>
      <c r="BG73"/>
      <c r="BH73"/>
      <c r="BI73"/>
      <c r="BJ73" t="str">
        <f>IF(Table1[[#This Row],[Date]]="","","No")</f>
        <v/>
      </c>
      <c r="BK73" t="str">
        <f>IF(Table1[[#This Row],[Date]]="","",IF(Table1[[#This Row],[Net Amt]]&lt;0,"Yes","No"))</f>
        <v/>
      </c>
      <c r="BL73" t="str">
        <f>IF(Table1[[#This Row],[Date]]="","",$C$3)</f>
        <v/>
      </c>
      <c r="BM73" t="str">
        <f>IF(Table1[[#This Row],[Date]]="","",-Table1[[#This Row],[Amount-1]])</f>
        <v/>
      </c>
      <c r="BO73" t="str">
        <f>IF(Table1[[#This Row],[Transaction Type]]="","",Table1[[#This Row],[Transaction Type]])</f>
        <v/>
      </c>
      <c r="BP73" t="str">
        <f>IF(Table1[[#This Row],[Instrument No.]]="","",Table1[[#This Row],[Instrument No.]])</f>
        <v/>
      </c>
      <c r="BQ73" t="str">
        <f>IF(Table1[[#This Row],[Instrument No.]]="","",Table1[[#This Row],[Amount-2]])</f>
        <v/>
      </c>
      <c r="BR73" t="str">
        <f>IF(Table1[[#This Row],[Instrument date]]="","",TEXT(Table1[[#This Row],[Instrument date]],"yyyymmdd"))</f>
        <v/>
      </c>
      <c r="BU73" s="48"/>
      <c r="BV73" s="48"/>
    </row>
    <row r="74" spans="1:74">
      <c r="A74" s="16">
        <f t="shared" si="1"/>
        <v>69</v>
      </c>
      <c r="B74" s="58"/>
      <c r="C74" s="59"/>
      <c r="D74" s="60"/>
      <c r="E74" s="60"/>
      <c r="F74" s="57"/>
      <c r="G74" s="18"/>
      <c r="H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" s="18"/>
      <c r="J74" s="18"/>
      <c r="K74" s="18"/>
      <c r="L74" s="18"/>
      <c r="M74" s="18"/>
      <c r="N74" s="51"/>
      <c r="O74" s="14">
        <f>IF(Table1[[#This Row],[Date]]="",COUNTA(B75:$B$1005),0)</f>
        <v>0</v>
      </c>
      <c r="P74" s="14">
        <f>IF(COUNTA(Table1[[#This Row],[Payments]:[Receipts]])=0,0,(IF(COUNTA(Table1[[#This Row],[Payments]:[Receipts]])&gt;1,1,0)))</f>
        <v>0</v>
      </c>
      <c r="Q74" s="14">
        <f>IF(Table1[[#This Row],[Date]]="",0,IF(AND(Table1[[#This Row],[Date]]&gt;=$Q$2,Table1[[#This Row],[Date]]&lt;=$Q$3),0,1))</f>
        <v>0</v>
      </c>
      <c r="R74" s="14">
        <f>IF(Table1[[#This Row],[Payments]]="",0,IF(ISNUMBER(Table1[[#This Row],[Payments]]),0,1))</f>
        <v>0</v>
      </c>
      <c r="S74" s="14">
        <f>IF(Table1[[#This Row],[Receipts]]="",0,IF(ISNUMBER(Table1[[#This Row],[Receipts]]),0,1))</f>
        <v>0</v>
      </c>
      <c r="T74" s="14">
        <f>IF(LEN(Table1[[#This Row],[Second Ledger]])&gt;0,IF(TYPE(VLOOKUP(Table1[[#This Row],[Second Ledger]],$CZ:$CZ,1,FALSE))=16,1,0),0)</f>
        <v>0</v>
      </c>
      <c r="U74" s="14">
        <f>IF(Table1[[#This Row],[Date]]="",0,IF(Table1[[#This Row],[Voucher Type]]&gt;0,IF(TYPE(VLOOKUP(Table1[[#This Row],[Voucher Type]],Table1[[#All],[Voucher Type Master]],1,FALSE))=16,1,0),0))</f>
        <v>0</v>
      </c>
      <c r="V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" s="14">
        <f>IF(LEN(Table1[[#This Row],[Cost Centre]])&gt;0,IF(TYPE(VLOOKUP(Table1[[#This Row],[Cost Centre]],$DA:$DA,1,FALSE))=16,1,0),0)</f>
        <v>0</v>
      </c>
      <c r="X74" s="14">
        <f>Table1[[#This Row],[Payments]]-Table1[[#This Row],[Receipts]]</f>
        <v>0</v>
      </c>
      <c r="Y74" s="14"/>
      <c r="Z74" s="14"/>
      <c r="AA74" s="14"/>
      <c r="AB74" s="13"/>
      <c r="AC74" s="39"/>
      <c r="AD74" s="39"/>
      <c r="AE74" s="39"/>
      <c r="AF74" s="39"/>
      <c r="AG74" s="42"/>
      <c r="AH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" t="str">
        <f>IF(Table1[[#This Row],[Date]]="","",TEXT(Table1[[#This Row],[Date]],"yyyymmdd"))</f>
        <v/>
      </c>
      <c r="AJ74" t="str">
        <f>Table1[[#This Row],[Date2]]</f>
        <v/>
      </c>
      <c r="AK74" t="str">
        <f>IF(Table1[[#This Row],[Date]]="","",Table1[[#This Row],[Voucher Type]])</f>
        <v/>
      </c>
      <c r="AL74" t="str">
        <f>IF(Table1[[#This Row],[Date]]="","",Table1[[#This Row],[Voucher No]])</f>
        <v/>
      </c>
      <c r="AM74" t="str">
        <f>IF(Table1[[#This Row],[Date]]="","",Table1[[#This Row],[Narration]])</f>
        <v/>
      </c>
      <c r="AN74" t="str">
        <f>IF(Table1[[#This Row],[Date]]="","","tallytools-voucherentry-adhjadhh-"&amp;$AH$1&amp;ROW())</f>
        <v/>
      </c>
      <c r="AO74" t="str">
        <f>IF(Table1[[#This Row],[Date]]="","",$AH$1)</f>
        <v/>
      </c>
      <c r="AP74"/>
      <c r="AQ74" t="str">
        <f>IF(Table1[[#This Row],[Date]]="","","No")</f>
        <v/>
      </c>
      <c r="AR74" t="str">
        <f>IF(Table1[[#This Row],[Date]]="","",IF(Table1[[#This Row],[Net Amt]]&lt;0,"No","Yes"))</f>
        <v/>
      </c>
      <c r="AS74" t="str">
        <f>IF(Table1[[#This Row],[Date]]="","",Table1[[#This Row],[Second Ledger]])</f>
        <v/>
      </c>
      <c r="AT74" t="str">
        <f>IF(Table1[[#This Row],[Date]]="","",IF(Table1[[#This Row],[DP-1]]="Yes",-(Table1[[#This Row],[Payments]]+Table1[[#This Row],[Receipts]]),Table1[[#This Row],[Payments]]+Table1[[#This Row],[Receipts]]))</f>
        <v/>
      </c>
      <c r="AU74"/>
      <c r="AV74" t="str">
        <f>IF(Table1[[#This Row],[Bill Ref No]]="","",Table1[[#This Row],[Bill Ref No]])</f>
        <v/>
      </c>
      <c r="AW74" t="str">
        <f>IF(Table1[[#This Row],[Bill ref name]]="","","New Ref")</f>
        <v/>
      </c>
      <c r="AX74" t="str">
        <f>IF(Table1[[#This Row],[Bill ref name]]="","",Table1[[#This Row],[Amount-1]])</f>
        <v/>
      </c>
      <c r="AY74"/>
      <c r="AZ74"/>
      <c r="BA74" t="str">
        <f>IF(Table1[[#This Row],[Cost Centre]]="","","Primary Cost Category")</f>
        <v/>
      </c>
      <c r="BB74" t="str">
        <f>IF(Table1[[#This Row],[Cost Centre]]="","",Table1[[#This Row],[DP-1]])</f>
        <v/>
      </c>
      <c r="BC74"/>
      <c r="BD74" t="str">
        <f>IF(Table1[[#This Row],[Cost Centre]]="","",Table1[[#This Row],[Cost Centre]])</f>
        <v/>
      </c>
      <c r="BE74" t="str">
        <f>IF(Table1[[#This Row],[Cost Centre]]="","",Table1[[#This Row],[Amount-1]])</f>
        <v/>
      </c>
      <c r="BF74"/>
      <c r="BG74"/>
      <c r="BH74"/>
      <c r="BI74"/>
      <c r="BJ74" t="str">
        <f>IF(Table1[[#This Row],[Date]]="","","No")</f>
        <v/>
      </c>
      <c r="BK74" t="str">
        <f>IF(Table1[[#This Row],[Date]]="","",IF(Table1[[#This Row],[Net Amt]]&lt;0,"Yes","No"))</f>
        <v/>
      </c>
      <c r="BL74" t="str">
        <f>IF(Table1[[#This Row],[Date]]="","",$C$3)</f>
        <v/>
      </c>
      <c r="BM74" t="str">
        <f>IF(Table1[[#This Row],[Date]]="","",-Table1[[#This Row],[Amount-1]])</f>
        <v/>
      </c>
      <c r="BO74" t="str">
        <f>IF(Table1[[#This Row],[Transaction Type]]="","",Table1[[#This Row],[Transaction Type]])</f>
        <v/>
      </c>
      <c r="BP74" t="str">
        <f>IF(Table1[[#This Row],[Instrument No.]]="","",Table1[[#This Row],[Instrument No.]])</f>
        <v/>
      </c>
      <c r="BQ74" t="str">
        <f>IF(Table1[[#This Row],[Instrument No.]]="","",Table1[[#This Row],[Amount-2]])</f>
        <v/>
      </c>
      <c r="BR74" t="str">
        <f>IF(Table1[[#This Row],[Instrument date]]="","",TEXT(Table1[[#This Row],[Instrument date]],"yyyymmdd"))</f>
        <v/>
      </c>
      <c r="BU74" s="48"/>
      <c r="BV74" s="48"/>
    </row>
    <row r="75" spans="1:74">
      <c r="A75" s="16">
        <f t="shared" si="1"/>
        <v>70</v>
      </c>
      <c r="B75" s="58"/>
      <c r="C75" s="59"/>
      <c r="D75" s="60"/>
      <c r="E75" s="60"/>
      <c r="F75" s="57"/>
      <c r="G75" s="18"/>
      <c r="H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" s="18"/>
      <c r="J75" s="18"/>
      <c r="K75" s="18"/>
      <c r="L75" s="18"/>
      <c r="M75" s="18"/>
      <c r="N75" s="51"/>
      <c r="O75" s="14">
        <f>IF(Table1[[#This Row],[Date]]="",COUNTA(B76:$B$1005),0)</f>
        <v>0</v>
      </c>
      <c r="P75" s="14">
        <f>IF(COUNTA(Table1[[#This Row],[Payments]:[Receipts]])=0,0,(IF(COUNTA(Table1[[#This Row],[Payments]:[Receipts]])&gt;1,1,0)))</f>
        <v>0</v>
      </c>
      <c r="Q75" s="14">
        <f>IF(Table1[[#This Row],[Date]]="",0,IF(AND(Table1[[#This Row],[Date]]&gt;=$Q$2,Table1[[#This Row],[Date]]&lt;=$Q$3),0,1))</f>
        <v>0</v>
      </c>
      <c r="R75" s="14">
        <f>IF(Table1[[#This Row],[Payments]]="",0,IF(ISNUMBER(Table1[[#This Row],[Payments]]),0,1))</f>
        <v>0</v>
      </c>
      <c r="S75" s="14">
        <f>IF(Table1[[#This Row],[Receipts]]="",0,IF(ISNUMBER(Table1[[#This Row],[Receipts]]),0,1))</f>
        <v>0</v>
      </c>
      <c r="T75" s="14">
        <f>IF(LEN(Table1[[#This Row],[Second Ledger]])&gt;0,IF(TYPE(VLOOKUP(Table1[[#This Row],[Second Ledger]],$CZ:$CZ,1,FALSE))=16,1,0),0)</f>
        <v>0</v>
      </c>
      <c r="U75" s="14">
        <f>IF(Table1[[#This Row],[Date]]="",0,IF(Table1[[#This Row],[Voucher Type]]&gt;0,IF(TYPE(VLOOKUP(Table1[[#This Row],[Voucher Type]],Table1[[#All],[Voucher Type Master]],1,FALSE))=16,1,0),0))</f>
        <v>0</v>
      </c>
      <c r="V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" s="14">
        <f>IF(LEN(Table1[[#This Row],[Cost Centre]])&gt;0,IF(TYPE(VLOOKUP(Table1[[#This Row],[Cost Centre]],$DA:$DA,1,FALSE))=16,1,0),0)</f>
        <v>0</v>
      </c>
      <c r="X75" s="14">
        <f>Table1[[#This Row],[Payments]]-Table1[[#This Row],[Receipts]]</f>
        <v>0</v>
      </c>
      <c r="Y75" s="14"/>
      <c r="Z75" s="14"/>
      <c r="AA75" s="14"/>
      <c r="AB75" s="13"/>
      <c r="AC75" s="39"/>
      <c r="AD75" s="39"/>
      <c r="AE75" s="39"/>
      <c r="AF75" s="39"/>
      <c r="AG75" s="42"/>
      <c r="AH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" t="str">
        <f>IF(Table1[[#This Row],[Date]]="","",TEXT(Table1[[#This Row],[Date]],"yyyymmdd"))</f>
        <v/>
      </c>
      <c r="AJ75" t="str">
        <f>Table1[[#This Row],[Date2]]</f>
        <v/>
      </c>
      <c r="AK75" t="str">
        <f>IF(Table1[[#This Row],[Date]]="","",Table1[[#This Row],[Voucher Type]])</f>
        <v/>
      </c>
      <c r="AL75" t="str">
        <f>IF(Table1[[#This Row],[Date]]="","",Table1[[#This Row],[Voucher No]])</f>
        <v/>
      </c>
      <c r="AM75" t="str">
        <f>IF(Table1[[#This Row],[Date]]="","",Table1[[#This Row],[Narration]])</f>
        <v/>
      </c>
      <c r="AN75" t="str">
        <f>IF(Table1[[#This Row],[Date]]="","","tallytools-voucherentry-adhjadhh-"&amp;$AH$1&amp;ROW())</f>
        <v/>
      </c>
      <c r="AO75" t="str">
        <f>IF(Table1[[#This Row],[Date]]="","",$AH$1)</f>
        <v/>
      </c>
      <c r="AP75"/>
      <c r="AQ75" t="str">
        <f>IF(Table1[[#This Row],[Date]]="","","No")</f>
        <v/>
      </c>
      <c r="AR75" t="str">
        <f>IF(Table1[[#This Row],[Date]]="","",IF(Table1[[#This Row],[Net Amt]]&lt;0,"No","Yes"))</f>
        <v/>
      </c>
      <c r="AS75" t="str">
        <f>IF(Table1[[#This Row],[Date]]="","",Table1[[#This Row],[Second Ledger]])</f>
        <v/>
      </c>
      <c r="AT75" t="str">
        <f>IF(Table1[[#This Row],[Date]]="","",IF(Table1[[#This Row],[DP-1]]="Yes",-(Table1[[#This Row],[Payments]]+Table1[[#This Row],[Receipts]]),Table1[[#This Row],[Payments]]+Table1[[#This Row],[Receipts]]))</f>
        <v/>
      </c>
      <c r="AU75"/>
      <c r="AV75" t="str">
        <f>IF(Table1[[#This Row],[Bill Ref No]]="","",Table1[[#This Row],[Bill Ref No]])</f>
        <v/>
      </c>
      <c r="AW75" t="str">
        <f>IF(Table1[[#This Row],[Bill ref name]]="","","New Ref")</f>
        <v/>
      </c>
      <c r="AX75" t="str">
        <f>IF(Table1[[#This Row],[Bill ref name]]="","",Table1[[#This Row],[Amount-1]])</f>
        <v/>
      </c>
      <c r="AY75"/>
      <c r="AZ75"/>
      <c r="BA75" t="str">
        <f>IF(Table1[[#This Row],[Cost Centre]]="","","Primary Cost Category")</f>
        <v/>
      </c>
      <c r="BB75" t="str">
        <f>IF(Table1[[#This Row],[Cost Centre]]="","",Table1[[#This Row],[DP-1]])</f>
        <v/>
      </c>
      <c r="BC75"/>
      <c r="BD75" t="str">
        <f>IF(Table1[[#This Row],[Cost Centre]]="","",Table1[[#This Row],[Cost Centre]])</f>
        <v/>
      </c>
      <c r="BE75" t="str">
        <f>IF(Table1[[#This Row],[Cost Centre]]="","",Table1[[#This Row],[Amount-1]])</f>
        <v/>
      </c>
      <c r="BF75"/>
      <c r="BG75"/>
      <c r="BH75"/>
      <c r="BI75"/>
      <c r="BJ75" t="str">
        <f>IF(Table1[[#This Row],[Date]]="","","No")</f>
        <v/>
      </c>
      <c r="BK75" t="str">
        <f>IF(Table1[[#This Row],[Date]]="","",IF(Table1[[#This Row],[Net Amt]]&lt;0,"Yes","No"))</f>
        <v/>
      </c>
      <c r="BL75" t="str">
        <f>IF(Table1[[#This Row],[Date]]="","",$C$3)</f>
        <v/>
      </c>
      <c r="BM75" t="str">
        <f>IF(Table1[[#This Row],[Date]]="","",-Table1[[#This Row],[Amount-1]])</f>
        <v/>
      </c>
      <c r="BO75" t="str">
        <f>IF(Table1[[#This Row],[Transaction Type]]="","",Table1[[#This Row],[Transaction Type]])</f>
        <v/>
      </c>
      <c r="BP75" t="str">
        <f>IF(Table1[[#This Row],[Instrument No.]]="","",Table1[[#This Row],[Instrument No.]])</f>
        <v/>
      </c>
      <c r="BQ75" t="str">
        <f>IF(Table1[[#This Row],[Instrument No.]]="","",Table1[[#This Row],[Amount-2]])</f>
        <v/>
      </c>
      <c r="BR75" t="str">
        <f>IF(Table1[[#This Row],[Instrument date]]="","",TEXT(Table1[[#This Row],[Instrument date]],"yyyymmdd"))</f>
        <v/>
      </c>
      <c r="BU75" s="48"/>
      <c r="BV75" s="48"/>
    </row>
    <row r="76" spans="1:74">
      <c r="A76" s="16">
        <f t="shared" si="1"/>
        <v>71</v>
      </c>
      <c r="B76" s="58"/>
      <c r="C76" s="59"/>
      <c r="D76" s="60"/>
      <c r="E76" s="60"/>
      <c r="F76" s="57"/>
      <c r="G76" s="18"/>
      <c r="H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" s="18"/>
      <c r="J76" s="18"/>
      <c r="K76" s="18"/>
      <c r="L76" s="18"/>
      <c r="M76" s="18"/>
      <c r="N76" s="51"/>
      <c r="O76" s="14">
        <f>IF(Table1[[#This Row],[Date]]="",COUNTA(B77:$B$1005),0)</f>
        <v>0</v>
      </c>
      <c r="P76" s="14">
        <f>IF(COUNTA(Table1[[#This Row],[Payments]:[Receipts]])=0,0,(IF(COUNTA(Table1[[#This Row],[Payments]:[Receipts]])&gt;1,1,0)))</f>
        <v>0</v>
      </c>
      <c r="Q76" s="14">
        <f>IF(Table1[[#This Row],[Date]]="",0,IF(AND(Table1[[#This Row],[Date]]&gt;=$Q$2,Table1[[#This Row],[Date]]&lt;=$Q$3),0,1))</f>
        <v>0</v>
      </c>
      <c r="R76" s="14">
        <f>IF(Table1[[#This Row],[Payments]]="",0,IF(ISNUMBER(Table1[[#This Row],[Payments]]),0,1))</f>
        <v>0</v>
      </c>
      <c r="S76" s="14">
        <f>IF(Table1[[#This Row],[Receipts]]="",0,IF(ISNUMBER(Table1[[#This Row],[Receipts]]),0,1))</f>
        <v>0</v>
      </c>
      <c r="T76" s="14">
        <f>IF(LEN(Table1[[#This Row],[Second Ledger]])&gt;0,IF(TYPE(VLOOKUP(Table1[[#This Row],[Second Ledger]],$CZ:$CZ,1,FALSE))=16,1,0),0)</f>
        <v>0</v>
      </c>
      <c r="U76" s="14">
        <f>IF(Table1[[#This Row],[Date]]="",0,IF(Table1[[#This Row],[Voucher Type]]&gt;0,IF(TYPE(VLOOKUP(Table1[[#This Row],[Voucher Type]],Table1[[#All],[Voucher Type Master]],1,FALSE))=16,1,0),0))</f>
        <v>0</v>
      </c>
      <c r="V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" s="14">
        <f>IF(LEN(Table1[[#This Row],[Cost Centre]])&gt;0,IF(TYPE(VLOOKUP(Table1[[#This Row],[Cost Centre]],$DA:$DA,1,FALSE))=16,1,0),0)</f>
        <v>0</v>
      </c>
      <c r="X76" s="14">
        <f>Table1[[#This Row],[Payments]]-Table1[[#This Row],[Receipts]]</f>
        <v>0</v>
      </c>
      <c r="Y76" s="14"/>
      <c r="Z76" s="14"/>
      <c r="AA76" s="14"/>
      <c r="AB76" s="13"/>
      <c r="AC76" s="39"/>
      <c r="AD76" s="39"/>
      <c r="AE76" s="39"/>
      <c r="AF76" s="39"/>
      <c r="AG76" s="42"/>
      <c r="AH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" t="str">
        <f>IF(Table1[[#This Row],[Date]]="","",TEXT(Table1[[#This Row],[Date]],"yyyymmdd"))</f>
        <v/>
      </c>
      <c r="AJ76" t="str">
        <f>Table1[[#This Row],[Date2]]</f>
        <v/>
      </c>
      <c r="AK76" t="str">
        <f>IF(Table1[[#This Row],[Date]]="","",Table1[[#This Row],[Voucher Type]])</f>
        <v/>
      </c>
      <c r="AL76" t="str">
        <f>IF(Table1[[#This Row],[Date]]="","",Table1[[#This Row],[Voucher No]])</f>
        <v/>
      </c>
      <c r="AM76" t="str">
        <f>IF(Table1[[#This Row],[Date]]="","",Table1[[#This Row],[Narration]])</f>
        <v/>
      </c>
      <c r="AN76" t="str">
        <f>IF(Table1[[#This Row],[Date]]="","","tallytools-voucherentry-adhjadhh-"&amp;$AH$1&amp;ROW())</f>
        <v/>
      </c>
      <c r="AO76" t="str">
        <f>IF(Table1[[#This Row],[Date]]="","",$AH$1)</f>
        <v/>
      </c>
      <c r="AP76"/>
      <c r="AQ76" t="str">
        <f>IF(Table1[[#This Row],[Date]]="","","No")</f>
        <v/>
      </c>
      <c r="AR76" t="str">
        <f>IF(Table1[[#This Row],[Date]]="","",IF(Table1[[#This Row],[Net Amt]]&lt;0,"No","Yes"))</f>
        <v/>
      </c>
      <c r="AS76" t="str">
        <f>IF(Table1[[#This Row],[Date]]="","",Table1[[#This Row],[Second Ledger]])</f>
        <v/>
      </c>
      <c r="AT76" t="str">
        <f>IF(Table1[[#This Row],[Date]]="","",IF(Table1[[#This Row],[DP-1]]="Yes",-(Table1[[#This Row],[Payments]]+Table1[[#This Row],[Receipts]]),Table1[[#This Row],[Payments]]+Table1[[#This Row],[Receipts]]))</f>
        <v/>
      </c>
      <c r="AU76"/>
      <c r="AV76" t="str">
        <f>IF(Table1[[#This Row],[Bill Ref No]]="","",Table1[[#This Row],[Bill Ref No]])</f>
        <v/>
      </c>
      <c r="AW76" t="str">
        <f>IF(Table1[[#This Row],[Bill ref name]]="","","New Ref")</f>
        <v/>
      </c>
      <c r="AX76" t="str">
        <f>IF(Table1[[#This Row],[Bill ref name]]="","",Table1[[#This Row],[Amount-1]])</f>
        <v/>
      </c>
      <c r="AY76"/>
      <c r="AZ76"/>
      <c r="BA76" t="str">
        <f>IF(Table1[[#This Row],[Cost Centre]]="","","Primary Cost Category")</f>
        <v/>
      </c>
      <c r="BB76" t="str">
        <f>IF(Table1[[#This Row],[Cost Centre]]="","",Table1[[#This Row],[DP-1]])</f>
        <v/>
      </c>
      <c r="BC76"/>
      <c r="BD76" t="str">
        <f>IF(Table1[[#This Row],[Cost Centre]]="","",Table1[[#This Row],[Cost Centre]])</f>
        <v/>
      </c>
      <c r="BE76" t="str">
        <f>IF(Table1[[#This Row],[Cost Centre]]="","",Table1[[#This Row],[Amount-1]])</f>
        <v/>
      </c>
      <c r="BF76"/>
      <c r="BG76"/>
      <c r="BH76"/>
      <c r="BI76"/>
      <c r="BJ76" t="str">
        <f>IF(Table1[[#This Row],[Date]]="","","No")</f>
        <v/>
      </c>
      <c r="BK76" t="str">
        <f>IF(Table1[[#This Row],[Date]]="","",IF(Table1[[#This Row],[Net Amt]]&lt;0,"Yes","No"))</f>
        <v/>
      </c>
      <c r="BL76" t="str">
        <f>IF(Table1[[#This Row],[Date]]="","",$C$3)</f>
        <v/>
      </c>
      <c r="BM76" t="str">
        <f>IF(Table1[[#This Row],[Date]]="","",-Table1[[#This Row],[Amount-1]])</f>
        <v/>
      </c>
      <c r="BO76" t="str">
        <f>IF(Table1[[#This Row],[Transaction Type]]="","",Table1[[#This Row],[Transaction Type]])</f>
        <v/>
      </c>
      <c r="BP76" t="str">
        <f>IF(Table1[[#This Row],[Instrument No.]]="","",Table1[[#This Row],[Instrument No.]])</f>
        <v/>
      </c>
      <c r="BQ76" t="str">
        <f>IF(Table1[[#This Row],[Instrument No.]]="","",Table1[[#This Row],[Amount-2]])</f>
        <v/>
      </c>
      <c r="BR76" t="str">
        <f>IF(Table1[[#This Row],[Instrument date]]="","",TEXT(Table1[[#This Row],[Instrument date]],"yyyymmdd"))</f>
        <v/>
      </c>
      <c r="BU76" s="48"/>
      <c r="BV76" s="48"/>
    </row>
    <row r="77" spans="1:74">
      <c r="A77" s="16">
        <f t="shared" si="1"/>
        <v>72</v>
      </c>
      <c r="B77" s="58"/>
      <c r="C77" s="59"/>
      <c r="D77" s="60"/>
      <c r="E77" s="60"/>
      <c r="F77" s="57"/>
      <c r="G77" s="18"/>
      <c r="H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" s="18"/>
      <c r="J77" s="18"/>
      <c r="K77" s="18"/>
      <c r="L77" s="18"/>
      <c r="M77" s="18"/>
      <c r="N77" s="51"/>
      <c r="O77" s="14">
        <f>IF(Table1[[#This Row],[Date]]="",COUNTA(B78:$B$1005),0)</f>
        <v>0</v>
      </c>
      <c r="P77" s="14">
        <f>IF(COUNTA(Table1[[#This Row],[Payments]:[Receipts]])=0,0,(IF(COUNTA(Table1[[#This Row],[Payments]:[Receipts]])&gt;1,1,0)))</f>
        <v>0</v>
      </c>
      <c r="Q77" s="14">
        <f>IF(Table1[[#This Row],[Date]]="",0,IF(AND(Table1[[#This Row],[Date]]&gt;=$Q$2,Table1[[#This Row],[Date]]&lt;=$Q$3),0,1))</f>
        <v>0</v>
      </c>
      <c r="R77" s="14">
        <f>IF(Table1[[#This Row],[Payments]]="",0,IF(ISNUMBER(Table1[[#This Row],[Payments]]),0,1))</f>
        <v>0</v>
      </c>
      <c r="S77" s="14">
        <f>IF(Table1[[#This Row],[Receipts]]="",0,IF(ISNUMBER(Table1[[#This Row],[Receipts]]),0,1))</f>
        <v>0</v>
      </c>
      <c r="T77" s="14">
        <f>IF(LEN(Table1[[#This Row],[Second Ledger]])&gt;0,IF(TYPE(VLOOKUP(Table1[[#This Row],[Second Ledger]],$CZ:$CZ,1,FALSE))=16,1,0),0)</f>
        <v>0</v>
      </c>
      <c r="U77" s="14">
        <f>IF(Table1[[#This Row],[Date]]="",0,IF(Table1[[#This Row],[Voucher Type]]&gt;0,IF(TYPE(VLOOKUP(Table1[[#This Row],[Voucher Type]],Table1[[#All],[Voucher Type Master]],1,FALSE))=16,1,0),0))</f>
        <v>0</v>
      </c>
      <c r="V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" s="14">
        <f>IF(LEN(Table1[[#This Row],[Cost Centre]])&gt;0,IF(TYPE(VLOOKUP(Table1[[#This Row],[Cost Centre]],$DA:$DA,1,FALSE))=16,1,0),0)</f>
        <v>0</v>
      </c>
      <c r="X77" s="14">
        <f>Table1[[#This Row],[Payments]]-Table1[[#This Row],[Receipts]]</f>
        <v>0</v>
      </c>
      <c r="Y77" s="14"/>
      <c r="Z77" s="14"/>
      <c r="AA77" s="14"/>
      <c r="AB77" s="13"/>
      <c r="AC77" s="39"/>
      <c r="AD77" s="39"/>
      <c r="AE77" s="39"/>
      <c r="AF77" s="39"/>
      <c r="AG77" s="42"/>
      <c r="AH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" t="str">
        <f>IF(Table1[[#This Row],[Date]]="","",TEXT(Table1[[#This Row],[Date]],"yyyymmdd"))</f>
        <v/>
      </c>
      <c r="AJ77" t="str">
        <f>Table1[[#This Row],[Date2]]</f>
        <v/>
      </c>
      <c r="AK77" t="str">
        <f>IF(Table1[[#This Row],[Date]]="","",Table1[[#This Row],[Voucher Type]])</f>
        <v/>
      </c>
      <c r="AL77" t="str">
        <f>IF(Table1[[#This Row],[Date]]="","",Table1[[#This Row],[Voucher No]])</f>
        <v/>
      </c>
      <c r="AM77" t="str">
        <f>IF(Table1[[#This Row],[Date]]="","",Table1[[#This Row],[Narration]])</f>
        <v/>
      </c>
      <c r="AN77" t="str">
        <f>IF(Table1[[#This Row],[Date]]="","","tallytools-voucherentry-adhjadhh-"&amp;$AH$1&amp;ROW())</f>
        <v/>
      </c>
      <c r="AO77" t="str">
        <f>IF(Table1[[#This Row],[Date]]="","",$AH$1)</f>
        <v/>
      </c>
      <c r="AP77"/>
      <c r="AQ77" t="str">
        <f>IF(Table1[[#This Row],[Date]]="","","No")</f>
        <v/>
      </c>
      <c r="AR77" t="str">
        <f>IF(Table1[[#This Row],[Date]]="","",IF(Table1[[#This Row],[Net Amt]]&lt;0,"No","Yes"))</f>
        <v/>
      </c>
      <c r="AS77" t="str">
        <f>IF(Table1[[#This Row],[Date]]="","",Table1[[#This Row],[Second Ledger]])</f>
        <v/>
      </c>
      <c r="AT77" t="str">
        <f>IF(Table1[[#This Row],[Date]]="","",IF(Table1[[#This Row],[DP-1]]="Yes",-(Table1[[#This Row],[Payments]]+Table1[[#This Row],[Receipts]]),Table1[[#This Row],[Payments]]+Table1[[#This Row],[Receipts]]))</f>
        <v/>
      </c>
      <c r="AU77"/>
      <c r="AV77" t="str">
        <f>IF(Table1[[#This Row],[Bill Ref No]]="","",Table1[[#This Row],[Bill Ref No]])</f>
        <v/>
      </c>
      <c r="AW77" t="str">
        <f>IF(Table1[[#This Row],[Bill ref name]]="","","New Ref")</f>
        <v/>
      </c>
      <c r="AX77" t="str">
        <f>IF(Table1[[#This Row],[Bill ref name]]="","",Table1[[#This Row],[Amount-1]])</f>
        <v/>
      </c>
      <c r="AY77"/>
      <c r="AZ77"/>
      <c r="BA77" t="str">
        <f>IF(Table1[[#This Row],[Cost Centre]]="","","Primary Cost Category")</f>
        <v/>
      </c>
      <c r="BB77" t="str">
        <f>IF(Table1[[#This Row],[Cost Centre]]="","",Table1[[#This Row],[DP-1]])</f>
        <v/>
      </c>
      <c r="BC77"/>
      <c r="BD77" t="str">
        <f>IF(Table1[[#This Row],[Cost Centre]]="","",Table1[[#This Row],[Cost Centre]])</f>
        <v/>
      </c>
      <c r="BE77" t="str">
        <f>IF(Table1[[#This Row],[Cost Centre]]="","",Table1[[#This Row],[Amount-1]])</f>
        <v/>
      </c>
      <c r="BF77"/>
      <c r="BG77"/>
      <c r="BH77"/>
      <c r="BI77"/>
      <c r="BJ77" t="str">
        <f>IF(Table1[[#This Row],[Date]]="","","No")</f>
        <v/>
      </c>
      <c r="BK77" t="str">
        <f>IF(Table1[[#This Row],[Date]]="","",IF(Table1[[#This Row],[Net Amt]]&lt;0,"Yes","No"))</f>
        <v/>
      </c>
      <c r="BL77" t="str">
        <f>IF(Table1[[#This Row],[Date]]="","",$C$3)</f>
        <v/>
      </c>
      <c r="BM77" t="str">
        <f>IF(Table1[[#This Row],[Date]]="","",-Table1[[#This Row],[Amount-1]])</f>
        <v/>
      </c>
      <c r="BO77" t="str">
        <f>IF(Table1[[#This Row],[Transaction Type]]="","",Table1[[#This Row],[Transaction Type]])</f>
        <v/>
      </c>
      <c r="BP77" t="str">
        <f>IF(Table1[[#This Row],[Instrument No.]]="","",Table1[[#This Row],[Instrument No.]])</f>
        <v/>
      </c>
      <c r="BQ77" t="str">
        <f>IF(Table1[[#This Row],[Instrument No.]]="","",Table1[[#This Row],[Amount-2]])</f>
        <v/>
      </c>
      <c r="BR77" t="str">
        <f>IF(Table1[[#This Row],[Instrument date]]="","",TEXT(Table1[[#This Row],[Instrument date]],"yyyymmdd"))</f>
        <v/>
      </c>
      <c r="BU77" s="48"/>
      <c r="BV77" s="48"/>
    </row>
    <row r="78" spans="1:74">
      <c r="A78" s="16">
        <f t="shared" si="1"/>
        <v>73</v>
      </c>
      <c r="B78" s="58"/>
      <c r="C78" s="59"/>
      <c r="D78" s="60"/>
      <c r="E78" s="60"/>
      <c r="F78" s="57"/>
      <c r="G78" s="18"/>
      <c r="H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" s="18"/>
      <c r="J78" s="18"/>
      <c r="K78" s="18"/>
      <c r="L78" s="18"/>
      <c r="M78" s="18"/>
      <c r="N78" s="51"/>
      <c r="O78" s="14">
        <f>IF(Table1[[#This Row],[Date]]="",COUNTA(B79:$B$1005),0)</f>
        <v>0</v>
      </c>
      <c r="P78" s="14">
        <f>IF(COUNTA(Table1[[#This Row],[Payments]:[Receipts]])=0,0,(IF(COUNTA(Table1[[#This Row],[Payments]:[Receipts]])&gt;1,1,0)))</f>
        <v>0</v>
      </c>
      <c r="Q78" s="14">
        <f>IF(Table1[[#This Row],[Date]]="",0,IF(AND(Table1[[#This Row],[Date]]&gt;=$Q$2,Table1[[#This Row],[Date]]&lt;=$Q$3),0,1))</f>
        <v>0</v>
      </c>
      <c r="R78" s="14">
        <f>IF(Table1[[#This Row],[Payments]]="",0,IF(ISNUMBER(Table1[[#This Row],[Payments]]),0,1))</f>
        <v>0</v>
      </c>
      <c r="S78" s="14">
        <f>IF(Table1[[#This Row],[Receipts]]="",0,IF(ISNUMBER(Table1[[#This Row],[Receipts]]),0,1))</f>
        <v>0</v>
      </c>
      <c r="T78" s="14">
        <f>IF(LEN(Table1[[#This Row],[Second Ledger]])&gt;0,IF(TYPE(VLOOKUP(Table1[[#This Row],[Second Ledger]],$CZ:$CZ,1,FALSE))=16,1,0),0)</f>
        <v>0</v>
      </c>
      <c r="U78" s="14">
        <f>IF(Table1[[#This Row],[Date]]="",0,IF(Table1[[#This Row],[Voucher Type]]&gt;0,IF(TYPE(VLOOKUP(Table1[[#This Row],[Voucher Type]],Table1[[#All],[Voucher Type Master]],1,FALSE))=16,1,0),0))</f>
        <v>0</v>
      </c>
      <c r="V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" s="14">
        <f>IF(LEN(Table1[[#This Row],[Cost Centre]])&gt;0,IF(TYPE(VLOOKUP(Table1[[#This Row],[Cost Centre]],$DA:$DA,1,FALSE))=16,1,0),0)</f>
        <v>0</v>
      </c>
      <c r="X78" s="14">
        <f>Table1[[#This Row],[Payments]]-Table1[[#This Row],[Receipts]]</f>
        <v>0</v>
      </c>
      <c r="Y78" s="14"/>
      <c r="Z78" s="14"/>
      <c r="AA78" s="14"/>
      <c r="AB78" s="13"/>
      <c r="AC78" s="39"/>
      <c r="AD78" s="39"/>
      <c r="AE78" s="39"/>
      <c r="AF78" s="39"/>
      <c r="AG78" s="42"/>
      <c r="AH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" t="str">
        <f>IF(Table1[[#This Row],[Date]]="","",TEXT(Table1[[#This Row],[Date]],"yyyymmdd"))</f>
        <v/>
      </c>
      <c r="AJ78" t="str">
        <f>Table1[[#This Row],[Date2]]</f>
        <v/>
      </c>
      <c r="AK78" t="str">
        <f>IF(Table1[[#This Row],[Date]]="","",Table1[[#This Row],[Voucher Type]])</f>
        <v/>
      </c>
      <c r="AL78" t="str">
        <f>IF(Table1[[#This Row],[Date]]="","",Table1[[#This Row],[Voucher No]])</f>
        <v/>
      </c>
      <c r="AM78" t="str">
        <f>IF(Table1[[#This Row],[Date]]="","",Table1[[#This Row],[Narration]])</f>
        <v/>
      </c>
      <c r="AN78" t="str">
        <f>IF(Table1[[#This Row],[Date]]="","","tallytools-voucherentry-adhjadhh-"&amp;$AH$1&amp;ROW())</f>
        <v/>
      </c>
      <c r="AO78" t="str">
        <f>IF(Table1[[#This Row],[Date]]="","",$AH$1)</f>
        <v/>
      </c>
      <c r="AP78"/>
      <c r="AQ78" t="str">
        <f>IF(Table1[[#This Row],[Date]]="","","No")</f>
        <v/>
      </c>
      <c r="AR78" t="str">
        <f>IF(Table1[[#This Row],[Date]]="","",IF(Table1[[#This Row],[Net Amt]]&lt;0,"No","Yes"))</f>
        <v/>
      </c>
      <c r="AS78" t="str">
        <f>IF(Table1[[#This Row],[Date]]="","",Table1[[#This Row],[Second Ledger]])</f>
        <v/>
      </c>
      <c r="AT78" t="str">
        <f>IF(Table1[[#This Row],[Date]]="","",IF(Table1[[#This Row],[DP-1]]="Yes",-(Table1[[#This Row],[Payments]]+Table1[[#This Row],[Receipts]]),Table1[[#This Row],[Payments]]+Table1[[#This Row],[Receipts]]))</f>
        <v/>
      </c>
      <c r="AU78"/>
      <c r="AV78" t="str">
        <f>IF(Table1[[#This Row],[Bill Ref No]]="","",Table1[[#This Row],[Bill Ref No]])</f>
        <v/>
      </c>
      <c r="AW78" t="str">
        <f>IF(Table1[[#This Row],[Bill ref name]]="","","New Ref")</f>
        <v/>
      </c>
      <c r="AX78" t="str">
        <f>IF(Table1[[#This Row],[Bill ref name]]="","",Table1[[#This Row],[Amount-1]])</f>
        <v/>
      </c>
      <c r="AY78"/>
      <c r="AZ78"/>
      <c r="BA78" t="str">
        <f>IF(Table1[[#This Row],[Cost Centre]]="","","Primary Cost Category")</f>
        <v/>
      </c>
      <c r="BB78" t="str">
        <f>IF(Table1[[#This Row],[Cost Centre]]="","",Table1[[#This Row],[DP-1]])</f>
        <v/>
      </c>
      <c r="BC78"/>
      <c r="BD78" t="str">
        <f>IF(Table1[[#This Row],[Cost Centre]]="","",Table1[[#This Row],[Cost Centre]])</f>
        <v/>
      </c>
      <c r="BE78" t="str">
        <f>IF(Table1[[#This Row],[Cost Centre]]="","",Table1[[#This Row],[Amount-1]])</f>
        <v/>
      </c>
      <c r="BF78"/>
      <c r="BG78"/>
      <c r="BH78"/>
      <c r="BI78"/>
      <c r="BJ78" t="str">
        <f>IF(Table1[[#This Row],[Date]]="","","No")</f>
        <v/>
      </c>
      <c r="BK78" t="str">
        <f>IF(Table1[[#This Row],[Date]]="","",IF(Table1[[#This Row],[Net Amt]]&lt;0,"Yes","No"))</f>
        <v/>
      </c>
      <c r="BL78" t="str">
        <f>IF(Table1[[#This Row],[Date]]="","",$C$3)</f>
        <v/>
      </c>
      <c r="BM78" t="str">
        <f>IF(Table1[[#This Row],[Date]]="","",-Table1[[#This Row],[Amount-1]])</f>
        <v/>
      </c>
      <c r="BO78" t="str">
        <f>IF(Table1[[#This Row],[Transaction Type]]="","",Table1[[#This Row],[Transaction Type]])</f>
        <v/>
      </c>
      <c r="BP78" t="str">
        <f>IF(Table1[[#This Row],[Instrument No.]]="","",Table1[[#This Row],[Instrument No.]])</f>
        <v/>
      </c>
      <c r="BQ78" t="str">
        <f>IF(Table1[[#This Row],[Instrument No.]]="","",Table1[[#This Row],[Amount-2]])</f>
        <v/>
      </c>
      <c r="BR78" t="str">
        <f>IF(Table1[[#This Row],[Instrument date]]="","",TEXT(Table1[[#This Row],[Instrument date]],"yyyymmdd"))</f>
        <v/>
      </c>
      <c r="BU78" s="48"/>
      <c r="BV78" s="48"/>
    </row>
    <row r="79" spans="1:74">
      <c r="A79" s="16">
        <f t="shared" si="1"/>
        <v>74</v>
      </c>
      <c r="B79" s="58"/>
      <c r="C79" s="59"/>
      <c r="D79" s="60"/>
      <c r="E79" s="60"/>
      <c r="F79" s="57"/>
      <c r="G79" s="18"/>
      <c r="H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" s="18"/>
      <c r="J79" s="18"/>
      <c r="K79" s="18"/>
      <c r="L79" s="18"/>
      <c r="M79" s="18"/>
      <c r="N79" s="51"/>
      <c r="O79" s="14">
        <f>IF(Table1[[#This Row],[Date]]="",COUNTA(B80:$B$1005),0)</f>
        <v>0</v>
      </c>
      <c r="P79" s="14">
        <f>IF(COUNTA(Table1[[#This Row],[Payments]:[Receipts]])=0,0,(IF(COUNTA(Table1[[#This Row],[Payments]:[Receipts]])&gt;1,1,0)))</f>
        <v>0</v>
      </c>
      <c r="Q79" s="14">
        <f>IF(Table1[[#This Row],[Date]]="",0,IF(AND(Table1[[#This Row],[Date]]&gt;=$Q$2,Table1[[#This Row],[Date]]&lt;=$Q$3),0,1))</f>
        <v>0</v>
      </c>
      <c r="R79" s="14">
        <f>IF(Table1[[#This Row],[Payments]]="",0,IF(ISNUMBER(Table1[[#This Row],[Payments]]),0,1))</f>
        <v>0</v>
      </c>
      <c r="S79" s="14">
        <f>IF(Table1[[#This Row],[Receipts]]="",0,IF(ISNUMBER(Table1[[#This Row],[Receipts]]),0,1))</f>
        <v>0</v>
      </c>
      <c r="T79" s="14">
        <f>IF(LEN(Table1[[#This Row],[Second Ledger]])&gt;0,IF(TYPE(VLOOKUP(Table1[[#This Row],[Second Ledger]],$CZ:$CZ,1,FALSE))=16,1,0),0)</f>
        <v>0</v>
      </c>
      <c r="U79" s="14">
        <f>IF(Table1[[#This Row],[Date]]="",0,IF(Table1[[#This Row],[Voucher Type]]&gt;0,IF(TYPE(VLOOKUP(Table1[[#This Row],[Voucher Type]],Table1[[#All],[Voucher Type Master]],1,FALSE))=16,1,0),0))</f>
        <v>0</v>
      </c>
      <c r="V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" s="14">
        <f>IF(LEN(Table1[[#This Row],[Cost Centre]])&gt;0,IF(TYPE(VLOOKUP(Table1[[#This Row],[Cost Centre]],$DA:$DA,1,FALSE))=16,1,0),0)</f>
        <v>0</v>
      </c>
      <c r="X79" s="14">
        <f>Table1[[#This Row],[Payments]]-Table1[[#This Row],[Receipts]]</f>
        <v>0</v>
      </c>
      <c r="Y79" s="14"/>
      <c r="Z79" s="14"/>
      <c r="AA79" s="14"/>
      <c r="AB79" s="13"/>
      <c r="AC79" s="39"/>
      <c r="AD79" s="39"/>
      <c r="AE79" s="39"/>
      <c r="AF79" s="39"/>
      <c r="AG79" s="42"/>
      <c r="AH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" t="str">
        <f>IF(Table1[[#This Row],[Date]]="","",TEXT(Table1[[#This Row],[Date]],"yyyymmdd"))</f>
        <v/>
      </c>
      <c r="AJ79" t="str">
        <f>Table1[[#This Row],[Date2]]</f>
        <v/>
      </c>
      <c r="AK79" t="str">
        <f>IF(Table1[[#This Row],[Date]]="","",Table1[[#This Row],[Voucher Type]])</f>
        <v/>
      </c>
      <c r="AL79" t="str">
        <f>IF(Table1[[#This Row],[Date]]="","",Table1[[#This Row],[Voucher No]])</f>
        <v/>
      </c>
      <c r="AM79" t="str">
        <f>IF(Table1[[#This Row],[Date]]="","",Table1[[#This Row],[Narration]])</f>
        <v/>
      </c>
      <c r="AN79" t="str">
        <f>IF(Table1[[#This Row],[Date]]="","","tallytools-voucherentry-adhjadhh-"&amp;$AH$1&amp;ROW())</f>
        <v/>
      </c>
      <c r="AO79" t="str">
        <f>IF(Table1[[#This Row],[Date]]="","",$AH$1)</f>
        <v/>
      </c>
      <c r="AP79"/>
      <c r="AQ79" t="str">
        <f>IF(Table1[[#This Row],[Date]]="","","No")</f>
        <v/>
      </c>
      <c r="AR79" t="str">
        <f>IF(Table1[[#This Row],[Date]]="","",IF(Table1[[#This Row],[Net Amt]]&lt;0,"No","Yes"))</f>
        <v/>
      </c>
      <c r="AS79" t="str">
        <f>IF(Table1[[#This Row],[Date]]="","",Table1[[#This Row],[Second Ledger]])</f>
        <v/>
      </c>
      <c r="AT79" t="str">
        <f>IF(Table1[[#This Row],[Date]]="","",IF(Table1[[#This Row],[DP-1]]="Yes",-(Table1[[#This Row],[Payments]]+Table1[[#This Row],[Receipts]]),Table1[[#This Row],[Payments]]+Table1[[#This Row],[Receipts]]))</f>
        <v/>
      </c>
      <c r="AU79"/>
      <c r="AV79" t="str">
        <f>IF(Table1[[#This Row],[Bill Ref No]]="","",Table1[[#This Row],[Bill Ref No]])</f>
        <v/>
      </c>
      <c r="AW79" t="str">
        <f>IF(Table1[[#This Row],[Bill ref name]]="","","New Ref")</f>
        <v/>
      </c>
      <c r="AX79" t="str">
        <f>IF(Table1[[#This Row],[Bill ref name]]="","",Table1[[#This Row],[Amount-1]])</f>
        <v/>
      </c>
      <c r="AY79"/>
      <c r="AZ79"/>
      <c r="BA79" t="str">
        <f>IF(Table1[[#This Row],[Cost Centre]]="","","Primary Cost Category")</f>
        <v/>
      </c>
      <c r="BB79" t="str">
        <f>IF(Table1[[#This Row],[Cost Centre]]="","",Table1[[#This Row],[DP-1]])</f>
        <v/>
      </c>
      <c r="BC79"/>
      <c r="BD79" t="str">
        <f>IF(Table1[[#This Row],[Cost Centre]]="","",Table1[[#This Row],[Cost Centre]])</f>
        <v/>
      </c>
      <c r="BE79" t="str">
        <f>IF(Table1[[#This Row],[Cost Centre]]="","",Table1[[#This Row],[Amount-1]])</f>
        <v/>
      </c>
      <c r="BF79"/>
      <c r="BG79"/>
      <c r="BH79"/>
      <c r="BI79"/>
      <c r="BJ79" t="str">
        <f>IF(Table1[[#This Row],[Date]]="","","No")</f>
        <v/>
      </c>
      <c r="BK79" t="str">
        <f>IF(Table1[[#This Row],[Date]]="","",IF(Table1[[#This Row],[Net Amt]]&lt;0,"Yes","No"))</f>
        <v/>
      </c>
      <c r="BL79" t="str">
        <f>IF(Table1[[#This Row],[Date]]="","",$C$3)</f>
        <v/>
      </c>
      <c r="BM79" t="str">
        <f>IF(Table1[[#This Row],[Date]]="","",-Table1[[#This Row],[Amount-1]])</f>
        <v/>
      </c>
      <c r="BO79" t="str">
        <f>IF(Table1[[#This Row],[Transaction Type]]="","",Table1[[#This Row],[Transaction Type]])</f>
        <v/>
      </c>
      <c r="BP79" t="str">
        <f>IF(Table1[[#This Row],[Instrument No.]]="","",Table1[[#This Row],[Instrument No.]])</f>
        <v/>
      </c>
      <c r="BQ79" t="str">
        <f>IF(Table1[[#This Row],[Instrument No.]]="","",Table1[[#This Row],[Amount-2]])</f>
        <v/>
      </c>
      <c r="BR79" t="str">
        <f>IF(Table1[[#This Row],[Instrument date]]="","",TEXT(Table1[[#This Row],[Instrument date]],"yyyymmdd"))</f>
        <v/>
      </c>
      <c r="BU79" s="48"/>
      <c r="BV79" s="48"/>
    </row>
    <row r="80" spans="1:74">
      <c r="A80" s="16">
        <f t="shared" si="1"/>
        <v>75</v>
      </c>
      <c r="B80" s="58"/>
      <c r="C80" s="59"/>
      <c r="D80" s="60"/>
      <c r="E80" s="60"/>
      <c r="F80" s="57"/>
      <c r="G80" s="18"/>
      <c r="H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" s="18"/>
      <c r="J80" s="18"/>
      <c r="K80" s="18"/>
      <c r="L80" s="18"/>
      <c r="M80" s="18"/>
      <c r="N80" s="51"/>
      <c r="O80" s="14">
        <f>IF(Table1[[#This Row],[Date]]="",COUNTA(B81:$B$1005),0)</f>
        <v>0</v>
      </c>
      <c r="P80" s="14">
        <f>IF(COUNTA(Table1[[#This Row],[Payments]:[Receipts]])=0,0,(IF(COUNTA(Table1[[#This Row],[Payments]:[Receipts]])&gt;1,1,0)))</f>
        <v>0</v>
      </c>
      <c r="Q80" s="14">
        <f>IF(Table1[[#This Row],[Date]]="",0,IF(AND(Table1[[#This Row],[Date]]&gt;=$Q$2,Table1[[#This Row],[Date]]&lt;=$Q$3),0,1))</f>
        <v>0</v>
      </c>
      <c r="R80" s="14">
        <f>IF(Table1[[#This Row],[Payments]]="",0,IF(ISNUMBER(Table1[[#This Row],[Payments]]),0,1))</f>
        <v>0</v>
      </c>
      <c r="S80" s="14">
        <f>IF(Table1[[#This Row],[Receipts]]="",0,IF(ISNUMBER(Table1[[#This Row],[Receipts]]),0,1))</f>
        <v>0</v>
      </c>
      <c r="T80" s="14">
        <f>IF(LEN(Table1[[#This Row],[Second Ledger]])&gt;0,IF(TYPE(VLOOKUP(Table1[[#This Row],[Second Ledger]],$CZ:$CZ,1,FALSE))=16,1,0),0)</f>
        <v>0</v>
      </c>
      <c r="U80" s="14">
        <f>IF(Table1[[#This Row],[Date]]="",0,IF(Table1[[#This Row],[Voucher Type]]&gt;0,IF(TYPE(VLOOKUP(Table1[[#This Row],[Voucher Type]],Table1[[#All],[Voucher Type Master]],1,FALSE))=16,1,0),0))</f>
        <v>0</v>
      </c>
      <c r="V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" s="14">
        <f>IF(LEN(Table1[[#This Row],[Cost Centre]])&gt;0,IF(TYPE(VLOOKUP(Table1[[#This Row],[Cost Centre]],$DA:$DA,1,FALSE))=16,1,0),0)</f>
        <v>0</v>
      </c>
      <c r="X80" s="14">
        <f>Table1[[#This Row],[Payments]]-Table1[[#This Row],[Receipts]]</f>
        <v>0</v>
      </c>
      <c r="Y80" s="14"/>
      <c r="Z80" s="14"/>
      <c r="AA80" s="14"/>
      <c r="AB80" s="13"/>
      <c r="AC80" s="39"/>
      <c r="AD80" s="39"/>
      <c r="AE80" s="39"/>
      <c r="AF80" s="39"/>
      <c r="AG80" s="42"/>
      <c r="AH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" t="str">
        <f>IF(Table1[[#This Row],[Date]]="","",TEXT(Table1[[#This Row],[Date]],"yyyymmdd"))</f>
        <v/>
      </c>
      <c r="AJ80" t="str">
        <f>Table1[[#This Row],[Date2]]</f>
        <v/>
      </c>
      <c r="AK80" t="str">
        <f>IF(Table1[[#This Row],[Date]]="","",Table1[[#This Row],[Voucher Type]])</f>
        <v/>
      </c>
      <c r="AL80" t="str">
        <f>IF(Table1[[#This Row],[Date]]="","",Table1[[#This Row],[Voucher No]])</f>
        <v/>
      </c>
      <c r="AM80" t="str">
        <f>IF(Table1[[#This Row],[Date]]="","",Table1[[#This Row],[Narration]])</f>
        <v/>
      </c>
      <c r="AN80" t="str">
        <f>IF(Table1[[#This Row],[Date]]="","","tallytools-voucherentry-adhjadhh-"&amp;$AH$1&amp;ROW())</f>
        <v/>
      </c>
      <c r="AO80" t="str">
        <f>IF(Table1[[#This Row],[Date]]="","",$AH$1)</f>
        <v/>
      </c>
      <c r="AP80"/>
      <c r="AQ80" t="str">
        <f>IF(Table1[[#This Row],[Date]]="","","No")</f>
        <v/>
      </c>
      <c r="AR80" t="str">
        <f>IF(Table1[[#This Row],[Date]]="","",IF(Table1[[#This Row],[Net Amt]]&lt;0,"No","Yes"))</f>
        <v/>
      </c>
      <c r="AS80" t="str">
        <f>IF(Table1[[#This Row],[Date]]="","",Table1[[#This Row],[Second Ledger]])</f>
        <v/>
      </c>
      <c r="AT80" t="str">
        <f>IF(Table1[[#This Row],[Date]]="","",IF(Table1[[#This Row],[DP-1]]="Yes",-(Table1[[#This Row],[Payments]]+Table1[[#This Row],[Receipts]]),Table1[[#This Row],[Payments]]+Table1[[#This Row],[Receipts]]))</f>
        <v/>
      </c>
      <c r="AU80"/>
      <c r="AV80" t="str">
        <f>IF(Table1[[#This Row],[Bill Ref No]]="","",Table1[[#This Row],[Bill Ref No]])</f>
        <v/>
      </c>
      <c r="AW80" t="str">
        <f>IF(Table1[[#This Row],[Bill ref name]]="","","New Ref")</f>
        <v/>
      </c>
      <c r="AX80" t="str">
        <f>IF(Table1[[#This Row],[Bill ref name]]="","",Table1[[#This Row],[Amount-1]])</f>
        <v/>
      </c>
      <c r="AY80"/>
      <c r="AZ80"/>
      <c r="BA80" t="str">
        <f>IF(Table1[[#This Row],[Cost Centre]]="","","Primary Cost Category")</f>
        <v/>
      </c>
      <c r="BB80" t="str">
        <f>IF(Table1[[#This Row],[Cost Centre]]="","",Table1[[#This Row],[DP-1]])</f>
        <v/>
      </c>
      <c r="BC80"/>
      <c r="BD80" t="str">
        <f>IF(Table1[[#This Row],[Cost Centre]]="","",Table1[[#This Row],[Cost Centre]])</f>
        <v/>
      </c>
      <c r="BE80" t="str">
        <f>IF(Table1[[#This Row],[Cost Centre]]="","",Table1[[#This Row],[Amount-1]])</f>
        <v/>
      </c>
      <c r="BF80"/>
      <c r="BG80"/>
      <c r="BH80"/>
      <c r="BI80"/>
      <c r="BJ80" t="str">
        <f>IF(Table1[[#This Row],[Date]]="","","No")</f>
        <v/>
      </c>
      <c r="BK80" t="str">
        <f>IF(Table1[[#This Row],[Date]]="","",IF(Table1[[#This Row],[Net Amt]]&lt;0,"Yes","No"))</f>
        <v/>
      </c>
      <c r="BL80" t="str">
        <f>IF(Table1[[#This Row],[Date]]="","",$C$3)</f>
        <v/>
      </c>
      <c r="BM80" t="str">
        <f>IF(Table1[[#This Row],[Date]]="","",-Table1[[#This Row],[Amount-1]])</f>
        <v/>
      </c>
      <c r="BO80" t="str">
        <f>IF(Table1[[#This Row],[Transaction Type]]="","",Table1[[#This Row],[Transaction Type]])</f>
        <v/>
      </c>
      <c r="BP80" t="str">
        <f>IF(Table1[[#This Row],[Instrument No.]]="","",Table1[[#This Row],[Instrument No.]])</f>
        <v/>
      </c>
      <c r="BQ80" t="str">
        <f>IF(Table1[[#This Row],[Instrument No.]]="","",Table1[[#This Row],[Amount-2]])</f>
        <v/>
      </c>
      <c r="BR80" t="str">
        <f>IF(Table1[[#This Row],[Instrument date]]="","",TEXT(Table1[[#This Row],[Instrument date]],"yyyymmdd"))</f>
        <v/>
      </c>
      <c r="BU80" s="48"/>
      <c r="BV80" s="48"/>
    </row>
    <row r="81" spans="1:74">
      <c r="A81" s="16">
        <f t="shared" si="1"/>
        <v>76</v>
      </c>
      <c r="B81" s="58"/>
      <c r="C81" s="59"/>
      <c r="D81" s="60"/>
      <c r="E81" s="60"/>
      <c r="F81" s="57"/>
      <c r="G81" s="18"/>
      <c r="H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" s="18"/>
      <c r="J81" s="18"/>
      <c r="K81" s="18"/>
      <c r="L81" s="18"/>
      <c r="M81" s="18"/>
      <c r="N81" s="51"/>
      <c r="O81" s="14">
        <f>IF(Table1[[#This Row],[Date]]="",COUNTA(B82:$B$1005),0)</f>
        <v>0</v>
      </c>
      <c r="P81" s="14">
        <f>IF(COUNTA(Table1[[#This Row],[Payments]:[Receipts]])=0,0,(IF(COUNTA(Table1[[#This Row],[Payments]:[Receipts]])&gt;1,1,0)))</f>
        <v>0</v>
      </c>
      <c r="Q81" s="14">
        <f>IF(Table1[[#This Row],[Date]]="",0,IF(AND(Table1[[#This Row],[Date]]&gt;=$Q$2,Table1[[#This Row],[Date]]&lt;=$Q$3),0,1))</f>
        <v>0</v>
      </c>
      <c r="R81" s="14">
        <f>IF(Table1[[#This Row],[Payments]]="",0,IF(ISNUMBER(Table1[[#This Row],[Payments]]),0,1))</f>
        <v>0</v>
      </c>
      <c r="S81" s="14">
        <f>IF(Table1[[#This Row],[Receipts]]="",0,IF(ISNUMBER(Table1[[#This Row],[Receipts]]),0,1))</f>
        <v>0</v>
      </c>
      <c r="T81" s="14">
        <f>IF(LEN(Table1[[#This Row],[Second Ledger]])&gt;0,IF(TYPE(VLOOKUP(Table1[[#This Row],[Second Ledger]],$CZ:$CZ,1,FALSE))=16,1,0),0)</f>
        <v>0</v>
      </c>
      <c r="U81" s="14">
        <f>IF(Table1[[#This Row],[Date]]="",0,IF(Table1[[#This Row],[Voucher Type]]&gt;0,IF(TYPE(VLOOKUP(Table1[[#This Row],[Voucher Type]],Table1[[#All],[Voucher Type Master]],1,FALSE))=16,1,0),0))</f>
        <v>0</v>
      </c>
      <c r="V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" s="14">
        <f>IF(LEN(Table1[[#This Row],[Cost Centre]])&gt;0,IF(TYPE(VLOOKUP(Table1[[#This Row],[Cost Centre]],$DA:$DA,1,FALSE))=16,1,0),0)</f>
        <v>0</v>
      </c>
      <c r="X81" s="14">
        <f>Table1[[#This Row],[Payments]]-Table1[[#This Row],[Receipts]]</f>
        <v>0</v>
      </c>
      <c r="Y81" s="14"/>
      <c r="Z81" s="14"/>
      <c r="AA81" s="14"/>
      <c r="AB81" s="13"/>
      <c r="AC81" s="39"/>
      <c r="AD81" s="39"/>
      <c r="AE81" s="39"/>
      <c r="AF81" s="39"/>
      <c r="AG81" s="42"/>
      <c r="AH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" t="str">
        <f>IF(Table1[[#This Row],[Date]]="","",TEXT(Table1[[#This Row],[Date]],"yyyymmdd"))</f>
        <v/>
      </c>
      <c r="AJ81" t="str">
        <f>Table1[[#This Row],[Date2]]</f>
        <v/>
      </c>
      <c r="AK81" t="str">
        <f>IF(Table1[[#This Row],[Date]]="","",Table1[[#This Row],[Voucher Type]])</f>
        <v/>
      </c>
      <c r="AL81" t="str">
        <f>IF(Table1[[#This Row],[Date]]="","",Table1[[#This Row],[Voucher No]])</f>
        <v/>
      </c>
      <c r="AM81" t="str">
        <f>IF(Table1[[#This Row],[Date]]="","",Table1[[#This Row],[Narration]])</f>
        <v/>
      </c>
      <c r="AN81" t="str">
        <f>IF(Table1[[#This Row],[Date]]="","","tallytools-voucherentry-adhjadhh-"&amp;$AH$1&amp;ROW())</f>
        <v/>
      </c>
      <c r="AO81" t="str">
        <f>IF(Table1[[#This Row],[Date]]="","",$AH$1)</f>
        <v/>
      </c>
      <c r="AP81"/>
      <c r="AQ81" t="str">
        <f>IF(Table1[[#This Row],[Date]]="","","No")</f>
        <v/>
      </c>
      <c r="AR81" t="str">
        <f>IF(Table1[[#This Row],[Date]]="","",IF(Table1[[#This Row],[Net Amt]]&lt;0,"No","Yes"))</f>
        <v/>
      </c>
      <c r="AS81" t="str">
        <f>IF(Table1[[#This Row],[Date]]="","",Table1[[#This Row],[Second Ledger]])</f>
        <v/>
      </c>
      <c r="AT81" t="str">
        <f>IF(Table1[[#This Row],[Date]]="","",IF(Table1[[#This Row],[DP-1]]="Yes",-(Table1[[#This Row],[Payments]]+Table1[[#This Row],[Receipts]]),Table1[[#This Row],[Payments]]+Table1[[#This Row],[Receipts]]))</f>
        <v/>
      </c>
      <c r="AU81"/>
      <c r="AV81" t="str">
        <f>IF(Table1[[#This Row],[Bill Ref No]]="","",Table1[[#This Row],[Bill Ref No]])</f>
        <v/>
      </c>
      <c r="AW81" t="str">
        <f>IF(Table1[[#This Row],[Bill ref name]]="","","New Ref")</f>
        <v/>
      </c>
      <c r="AX81" t="str">
        <f>IF(Table1[[#This Row],[Bill ref name]]="","",Table1[[#This Row],[Amount-1]])</f>
        <v/>
      </c>
      <c r="AY81"/>
      <c r="AZ81"/>
      <c r="BA81" t="str">
        <f>IF(Table1[[#This Row],[Cost Centre]]="","","Primary Cost Category")</f>
        <v/>
      </c>
      <c r="BB81" t="str">
        <f>IF(Table1[[#This Row],[Cost Centre]]="","",Table1[[#This Row],[DP-1]])</f>
        <v/>
      </c>
      <c r="BC81"/>
      <c r="BD81" t="str">
        <f>IF(Table1[[#This Row],[Cost Centre]]="","",Table1[[#This Row],[Cost Centre]])</f>
        <v/>
      </c>
      <c r="BE81" t="str">
        <f>IF(Table1[[#This Row],[Cost Centre]]="","",Table1[[#This Row],[Amount-1]])</f>
        <v/>
      </c>
      <c r="BF81"/>
      <c r="BG81"/>
      <c r="BH81"/>
      <c r="BI81"/>
      <c r="BJ81" t="str">
        <f>IF(Table1[[#This Row],[Date]]="","","No")</f>
        <v/>
      </c>
      <c r="BK81" t="str">
        <f>IF(Table1[[#This Row],[Date]]="","",IF(Table1[[#This Row],[Net Amt]]&lt;0,"Yes","No"))</f>
        <v/>
      </c>
      <c r="BL81" t="str">
        <f>IF(Table1[[#This Row],[Date]]="","",$C$3)</f>
        <v/>
      </c>
      <c r="BM81" t="str">
        <f>IF(Table1[[#This Row],[Date]]="","",-Table1[[#This Row],[Amount-1]])</f>
        <v/>
      </c>
      <c r="BO81" t="str">
        <f>IF(Table1[[#This Row],[Transaction Type]]="","",Table1[[#This Row],[Transaction Type]])</f>
        <v/>
      </c>
      <c r="BP81" t="str">
        <f>IF(Table1[[#This Row],[Instrument No.]]="","",Table1[[#This Row],[Instrument No.]])</f>
        <v/>
      </c>
      <c r="BQ81" t="str">
        <f>IF(Table1[[#This Row],[Instrument No.]]="","",Table1[[#This Row],[Amount-2]])</f>
        <v/>
      </c>
      <c r="BR81" t="str">
        <f>IF(Table1[[#This Row],[Instrument date]]="","",TEXT(Table1[[#This Row],[Instrument date]],"yyyymmdd"))</f>
        <v/>
      </c>
      <c r="BU81" s="48"/>
      <c r="BV81" s="48"/>
    </row>
    <row r="82" spans="1:74">
      <c r="A82" s="16">
        <f t="shared" si="1"/>
        <v>77</v>
      </c>
      <c r="B82" s="58"/>
      <c r="C82" s="59"/>
      <c r="D82" s="60"/>
      <c r="E82" s="60"/>
      <c r="F82" s="57"/>
      <c r="G82" s="18"/>
      <c r="H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" s="18"/>
      <c r="J82" s="18"/>
      <c r="K82" s="18"/>
      <c r="L82" s="18"/>
      <c r="M82" s="18"/>
      <c r="N82" s="51"/>
      <c r="O82" s="14">
        <f>IF(Table1[[#This Row],[Date]]="",COUNTA(B83:$B$1005),0)</f>
        <v>0</v>
      </c>
      <c r="P82" s="14">
        <f>IF(COUNTA(Table1[[#This Row],[Payments]:[Receipts]])=0,0,(IF(COUNTA(Table1[[#This Row],[Payments]:[Receipts]])&gt;1,1,0)))</f>
        <v>0</v>
      </c>
      <c r="Q82" s="14">
        <f>IF(Table1[[#This Row],[Date]]="",0,IF(AND(Table1[[#This Row],[Date]]&gt;=$Q$2,Table1[[#This Row],[Date]]&lt;=$Q$3),0,1))</f>
        <v>0</v>
      </c>
      <c r="R82" s="14">
        <f>IF(Table1[[#This Row],[Payments]]="",0,IF(ISNUMBER(Table1[[#This Row],[Payments]]),0,1))</f>
        <v>0</v>
      </c>
      <c r="S82" s="14">
        <f>IF(Table1[[#This Row],[Receipts]]="",0,IF(ISNUMBER(Table1[[#This Row],[Receipts]]),0,1))</f>
        <v>0</v>
      </c>
      <c r="T82" s="14">
        <f>IF(LEN(Table1[[#This Row],[Second Ledger]])&gt;0,IF(TYPE(VLOOKUP(Table1[[#This Row],[Second Ledger]],$CZ:$CZ,1,FALSE))=16,1,0),0)</f>
        <v>0</v>
      </c>
      <c r="U82" s="14">
        <f>IF(Table1[[#This Row],[Date]]="",0,IF(Table1[[#This Row],[Voucher Type]]&gt;0,IF(TYPE(VLOOKUP(Table1[[#This Row],[Voucher Type]],Table1[[#All],[Voucher Type Master]],1,FALSE))=16,1,0),0))</f>
        <v>0</v>
      </c>
      <c r="V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" s="14">
        <f>IF(LEN(Table1[[#This Row],[Cost Centre]])&gt;0,IF(TYPE(VLOOKUP(Table1[[#This Row],[Cost Centre]],$DA:$DA,1,FALSE))=16,1,0),0)</f>
        <v>0</v>
      </c>
      <c r="X82" s="14">
        <f>Table1[[#This Row],[Payments]]-Table1[[#This Row],[Receipts]]</f>
        <v>0</v>
      </c>
      <c r="Y82" s="14"/>
      <c r="Z82" s="14"/>
      <c r="AA82" s="14"/>
      <c r="AB82" s="13"/>
      <c r="AC82" s="39"/>
      <c r="AD82" s="39"/>
      <c r="AE82" s="39"/>
      <c r="AF82" s="39"/>
      <c r="AG82" s="42"/>
      <c r="AH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" t="str">
        <f>IF(Table1[[#This Row],[Date]]="","",TEXT(Table1[[#This Row],[Date]],"yyyymmdd"))</f>
        <v/>
      </c>
      <c r="AJ82" t="str">
        <f>Table1[[#This Row],[Date2]]</f>
        <v/>
      </c>
      <c r="AK82" t="str">
        <f>IF(Table1[[#This Row],[Date]]="","",Table1[[#This Row],[Voucher Type]])</f>
        <v/>
      </c>
      <c r="AL82" t="str">
        <f>IF(Table1[[#This Row],[Date]]="","",Table1[[#This Row],[Voucher No]])</f>
        <v/>
      </c>
      <c r="AM82" t="str">
        <f>IF(Table1[[#This Row],[Date]]="","",Table1[[#This Row],[Narration]])</f>
        <v/>
      </c>
      <c r="AN82" t="str">
        <f>IF(Table1[[#This Row],[Date]]="","","tallytools-voucherentry-adhjadhh-"&amp;$AH$1&amp;ROW())</f>
        <v/>
      </c>
      <c r="AO82" t="str">
        <f>IF(Table1[[#This Row],[Date]]="","",$AH$1)</f>
        <v/>
      </c>
      <c r="AP82"/>
      <c r="AQ82" t="str">
        <f>IF(Table1[[#This Row],[Date]]="","","No")</f>
        <v/>
      </c>
      <c r="AR82" t="str">
        <f>IF(Table1[[#This Row],[Date]]="","",IF(Table1[[#This Row],[Net Amt]]&lt;0,"No","Yes"))</f>
        <v/>
      </c>
      <c r="AS82" t="str">
        <f>IF(Table1[[#This Row],[Date]]="","",Table1[[#This Row],[Second Ledger]])</f>
        <v/>
      </c>
      <c r="AT82" t="str">
        <f>IF(Table1[[#This Row],[Date]]="","",IF(Table1[[#This Row],[DP-1]]="Yes",-(Table1[[#This Row],[Payments]]+Table1[[#This Row],[Receipts]]),Table1[[#This Row],[Payments]]+Table1[[#This Row],[Receipts]]))</f>
        <v/>
      </c>
      <c r="AU82"/>
      <c r="AV82" t="str">
        <f>IF(Table1[[#This Row],[Bill Ref No]]="","",Table1[[#This Row],[Bill Ref No]])</f>
        <v/>
      </c>
      <c r="AW82" t="str">
        <f>IF(Table1[[#This Row],[Bill ref name]]="","","New Ref")</f>
        <v/>
      </c>
      <c r="AX82" t="str">
        <f>IF(Table1[[#This Row],[Bill ref name]]="","",Table1[[#This Row],[Amount-1]])</f>
        <v/>
      </c>
      <c r="AY82"/>
      <c r="AZ82"/>
      <c r="BA82" t="str">
        <f>IF(Table1[[#This Row],[Cost Centre]]="","","Primary Cost Category")</f>
        <v/>
      </c>
      <c r="BB82" t="str">
        <f>IF(Table1[[#This Row],[Cost Centre]]="","",Table1[[#This Row],[DP-1]])</f>
        <v/>
      </c>
      <c r="BC82"/>
      <c r="BD82" t="str">
        <f>IF(Table1[[#This Row],[Cost Centre]]="","",Table1[[#This Row],[Cost Centre]])</f>
        <v/>
      </c>
      <c r="BE82" t="str">
        <f>IF(Table1[[#This Row],[Cost Centre]]="","",Table1[[#This Row],[Amount-1]])</f>
        <v/>
      </c>
      <c r="BF82"/>
      <c r="BG82"/>
      <c r="BH82"/>
      <c r="BI82"/>
      <c r="BJ82" t="str">
        <f>IF(Table1[[#This Row],[Date]]="","","No")</f>
        <v/>
      </c>
      <c r="BK82" t="str">
        <f>IF(Table1[[#This Row],[Date]]="","",IF(Table1[[#This Row],[Net Amt]]&lt;0,"Yes","No"))</f>
        <v/>
      </c>
      <c r="BL82" t="str">
        <f>IF(Table1[[#This Row],[Date]]="","",$C$3)</f>
        <v/>
      </c>
      <c r="BM82" t="str">
        <f>IF(Table1[[#This Row],[Date]]="","",-Table1[[#This Row],[Amount-1]])</f>
        <v/>
      </c>
      <c r="BO82" t="str">
        <f>IF(Table1[[#This Row],[Transaction Type]]="","",Table1[[#This Row],[Transaction Type]])</f>
        <v/>
      </c>
      <c r="BP82" t="str">
        <f>IF(Table1[[#This Row],[Instrument No.]]="","",Table1[[#This Row],[Instrument No.]])</f>
        <v/>
      </c>
      <c r="BQ82" t="str">
        <f>IF(Table1[[#This Row],[Instrument No.]]="","",Table1[[#This Row],[Amount-2]])</f>
        <v/>
      </c>
      <c r="BR82" t="str">
        <f>IF(Table1[[#This Row],[Instrument date]]="","",TEXT(Table1[[#This Row],[Instrument date]],"yyyymmdd"))</f>
        <v/>
      </c>
      <c r="BU82" s="48"/>
      <c r="BV82" s="48"/>
    </row>
    <row r="83" spans="1:74">
      <c r="A83" s="16">
        <f t="shared" si="1"/>
        <v>78</v>
      </c>
      <c r="B83" s="58"/>
      <c r="C83" s="59"/>
      <c r="D83" s="60"/>
      <c r="E83" s="60"/>
      <c r="F83" s="57"/>
      <c r="G83" s="18"/>
      <c r="H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" s="18"/>
      <c r="J83" s="18"/>
      <c r="K83" s="18"/>
      <c r="L83" s="18"/>
      <c r="M83" s="18"/>
      <c r="N83" s="51"/>
      <c r="O83" s="14">
        <f>IF(Table1[[#This Row],[Date]]="",COUNTA(B84:$B$1005),0)</f>
        <v>0</v>
      </c>
      <c r="P83" s="14">
        <f>IF(COUNTA(Table1[[#This Row],[Payments]:[Receipts]])=0,0,(IF(COUNTA(Table1[[#This Row],[Payments]:[Receipts]])&gt;1,1,0)))</f>
        <v>0</v>
      </c>
      <c r="Q83" s="14">
        <f>IF(Table1[[#This Row],[Date]]="",0,IF(AND(Table1[[#This Row],[Date]]&gt;=$Q$2,Table1[[#This Row],[Date]]&lt;=$Q$3),0,1))</f>
        <v>0</v>
      </c>
      <c r="R83" s="14">
        <f>IF(Table1[[#This Row],[Payments]]="",0,IF(ISNUMBER(Table1[[#This Row],[Payments]]),0,1))</f>
        <v>0</v>
      </c>
      <c r="S83" s="14">
        <f>IF(Table1[[#This Row],[Receipts]]="",0,IF(ISNUMBER(Table1[[#This Row],[Receipts]]),0,1))</f>
        <v>0</v>
      </c>
      <c r="T83" s="14">
        <f>IF(LEN(Table1[[#This Row],[Second Ledger]])&gt;0,IF(TYPE(VLOOKUP(Table1[[#This Row],[Second Ledger]],$CZ:$CZ,1,FALSE))=16,1,0),0)</f>
        <v>0</v>
      </c>
      <c r="U83" s="14">
        <f>IF(Table1[[#This Row],[Date]]="",0,IF(Table1[[#This Row],[Voucher Type]]&gt;0,IF(TYPE(VLOOKUP(Table1[[#This Row],[Voucher Type]],Table1[[#All],[Voucher Type Master]],1,FALSE))=16,1,0),0))</f>
        <v>0</v>
      </c>
      <c r="V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" s="14">
        <f>IF(LEN(Table1[[#This Row],[Cost Centre]])&gt;0,IF(TYPE(VLOOKUP(Table1[[#This Row],[Cost Centre]],$DA:$DA,1,FALSE))=16,1,0),0)</f>
        <v>0</v>
      </c>
      <c r="X83" s="14">
        <f>Table1[[#This Row],[Payments]]-Table1[[#This Row],[Receipts]]</f>
        <v>0</v>
      </c>
      <c r="Y83" s="14"/>
      <c r="Z83" s="14"/>
      <c r="AA83" s="14"/>
      <c r="AB83" s="13"/>
      <c r="AC83" s="39"/>
      <c r="AD83" s="39"/>
      <c r="AE83" s="39"/>
      <c r="AF83" s="39"/>
      <c r="AG83" s="42"/>
      <c r="AH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" t="str">
        <f>IF(Table1[[#This Row],[Date]]="","",TEXT(Table1[[#This Row],[Date]],"yyyymmdd"))</f>
        <v/>
      </c>
      <c r="AJ83" t="str">
        <f>Table1[[#This Row],[Date2]]</f>
        <v/>
      </c>
      <c r="AK83" t="str">
        <f>IF(Table1[[#This Row],[Date]]="","",Table1[[#This Row],[Voucher Type]])</f>
        <v/>
      </c>
      <c r="AL83" t="str">
        <f>IF(Table1[[#This Row],[Date]]="","",Table1[[#This Row],[Voucher No]])</f>
        <v/>
      </c>
      <c r="AM83" t="str">
        <f>IF(Table1[[#This Row],[Date]]="","",Table1[[#This Row],[Narration]])</f>
        <v/>
      </c>
      <c r="AN83" t="str">
        <f>IF(Table1[[#This Row],[Date]]="","","tallytools-voucherentry-adhjadhh-"&amp;$AH$1&amp;ROW())</f>
        <v/>
      </c>
      <c r="AO83" t="str">
        <f>IF(Table1[[#This Row],[Date]]="","",$AH$1)</f>
        <v/>
      </c>
      <c r="AP83"/>
      <c r="AQ83" t="str">
        <f>IF(Table1[[#This Row],[Date]]="","","No")</f>
        <v/>
      </c>
      <c r="AR83" t="str">
        <f>IF(Table1[[#This Row],[Date]]="","",IF(Table1[[#This Row],[Net Amt]]&lt;0,"No","Yes"))</f>
        <v/>
      </c>
      <c r="AS83" t="str">
        <f>IF(Table1[[#This Row],[Date]]="","",Table1[[#This Row],[Second Ledger]])</f>
        <v/>
      </c>
      <c r="AT83" t="str">
        <f>IF(Table1[[#This Row],[Date]]="","",IF(Table1[[#This Row],[DP-1]]="Yes",-(Table1[[#This Row],[Payments]]+Table1[[#This Row],[Receipts]]),Table1[[#This Row],[Payments]]+Table1[[#This Row],[Receipts]]))</f>
        <v/>
      </c>
      <c r="AU83"/>
      <c r="AV83" t="str">
        <f>IF(Table1[[#This Row],[Bill Ref No]]="","",Table1[[#This Row],[Bill Ref No]])</f>
        <v/>
      </c>
      <c r="AW83" t="str">
        <f>IF(Table1[[#This Row],[Bill ref name]]="","","New Ref")</f>
        <v/>
      </c>
      <c r="AX83" t="str">
        <f>IF(Table1[[#This Row],[Bill ref name]]="","",Table1[[#This Row],[Amount-1]])</f>
        <v/>
      </c>
      <c r="AY83"/>
      <c r="AZ83"/>
      <c r="BA83" t="str">
        <f>IF(Table1[[#This Row],[Cost Centre]]="","","Primary Cost Category")</f>
        <v/>
      </c>
      <c r="BB83" t="str">
        <f>IF(Table1[[#This Row],[Cost Centre]]="","",Table1[[#This Row],[DP-1]])</f>
        <v/>
      </c>
      <c r="BC83"/>
      <c r="BD83" t="str">
        <f>IF(Table1[[#This Row],[Cost Centre]]="","",Table1[[#This Row],[Cost Centre]])</f>
        <v/>
      </c>
      <c r="BE83" t="str">
        <f>IF(Table1[[#This Row],[Cost Centre]]="","",Table1[[#This Row],[Amount-1]])</f>
        <v/>
      </c>
      <c r="BF83"/>
      <c r="BG83"/>
      <c r="BH83"/>
      <c r="BI83"/>
      <c r="BJ83" t="str">
        <f>IF(Table1[[#This Row],[Date]]="","","No")</f>
        <v/>
      </c>
      <c r="BK83" t="str">
        <f>IF(Table1[[#This Row],[Date]]="","",IF(Table1[[#This Row],[Net Amt]]&lt;0,"Yes","No"))</f>
        <v/>
      </c>
      <c r="BL83" t="str">
        <f>IF(Table1[[#This Row],[Date]]="","",$C$3)</f>
        <v/>
      </c>
      <c r="BM83" t="str">
        <f>IF(Table1[[#This Row],[Date]]="","",-Table1[[#This Row],[Amount-1]])</f>
        <v/>
      </c>
      <c r="BO83" t="str">
        <f>IF(Table1[[#This Row],[Transaction Type]]="","",Table1[[#This Row],[Transaction Type]])</f>
        <v/>
      </c>
      <c r="BP83" t="str">
        <f>IF(Table1[[#This Row],[Instrument No.]]="","",Table1[[#This Row],[Instrument No.]])</f>
        <v/>
      </c>
      <c r="BQ83" t="str">
        <f>IF(Table1[[#This Row],[Instrument No.]]="","",Table1[[#This Row],[Amount-2]])</f>
        <v/>
      </c>
      <c r="BR83" t="str">
        <f>IF(Table1[[#This Row],[Instrument date]]="","",TEXT(Table1[[#This Row],[Instrument date]],"yyyymmdd"))</f>
        <v/>
      </c>
      <c r="BU83" s="48"/>
      <c r="BV83" s="48"/>
    </row>
    <row r="84" spans="1:74">
      <c r="A84" s="16">
        <f t="shared" si="1"/>
        <v>79</v>
      </c>
      <c r="B84" s="58"/>
      <c r="C84" s="59"/>
      <c r="D84" s="60"/>
      <c r="E84" s="60"/>
      <c r="F84" s="57"/>
      <c r="G84" s="18"/>
      <c r="H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" s="18"/>
      <c r="J84" s="18"/>
      <c r="K84" s="18"/>
      <c r="L84" s="18"/>
      <c r="M84" s="18"/>
      <c r="N84" s="51"/>
      <c r="O84" s="14">
        <f>IF(Table1[[#This Row],[Date]]="",COUNTA(B85:$B$1005),0)</f>
        <v>0</v>
      </c>
      <c r="P84" s="14">
        <f>IF(COUNTA(Table1[[#This Row],[Payments]:[Receipts]])=0,0,(IF(COUNTA(Table1[[#This Row],[Payments]:[Receipts]])&gt;1,1,0)))</f>
        <v>0</v>
      </c>
      <c r="Q84" s="14">
        <f>IF(Table1[[#This Row],[Date]]="",0,IF(AND(Table1[[#This Row],[Date]]&gt;=$Q$2,Table1[[#This Row],[Date]]&lt;=$Q$3),0,1))</f>
        <v>0</v>
      </c>
      <c r="R84" s="14">
        <f>IF(Table1[[#This Row],[Payments]]="",0,IF(ISNUMBER(Table1[[#This Row],[Payments]]),0,1))</f>
        <v>0</v>
      </c>
      <c r="S84" s="14">
        <f>IF(Table1[[#This Row],[Receipts]]="",0,IF(ISNUMBER(Table1[[#This Row],[Receipts]]),0,1))</f>
        <v>0</v>
      </c>
      <c r="T84" s="14">
        <f>IF(LEN(Table1[[#This Row],[Second Ledger]])&gt;0,IF(TYPE(VLOOKUP(Table1[[#This Row],[Second Ledger]],$CZ:$CZ,1,FALSE))=16,1,0),0)</f>
        <v>0</v>
      </c>
      <c r="U84" s="14">
        <f>IF(Table1[[#This Row],[Date]]="",0,IF(Table1[[#This Row],[Voucher Type]]&gt;0,IF(TYPE(VLOOKUP(Table1[[#This Row],[Voucher Type]],Table1[[#All],[Voucher Type Master]],1,FALSE))=16,1,0),0))</f>
        <v>0</v>
      </c>
      <c r="V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" s="14">
        <f>IF(LEN(Table1[[#This Row],[Cost Centre]])&gt;0,IF(TYPE(VLOOKUP(Table1[[#This Row],[Cost Centre]],$DA:$DA,1,FALSE))=16,1,0),0)</f>
        <v>0</v>
      </c>
      <c r="X84" s="14">
        <f>Table1[[#This Row],[Payments]]-Table1[[#This Row],[Receipts]]</f>
        <v>0</v>
      </c>
      <c r="Y84" s="14"/>
      <c r="Z84" s="14"/>
      <c r="AA84" s="14"/>
      <c r="AB84" s="13"/>
      <c r="AC84" s="39"/>
      <c r="AD84" s="39"/>
      <c r="AE84" s="39"/>
      <c r="AF84" s="39"/>
      <c r="AG84" s="42"/>
      <c r="AH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" t="str">
        <f>IF(Table1[[#This Row],[Date]]="","",TEXT(Table1[[#This Row],[Date]],"yyyymmdd"))</f>
        <v/>
      </c>
      <c r="AJ84" t="str">
        <f>Table1[[#This Row],[Date2]]</f>
        <v/>
      </c>
      <c r="AK84" t="str">
        <f>IF(Table1[[#This Row],[Date]]="","",Table1[[#This Row],[Voucher Type]])</f>
        <v/>
      </c>
      <c r="AL84" t="str">
        <f>IF(Table1[[#This Row],[Date]]="","",Table1[[#This Row],[Voucher No]])</f>
        <v/>
      </c>
      <c r="AM84" t="str">
        <f>IF(Table1[[#This Row],[Date]]="","",Table1[[#This Row],[Narration]])</f>
        <v/>
      </c>
      <c r="AN84" t="str">
        <f>IF(Table1[[#This Row],[Date]]="","","tallytools-voucherentry-adhjadhh-"&amp;$AH$1&amp;ROW())</f>
        <v/>
      </c>
      <c r="AO84" t="str">
        <f>IF(Table1[[#This Row],[Date]]="","",$AH$1)</f>
        <v/>
      </c>
      <c r="AP84"/>
      <c r="AQ84" t="str">
        <f>IF(Table1[[#This Row],[Date]]="","","No")</f>
        <v/>
      </c>
      <c r="AR84" t="str">
        <f>IF(Table1[[#This Row],[Date]]="","",IF(Table1[[#This Row],[Net Amt]]&lt;0,"No","Yes"))</f>
        <v/>
      </c>
      <c r="AS84" t="str">
        <f>IF(Table1[[#This Row],[Date]]="","",Table1[[#This Row],[Second Ledger]])</f>
        <v/>
      </c>
      <c r="AT84" t="str">
        <f>IF(Table1[[#This Row],[Date]]="","",IF(Table1[[#This Row],[DP-1]]="Yes",-(Table1[[#This Row],[Payments]]+Table1[[#This Row],[Receipts]]),Table1[[#This Row],[Payments]]+Table1[[#This Row],[Receipts]]))</f>
        <v/>
      </c>
      <c r="AU84"/>
      <c r="AV84" t="str">
        <f>IF(Table1[[#This Row],[Bill Ref No]]="","",Table1[[#This Row],[Bill Ref No]])</f>
        <v/>
      </c>
      <c r="AW84" t="str">
        <f>IF(Table1[[#This Row],[Bill ref name]]="","","New Ref")</f>
        <v/>
      </c>
      <c r="AX84" t="str">
        <f>IF(Table1[[#This Row],[Bill ref name]]="","",Table1[[#This Row],[Amount-1]])</f>
        <v/>
      </c>
      <c r="AY84"/>
      <c r="AZ84"/>
      <c r="BA84" t="str">
        <f>IF(Table1[[#This Row],[Cost Centre]]="","","Primary Cost Category")</f>
        <v/>
      </c>
      <c r="BB84" t="str">
        <f>IF(Table1[[#This Row],[Cost Centre]]="","",Table1[[#This Row],[DP-1]])</f>
        <v/>
      </c>
      <c r="BC84"/>
      <c r="BD84" t="str">
        <f>IF(Table1[[#This Row],[Cost Centre]]="","",Table1[[#This Row],[Cost Centre]])</f>
        <v/>
      </c>
      <c r="BE84" t="str">
        <f>IF(Table1[[#This Row],[Cost Centre]]="","",Table1[[#This Row],[Amount-1]])</f>
        <v/>
      </c>
      <c r="BF84"/>
      <c r="BG84"/>
      <c r="BH84"/>
      <c r="BI84"/>
      <c r="BJ84" t="str">
        <f>IF(Table1[[#This Row],[Date]]="","","No")</f>
        <v/>
      </c>
      <c r="BK84" t="str">
        <f>IF(Table1[[#This Row],[Date]]="","",IF(Table1[[#This Row],[Net Amt]]&lt;0,"Yes","No"))</f>
        <v/>
      </c>
      <c r="BL84" t="str">
        <f>IF(Table1[[#This Row],[Date]]="","",$C$3)</f>
        <v/>
      </c>
      <c r="BM84" t="str">
        <f>IF(Table1[[#This Row],[Date]]="","",-Table1[[#This Row],[Amount-1]])</f>
        <v/>
      </c>
      <c r="BO84" t="str">
        <f>IF(Table1[[#This Row],[Transaction Type]]="","",Table1[[#This Row],[Transaction Type]])</f>
        <v/>
      </c>
      <c r="BP84" t="str">
        <f>IF(Table1[[#This Row],[Instrument No.]]="","",Table1[[#This Row],[Instrument No.]])</f>
        <v/>
      </c>
      <c r="BQ84" t="str">
        <f>IF(Table1[[#This Row],[Instrument No.]]="","",Table1[[#This Row],[Amount-2]])</f>
        <v/>
      </c>
      <c r="BR84" t="str">
        <f>IF(Table1[[#This Row],[Instrument date]]="","",TEXT(Table1[[#This Row],[Instrument date]],"yyyymmdd"))</f>
        <v/>
      </c>
      <c r="BU84" s="48"/>
      <c r="BV84" s="48"/>
    </row>
    <row r="85" spans="1:74">
      <c r="A85" s="16">
        <f t="shared" si="1"/>
        <v>80</v>
      </c>
      <c r="B85" s="58"/>
      <c r="C85" s="59"/>
      <c r="D85" s="60"/>
      <c r="E85" s="60"/>
      <c r="F85" s="57"/>
      <c r="G85" s="18"/>
      <c r="H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" s="18"/>
      <c r="J85" s="18"/>
      <c r="K85" s="18"/>
      <c r="L85" s="18"/>
      <c r="M85" s="18"/>
      <c r="N85" s="51"/>
      <c r="O85" s="14">
        <f>IF(Table1[[#This Row],[Date]]="",COUNTA(B86:$B$1005),0)</f>
        <v>0</v>
      </c>
      <c r="P85" s="14">
        <f>IF(COUNTA(Table1[[#This Row],[Payments]:[Receipts]])=0,0,(IF(COUNTA(Table1[[#This Row],[Payments]:[Receipts]])&gt;1,1,0)))</f>
        <v>0</v>
      </c>
      <c r="Q85" s="14">
        <f>IF(Table1[[#This Row],[Date]]="",0,IF(AND(Table1[[#This Row],[Date]]&gt;=$Q$2,Table1[[#This Row],[Date]]&lt;=$Q$3),0,1))</f>
        <v>0</v>
      </c>
      <c r="R85" s="14">
        <f>IF(Table1[[#This Row],[Payments]]="",0,IF(ISNUMBER(Table1[[#This Row],[Payments]]),0,1))</f>
        <v>0</v>
      </c>
      <c r="S85" s="14">
        <f>IF(Table1[[#This Row],[Receipts]]="",0,IF(ISNUMBER(Table1[[#This Row],[Receipts]]),0,1))</f>
        <v>0</v>
      </c>
      <c r="T85" s="14">
        <f>IF(LEN(Table1[[#This Row],[Second Ledger]])&gt;0,IF(TYPE(VLOOKUP(Table1[[#This Row],[Second Ledger]],$CZ:$CZ,1,FALSE))=16,1,0),0)</f>
        <v>0</v>
      </c>
      <c r="U85" s="14">
        <f>IF(Table1[[#This Row],[Date]]="",0,IF(Table1[[#This Row],[Voucher Type]]&gt;0,IF(TYPE(VLOOKUP(Table1[[#This Row],[Voucher Type]],Table1[[#All],[Voucher Type Master]],1,FALSE))=16,1,0),0))</f>
        <v>0</v>
      </c>
      <c r="V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" s="14">
        <f>IF(LEN(Table1[[#This Row],[Cost Centre]])&gt;0,IF(TYPE(VLOOKUP(Table1[[#This Row],[Cost Centre]],$DA:$DA,1,FALSE))=16,1,0),0)</f>
        <v>0</v>
      </c>
      <c r="X85" s="14">
        <f>Table1[[#This Row],[Payments]]-Table1[[#This Row],[Receipts]]</f>
        <v>0</v>
      </c>
      <c r="Y85" s="14"/>
      <c r="Z85" s="14"/>
      <c r="AA85" s="14"/>
      <c r="AB85" s="13"/>
      <c r="AC85" s="39"/>
      <c r="AD85" s="39"/>
      <c r="AE85" s="39"/>
      <c r="AF85" s="39"/>
      <c r="AG85" s="42"/>
      <c r="AH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" t="str">
        <f>IF(Table1[[#This Row],[Date]]="","",TEXT(Table1[[#This Row],[Date]],"yyyymmdd"))</f>
        <v/>
      </c>
      <c r="AJ85" t="str">
        <f>Table1[[#This Row],[Date2]]</f>
        <v/>
      </c>
      <c r="AK85" t="str">
        <f>IF(Table1[[#This Row],[Date]]="","",Table1[[#This Row],[Voucher Type]])</f>
        <v/>
      </c>
      <c r="AL85" t="str">
        <f>IF(Table1[[#This Row],[Date]]="","",Table1[[#This Row],[Voucher No]])</f>
        <v/>
      </c>
      <c r="AM85" t="str">
        <f>IF(Table1[[#This Row],[Date]]="","",Table1[[#This Row],[Narration]])</f>
        <v/>
      </c>
      <c r="AN85" t="str">
        <f>IF(Table1[[#This Row],[Date]]="","","tallytools-voucherentry-adhjadhh-"&amp;$AH$1&amp;ROW())</f>
        <v/>
      </c>
      <c r="AO85" t="str">
        <f>IF(Table1[[#This Row],[Date]]="","",$AH$1)</f>
        <v/>
      </c>
      <c r="AP85"/>
      <c r="AQ85" t="str">
        <f>IF(Table1[[#This Row],[Date]]="","","No")</f>
        <v/>
      </c>
      <c r="AR85" t="str">
        <f>IF(Table1[[#This Row],[Date]]="","",IF(Table1[[#This Row],[Net Amt]]&lt;0,"No","Yes"))</f>
        <v/>
      </c>
      <c r="AS85" t="str">
        <f>IF(Table1[[#This Row],[Date]]="","",Table1[[#This Row],[Second Ledger]])</f>
        <v/>
      </c>
      <c r="AT85" t="str">
        <f>IF(Table1[[#This Row],[Date]]="","",IF(Table1[[#This Row],[DP-1]]="Yes",-(Table1[[#This Row],[Payments]]+Table1[[#This Row],[Receipts]]),Table1[[#This Row],[Payments]]+Table1[[#This Row],[Receipts]]))</f>
        <v/>
      </c>
      <c r="AU85"/>
      <c r="AV85" t="str">
        <f>IF(Table1[[#This Row],[Bill Ref No]]="","",Table1[[#This Row],[Bill Ref No]])</f>
        <v/>
      </c>
      <c r="AW85" t="str">
        <f>IF(Table1[[#This Row],[Bill ref name]]="","","New Ref")</f>
        <v/>
      </c>
      <c r="AX85" t="str">
        <f>IF(Table1[[#This Row],[Bill ref name]]="","",Table1[[#This Row],[Amount-1]])</f>
        <v/>
      </c>
      <c r="AY85"/>
      <c r="AZ85"/>
      <c r="BA85" t="str">
        <f>IF(Table1[[#This Row],[Cost Centre]]="","","Primary Cost Category")</f>
        <v/>
      </c>
      <c r="BB85" t="str">
        <f>IF(Table1[[#This Row],[Cost Centre]]="","",Table1[[#This Row],[DP-1]])</f>
        <v/>
      </c>
      <c r="BC85"/>
      <c r="BD85" t="str">
        <f>IF(Table1[[#This Row],[Cost Centre]]="","",Table1[[#This Row],[Cost Centre]])</f>
        <v/>
      </c>
      <c r="BE85" t="str">
        <f>IF(Table1[[#This Row],[Cost Centre]]="","",Table1[[#This Row],[Amount-1]])</f>
        <v/>
      </c>
      <c r="BF85"/>
      <c r="BG85"/>
      <c r="BH85"/>
      <c r="BI85"/>
      <c r="BJ85" t="str">
        <f>IF(Table1[[#This Row],[Date]]="","","No")</f>
        <v/>
      </c>
      <c r="BK85" t="str">
        <f>IF(Table1[[#This Row],[Date]]="","",IF(Table1[[#This Row],[Net Amt]]&lt;0,"Yes","No"))</f>
        <v/>
      </c>
      <c r="BL85" t="str">
        <f>IF(Table1[[#This Row],[Date]]="","",$C$3)</f>
        <v/>
      </c>
      <c r="BM85" t="str">
        <f>IF(Table1[[#This Row],[Date]]="","",-Table1[[#This Row],[Amount-1]])</f>
        <v/>
      </c>
      <c r="BO85" t="str">
        <f>IF(Table1[[#This Row],[Transaction Type]]="","",Table1[[#This Row],[Transaction Type]])</f>
        <v/>
      </c>
      <c r="BP85" t="str">
        <f>IF(Table1[[#This Row],[Instrument No.]]="","",Table1[[#This Row],[Instrument No.]])</f>
        <v/>
      </c>
      <c r="BQ85" t="str">
        <f>IF(Table1[[#This Row],[Instrument No.]]="","",Table1[[#This Row],[Amount-2]])</f>
        <v/>
      </c>
      <c r="BR85" t="str">
        <f>IF(Table1[[#This Row],[Instrument date]]="","",TEXT(Table1[[#This Row],[Instrument date]],"yyyymmdd"))</f>
        <v/>
      </c>
      <c r="BU85" s="48"/>
      <c r="BV85" s="48"/>
    </row>
    <row r="86" spans="1:74">
      <c r="A86" s="16">
        <f t="shared" si="1"/>
        <v>81</v>
      </c>
      <c r="B86" s="58"/>
      <c r="C86" s="59"/>
      <c r="D86" s="60"/>
      <c r="E86" s="60"/>
      <c r="F86" s="57"/>
      <c r="G86" s="18"/>
      <c r="H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" s="18"/>
      <c r="J86" s="18"/>
      <c r="K86" s="18"/>
      <c r="L86" s="18"/>
      <c r="M86" s="18"/>
      <c r="N86" s="51"/>
      <c r="O86" s="14">
        <f>IF(Table1[[#This Row],[Date]]="",COUNTA(B87:$B$1005),0)</f>
        <v>0</v>
      </c>
      <c r="P86" s="14">
        <f>IF(COUNTA(Table1[[#This Row],[Payments]:[Receipts]])=0,0,(IF(COUNTA(Table1[[#This Row],[Payments]:[Receipts]])&gt;1,1,0)))</f>
        <v>0</v>
      </c>
      <c r="Q86" s="14">
        <f>IF(Table1[[#This Row],[Date]]="",0,IF(AND(Table1[[#This Row],[Date]]&gt;=$Q$2,Table1[[#This Row],[Date]]&lt;=$Q$3),0,1))</f>
        <v>0</v>
      </c>
      <c r="R86" s="14">
        <f>IF(Table1[[#This Row],[Payments]]="",0,IF(ISNUMBER(Table1[[#This Row],[Payments]]),0,1))</f>
        <v>0</v>
      </c>
      <c r="S86" s="14">
        <f>IF(Table1[[#This Row],[Receipts]]="",0,IF(ISNUMBER(Table1[[#This Row],[Receipts]]),0,1))</f>
        <v>0</v>
      </c>
      <c r="T86" s="14">
        <f>IF(LEN(Table1[[#This Row],[Second Ledger]])&gt;0,IF(TYPE(VLOOKUP(Table1[[#This Row],[Second Ledger]],$CZ:$CZ,1,FALSE))=16,1,0),0)</f>
        <v>0</v>
      </c>
      <c r="U86" s="14">
        <f>IF(Table1[[#This Row],[Date]]="",0,IF(Table1[[#This Row],[Voucher Type]]&gt;0,IF(TYPE(VLOOKUP(Table1[[#This Row],[Voucher Type]],Table1[[#All],[Voucher Type Master]],1,FALSE))=16,1,0),0))</f>
        <v>0</v>
      </c>
      <c r="V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" s="14">
        <f>IF(LEN(Table1[[#This Row],[Cost Centre]])&gt;0,IF(TYPE(VLOOKUP(Table1[[#This Row],[Cost Centre]],$DA:$DA,1,FALSE))=16,1,0),0)</f>
        <v>0</v>
      </c>
      <c r="X86" s="14">
        <f>Table1[[#This Row],[Payments]]-Table1[[#This Row],[Receipts]]</f>
        <v>0</v>
      </c>
      <c r="Y86" s="14"/>
      <c r="Z86" s="14"/>
      <c r="AA86" s="14"/>
      <c r="AB86" s="13"/>
      <c r="AC86" s="39"/>
      <c r="AD86" s="39"/>
      <c r="AE86" s="39"/>
      <c r="AF86" s="39"/>
      <c r="AG86" s="42"/>
      <c r="AH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" t="str">
        <f>IF(Table1[[#This Row],[Date]]="","",TEXT(Table1[[#This Row],[Date]],"yyyymmdd"))</f>
        <v/>
      </c>
      <c r="AJ86" t="str">
        <f>Table1[[#This Row],[Date2]]</f>
        <v/>
      </c>
      <c r="AK86" t="str">
        <f>IF(Table1[[#This Row],[Date]]="","",Table1[[#This Row],[Voucher Type]])</f>
        <v/>
      </c>
      <c r="AL86" t="str">
        <f>IF(Table1[[#This Row],[Date]]="","",Table1[[#This Row],[Voucher No]])</f>
        <v/>
      </c>
      <c r="AM86" t="str">
        <f>IF(Table1[[#This Row],[Date]]="","",Table1[[#This Row],[Narration]])</f>
        <v/>
      </c>
      <c r="AN86" t="str">
        <f>IF(Table1[[#This Row],[Date]]="","","tallytools-voucherentry-adhjadhh-"&amp;$AH$1&amp;ROW())</f>
        <v/>
      </c>
      <c r="AO86" t="str">
        <f>IF(Table1[[#This Row],[Date]]="","",$AH$1)</f>
        <v/>
      </c>
      <c r="AP86"/>
      <c r="AQ86" t="str">
        <f>IF(Table1[[#This Row],[Date]]="","","No")</f>
        <v/>
      </c>
      <c r="AR86" t="str">
        <f>IF(Table1[[#This Row],[Date]]="","",IF(Table1[[#This Row],[Net Amt]]&lt;0,"No","Yes"))</f>
        <v/>
      </c>
      <c r="AS86" t="str">
        <f>IF(Table1[[#This Row],[Date]]="","",Table1[[#This Row],[Second Ledger]])</f>
        <v/>
      </c>
      <c r="AT86" t="str">
        <f>IF(Table1[[#This Row],[Date]]="","",IF(Table1[[#This Row],[DP-1]]="Yes",-(Table1[[#This Row],[Payments]]+Table1[[#This Row],[Receipts]]),Table1[[#This Row],[Payments]]+Table1[[#This Row],[Receipts]]))</f>
        <v/>
      </c>
      <c r="AU86"/>
      <c r="AV86" t="str">
        <f>IF(Table1[[#This Row],[Bill Ref No]]="","",Table1[[#This Row],[Bill Ref No]])</f>
        <v/>
      </c>
      <c r="AW86" t="str">
        <f>IF(Table1[[#This Row],[Bill ref name]]="","","New Ref")</f>
        <v/>
      </c>
      <c r="AX86" t="str">
        <f>IF(Table1[[#This Row],[Bill ref name]]="","",Table1[[#This Row],[Amount-1]])</f>
        <v/>
      </c>
      <c r="AY86"/>
      <c r="AZ86"/>
      <c r="BA86" t="str">
        <f>IF(Table1[[#This Row],[Cost Centre]]="","","Primary Cost Category")</f>
        <v/>
      </c>
      <c r="BB86" t="str">
        <f>IF(Table1[[#This Row],[Cost Centre]]="","",Table1[[#This Row],[DP-1]])</f>
        <v/>
      </c>
      <c r="BC86"/>
      <c r="BD86" t="str">
        <f>IF(Table1[[#This Row],[Cost Centre]]="","",Table1[[#This Row],[Cost Centre]])</f>
        <v/>
      </c>
      <c r="BE86" t="str">
        <f>IF(Table1[[#This Row],[Cost Centre]]="","",Table1[[#This Row],[Amount-1]])</f>
        <v/>
      </c>
      <c r="BF86"/>
      <c r="BG86"/>
      <c r="BH86"/>
      <c r="BI86"/>
      <c r="BJ86" t="str">
        <f>IF(Table1[[#This Row],[Date]]="","","No")</f>
        <v/>
      </c>
      <c r="BK86" t="str">
        <f>IF(Table1[[#This Row],[Date]]="","",IF(Table1[[#This Row],[Net Amt]]&lt;0,"Yes","No"))</f>
        <v/>
      </c>
      <c r="BL86" t="str">
        <f>IF(Table1[[#This Row],[Date]]="","",$C$3)</f>
        <v/>
      </c>
      <c r="BM86" t="str">
        <f>IF(Table1[[#This Row],[Date]]="","",-Table1[[#This Row],[Amount-1]])</f>
        <v/>
      </c>
      <c r="BO86" t="str">
        <f>IF(Table1[[#This Row],[Transaction Type]]="","",Table1[[#This Row],[Transaction Type]])</f>
        <v/>
      </c>
      <c r="BP86" t="str">
        <f>IF(Table1[[#This Row],[Instrument No.]]="","",Table1[[#This Row],[Instrument No.]])</f>
        <v/>
      </c>
      <c r="BQ86" t="str">
        <f>IF(Table1[[#This Row],[Instrument No.]]="","",Table1[[#This Row],[Amount-2]])</f>
        <v/>
      </c>
      <c r="BR86" t="str">
        <f>IF(Table1[[#This Row],[Instrument date]]="","",TEXT(Table1[[#This Row],[Instrument date]],"yyyymmdd"))</f>
        <v/>
      </c>
      <c r="BU86" s="48"/>
      <c r="BV86" s="48"/>
    </row>
    <row r="87" spans="1:74">
      <c r="A87" s="16">
        <f t="shared" si="1"/>
        <v>82</v>
      </c>
      <c r="B87" s="17"/>
      <c r="C87" s="57"/>
      <c r="D87" s="61"/>
      <c r="E87" s="61"/>
      <c r="F87" s="57"/>
      <c r="G87" s="18"/>
      <c r="H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" s="18"/>
      <c r="J87" s="18"/>
      <c r="K87" s="18"/>
      <c r="L87" s="18"/>
      <c r="M87" s="18"/>
      <c r="N87" s="51"/>
      <c r="O87" s="14">
        <f>IF(Table1[[#This Row],[Date]]="",COUNTA(B88:$B$1005),0)</f>
        <v>0</v>
      </c>
      <c r="P87" s="14">
        <f>IF(COUNTA(Table1[[#This Row],[Payments]:[Receipts]])=0,0,(IF(COUNTA(Table1[[#This Row],[Payments]:[Receipts]])&gt;1,1,0)))</f>
        <v>0</v>
      </c>
      <c r="Q87" s="14">
        <f>IF(Table1[[#This Row],[Date]]="",0,IF(AND(Table1[[#This Row],[Date]]&gt;=$Q$2,Table1[[#This Row],[Date]]&lt;=$Q$3),0,1))</f>
        <v>0</v>
      </c>
      <c r="R87" s="14">
        <f>IF(Table1[[#This Row],[Payments]]="",0,IF(ISNUMBER(Table1[[#This Row],[Payments]]),0,1))</f>
        <v>0</v>
      </c>
      <c r="S87" s="14">
        <f>IF(Table1[[#This Row],[Receipts]]="",0,IF(ISNUMBER(Table1[[#This Row],[Receipts]]),0,1))</f>
        <v>0</v>
      </c>
      <c r="T87" s="14">
        <f>IF(LEN(Table1[[#This Row],[Second Ledger]])&gt;0,IF(TYPE(VLOOKUP(Table1[[#This Row],[Second Ledger]],$CZ:$CZ,1,FALSE))=16,1,0),0)</f>
        <v>0</v>
      </c>
      <c r="U87" s="14">
        <f>IF(Table1[[#This Row],[Date]]="",0,IF(Table1[[#This Row],[Voucher Type]]&gt;0,IF(TYPE(VLOOKUP(Table1[[#This Row],[Voucher Type]],Table1[[#All],[Voucher Type Master]],1,FALSE))=16,1,0),0))</f>
        <v>0</v>
      </c>
      <c r="V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" s="14">
        <f>IF(LEN(Table1[[#This Row],[Cost Centre]])&gt;0,IF(TYPE(VLOOKUP(Table1[[#This Row],[Cost Centre]],$DA:$DA,1,FALSE))=16,1,0),0)</f>
        <v>0</v>
      </c>
      <c r="X87" s="14">
        <f>Table1[[#This Row],[Payments]]-Table1[[#This Row],[Receipts]]</f>
        <v>0</v>
      </c>
      <c r="Y87" s="14"/>
      <c r="Z87" s="14"/>
      <c r="AA87" s="14"/>
      <c r="AB87" s="13"/>
      <c r="AC87" s="39"/>
      <c r="AD87" s="39"/>
      <c r="AE87" s="39"/>
      <c r="AF87" s="39"/>
      <c r="AG87" s="42"/>
      <c r="AH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" t="str">
        <f>IF(Table1[[#This Row],[Date]]="","",TEXT(Table1[[#This Row],[Date]],"yyyymmdd"))</f>
        <v/>
      </c>
      <c r="AJ87" t="str">
        <f>Table1[[#This Row],[Date2]]</f>
        <v/>
      </c>
      <c r="AK87" t="str">
        <f>IF(Table1[[#This Row],[Date]]="","",Table1[[#This Row],[Voucher Type]])</f>
        <v/>
      </c>
      <c r="AL87" t="str">
        <f>IF(Table1[[#This Row],[Date]]="","",Table1[[#This Row],[Voucher No]])</f>
        <v/>
      </c>
      <c r="AM87" t="str">
        <f>IF(Table1[[#This Row],[Date]]="","",Table1[[#This Row],[Narration]])</f>
        <v/>
      </c>
      <c r="AN87" t="str">
        <f>IF(Table1[[#This Row],[Date]]="","","tallytools-voucherentry-adhjadhh-"&amp;$AH$1&amp;ROW())</f>
        <v/>
      </c>
      <c r="AO87" t="str">
        <f>IF(Table1[[#This Row],[Date]]="","",$AH$1)</f>
        <v/>
      </c>
      <c r="AP87"/>
      <c r="AQ87" t="str">
        <f>IF(Table1[[#This Row],[Date]]="","","No")</f>
        <v/>
      </c>
      <c r="AR87" t="str">
        <f>IF(Table1[[#This Row],[Date]]="","",IF(Table1[[#This Row],[Net Amt]]&lt;0,"No","Yes"))</f>
        <v/>
      </c>
      <c r="AS87" t="str">
        <f>IF(Table1[[#This Row],[Date]]="","",Table1[[#This Row],[Second Ledger]])</f>
        <v/>
      </c>
      <c r="AT87" t="str">
        <f>IF(Table1[[#This Row],[Date]]="","",IF(Table1[[#This Row],[DP-1]]="Yes",-(Table1[[#This Row],[Payments]]+Table1[[#This Row],[Receipts]]),Table1[[#This Row],[Payments]]+Table1[[#This Row],[Receipts]]))</f>
        <v/>
      </c>
      <c r="AU87"/>
      <c r="AV87" t="str">
        <f>IF(Table1[[#This Row],[Bill Ref No]]="","",Table1[[#This Row],[Bill Ref No]])</f>
        <v/>
      </c>
      <c r="AW87" t="str">
        <f>IF(Table1[[#This Row],[Bill ref name]]="","","New Ref")</f>
        <v/>
      </c>
      <c r="AX87" t="str">
        <f>IF(Table1[[#This Row],[Bill ref name]]="","",Table1[[#This Row],[Amount-1]])</f>
        <v/>
      </c>
      <c r="AY87"/>
      <c r="AZ87"/>
      <c r="BA87" t="str">
        <f>IF(Table1[[#This Row],[Cost Centre]]="","","Primary Cost Category")</f>
        <v/>
      </c>
      <c r="BB87" t="str">
        <f>IF(Table1[[#This Row],[Cost Centre]]="","",Table1[[#This Row],[DP-1]])</f>
        <v/>
      </c>
      <c r="BC87"/>
      <c r="BD87" t="str">
        <f>IF(Table1[[#This Row],[Cost Centre]]="","",Table1[[#This Row],[Cost Centre]])</f>
        <v/>
      </c>
      <c r="BE87" t="str">
        <f>IF(Table1[[#This Row],[Cost Centre]]="","",Table1[[#This Row],[Amount-1]])</f>
        <v/>
      </c>
      <c r="BF87"/>
      <c r="BG87"/>
      <c r="BH87"/>
      <c r="BI87"/>
      <c r="BJ87" t="str">
        <f>IF(Table1[[#This Row],[Date]]="","","No")</f>
        <v/>
      </c>
      <c r="BK87" t="str">
        <f>IF(Table1[[#This Row],[Date]]="","",IF(Table1[[#This Row],[Net Amt]]&lt;0,"Yes","No"))</f>
        <v/>
      </c>
      <c r="BL87" t="str">
        <f>IF(Table1[[#This Row],[Date]]="","",$C$3)</f>
        <v/>
      </c>
      <c r="BM87" t="str">
        <f>IF(Table1[[#This Row],[Date]]="","",-Table1[[#This Row],[Amount-1]])</f>
        <v/>
      </c>
      <c r="BO87" t="str">
        <f>IF(Table1[[#This Row],[Transaction Type]]="","",Table1[[#This Row],[Transaction Type]])</f>
        <v/>
      </c>
      <c r="BP87" t="str">
        <f>IF(Table1[[#This Row],[Instrument No.]]="","",Table1[[#This Row],[Instrument No.]])</f>
        <v/>
      </c>
      <c r="BQ87" t="str">
        <f>IF(Table1[[#This Row],[Instrument No.]]="","",Table1[[#This Row],[Amount-2]])</f>
        <v/>
      </c>
      <c r="BR87" t="str">
        <f>IF(Table1[[#This Row],[Instrument date]]="","",TEXT(Table1[[#This Row],[Instrument date]],"yyyymmdd"))</f>
        <v/>
      </c>
      <c r="BU87" s="48"/>
      <c r="BV87" s="48"/>
    </row>
    <row r="88" spans="1:74">
      <c r="A88" s="16">
        <f t="shared" si="1"/>
        <v>83</v>
      </c>
      <c r="B88" s="17"/>
      <c r="C88" s="57"/>
      <c r="D88" s="61"/>
      <c r="E88" s="61"/>
      <c r="F88" s="57"/>
      <c r="G88" s="18"/>
      <c r="H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" s="18"/>
      <c r="J88" s="18"/>
      <c r="K88" s="18"/>
      <c r="L88" s="18"/>
      <c r="M88" s="18"/>
      <c r="N88" s="51"/>
      <c r="O88" s="14">
        <f>IF(Table1[[#This Row],[Date]]="",COUNTA(B89:$B$1005),0)</f>
        <v>0</v>
      </c>
      <c r="P88" s="14">
        <f>IF(COUNTA(Table1[[#This Row],[Payments]:[Receipts]])=0,0,(IF(COUNTA(Table1[[#This Row],[Payments]:[Receipts]])&gt;1,1,0)))</f>
        <v>0</v>
      </c>
      <c r="Q88" s="14">
        <f>IF(Table1[[#This Row],[Date]]="",0,IF(AND(Table1[[#This Row],[Date]]&gt;=$Q$2,Table1[[#This Row],[Date]]&lt;=$Q$3),0,1))</f>
        <v>0</v>
      </c>
      <c r="R88" s="14">
        <f>IF(Table1[[#This Row],[Payments]]="",0,IF(ISNUMBER(Table1[[#This Row],[Payments]]),0,1))</f>
        <v>0</v>
      </c>
      <c r="S88" s="14">
        <f>IF(Table1[[#This Row],[Receipts]]="",0,IF(ISNUMBER(Table1[[#This Row],[Receipts]]),0,1))</f>
        <v>0</v>
      </c>
      <c r="T88" s="14">
        <f>IF(LEN(Table1[[#This Row],[Second Ledger]])&gt;0,IF(TYPE(VLOOKUP(Table1[[#This Row],[Second Ledger]],$CZ:$CZ,1,FALSE))=16,1,0),0)</f>
        <v>0</v>
      </c>
      <c r="U88" s="14">
        <f>IF(Table1[[#This Row],[Date]]="",0,IF(Table1[[#This Row],[Voucher Type]]&gt;0,IF(TYPE(VLOOKUP(Table1[[#This Row],[Voucher Type]],Table1[[#All],[Voucher Type Master]],1,FALSE))=16,1,0),0))</f>
        <v>0</v>
      </c>
      <c r="V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" s="14">
        <f>IF(LEN(Table1[[#This Row],[Cost Centre]])&gt;0,IF(TYPE(VLOOKUP(Table1[[#This Row],[Cost Centre]],$DA:$DA,1,FALSE))=16,1,0),0)</f>
        <v>0</v>
      </c>
      <c r="X88" s="14">
        <f>Table1[[#This Row],[Payments]]-Table1[[#This Row],[Receipts]]</f>
        <v>0</v>
      </c>
      <c r="Y88" s="14"/>
      <c r="Z88" s="14"/>
      <c r="AA88" s="14"/>
      <c r="AB88" s="13"/>
      <c r="AC88" s="39"/>
      <c r="AD88" s="39"/>
      <c r="AE88" s="39"/>
      <c r="AF88" s="39"/>
      <c r="AG88" s="42"/>
      <c r="AH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" t="str">
        <f>IF(Table1[[#This Row],[Date]]="","",TEXT(Table1[[#This Row],[Date]],"yyyymmdd"))</f>
        <v/>
      </c>
      <c r="AJ88" t="str">
        <f>Table1[[#This Row],[Date2]]</f>
        <v/>
      </c>
      <c r="AK88" t="str">
        <f>IF(Table1[[#This Row],[Date]]="","",Table1[[#This Row],[Voucher Type]])</f>
        <v/>
      </c>
      <c r="AL88" t="str">
        <f>IF(Table1[[#This Row],[Date]]="","",Table1[[#This Row],[Voucher No]])</f>
        <v/>
      </c>
      <c r="AM88" t="str">
        <f>IF(Table1[[#This Row],[Date]]="","",Table1[[#This Row],[Narration]])</f>
        <v/>
      </c>
      <c r="AN88" t="str">
        <f>IF(Table1[[#This Row],[Date]]="","","tallytools-voucherentry-adhjadhh-"&amp;$AH$1&amp;ROW())</f>
        <v/>
      </c>
      <c r="AO88" t="str">
        <f>IF(Table1[[#This Row],[Date]]="","",$AH$1)</f>
        <v/>
      </c>
      <c r="AP88"/>
      <c r="AQ88" t="str">
        <f>IF(Table1[[#This Row],[Date]]="","","No")</f>
        <v/>
      </c>
      <c r="AR88" t="str">
        <f>IF(Table1[[#This Row],[Date]]="","",IF(Table1[[#This Row],[Net Amt]]&lt;0,"No","Yes"))</f>
        <v/>
      </c>
      <c r="AS88" t="str">
        <f>IF(Table1[[#This Row],[Date]]="","",Table1[[#This Row],[Second Ledger]])</f>
        <v/>
      </c>
      <c r="AT88" t="str">
        <f>IF(Table1[[#This Row],[Date]]="","",IF(Table1[[#This Row],[DP-1]]="Yes",-(Table1[[#This Row],[Payments]]+Table1[[#This Row],[Receipts]]),Table1[[#This Row],[Payments]]+Table1[[#This Row],[Receipts]]))</f>
        <v/>
      </c>
      <c r="AU88"/>
      <c r="AV88" t="str">
        <f>IF(Table1[[#This Row],[Bill Ref No]]="","",Table1[[#This Row],[Bill Ref No]])</f>
        <v/>
      </c>
      <c r="AW88" t="str">
        <f>IF(Table1[[#This Row],[Bill ref name]]="","","New Ref")</f>
        <v/>
      </c>
      <c r="AX88" t="str">
        <f>IF(Table1[[#This Row],[Bill ref name]]="","",Table1[[#This Row],[Amount-1]])</f>
        <v/>
      </c>
      <c r="AY88"/>
      <c r="AZ88"/>
      <c r="BA88" t="str">
        <f>IF(Table1[[#This Row],[Cost Centre]]="","","Primary Cost Category")</f>
        <v/>
      </c>
      <c r="BB88" t="str">
        <f>IF(Table1[[#This Row],[Cost Centre]]="","",Table1[[#This Row],[DP-1]])</f>
        <v/>
      </c>
      <c r="BC88"/>
      <c r="BD88" t="str">
        <f>IF(Table1[[#This Row],[Cost Centre]]="","",Table1[[#This Row],[Cost Centre]])</f>
        <v/>
      </c>
      <c r="BE88" t="str">
        <f>IF(Table1[[#This Row],[Cost Centre]]="","",Table1[[#This Row],[Amount-1]])</f>
        <v/>
      </c>
      <c r="BF88"/>
      <c r="BG88"/>
      <c r="BH88"/>
      <c r="BI88"/>
      <c r="BJ88" t="str">
        <f>IF(Table1[[#This Row],[Date]]="","","No")</f>
        <v/>
      </c>
      <c r="BK88" t="str">
        <f>IF(Table1[[#This Row],[Date]]="","",IF(Table1[[#This Row],[Net Amt]]&lt;0,"Yes","No"))</f>
        <v/>
      </c>
      <c r="BL88" t="str">
        <f>IF(Table1[[#This Row],[Date]]="","",$C$3)</f>
        <v/>
      </c>
      <c r="BM88" t="str">
        <f>IF(Table1[[#This Row],[Date]]="","",-Table1[[#This Row],[Amount-1]])</f>
        <v/>
      </c>
      <c r="BO88" t="str">
        <f>IF(Table1[[#This Row],[Transaction Type]]="","",Table1[[#This Row],[Transaction Type]])</f>
        <v/>
      </c>
      <c r="BP88" t="str">
        <f>IF(Table1[[#This Row],[Instrument No.]]="","",Table1[[#This Row],[Instrument No.]])</f>
        <v/>
      </c>
      <c r="BQ88" t="str">
        <f>IF(Table1[[#This Row],[Instrument No.]]="","",Table1[[#This Row],[Amount-2]])</f>
        <v/>
      </c>
      <c r="BR88" t="str">
        <f>IF(Table1[[#This Row],[Instrument date]]="","",TEXT(Table1[[#This Row],[Instrument date]],"yyyymmdd"))</f>
        <v/>
      </c>
      <c r="BU88" s="48"/>
      <c r="BV88" s="48"/>
    </row>
    <row r="89" spans="1:74">
      <c r="A89" s="16">
        <f t="shared" si="1"/>
        <v>84</v>
      </c>
      <c r="B89" s="17"/>
      <c r="C89" s="57"/>
      <c r="D89" s="61"/>
      <c r="E89" s="61"/>
      <c r="F89" s="57"/>
      <c r="G89" s="18"/>
      <c r="H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" s="18"/>
      <c r="J89" s="18"/>
      <c r="K89" s="18"/>
      <c r="L89" s="18"/>
      <c r="M89" s="18"/>
      <c r="N89" s="51"/>
      <c r="O89" s="14">
        <f>IF(Table1[[#This Row],[Date]]="",COUNTA(B90:$B$1005),0)</f>
        <v>0</v>
      </c>
      <c r="P89" s="14">
        <f>IF(COUNTA(Table1[[#This Row],[Payments]:[Receipts]])=0,0,(IF(COUNTA(Table1[[#This Row],[Payments]:[Receipts]])&gt;1,1,0)))</f>
        <v>0</v>
      </c>
      <c r="Q89" s="14">
        <f>IF(Table1[[#This Row],[Date]]="",0,IF(AND(Table1[[#This Row],[Date]]&gt;=$Q$2,Table1[[#This Row],[Date]]&lt;=$Q$3),0,1))</f>
        <v>0</v>
      </c>
      <c r="R89" s="14">
        <f>IF(Table1[[#This Row],[Payments]]="",0,IF(ISNUMBER(Table1[[#This Row],[Payments]]),0,1))</f>
        <v>0</v>
      </c>
      <c r="S89" s="14">
        <f>IF(Table1[[#This Row],[Receipts]]="",0,IF(ISNUMBER(Table1[[#This Row],[Receipts]]),0,1))</f>
        <v>0</v>
      </c>
      <c r="T89" s="14">
        <f>IF(LEN(Table1[[#This Row],[Second Ledger]])&gt;0,IF(TYPE(VLOOKUP(Table1[[#This Row],[Second Ledger]],$CZ:$CZ,1,FALSE))=16,1,0),0)</f>
        <v>0</v>
      </c>
      <c r="U89" s="14">
        <f>IF(Table1[[#This Row],[Date]]="",0,IF(Table1[[#This Row],[Voucher Type]]&gt;0,IF(TYPE(VLOOKUP(Table1[[#This Row],[Voucher Type]],Table1[[#All],[Voucher Type Master]],1,FALSE))=16,1,0),0))</f>
        <v>0</v>
      </c>
      <c r="V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" s="14">
        <f>IF(LEN(Table1[[#This Row],[Cost Centre]])&gt;0,IF(TYPE(VLOOKUP(Table1[[#This Row],[Cost Centre]],$DA:$DA,1,FALSE))=16,1,0),0)</f>
        <v>0</v>
      </c>
      <c r="X89" s="14">
        <f>Table1[[#This Row],[Payments]]-Table1[[#This Row],[Receipts]]</f>
        <v>0</v>
      </c>
      <c r="Y89" s="14"/>
      <c r="Z89" s="14"/>
      <c r="AA89" s="14"/>
      <c r="AB89" s="13"/>
      <c r="AC89" s="39"/>
      <c r="AD89" s="39"/>
      <c r="AE89" s="39"/>
      <c r="AF89" s="39"/>
      <c r="AG89" s="42"/>
      <c r="AH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" t="str">
        <f>IF(Table1[[#This Row],[Date]]="","",TEXT(Table1[[#This Row],[Date]],"yyyymmdd"))</f>
        <v/>
      </c>
      <c r="AJ89" t="str">
        <f>Table1[[#This Row],[Date2]]</f>
        <v/>
      </c>
      <c r="AK89" t="str">
        <f>IF(Table1[[#This Row],[Date]]="","",Table1[[#This Row],[Voucher Type]])</f>
        <v/>
      </c>
      <c r="AL89" t="str">
        <f>IF(Table1[[#This Row],[Date]]="","",Table1[[#This Row],[Voucher No]])</f>
        <v/>
      </c>
      <c r="AM89" t="str">
        <f>IF(Table1[[#This Row],[Date]]="","",Table1[[#This Row],[Narration]])</f>
        <v/>
      </c>
      <c r="AN89" t="str">
        <f>IF(Table1[[#This Row],[Date]]="","","tallytools-voucherentry-adhjadhh-"&amp;$AH$1&amp;ROW())</f>
        <v/>
      </c>
      <c r="AO89" t="str">
        <f>IF(Table1[[#This Row],[Date]]="","",$AH$1)</f>
        <v/>
      </c>
      <c r="AP89"/>
      <c r="AQ89" t="str">
        <f>IF(Table1[[#This Row],[Date]]="","","No")</f>
        <v/>
      </c>
      <c r="AR89" t="str">
        <f>IF(Table1[[#This Row],[Date]]="","",IF(Table1[[#This Row],[Net Amt]]&lt;0,"No","Yes"))</f>
        <v/>
      </c>
      <c r="AS89" t="str">
        <f>IF(Table1[[#This Row],[Date]]="","",Table1[[#This Row],[Second Ledger]])</f>
        <v/>
      </c>
      <c r="AT89" t="str">
        <f>IF(Table1[[#This Row],[Date]]="","",IF(Table1[[#This Row],[DP-1]]="Yes",-(Table1[[#This Row],[Payments]]+Table1[[#This Row],[Receipts]]),Table1[[#This Row],[Payments]]+Table1[[#This Row],[Receipts]]))</f>
        <v/>
      </c>
      <c r="AU89"/>
      <c r="AV89" t="str">
        <f>IF(Table1[[#This Row],[Bill Ref No]]="","",Table1[[#This Row],[Bill Ref No]])</f>
        <v/>
      </c>
      <c r="AW89" t="str">
        <f>IF(Table1[[#This Row],[Bill ref name]]="","","New Ref")</f>
        <v/>
      </c>
      <c r="AX89" t="str">
        <f>IF(Table1[[#This Row],[Bill ref name]]="","",Table1[[#This Row],[Amount-1]])</f>
        <v/>
      </c>
      <c r="AY89"/>
      <c r="AZ89"/>
      <c r="BA89" t="str">
        <f>IF(Table1[[#This Row],[Cost Centre]]="","","Primary Cost Category")</f>
        <v/>
      </c>
      <c r="BB89" t="str">
        <f>IF(Table1[[#This Row],[Cost Centre]]="","",Table1[[#This Row],[DP-1]])</f>
        <v/>
      </c>
      <c r="BC89"/>
      <c r="BD89" t="str">
        <f>IF(Table1[[#This Row],[Cost Centre]]="","",Table1[[#This Row],[Cost Centre]])</f>
        <v/>
      </c>
      <c r="BE89" t="str">
        <f>IF(Table1[[#This Row],[Cost Centre]]="","",Table1[[#This Row],[Amount-1]])</f>
        <v/>
      </c>
      <c r="BF89"/>
      <c r="BG89"/>
      <c r="BH89"/>
      <c r="BI89"/>
      <c r="BJ89" t="str">
        <f>IF(Table1[[#This Row],[Date]]="","","No")</f>
        <v/>
      </c>
      <c r="BK89" t="str">
        <f>IF(Table1[[#This Row],[Date]]="","",IF(Table1[[#This Row],[Net Amt]]&lt;0,"Yes","No"))</f>
        <v/>
      </c>
      <c r="BL89" t="str">
        <f>IF(Table1[[#This Row],[Date]]="","",$C$3)</f>
        <v/>
      </c>
      <c r="BM89" t="str">
        <f>IF(Table1[[#This Row],[Date]]="","",-Table1[[#This Row],[Amount-1]])</f>
        <v/>
      </c>
      <c r="BO89" t="str">
        <f>IF(Table1[[#This Row],[Transaction Type]]="","",Table1[[#This Row],[Transaction Type]])</f>
        <v/>
      </c>
      <c r="BP89" t="str">
        <f>IF(Table1[[#This Row],[Instrument No.]]="","",Table1[[#This Row],[Instrument No.]])</f>
        <v/>
      </c>
      <c r="BQ89" t="str">
        <f>IF(Table1[[#This Row],[Instrument No.]]="","",Table1[[#This Row],[Amount-2]])</f>
        <v/>
      </c>
      <c r="BR89" t="str">
        <f>IF(Table1[[#This Row],[Instrument date]]="","",TEXT(Table1[[#This Row],[Instrument date]],"yyyymmdd"))</f>
        <v/>
      </c>
      <c r="BU89" s="48"/>
      <c r="BV89" s="48"/>
    </row>
    <row r="90" spans="1:74">
      <c r="A90" s="16">
        <f t="shared" si="1"/>
        <v>85</v>
      </c>
      <c r="B90" s="17"/>
      <c r="C90" s="57"/>
      <c r="D90" s="61"/>
      <c r="E90" s="61"/>
      <c r="F90" s="57"/>
      <c r="G90" s="18"/>
      <c r="H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" s="18"/>
      <c r="J90" s="18"/>
      <c r="K90" s="18"/>
      <c r="L90" s="18"/>
      <c r="M90" s="18"/>
      <c r="N90" s="51"/>
      <c r="O90" s="14">
        <f>IF(Table1[[#This Row],[Date]]="",COUNTA(B91:$B$1005),0)</f>
        <v>0</v>
      </c>
      <c r="P90" s="14">
        <f>IF(COUNTA(Table1[[#This Row],[Payments]:[Receipts]])=0,0,(IF(COUNTA(Table1[[#This Row],[Payments]:[Receipts]])&gt;1,1,0)))</f>
        <v>0</v>
      </c>
      <c r="Q90" s="14">
        <f>IF(Table1[[#This Row],[Date]]="",0,IF(AND(Table1[[#This Row],[Date]]&gt;=$Q$2,Table1[[#This Row],[Date]]&lt;=$Q$3),0,1))</f>
        <v>0</v>
      </c>
      <c r="R90" s="14">
        <f>IF(Table1[[#This Row],[Payments]]="",0,IF(ISNUMBER(Table1[[#This Row],[Payments]]),0,1))</f>
        <v>0</v>
      </c>
      <c r="S90" s="14">
        <f>IF(Table1[[#This Row],[Receipts]]="",0,IF(ISNUMBER(Table1[[#This Row],[Receipts]]),0,1))</f>
        <v>0</v>
      </c>
      <c r="T90" s="14">
        <f>IF(LEN(Table1[[#This Row],[Second Ledger]])&gt;0,IF(TYPE(VLOOKUP(Table1[[#This Row],[Second Ledger]],$CZ:$CZ,1,FALSE))=16,1,0),0)</f>
        <v>0</v>
      </c>
      <c r="U90" s="14">
        <f>IF(Table1[[#This Row],[Date]]="",0,IF(Table1[[#This Row],[Voucher Type]]&gt;0,IF(TYPE(VLOOKUP(Table1[[#This Row],[Voucher Type]],Table1[[#All],[Voucher Type Master]],1,FALSE))=16,1,0),0))</f>
        <v>0</v>
      </c>
      <c r="V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" s="14">
        <f>IF(LEN(Table1[[#This Row],[Cost Centre]])&gt;0,IF(TYPE(VLOOKUP(Table1[[#This Row],[Cost Centre]],$DA:$DA,1,FALSE))=16,1,0),0)</f>
        <v>0</v>
      </c>
      <c r="X90" s="14">
        <f>Table1[[#This Row],[Payments]]-Table1[[#This Row],[Receipts]]</f>
        <v>0</v>
      </c>
      <c r="Y90" s="14"/>
      <c r="Z90" s="14"/>
      <c r="AA90" s="14"/>
      <c r="AB90" s="13"/>
      <c r="AC90" s="39"/>
      <c r="AD90" s="39"/>
      <c r="AE90" s="39"/>
      <c r="AF90" s="39"/>
      <c r="AG90" s="42"/>
      <c r="AH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" t="str">
        <f>IF(Table1[[#This Row],[Date]]="","",TEXT(Table1[[#This Row],[Date]],"yyyymmdd"))</f>
        <v/>
      </c>
      <c r="AJ90" t="str">
        <f>Table1[[#This Row],[Date2]]</f>
        <v/>
      </c>
      <c r="AK90" t="str">
        <f>IF(Table1[[#This Row],[Date]]="","",Table1[[#This Row],[Voucher Type]])</f>
        <v/>
      </c>
      <c r="AL90" t="str">
        <f>IF(Table1[[#This Row],[Date]]="","",Table1[[#This Row],[Voucher No]])</f>
        <v/>
      </c>
      <c r="AM90" t="str">
        <f>IF(Table1[[#This Row],[Date]]="","",Table1[[#This Row],[Narration]])</f>
        <v/>
      </c>
      <c r="AN90" t="str">
        <f>IF(Table1[[#This Row],[Date]]="","","tallytools-voucherentry-adhjadhh-"&amp;$AH$1&amp;ROW())</f>
        <v/>
      </c>
      <c r="AO90" t="str">
        <f>IF(Table1[[#This Row],[Date]]="","",$AH$1)</f>
        <v/>
      </c>
      <c r="AP90"/>
      <c r="AQ90" t="str">
        <f>IF(Table1[[#This Row],[Date]]="","","No")</f>
        <v/>
      </c>
      <c r="AR90" t="str">
        <f>IF(Table1[[#This Row],[Date]]="","",IF(Table1[[#This Row],[Net Amt]]&lt;0,"No","Yes"))</f>
        <v/>
      </c>
      <c r="AS90" t="str">
        <f>IF(Table1[[#This Row],[Date]]="","",Table1[[#This Row],[Second Ledger]])</f>
        <v/>
      </c>
      <c r="AT90" t="str">
        <f>IF(Table1[[#This Row],[Date]]="","",IF(Table1[[#This Row],[DP-1]]="Yes",-(Table1[[#This Row],[Payments]]+Table1[[#This Row],[Receipts]]),Table1[[#This Row],[Payments]]+Table1[[#This Row],[Receipts]]))</f>
        <v/>
      </c>
      <c r="AU90"/>
      <c r="AV90" t="str">
        <f>IF(Table1[[#This Row],[Bill Ref No]]="","",Table1[[#This Row],[Bill Ref No]])</f>
        <v/>
      </c>
      <c r="AW90" t="str">
        <f>IF(Table1[[#This Row],[Bill ref name]]="","","New Ref")</f>
        <v/>
      </c>
      <c r="AX90" t="str">
        <f>IF(Table1[[#This Row],[Bill ref name]]="","",Table1[[#This Row],[Amount-1]])</f>
        <v/>
      </c>
      <c r="AY90"/>
      <c r="AZ90"/>
      <c r="BA90" t="str">
        <f>IF(Table1[[#This Row],[Cost Centre]]="","","Primary Cost Category")</f>
        <v/>
      </c>
      <c r="BB90" t="str">
        <f>IF(Table1[[#This Row],[Cost Centre]]="","",Table1[[#This Row],[DP-1]])</f>
        <v/>
      </c>
      <c r="BC90"/>
      <c r="BD90" t="str">
        <f>IF(Table1[[#This Row],[Cost Centre]]="","",Table1[[#This Row],[Cost Centre]])</f>
        <v/>
      </c>
      <c r="BE90" t="str">
        <f>IF(Table1[[#This Row],[Cost Centre]]="","",Table1[[#This Row],[Amount-1]])</f>
        <v/>
      </c>
      <c r="BF90"/>
      <c r="BG90"/>
      <c r="BH90"/>
      <c r="BI90"/>
      <c r="BJ90" t="str">
        <f>IF(Table1[[#This Row],[Date]]="","","No")</f>
        <v/>
      </c>
      <c r="BK90" t="str">
        <f>IF(Table1[[#This Row],[Date]]="","",IF(Table1[[#This Row],[Net Amt]]&lt;0,"Yes","No"))</f>
        <v/>
      </c>
      <c r="BL90" t="str">
        <f>IF(Table1[[#This Row],[Date]]="","",$C$3)</f>
        <v/>
      </c>
      <c r="BM90" t="str">
        <f>IF(Table1[[#This Row],[Date]]="","",-Table1[[#This Row],[Amount-1]])</f>
        <v/>
      </c>
      <c r="BO90" t="str">
        <f>IF(Table1[[#This Row],[Transaction Type]]="","",Table1[[#This Row],[Transaction Type]])</f>
        <v/>
      </c>
      <c r="BP90" t="str">
        <f>IF(Table1[[#This Row],[Instrument No.]]="","",Table1[[#This Row],[Instrument No.]])</f>
        <v/>
      </c>
      <c r="BQ90" t="str">
        <f>IF(Table1[[#This Row],[Instrument No.]]="","",Table1[[#This Row],[Amount-2]])</f>
        <v/>
      </c>
      <c r="BR90" t="str">
        <f>IF(Table1[[#This Row],[Instrument date]]="","",TEXT(Table1[[#This Row],[Instrument date]],"yyyymmdd"))</f>
        <v/>
      </c>
      <c r="BU90" s="48"/>
      <c r="BV90" s="48"/>
    </row>
    <row r="91" spans="1:74">
      <c r="A91" s="16">
        <f t="shared" si="1"/>
        <v>86</v>
      </c>
      <c r="B91" s="17"/>
      <c r="C91" s="57"/>
      <c r="D91" s="61"/>
      <c r="E91" s="61"/>
      <c r="F91" s="57"/>
      <c r="G91" s="18"/>
      <c r="H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" s="18"/>
      <c r="J91" s="18"/>
      <c r="K91" s="18"/>
      <c r="L91" s="18"/>
      <c r="M91" s="18"/>
      <c r="N91" s="51"/>
      <c r="O91" s="14">
        <f>IF(Table1[[#This Row],[Date]]="",COUNTA(B92:$B$1005),0)</f>
        <v>0</v>
      </c>
      <c r="P91" s="14">
        <f>IF(COUNTA(Table1[[#This Row],[Payments]:[Receipts]])=0,0,(IF(COUNTA(Table1[[#This Row],[Payments]:[Receipts]])&gt;1,1,0)))</f>
        <v>0</v>
      </c>
      <c r="Q91" s="14">
        <f>IF(Table1[[#This Row],[Date]]="",0,IF(AND(Table1[[#This Row],[Date]]&gt;=$Q$2,Table1[[#This Row],[Date]]&lt;=$Q$3),0,1))</f>
        <v>0</v>
      </c>
      <c r="R91" s="14">
        <f>IF(Table1[[#This Row],[Payments]]="",0,IF(ISNUMBER(Table1[[#This Row],[Payments]]),0,1))</f>
        <v>0</v>
      </c>
      <c r="S91" s="14">
        <f>IF(Table1[[#This Row],[Receipts]]="",0,IF(ISNUMBER(Table1[[#This Row],[Receipts]]),0,1))</f>
        <v>0</v>
      </c>
      <c r="T91" s="14">
        <f>IF(LEN(Table1[[#This Row],[Second Ledger]])&gt;0,IF(TYPE(VLOOKUP(Table1[[#This Row],[Second Ledger]],$CZ:$CZ,1,FALSE))=16,1,0),0)</f>
        <v>0</v>
      </c>
      <c r="U91" s="14">
        <f>IF(Table1[[#This Row],[Date]]="",0,IF(Table1[[#This Row],[Voucher Type]]&gt;0,IF(TYPE(VLOOKUP(Table1[[#This Row],[Voucher Type]],Table1[[#All],[Voucher Type Master]],1,FALSE))=16,1,0),0))</f>
        <v>0</v>
      </c>
      <c r="V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" s="14">
        <f>IF(LEN(Table1[[#This Row],[Cost Centre]])&gt;0,IF(TYPE(VLOOKUP(Table1[[#This Row],[Cost Centre]],$DA:$DA,1,FALSE))=16,1,0),0)</f>
        <v>0</v>
      </c>
      <c r="X91" s="14">
        <f>Table1[[#This Row],[Payments]]-Table1[[#This Row],[Receipts]]</f>
        <v>0</v>
      </c>
      <c r="Y91" s="14"/>
      <c r="Z91" s="14"/>
      <c r="AA91" s="14"/>
      <c r="AB91" s="13"/>
      <c r="AC91" s="39"/>
      <c r="AD91" s="39"/>
      <c r="AE91" s="39"/>
      <c r="AF91" s="39"/>
      <c r="AG91" s="42"/>
      <c r="AH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" t="str">
        <f>IF(Table1[[#This Row],[Date]]="","",TEXT(Table1[[#This Row],[Date]],"yyyymmdd"))</f>
        <v/>
      </c>
      <c r="AJ91" t="str">
        <f>Table1[[#This Row],[Date2]]</f>
        <v/>
      </c>
      <c r="AK91" t="str">
        <f>IF(Table1[[#This Row],[Date]]="","",Table1[[#This Row],[Voucher Type]])</f>
        <v/>
      </c>
      <c r="AL91" t="str">
        <f>IF(Table1[[#This Row],[Date]]="","",Table1[[#This Row],[Voucher No]])</f>
        <v/>
      </c>
      <c r="AM91" t="str">
        <f>IF(Table1[[#This Row],[Date]]="","",Table1[[#This Row],[Narration]])</f>
        <v/>
      </c>
      <c r="AN91" t="str">
        <f>IF(Table1[[#This Row],[Date]]="","","tallytools-voucherentry-adhjadhh-"&amp;$AH$1&amp;ROW())</f>
        <v/>
      </c>
      <c r="AO91" t="str">
        <f>IF(Table1[[#This Row],[Date]]="","",$AH$1)</f>
        <v/>
      </c>
      <c r="AP91"/>
      <c r="AQ91" t="str">
        <f>IF(Table1[[#This Row],[Date]]="","","No")</f>
        <v/>
      </c>
      <c r="AR91" t="str">
        <f>IF(Table1[[#This Row],[Date]]="","",IF(Table1[[#This Row],[Net Amt]]&lt;0,"No","Yes"))</f>
        <v/>
      </c>
      <c r="AS91" t="str">
        <f>IF(Table1[[#This Row],[Date]]="","",Table1[[#This Row],[Second Ledger]])</f>
        <v/>
      </c>
      <c r="AT91" t="str">
        <f>IF(Table1[[#This Row],[Date]]="","",IF(Table1[[#This Row],[DP-1]]="Yes",-(Table1[[#This Row],[Payments]]+Table1[[#This Row],[Receipts]]),Table1[[#This Row],[Payments]]+Table1[[#This Row],[Receipts]]))</f>
        <v/>
      </c>
      <c r="AU91"/>
      <c r="AV91" t="str">
        <f>IF(Table1[[#This Row],[Bill Ref No]]="","",Table1[[#This Row],[Bill Ref No]])</f>
        <v/>
      </c>
      <c r="AW91" t="str">
        <f>IF(Table1[[#This Row],[Bill ref name]]="","","New Ref")</f>
        <v/>
      </c>
      <c r="AX91" t="str">
        <f>IF(Table1[[#This Row],[Bill ref name]]="","",Table1[[#This Row],[Amount-1]])</f>
        <v/>
      </c>
      <c r="AY91"/>
      <c r="AZ91"/>
      <c r="BA91" t="str">
        <f>IF(Table1[[#This Row],[Cost Centre]]="","","Primary Cost Category")</f>
        <v/>
      </c>
      <c r="BB91" t="str">
        <f>IF(Table1[[#This Row],[Cost Centre]]="","",Table1[[#This Row],[DP-1]])</f>
        <v/>
      </c>
      <c r="BC91"/>
      <c r="BD91" t="str">
        <f>IF(Table1[[#This Row],[Cost Centre]]="","",Table1[[#This Row],[Cost Centre]])</f>
        <v/>
      </c>
      <c r="BE91" t="str">
        <f>IF(Table1[[#This Row],[Cost Centre]]="","",Table1[[#This Row],[Amount-1]])</f>
        <v/>
      </c>
      <c r="BF91"/>
      <c r="BG91"/>
      <c r="BH91"/>
      <c r="BI91"/>
      <c r="BJ91" t="str">
        <f>IF(Table1[[#This Row],[Date]]="","","No")</f>
        <v/>
      </c>
      <c r="BK91" t="str">
        <f>IF(Table1[[#This Row],[Date]]="","",IF(Table1[[#This Row],[Net Amt]]&lt;0,"Yes","No"))</f>
        <v/>
      </c>
      <c r="BL91" t="str">
        <f>IF(Table1[[#This Row],[Date]]="","",$C$3)</f>
        <v/>
      </c>
      <c r="BM91" t="str">
        <f>IF(Table1[[#This Row],[Date]]="","",-Table1[[#This Row],[Amount-1]])</f>
        <v/>
      </c>
      <c r="BO91" t="str">
        <f>IF(Table1[[#This Row],[Transaction Type]]="","",Table1[[#This Row],[Transaction Type]])</f>
        <v/>
      </c>
      <c r="BP91" t="str">
        <f>IF(Table1[[#This Row],[Instrument No.]]="","",Table1[[#This Row],[Instrument No.]])</f>
        <v/>
      </c>
      <c r="BQ91" t="str">
        <f>IF(Table1[[#This Row],[Instrument No.]]="","",Table1[[#This Row],[Amount-2]])</f>
        <v/>
      </c>
      <c r="BR91" t="str">
        <f>IF(Table1[[#This Row],[Instrument date]]="","",TEXT(Table1[[#This Row],[Instrument date]],"yyyymmdd"))</f>
        <v/>
      </c>
      <c r="BU91" s="48"/>
      <c r="BV91" s="48"/>
    </row>
    <row r="92" spans="1:74">
      <c r="A92" s="16">
        <f t="shared" si="1"/>
        <v>87</v>
      </c>
      <c r="B92" s="17"/>
      <c r="C92" s="57"/>
      <c r="D92" s="61"/>
      <c r="E92" s="61"/>
      <c r="F92" s="57"/>
      <c r="G92" s="18"/>
      <c r="H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" s="18"/>
      <c r="J92" s="18"/>
      <c r="K92" s="18"/>
      <c r="L92" s="18"/>
      <c r="M92" s="18"/>
      <c r="N92" s="51"/>
      <c r="O92" s="14">
        <f>IF(Table1[[#This Row],[Date]]="",COUNTA(B93:$B$1005),0)</f>
        <v>0</v>
      </c>
      <c r="P92" s="14">
        <f>IF(COUNTA(Table1[[#This Row],[Payments]:[Receipts]])=0,0,(IF(COUNTA(Table1[[#This Row],[Payments]:[Receipts]])&gt;1,1,0)))</f>
        <v>0</v>
      </c>
      <c r="Q92" s="14">
        <f>IF(Table1[[#This Row],[Date]]="",0,IF(AND(Table1[[#This Row],[Date]]&gt;=$Q$2,Table1[[#This Row],[Date]]&lt;=$Q$3),0,1))</f>
        <v>0</v>
      </c>
      <c r="R92" s="14">
        <f>IF(Table1[[#This Row],[Payments]]="",0,IF(ISNUMBER(Table1[[#This Row],[Payments]]),0,1))</f>
        <v>0</v>
      </c>
      <c r="S92" s="14">
        <f>IF(Table1[[#This Row],[Receipts]]="",0,IF(ISNUMBER(Table1[[#This Row],[Receipts]]),0,1))</f>
        <v>0</v>
      </c>
      <c r="T92" s="14">
        <f>IF(LEN(Table1[[#This Row],[Second Ledger]])&gt;0,IF(TYPE(VLOOKUP(Table1[[#This Row],[Second Ledger]],$CZ:$CZ,1,FALSE))=16,1,0),0)</f>
        <v>0</v>
      </c>
      <c r="U92" s="14">
        <f>IF(Table1[[#This Row],[Date]]="",0,IF(Table1[[#This Row],[Voucher Type]]&gt;0,IF(TYPE(VLOOKUP(Table1[[#This Row],[Voucher Type]],Table1[[#All],[Voucher Type Master]],1,FALSE))=16,1,0),0))</f>
        <v>0</v>
      </c>
      <c r="V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" s="14">
        <f>IF(LEN(Table1[[#This Row],[Cost Centre]])&gt;0,IF(TYPE(VLOOKUP(Table1[[#This Row],[Cost Centre]],$DA:$DA,1,FALSE))=16,1,0),0)</f>
        <v>0</v>
      </c>
      <c r="X92" s="14">
        <f>Table1[[#This Row],[Payments]]-Table1[[#This Row],[Receipts]]</f>
        <v>0</v>
      </c>
      <c r="Y92" s="14"/>
      <c r="Z92" s="14"/>
      <c r="AA92" s="14"/>
      <c r="AB92" s="13"/>
      <c r="AC92" s="39"/>
      <c r="AD92" s="39"/>
      <c r="AE92" s="39"/>
      <c r="AF92" s="39"/>
      <c r="AG92" s="42"/>
      <c r="AH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" t="str">
        <f>IF(Table1[[#This Row],[Date]]="","",TEXT(Table1[[#This Row],[Date]],"yyyymmdd"))</f>
        <v/>
      </c>
      <c r="AJ92" t="str">
        <f>Table1[[#This Row],[Date2]]</f>
        <v/>
      </c>
      <c r="AK92" t="str">
        <f>IF(Table1[[#This Row],[Date]]="","",Table1[[#This Row],[Voucher Type]])</f>
        <v/>
      </c>
      <c r="AL92" t="str">
        <f>IF(Table1[[#This Row],[Date]]="","",Table1[[#This Row],[Voucher No]])</f>
        <v/>
      </c>
      <c r="AM92" t="str">
        <f>IF(Table1[[#This Row],[Date]]="","",Table1[[#This Row],[Narration]])</f>
        <v/>
      </c>
      <c r="AN92" t="str">
        <f>IF(Table1[[#This Row],[Date]]="","","tallytools-voucherentry-adhjadhh-"&amp;$AH$1&amp;ROW())</f>
        <v/>
      </c>
      <c r="AO92" t="str">
        <f>IF(Table1[[#This Row],[Date]]="","",$AH$1)</f>
        <v/>
      </c>
      <c r="AP92"/>
      <c r="AQ92" t="str">
        <f>IF(Table1[[#This Row],[Date]]="","","No")</f>
        <v/>
      </c>
      <c r="AR92" t="str">
        <f>IF(Table1[[#This Row],[Date]]="","",IF(Table1[[#This Row],[Net Amt]]&lt;0,"No","Yes"))</f>
        <v/>
      </c>
      <c r="AS92" t="str">
        <f>IF(Table1[[#This Row],[Date]]="","",Table1[[#This Row],[Second Ledger]])</f>
        <v/>
      </c>
      <c r="AT92" t="str">
        <f>IF(Table1[[#This Row],[Date]]="","",IF(Table1[[#This Row],[DP-1]]="Yes",-(Table1[[#This Row],[Payments]]+Table1[[#This Row],[Receipts]]),Table1[[#This Row],[Payments]]+Table1[[#This Row],[Receipts]]))</f>
        <v/>
      </c>
      <c r="AU92"/>
      <c r="AV92" t="str">
        <f>IF(Table1[[#This Row],[Bill Ref No]]="","",Table1[[#This Row],[Bill Ref No]])</f>
        <v/>
      </c>
      <c r="AW92" t="str">
        <f>IF(Table1[[#This Row],[Bill ref name]]="","","New Ref")</f>
        <v/>
      </c>
      <c r="AX92" t="str">
        <f>IF(Table1[[#This Row],[Bill ref name]]="","",Table1[[#This Row],[Amount-1]])</f>
        <v/>
      </c>
      <c r="AY92"/>
      <c r="AZ92"/>
      <c r="BA92" t="str">
        <f>IF(Table1[[#This Row],[Cost Centre]]="","","Primary Cost Category")</f>
        <v/>
      </c>
      <c r="BB92" t="str">
        <f>IF(Table1[[#This Row],[Cost Centre]]="","",Table1[[#This Row],[DP-1]])</f>
        <v/>
      </c>
      <c r="BC92"/>
      <c r="BD92" t="str">
        <f>IF(Table1[[#This Row],[Cost Centre]]="","",Table1[[#This Row],[Cost Centre]])</f>
        <v/>
      </c>
      <c r="BE92" t="str">
        <f>IF(Table1[[#This Row],[Cost Centre]]="","",Table1[[#This Row],[Amount-1]])</f>
        <v/>
      </c>
      <c r="BF92"/>
      <c r="BG92"/>
      <c r="BH92"/>
      <c r="BI92"/>
      <c r="BJ92" t="str">
        <f>IF(Table1[[#This Row],[Date]]="","","No")</f>
        <v/>
      </c>
      <c r="BK92" t="str">
        <f>IF(Table1[[#This Row],[Date]]="","",IF(Table1[[#This Row],[Net Amt]]&lt;0,"Yes","No"))</f>
        <v/>
      </c>
      <c r="BL92" t="str">
        <f>IF(Table1[[#This Row],[Date]]="","",$C$3)</f>
        <v/>
      </c>
      <c r="BM92" t="str">
        <f>IF(Table1[[#This Row],[Date]]="","",-Table1[[#This Row],[Amount-1]])</f>
        <v/>
      </c>
      <c r="BO92" t="str">
        <f>IF(Table1[[#This Row],[Transaction Type]]="","",Table1[[#This Row],[Transaction Type]])</f>
        <v/>
      </c>
      <c r="BP92" t="str">
        <f>IF(Table1[[#This Row],[Instrument No.]]="","",Table1[[#This Row],[Instrument No.]])</f>
        <v/>
      </c>
      <c r="BQ92" t="str">
        <f>IF(Table1[[#This Row],[Instrument No.]]="","",Table1[[#This Row],[Amount-2]])</f>
        <v/>
      </c>
      <c r="BR92" t="str">
        <f>IF(Table1[[#This Row],[Instrument date]]="","",TEXT(Table1[[#This Row],[Instrument date]],"yyyymmdd"))</f>
        <v/>
      </c>
      <c r="BU92" s="48"/>
      <c r="BV92" s="48"/>
    </row>
    <row r="93" spans="1:74">
      <c r="A93" s="16">
        <f t="shared" si="1"/>
        <v>88</v>
      </c>
      <c r="B93" s="17"/>
      <c r="C93" s="57"/>
      <c r="D93" s="61"/>
      <c r="E93" s="61"/>
      <c r="F93" s="57"/>
      <c r="G93" s="18"/>
      <c r="H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" s="18"/>
      <c r="J93" s="18"/>
      <c r="K93" s="18"/>
      <c r="L93" s="18"/>
      <c r="M93" s="18"/>
      <c r="N93" s="51"/>
      <c r="O93" s="14">
        <f>IF(Table1[[#This Row],[Date]]="",COUNTA(B94:$B$1005),0)</f>
        <v>0</v>
      </c>
      <c r="P93" s="14">
        <f>IF(COUNTA(Table1[[#This Row],[Payments]:[Receipts]])=0,0,(IF(COUNTA(Table1[[#This Row],[Payments]:[Receipts]])&gt;1,1,0)))</f>
        <v>0</v>
      </c>
      <c r="Q93" s="14">
        <f>IF(Table1[[#This Row],[Date]]="",0,IF(AND(Table1[[#This Row],[Date]]&gt;=$Q$2,Table1[[#This Row],[Date]]&lt;=$Q$3),0,1))</f>
        <v>0</v>
      </c>
      <c r="R93" s="14">
        <f>IF(Table1[[#This Row],[Payments]]="",0,IF(ISNUMBER(Table1[[#This Row],[Payments]]),0,1))</f>
        <v>0</v>
      </c>
      <c r="S93" s="14">
        <f>IF(Table1[[#This Row],[Receipts]]="",0,IF(ISNUMBER(Table1[[#This Row],[Receipts]]),0,1))</f>
        <v>0</v>
      </c>
      <c r="T93" s="14">
        <f>IF(LEN(Table1[[#This Row],[Second Ledger]])&gt;0,IF(TYPE(VLOOKUP(Table1[[#This Row],[Second Ledger]],$CZ:$CZ,1,FALSE))=16,1,0),0)</f>
        <v>0</v>
      </c>
      <c r="U93" s="14">
        <f>IF(Table1[[#This Row],[Date]]="",0,IF(Table1[[#This Row],[Voucher Type]]&gt;0,IF(TYPE(VLOOKUP(Table1[[#This Row],[Voucher Type]],Table1[[#All],[Voucher Type Master]],1,FALSE))=16,1,0),0))</f>
        <v>0</v>
      </c>
      <c r="V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" s="14">
        <f>IF(LEN(Table1[[#This Row],[Cost Centre]])&gt;0,IF(TYPE(VLOOKUP(Table1[[#This Row],[Cost Centre]],$DA:$DA,1,FALSE))=16,1,0),0)</f>
        <v>0</v>
      </c>
      <c r="X93" s="14">
        <f>Table1[[#This Row],[Payments]]-Table1[[#This Row],[Receipts]]</f>
        <v>0</v>
      </c>
      <c r="Y93" s="14"/>
      <c r="Z93" s="14"/>
      <c r="AA93" s="14"/>
      <c r="AB93" s="13"/>
      <c r="AC93" s="39"/>
      <c r="AD93" s="39"/>
      <c r="AE93" s="39"/>
      <c r="AF93" s="39"/>
      <c r="AG93" s="42"/>
      <c r="AH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" t="str">
        <f>IF(Table1[[#This Row],[Date]]="","",TEXT(Table1[[#This Row],[Date]],"yyyymmdd"))</f>
        <v/>
      </c>
      <c r="AJ93" t="str">
        <f>Table1[[#This Row],[Date2]]</f>
        <v/>
      </c>
      <c r="AK93" t="str">
        <f>IF(Table1[[#This Row],[Date]]="","",Table1[[#This Row],[Voucher Type]])</f>
        <v/>
      </c>
      <c r="AL93" t="str">
        <f>IF(Table1[[#This Row],[Date]]="","",Table1[[#This Row],[Voucher No]])</f>
        <v/>
      </c>
      <c r="AM93" t="str">
        <f>IF(Table1[[#This Row],[Date]]="","",Table1[[#This Row],[Narration]])</f>
        <v/>
      </c>
      <c r="AN93" t="str">
        <f>IF(Table1[[#This Row],[Date]]="","","tallytools-voucherentry-adhjadhh-"&amp;$AH$1&amp;ROW())</f>
        <v/>
      </c>
      <c r="AO93" t="str">
        <f>IF(Table1[[#This Row],[Date]]="","",$AH$1)</f>
        <v/>
      </c>
      <c r="AP93"/>
      <c r="AQ93" t="str">
        <f>IF(Table1[[#This Row],[Date]]="","","No")</f>
        <v/>
      </c>
      <c r="AR93" t="str">
        <f>IF(Table1[[#This Row],[Date]]="","",IF(Table1[[#This Row],[Net Amt]]&lt;0,"No","Yes"))</f>
        <v/>
      </c>
      <c r="AS93" t="str">
        <f>IF(Table1[[#This Row],[Date]]="","",Table1[[#This Row],[Second Ledger]])</f>
        <v/>
      </c>
      <c r="AT93" t="str">
        <f>IF(Table1[[#This Row],[Date]]="","",IF(Table1[[#This Row],[DP-1]]="Yes",-(Table1[[#This Row],[Payments]]+Table1[[#This Row],[Receipts]]),Table1[[#This Row],[Payments]]+Table1[[#This Row],[Receipts]]))</f>
        <v/>
      </c>
      <c r="AU93"/>
      <c r="AV93" t="str">
        <f>IF(Table1[[#This Row],[Bill Ref No]]="","",Table1[[#This Row],[Bill Ref No]])</f>
        <v/>
      </c>
      <c r="AW93" t="str">
        <f>IF(Table1[[#This Row],[Bill ref name]]="","","New Ref")</f>
        <v/>
      </c>
      <c r="AX93" t="str">
        <f>IF(Table1[[#This Row],[Bill ref name]]="","",Table1[[#This Row],[Amount-1]])</f>
        <v/>
      </c>
      <c r="AY93"/>
      <c r="AZ93"/>
      <c r="BA93" t="str">
        <f>IF(Table1[[#This Row],[Cost Centre]]="","","Primary Cost Category")</f>
        <v/>
      </c>
      <c r="BB93" t="str">
        <f>IF(Table1[[#This Row],[Cost Centre]]="","",Table1[[#This Row],[DP-1]])</f>
        <v/>
      </c>
      <c r="BC93"/>
      <c r="BD93" t="str">
        <f>IF(Table1[[#This Row],[Cost Centre]]="","",Table1[[#This Row],[Cost Centre]])</f>
        <v/>
      </c>
      <c r="BE93" t="str">
        <f>IF(Table1[[#This Row],[Cost Centre]]="","",Table1[[#This Row],[Amount-1]])</f>
        <v/>
      </c>
      <c r="BF93"/>
      <c r="BG93"/>
      <c r="BH93"/>
      <c r="BI93"/>
      <c r="BJ93" t="str">
        <f>IF(Table1[[#This Row],[Date]]="","","No")</f>
        <v/>
      </c>
      <c r="BK93" t="str">
        <f>IF(Table1[[#This Row],[Date]]="","",IF(Table1[[#This Row],[Net Amt]]&lt;0,"Yes","No"))</f>
        <v/>
      </c>
      <c r="BL93" t="str">
        <f>IF(Table1[[#This Row],[Date]]="","",$C$3)</f>
        <v/>
      </c>
      <c r="BM93" t="str">
        <f>IF(Table1[[#This Row],[Date]]="","",-Table1[[#This Row],[Amount-1]])</f>
        <v/>
      </c>
      <c r="BO93" t="str">
        <f>IF(Table1[[#This Row],[Transaction Type]]="","",Table1[[#This Row],[Transaction Type]])</f>
        <v/>
      </c>
      <c r="BP93" t="str">
        <f>IF(Table1[[#This Row],[Instrument No.]]="","",Table1[[#This Row],[Instrument No.]])</f>
        <v/>
      </c>
      <c r="BQ93" t="str">
        <f>IF(Table1[[#This Row],[Instrument No.]]="","",Table1[[#This Row],[Amount-2]])</f>
        <v/>
      </c>
      <c r="BR93" t="str">
        <f>IF(Table1[[#This Row],[Instrument date]]="","",TEXT(Table1[[#This Row],[Instrument date]],"yyyymmdd"))</f>
        <v/>
      </c>
      <c r="BU93" s="48"/>
      <c r="BV93" s="48"/>
    </row>
    <row r="94" spans="1:74">
      <c r="A94" s="16">
        <f t="shared" si="1"/>
        <v>89</v>
      </c>
      <c r="B94" s="17"/>
      <c r="C94" s="57"/>
      <c r="D94" s="61"/>
      <c r="E94" s="61"/>
      <c r="F94" s="57"/>
      <c r="G94" s="18"/>
      <c r="H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" s="18"/>
      <c r="J94" s="18"/>
      <c r="K94" s="18"/>
      <c r="L94" s="18"/>
      <c r="M94" s="18"/>
      <c r="N94" s="51"/>
      <c r="O94" s="14">
        <f>IF(Table1[[#This Row],[Date]]="",COUNTA(B95:$B$1005),0)</f>
        <v>0</v>
      </c>
      <c r="P94" s="14">
        <f>IF(COUNTA(Table1[[#This Row],[Payments]:[Receipts]])=0,0,(IF(COUNTA(Table1[[#This Row],[Payments]:[Receipts]])&gt;1,1,0)))</f>
        <v>0</v>
      </c>
      <c r="Q94" s="14">
        <f>IF(Table1[[#This Row],[Date]]="",0,IF(AND(Table1[[#This Row],[Date]]&gt;=$Q$2,Table1[[#This Row],[Date]]&lt;=$Q$3),0,1))</f>
        <v>0</v>
      </c>
      <c r="R94" s="14">
        <f>IF(Table1[[#This Row],[Payments]]="",0,IF(ISNUMBER(Table1[[#This Row],[Payments]]),0,1))</f>
        <v>0</v>
      </c>
      <c r="S94" s="14">
        <f>IF(Table1[[#This Row],[Receipts]]="",0,IF(ISNUMBER(Table1[[#This Row],[Receipts]]),0,1))</f>
        <v>0</v>
      </c>
      <c r="T94" s="14">
        <f>IF(LEN(Table1[[#This Row],[Second Ledger]])&gt;0,IF(TYPE(VLOOKUP(Table1[[#This Row],[Second Ledger]],$CZ:$CZ,1,FALSE))=16,1,0),0)</f>
        <v>0</v>
      </c>
      <c r="U94" s="14">
        <f>IF(Table1[[#This Row],[Date]]="",0,IF(Table1[[#This Row],[Voucher Type]]&gt;0,IF(TYPE(VLOOKUP(Table1[[#This Row],[Voucher Type]],Table1[[#All],[Voucher Type Master]],1,FALSE))=16,1,0),0))</f>
        <v>0</v>
      </c>
      <c r="V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" s="14">
        <f>IF(LEN(Table1[[#This Row],[Cost Centre]])&gt;0,IF(TYPE(VLOOKUP(Table1[[#This Row],[Cost Centre]],$DA:$DA,1,FALSE))=16,1,0),0)</f>
        <v>0</v>
      </c>
      <c r="X94" s="14">
        <f>Table1[[#This Row],[Payments]]-Table1[[#This Row],[Receipts]]</f>
        <v>0</v>
      </c>
      <c r="Y94" s="14"/>
      <c r="Z94" s="14"/>
      <c r="AA94" s="14"/>
      <c r="AB94" s="13"/>
      <c r="AC94" s="39"/>
      <c r="AD94" s="39"/>
      <c r="AE94" s="39"/>
      <c r="AF94" s="39"/>
      <c r="AG94" s="42"/>
      <c r="AH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" t="str">
        <f>IF(Table1[[#This Row],[Date]]="","",TEXT(Table1[[#This Row],[Date]],"yyyymmdd"))</f>
        <v/>
      </c>
      <c r="AJ94" t="str">
        <f>Table1[[#This Row],[Date2]]</f>
        <v/>
      </c>
      <c r="AK94" t="str">
        <f>IF(Table1[[#This Row],[Date]]="","",Table1[[#This Row],[Voucher Type]])</f>
        <v/>
      </c>
      <c r="AL94" t="str">
        <f>IF(Table1[[#This Row],[Date]]="","",Table1[[#This Row],[Voucher No]])</f>
        <v/>
      </c>
      <c r="AM94" t="str">
        <f>IF(Table1[[#This Row],[Date]]="","",Table1[[#This Row],[Narration]])</f>
        <v/>
      </c>
      <c r="AN94" t="str">
        <f>IF(Table1[[#This Row],[Date]]="","","tallytools-voucherentry-adhjadhh-"&amp;$AH$1&amp;ROW())</f>
        <v/>
      </c>
      <c r="AO94" t="str">
        <f>IF(Table1[[#This Row],[Date]]="","",$AH$1)</f>
        <v/>
      </c>
      <c r="AP94"/>
      <c r="AQ94" t="str">
        <f>IF(Table1[[#This Row],[Date]]="","","No")</f>
        <v/>
      </c>
      <c r="AR94" t="str">
        <f>IF(Table1[[#This Row],[Date]]="","",IF(Table1[[#This Row],[Net Amt]]&lt;0,"No","Yes"))</f>
        <v/>
      </c>
      <c r="AS94" t="str">
        <f>IF(Table1[[#This Row],[Date]]="","",Table1[[#This Row],[Second Ledger]])</f>
        <v/>
      </c>
      <c r="AT94" t="str">
        <f>IF(Table1[[#This Row],[Date]]="","",IF(Table1[[#This Row],[DP-1]]="Yes",-(Table1[[#This Row],[Payments]]+Table1[[#This Row],[Receipts]]),Table1[[#This Row],[Payments]]+Table1[[#This Row],[Receipts]]))</f>
        <v/>
      </c>
      <c r="AU94"/>
      <c r="AV94" t="str">
        <f>IF(Table1[[#This Row],[Bill Ref No]]="","",Table1[[#This Row],[Bill Ref No]])</f>
        <v/>
      </c>
      <c r="AW94" t="str">
        <f>IF(Table1[[#This Row],[Bill ref name]]="","","New Ref")</f>
        <v/>
      </c>
      <c r="AX94" t="str">
        <f>IF(Table1[[#This Row],[Bill ref name]]="","",Table1[[#This Row],[Amount-1]])</f>
        <v/>
      </c>
      <c r="AY94"/>
      <c r="AZ94"/>
      <c r="BA94" t="str">
        <f>IF(Table1[[#This Row],[Cost Centre]]="","","Primary Cost Category")</f>
        <v/>
      </c>
      <c r="BB94" t="str">
        <f>IF(Table1[[#This Row],[Cost Centre]]="","",Table1[[#This Row],[DP-1]])</f>
        <v/>
      </c>
      <c r="BC94"/>
      <c r="BD94" t="str">
        <f>IF(Table1[[#This Row],[Cost Centre]]="","",Table1[[#This Row],[Cost Centre]])</f>
        <v/>
      </c>
      <c r="BE94" t="str">
        <f>IF(Table1[[#This Row],[Cost Centre]]="","",Table1[[#This Row],[Amount-1]])</f>
        <v/>
      </c>
      <c r="BF94"/>
      <c r="BG94"/>
      <c r="BH94"/>
      <c r="BI94"/>
      <c r="BJ94" t="str">
        <f>IF(Table1[[#This Row],[Date]]="","","No")</f>
        <v/>
      </c>
      <c r="BK94" t="str">
        <f>IF(Table1[[#This Row],[Date]]="","",IF(Table1[[#This Row],[Net Amt]]&lt;0,"Yes","No"))</f>
        <v/>
      </c>
      <c r="BL94" t="str">
        <f>IF(Table1[[#This Row],[Date]]="","",$C$3)</f>
        <v/>
      </c>
      <c r="BM94" t="str">
        <f>IF(Table1[[#This Row],[Date]]="","",-Table1[[#This Row],[Amount-1]])</f>
        <v/>
      </c>
      <c r="BO94" t="str">
        <f>IF(Table1[[#This Row],[Transaction Type]]="","",Table1[[#This Row],[Transaction Type]])</f>
        <v/>
      </c>
      <c r="BP94" t="str">
        <f>IF(Table1[[#This Row],[Instrument No.]]="","",Table1[[#This Row],[Instrument No.]])</f>
        <v/>
      </c>
      <c r="BQ94" t="str">
        <f>IF(Table1[[#This Row],[Instrument No.]]="","",Table1[[#This Row],[Amount-2]])</f>
        <v/>
      </c>
      <c r="BR94" t="str">
        <f>IF(Table1[[#This Row],[Instrument date]]="","",TEXT(Table1[[#This Row],[Instrument date]],"yyyymmdd"))</f>
        <v/>
      </c>
      <c r="BU94" s="48"/>
      <c r="BV94" s="48"/>
    </row>
    <row r="95" spans="1:74">
      <c r="A95" s="16">
        <f t="shared" si="1"/>
        <v>90</v>
      </c>
      <c r="B95" s="17"/>
      <c r="C95" s="57"/>
      <c r="D95" s="61"/>
      <c r="E95" s="61"/>
      <c r="F95" s="57"/>
      <c r="G95" s="18"/>
      <c r="H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" s="18"/>
      <c r="J95" s="18"/>
      <c r="K95" s="18"/>
      <c r="L95" s="18"/>
      <c r="M95" s="18"/>
      <c r="N95" s="51"/>
      <c r="O95" s="14">
        <f>IF(Table1[[#This Row],[Date]]="",COUNTA(B96:$B$1005),0)</f>
        <v>0</v>
      </c>
      <c r="P95" s="14">
        <f>IF(COUNTA(Table1[[#This Row],[Payments]:[Receipts]])=0,0,(IF(COUNTA(Table1[[#This Row],[Payments]:[Receipts]])&gt;1,1,0)))</f>
        <v>0</v>
      </c>
      <c r="Q95" s="14">
        <f>IF(Table1[[#This Row],[Date]]="",0,IF(AND(Table1[[#This Row],[Date]]&gt;=$Q$2,Table1[[#This Row],[Date]]&lt;=$Q$3),0,1))</f>
        <v>0</v>
      </c>
      <c r="R95" s="14">
        <f>IF(Table1[[#This Row],[Payments]]="",0,IF(ISNUMBER(Table1[[#This Row],[Payments]]),0,1))</f>
        <v>0</v>
      </c>
      <c r="S95" s="14">
        <f>IF(Table1[[#This Row],[Receipts]]="",0,IF(ISNUMBER(Table1[[#This Row],[Receipts]]),0,1))</f>
        <v>0</v>
      </c>
      <c r="T95" s="14">
        <f>IF(LEN(Table1[[#This Row],[Second Ledger]])&gt;0,IF(TYPE(VLOOKUP(Table1[[#This Row],[Second Ledger]],$CZ:$CZ,1,FALSE))=16,1,0),0)</f>
        <v>0</v>
      </c>
      <c r="U95" s="14">
        <f>IF(Table1[[#This Row],[Date]]="",0,IF(Table1[[#This Row],[Voucher Type]]&gt;0,IF(TYPE(VLOOKUP(Table1[[#This Row],[Voucher Type]],Table1[[#All],[Voucher Type Master]],1,FALSE))=16,1,0),0))</f>
        <v>0</v>
      </c>
      <c r="V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" s="14">
        <f>IF(LEN(Table1[[#This Row],[Cost Centre]])&gt;0,IF(TYPE(VLOOKUP(Table1[[#This Row],[Cost Centre]],$DA:$DA,1,FALSE))=16,1,0),0)</f>
        <v>0</v>
      </c>
      <c r="X95" s="14">
        <f>Table1[[#This Row],[Payments]]-Table1[[#This Row],[Receipts]]</f>
        <v>0</v>
      </c>
      <c r="Y95" s="14"/>
      <c r="Z95" s="14"/>
      <c r="AA95" s="14"/>
      <c r="AB95" s="13"/>
      <c r="AC95" s="39"/>
      <c r="AD95" s="39"/>
      <c r="AE95" s="39"/>
      <c r="AF95" s="39"/>
      <c r="AG95" s="42"/>
      <c r="AH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" t="str">
        <f>IF(Table1[[#This Row],[Date]]="","",TEXT(Table1[[#This Row],[Date]],"yyyymmdd"))</f>
        <v/>
      </c>
      <c r="AJ95" t="str">
        <f>Table1[[#This Row],[Date2]]</f>
        <v/>
      </c>
      <c r="AK95" t="str">
        <f>IF(Table1[[#This Row],[Date]]="","",Table1[[#This Row],[Voucher Type]])</f>
        <v/>
      </c>
      <c r="AL95" t="str">
        <f>IF(Table1[[#This Row],[Date]]="","",Table1[[#This Row],[Voucher No]])</f>
        <v/>
      </c>
      <c r="AM95" t="str">
        <f>IF(Table1[[#This Row],[Date]]="","",Table1[[#This Row],[Narration]])</f>
        <v/>
      </c>
      <c r="AN95" t="str">
        <f>IF(Table1[[#This Row],[Date]]="","","tallytools-voucherentry-adhjadhh-"&amp;$AH$1&amp;ROW())</f>
        <v/>
      </c>
      <c r="AO95" t="str">
        <f>IF(Table1[[#This Row],[Date]]="","",$AH$1)</f>
        <v/>
      </c>
      <c r="AP95"/>
      <c r="AQ95" t="str">
        <f>IF(Table1[[#This Row],[Date]]="","","No")</f>
        <v/>
      </c>
      <c r="AR95" t="str">
        <f>IF(Table1[[#This Row],[Date]]="","",IF(Table1[[#This Row],[Net Amt]]&lt;0,"No","Yes"))</f>
        <v/>
      </c>
      <c r="AS95" t="str">
        <f>IF(Table1[[#This Row],[Date]]="","",Table1[[#This Row],[Second Ledger]])</f>
        <v/>
      </c>
      <c r="AT95" t="str">
        <f>IF(Table1[[#This Row],[Date]]="","",IF(Table1[[#This Row],[DP-1]]="Yes",-(Table1[[#This Row],[Payments]]+Table1[[#This Row],[Receipts]]),Table1[[#This Row],[Payments]]+Table1[[#This Row],[Receipts]]))</f>
        <v/>
      </c>
      <c r="AU95"/>
      <c r="AV95" t="str">
        <f>IF(Table1[[#This Row],[Bill Ref No]]="","",Table1[[#This Row],[Bill Ref No]])</f>
        <v/>
      </c>
      <c r="AW95" t="str">
        <f>IF(Table1[[#This Row],[Bill ref name]]="","","New Ref")</f>
        <v/>
      </c>
      <c r="AX95" t="str">
        <f>IF(Table1[[#This Row],[Bill ref name]]="","",Table1[[#This Row],[Amount-1]])</f>
        <v/>
      </c>
      <c r="AY95"/>
      <c r="AZ95"/>
      <c r="BA95" t="str">
        <f>IF(Table1[[#This Row],[Cost Centre]]="","","Primary Cost Category")</f>
        <v/>
      </c>
      <c r="BB95" t="str">
        <f>IF(Table1[[#This Row],[Cost Centre]]="","",Table1[[#This Row],[DP-1]])</f>
        <v/>
      </c>
      <c r="BC95"/>
      <c r="BD95" t="str">
        <f>IF(Table1[[#This Row],[Cost Centre]]="","",Table1[[#This Row],[Cost Centre]])</f>
        <v/>
      </c>
      <c r="BE95" t="str">
        <f>IF(Table1[[#This Row],[Cost Centre]]="","",Table1[[#This Row],[Amount-1]])</f>
        <v/>
      </c>
      <c r="BF95"/>
      <c r="BG95"/>
      <c r="BH95"/>
      <c r="BI95"/>
      <c r="BJ95" t="str">
        <f>IF(Table1[[#This Row],[Date]]="","","No")</f>
        <v/>
      </c>
      <c r="BK95" t="str">
        <f>IF(Table1[[#This Row],[Date]]="","",IF(Table1[[#This Row],[Net Amt]]&lt;0,"Yes","No"))</f>
        <v/>
      </c>
      <c r="BL95" t="str">
        <f>IF(Table1[[#This Row],[Date]]="","",$C$3)</f>
        <v/>
      </c>
      <c r="BM95" t="str">
        <f>IF(Table1[[#This Row],[Date]]="","",-Table1[[#This Row],[Amount-1]])</f>
        <v/>
      </c>
      <c r="BO95" t="str">
        <f>IF(Table1[[#This Row],[Transaction Type]]="","",Table1[[#This Row],[Transaction Type]])</f>
        <v/>
      </c>
      <c r="BP95" t="str">
        <f>IF(Table1[[#This Row],[Instrument No.]]="","",Table1[[#This Row],[Instrument No.]])</f>
        <v/>
      </c>
      <c r="BQ95" t="str">
        <f>IF(Table1[[#This Row],[Instrument No.]]="","",Table1[[#This Row],[Amount-2]])</f>
        <v/>
      </c>
      <c r="BR95" t="str">
        <f>IF(Table1[[#This Row],[Instrument date]]="","",TEXT(Table1[[#This Row],[Instrument date]],"yyyymmdd"))</f>
        <v/>
      </c>
      <c r="BU95" s="48"/>
      <c r="BV95" s="48"/>
    </row>
    <row r="96" spans="1:74">
      <c r="A96" s="16">
        <f t="shared" si="1"/>
        <v>91</v>
      </c>
      <c r="B96" s="17"/>
      <c r="C96" s="57"/>
      <c r="D96" s="61"/>
      <c r="E96" s="61"/>
      <c r="F96" s="57"/>
      <c r="G96" s="18"/>
      <c r="H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" s="18"/>
      <c r="J96" s="18"/>
      <c r="K96" s="18"/>
      <c r="L96" s="18"/>
      <c r="M96" s="18"/>
      <c r="N96" s="51"/>
      <c r="O96" s="14">
        <f>IF(Table1[[#This Row],[Date]]="",COUNTA(B97:$B$1005),0)</f>
        <v>0</v>
      </c>
      <c r="P96" s="14">
        <f>IF(COUNTA(Table1[[#This Row],[Payments]:[Receipts]])=0,0,(IF(COUNTA(Table1[[#This Row],[Payments]:[Receipts]])&gt;1,1,0)))</f>
        <v>0</v>
      </c>
      <c r="Q96" s="14">
        <f>IF(Table1[[#This Row],[Date]]="",0,IF(AND(Table1[[#This Row],[Date]]&gt;=$Q$2,Table1[[#This Row],[Date]]&lt;=$Q$3),0,1))</f>
        <v>0</v>
      </c>
      <c r="R96" s="14">
        <f>IF(Table1[[#This Row],[Payments]]="",0,IF(ISNUMBER(Table1[[#This Row],[Payments]]),0,1))</f>
        <v>0</v>
      </c>
      <c r="S96" s="14">
        <f>IF(Table1[[#This Row],[Receipts]]="",0,IF(ISNUMBER(Table1[[#This Row],[Receipts]]),0,1))</f>
        <v>0</v>
      </c>
      <c r="T96" s="14">
        <f>IF(LEN(Table1[[#This Row],[Second Ledger]])&gt;0,IF(TYPE(VLOOKUP(Table1[[#This Row],[Second Ledger]],$CZ:$CZ,1,FALSE))=16,1,0),0)</f>
        <v>0</v>
      </c>
      <c r="U96" s="14">
        <f>IF(Table1[[#This Row],[Date]]="",0,IF(Table1[[#This Row],[Voucher Type]]&gt;0,IF(TYPE(VLOOKUP(Table1[[#This Row],[Voucher Type]],Table1[[#All],[Voucher Type Master]],1,FALSE))=16,1,0),0))</f>
        <v>0</v>
      </c>
      <c r="V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" s="14">
        <f>IF(LEN(Table1[[#This Row],[Cost Centre]])&gt;0,IF(TYPE(VLOOKUP(Table1[[#This Row],[Cost Centre]],$DA:$DA,1,FALSE))=16,1,0),0)</f>
        <v>0</v>
      </c>
      <c r="X96" s="14">
        <f>Table1[[#This Row],[Payments]]-Table1[[#This Row],[Receipts]]</f>
        <v>0</v>
      </c>
      <c r="Y96" s="14"/>
      <c r="Z96" s="14"/>
      <c r="AA96" s="14"/>
      <c r="AB96" s="13"/>
      <c r="AC96" s="39"/>
      <c r="AD96" s="39"/>
      <c r="AE96" s="39"/>
      <c r="AF96" s="39"/>
      <c r="AG96" s="42"/>
      <c r="AH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" t="str">
        <f>IF(Table1[[#This Row],[Date]]="","",TEXT(Table1[[#This Row],[Date]],"yyyymmdd"))</f>
        <v/>
      </c>
      <c r="AJ96" t="str">
        <f>Table1[[#This Row],[Date2]]</f>
        <v/>
      </c>
      <c r="AK96" t="str">
        <f>IF(Table1[[#This Row],[Date]]="","",Table1[[#This Row],[Voucher Type]])</f>
        <v/>
      </c>
      <c r="AL96" t="str">
        <f>IF(Table1[[#This Row],[Date]]="","",Table1[[#This Row],[Voucher No]])</f>
        <v/>
      </c>
      <c r="AM96" t="str">
        <f>IF(Table1[[#This Row],[Date]]="","",Table1[[#This Row],[Narration]])</f>
        <v/>
      </c>
      <c r="AN96" t="str">
        <f>IF(Table1[[#This Row],[Date]]="","","tallytools-voucherentry-adhjadhh-"&amp;$AH$1&amp;ROW())</f>
        <v/>
      </c>
      <c r="AO96" t="str">
        <f>IF(Table1[[#This Row],[Date]]="","",$AH$1)</f>
        <v/>
      </c>
      <c r="AP96"/>
      <c r="AQ96" t="str">
        <f>IF(Table1[[#This Row],[Date]]="","","No")</f>
        <v/>
      </c>
      <c r="AR96" t="str">
        <f>IF(Table1[[#This Row],[Date]]="","",IF(Table1[[#This Row],[Net Amt]]&lt;0,"No","Yes"))</f>
        <v/>
      </c>
      <c r="AS96" t="str">
        <f>IF(Table1[[#This Row],[Date]]="","",Table1[[#This Row],[Second Ledger]])</f>
        <v/>
      </c>
      <c r="AT96" t="str">
        <f>IF(Table1[[#This Row],[Date]]="","",IF(Table1[[#This Row],[DP-1]]="Yes",-(Table1[[#This Row],[Payments]]+Table1[[#This Row],[Receipts]]),Table1[[#This Row],[Payments]]+Table1[[#This Row],[Receipts]]))</f>
        <v/>
      </c>
      <c r="AU96"/>
      <c r="AV96" t="str">
        <f>IF(Table1[[#This Row],[Bill Ref No]]="","",Table1[[#This Row],[Bill Ref No]])</f>
        <v/>
      </c>
      <c r="AW96" t="str">
        <f>IF(Table1[[#This Row],[Bill ref name]]="","","New Ref")</f>
        <v/>
      </c>
      <c r="AX96" t="str">
        <f>IF(Table1[[#This Row],[Bill ref name]]="","",Table1[[#This Row],[Amount-1]])</f>
        <v/>
      </c>
      <c r="AY96"/>
      <c r="AZ96"/>
      <c r="BA96" t="str">
        <f>IF(Table1[[#This Row],[Cost Centre]]="","","Primary Cost Category")</f>
        <v/>
      </c>
      <c r="BB96" t="str">
        <f>IF(Table1[[#This Row],[Cost Centre]]="","",Table1[[#This Row],[DP-1]])</f>
        <v/>
      </c>
      <c r="BC96"/>
      <c r="BD96" t="str">
        <f>IF(Table1[[#This Row],[Cost Centre]]="","",Table1[[#This Row],[Cost Centre]])</f>
        <v/>
      </c>
      <c r="BE96" t="str">
        <f>IF(Table1[[#This Row],[Cost Centre]]="","",Table1[[#This Row],[Amount-1]])</f>
        <v/>
      </c>
      <c r="BF96"/>
      <c r="BG96"/>
      <c r="BH96"/>
      <c r="BI96"/>
      <c r="BJ96" t="str">
        <f>IF(Table1[[#This Row],[Date]]="","","No")</f>
        <v/>
      </c>
      <c r="BK96" t="str">
        <f>IF(Table1[[#This Row],[Date]]="","",IF(Table1[[#This Row],[Net Amt]]&lt;0,"Yes","No"))</f>
        <v/>
      </c>
      <c r="BL96" t="str">
        <f>IF(Table1[[#This Row],[Date]]="","",$C$3)</f>
        <v/>
      </c>
      <c r="BM96" t="str">
        <f>IF(Table1[[#This Row],[Date]]="","",-Table1[[#This Row],[Amount-1]])</f>
        <v/>
      </c>
      <c r="BO96" t="str">
        <f>IF(Table1[[#This Row],[Transaction Type]]="","",Table1[[#This Row],[Transaction Type]])</f>
        <v/>
      </c>
      <c r="BP96" t="str">
        <f>IF(Table1[[#This Row],[Instrument No.]]="","",Table1[[#This Row],[Instrument No.]])</f>
        <v/>
      </c>
      <c r="BQ96" t="str">
        <f>IF(Table1[[#This Row],[Instrument No.]]="","",Table1[[#This Row],[Amount-2]])</f>
        <v/>
      </c>
      <c r="BR96" t="str">
        <f>IF(Table1[[#This Row],[Instrument date]]="","",TEXT(Table1[[#This Row],[Instrument date]],"yyyymmdd"))</f>
        <v/>
      </c>
      <c r="BU96" s="48"/>
      <c r="BV96" s="48"/>
    </row>
    <row r="97" spans="1:74">
      <c r="A97" s="16">
        <f t="shared" si="1"/>
        <v>92</v>
      </c>
      <c r="B97" s="17"/>
      <c r="C97" s="57"/>
      <c r="D97" s="61"/>
      <c r="E97" s="61"/>
      <c r="F97" s="57"/>
      <c r="G97" s="18"/>
      <c r="H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" s="18"/>
      <c r="J97" s="18"/>
      <c r="K97" s="18"/>
      <c r="L97" s="18"/>
      <c r="M97" s="18"/>
      <c r="N97" s="51"/>
      <c r="O97" s="14">
        <f>IF(Table1[[#This Row],[Date]]="",COUNTA(B98:$B$1005),0)</f>
        <v>0</v>
      </c>
      <c r="P97" s="14">
        <f>IF(COUNTA(Table1[[#This Row],[Payments]:[Receipts]])=0,0,(IF(COUNTA(Table1[[#This Row],[Payments]:[Receipts]])&gt;1,1,0)))</f>
        <v>0</v>
      </c>
      <c r="Q97" s="14">
        <f>IF(Table1[[#This Row],[Date]]="",0,IF(AND(Table1[[#This Row],[Date]]&gt;=$Q$2,Table1[[#This Row],[Date]]&lt;=$Q$3),0,1))</f>
        <v>0</v>
      </c>
      <c r="R97" s="14">
        <f>IF(Table1[[#This Row],[Payments]]="",0,IF(ISNUMBER(Table1[[#This Row],[Payments]]),0,1))</f>
        <v>0</v>
      </c>
      <c r="S97" s="14">
        <f>IF(Table1[[#This Row],[Receipts]]="",0,IF(ISNUMBER(Table1[[#This Row],[Receipts]]),0,1))</f>
        <v>0</v>
      </c>
      <c r="T97" s="14">
        <f>IF(LEN(Table1[[#This Row],[Second Ledger]])&gt;0,IF(TYPE(VLOOKUP(Table1[[#This Row],[Second Ledger]],$CZ:$CZ,1,FALSE))=16,1,0),0)</f>
        <v>0</v>
      </c>
      <c r="U97" s="14">
        <f>IF(Table1[[#This Row],[Date]]="",0,IF(Table1[[#This Row],[Voucher Type]]&gt;0,IF(TYPE(VLOOKUP(Table1[[#This Row],[Voucher Type]],Table1[[#All],[Voucher Type Master]],1,FALSE))=16,1,0),0))</f>
        <v>0</v>
      </c>
      <c r="V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" s="14">
        <f>IF(LEN(Table1[[#This Row],[Cost Centre]])&gt;0,IF(TYPE(VLOOKUP(Table1[[#This Row],[Cost Centre]],$DA:$DA,1,FALSE))=16,1,0),0)</f>
        <v>0</v>
      </c>
      <c r="X97" s="14">
        <f>Table1[[#This Row],[Payments]]-Table1[[#This Row],[Receipts]]</f>
        <v>0</v>
      </c>
      <c r="Y97" s="14"/>
      <c r="Z97" s="14"/>
      <c r="AA97" s="14"/>
      <c r="AB97" s="13"/>
      <c r="AC97" s="39"/>
      <c r="AD97" s="39"/>
      <c r="AE97" s="39"/>
      <c r="AF97" s="39"/>
      <c r="AG97" s="42"/>
      <c r="AH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" t="str">
        <f>IF(Table1[[#This Row],[Date]]="","",TEXT(Table1[[#This Row],[Date]],"yyyymmdd"))</f>
        <v/>
      </c>
      <c r="AJ97" t="str">
        <f>Table1[[#This Row],[Date2]]</f>
        <v/>
      </c>
      <c r="AK97" t="str">
        <f>IF(Table1[[#This Row],[Date]]="","",Table1[[#This Row],[Voucher Type]])</f>
        <v/>
      </c>
      <c r="AL97" t="str">
        <f>IF(Table1[[#This Row],[Date]]="","",Table1[[#This Row],[Voucher No]])</f>
        <v/>
      </c>
      <c r="AM97" t="str">
        <f>IF(Table1[[#This Row],[Date]]="","",Table1[[#This Row],[Narration]])</f>
        <v/>
      </c>
      <c r="AN97" t="str">
        <f>IF(Table1[[#This Row],[Date]]="","","tallytools-voucherentry-adhjadhh-"&amp;$AH$1&amp;ROW())</f>
        <v/>
      </c>
      <c r="AO97" t="str">
        <f>IF(Table1[[#This Row],[Date]]="","",$AH$1)</f>
        <v/>
      </c>
      <c r="AP97"/>
      <c r="AQ97" t="str">
        <f>IF(Table1[[#This Row],[Date]]="","","No")</f>
        <v/>
      </c>
      <c r="AR97" t="str">
        <f>IF(Table1[[#This Row],[Date]]="","",IF(Table1[[#This Row],[Net Amt]]&lt;0,"No","Yes"))</f>
        <v/>
      </c>
      <c r="AS97" t="str">
        <f>IF(Table1[[#This Row],[Date]]="","",Table1[[#This Row],[Second Ledger]])</f>
        <v/>
      </c>
      <c r="AT97" t="str">
        <f>IF(Table1[[#This Row],[Date]]="","",IF(Table1[[#This Row],[DP-1]]="Yes",-(Table1[[#This Row],[Payments]]+Table1[[#This Row],[Receipts]]),Table1[[#This Row],[Payments]]+Table1[[#This Row],[Receipts]]))</f>
        <v/>
      </c>
      <c r="AU97"/>
      <c r="AV97" t="str">
        <f>IF(Table1[[#This Row],[Bill Ref No]]="","",Table1[[#This Row],[Bill Ref No]])</f>
        <v/>
      </c>
      <c r="AW97" t="str">
        <f>IF(Table1[[#This Row],[Bill ref name]]="","","New Ref")</f>
        <v/>
      </c>
      <c r="AX97" t="str">
        <f>IF(Table1[[#This Row],[Bill ref name]]="","",Table1[[#This Row],[Amount-1]])</f>
        <v/>
      </c>
      <c r="AY97"/>
      <c r="AZ97"/>
      <c r="BA97" t="str">
        <f>IF(Table1[[#This Row],[Cost Centre]]="","","Primary Cost Category")</f>
        <v/>
      </c>
      <c r="BB97" t="str">
        <f>IF(Table1[[#This Row],[Cost Centre]]="","",Table1[[#This Row],[DP-1]])</f>
        <v/>
      </c>
      <c r="BC97"/>
      <c r="BD97" t="str">
        <f>IF(Table1[[#This Row],[Cost Centre]]="","",Table1[[#This Row],[Cost Centre]])</f>
        <v/>
      </c>
      <c r="BE97" t="str">
        <f>IF(Table1[[#This Row],[Cost Centre]]="","",Table1[[#This Row],[Amount-1]])</f>
        <v/>
      </c>
      <c r="BF97"/>
      <c r="BG97"/>
      <c r="BH97"/>
      <c r="BI97"/>
      <c r="BJ97" t="str">
        <f>IF(Table1[[#This Row],[Date]]="","","No")</f>
        <v/>
      </c>
      <c r="BK97" t="str">
        <f>IF(Table1[[#This Row],[Date]]="","",IF(Table1[[#This Row],[Net Amt]]&lt;0,"Yes","No"))</f>
        <v/>
      </c>
      <c r="BL97" t="str">
        <f>IF(Table1[[#This Row],[Date]]="","",$C$3)</f>
        <v/>
      </c>
      <c r="BM97" t="str">
        <f>IF(Table1[[#This Row],[Date]]="","",-Table1[[#This Row],[Amount-1]])</f>
        <v/>
      </c>
      <c r="BO97" t="str">
        <f>IF(Table1[[#This Row],[Transaction Type]]="","",Table1[[#This Row],[Transaction Type]])</f>
        <v/>
      </c>
      <c r="BP97" t="str">
        <f>IF(Table1[[#This Row],[Instrument No.]]="","",Table1[[#This Row],[Instrument No.]])</f>
        <v/>
      </c>
      <c r="BQ97" t="str">
        <f>IF(Table1[[#This Row],[Instrument No.]]="","",Table1[[#This Row],[Amount-2]])</f>
        <v/>
      </c>
      <c r="BR97" t="str">
        <f>IF(Table1[[#This Row],[Instrument date]]="","",TEXT(Table1[[#This Row],[Instrument date]],"yyyymmdd"))</f>
        <v/>
      </c>
      <c r="BU97" s="48"/>
      <c r="BV97" s="48"/>
    </row>
    <row r="98" spans="1:74">
      <c r="A98" s="16">
        <f t="shared" si="1"/>
        <v>93</v>
      </c>
      <c r="B98" s="17"/>
      <c r="C98" s="57"/>
      <c r="D98" s="61"/>
      <c r="E98" s="61"/>
      <c r="F98" s="57"/>
      <c r="G98" s="18"/>
      <c r="H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" s="18"/>
      <c r="J98" s="18"/>
      <c r="K98" s="18"/>
      <c r="L98" s="18"/>
      <c r="M98" s="18"/>
      <c r="N98" s="51"/>
      <c r="O98" s="14">
        <f>IF(Table1[[#This Row],[Date]]="",COUNTA(B99:$B$1005),0)</f>
        <v>0</v>
      </c>
      <c r="P98" s="14">
        <f>IF(COUNTA(Table1[[#This Row],[Payments]:[Receipts]])=0,0,(IF(COUNTA(Table1[[#This Row],[Payments]:[Receipts]])&gt;1,1,0)))</f>
        <v>0</v>
      </c>
      <c r="Q98" s="14">
        <f>IF(Table1[[#This Row],[Date]]="",0,IF(AND(Table1[[#This Row],[Date]]&gt;=$Q$2,Table1[[#This Row],[Date]]&lt;=$Q$3),0,1))</f>
        <v>0</v>
      </c>
      <c r="R98" s="14">
        <f>IF(Table1[[#This Row],[Payments]]="",0,IF(ISNUMBER(Table1[[#This Row],[Payments]]),0,1))</f>
        <v>0</v>
      </c>
      <c r="S98" s="14">
        <f>IF(Table1[[#This Row],[Receipts]]="",0,IF(ISNUMBER(Table1[[#This Row],[Receipts]]),0,1))</f>
        <v>0</v>
      </c>
      <c r="T98" s="14">
        <f>IF(LEN(Table1[[#This Row],[Second Ledger]])&gt;0,IF(TYPE(VLOOKUP(Table1[[#This Row],[Second Ledger]],$CZ:$CZ,1,FALSE))=16,1,0),0)</f>
        <v>0</v>
      </c>
      <c r="U98" s="14">
        <f>IF(Table1[[#This Row],[Date]]="",0,IF(Table1[[#This Row],[Voucher Type]]&gt;0,IF(TYPE(VLOOKUP(Table1[[#This Row],[Voucher Type]],Table1[[#All],[Voucher Type Master]],1,FALSE))=16,1,0),0))</f>
        <v>0</v>
      </c>
      <c r="V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" s="14">
        <f>IF(LEN(Table1[[#This Row],[Cost Centre]])&gt;0,IF(TYPE(VLOOKUP(Table1[[#This Row],[Cost Centre]],$DA:$DA,1,FALSE))=16,1,0),0)</f>
        <v>0</v>
      </c>
      <c r="X98" s="14">
        <f>Table1[[#This Row],[Payments]]-Table1[[#This Row],[Receipts]]</f>
        <v>0</v>
      </c>
      <c r="Y98" s="14"/>
      <c r="Z98" s="14"/>
      <c r="AA98" s="14"/>
      <c r="AB98" s="13"/>
      <c r="AC98" s="39"/>
      <c r="AD98" s="39"/>
      <c r="AE98" s="39"/>
      <c r="AF98" s="39"/>
      <c r="AG98" s="42"/>
      <c r="AH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" t="str">
        <f>IF(Table1[[#This Row],[Date]]="","",TEXT(Table1[[#This Row],[Date]],"yyyymmdd"))</f>
        <v/>
      </c>
      <c r="AJ98" t="str">
        <f>Table1[[#This Row],[Date2]]</f>
        <v/>
      </c>
      <c r="AK98" t="str">
        <f>IF(Table1[[#This Row],[Date]]="","",Table1[[#This Row],[Voucher Type]])</f>
        <v/>
      </c>
      <c r="AL98" t="str">
        <f>IF(Table1[[#This Row],[Date]]="","",Table1[[#This Row],[Voucher No]])</f>
        <v/>
      </c>
      <c r="AM98" t="str">
        <f>IF(Table1[[#This Row],[Date]]="","",Table1[[#This Row],[Narration]])</f>
        <v/>
      </c>
      <c r="AN98" t="str">
        <f>IF(Table1[[#This Row],[Date]]="","","tallytools-voucherentry-adhjadhh-"&amp;$AH$1&amp;ROW())</f>
        <v/>
      </c>
      <c r="AO98" t="str">
        <f>IF(Table1[[#This Row],[Date]]="","",$AH$1)</f>
        <v/>
      </c>
      <c r="AP98"/>
      <c r="AQ98" t="str">
        <f>IF(Table1[[#This Row],[Date]]="","","No")</f>
        <v/>
      </c>
      <c r="AR98" t="str">
        <f>IF(Table1[[#This Row],[Date]]="","",IF(Table1[[#This Row],[Net Amt]]&lt;0,"No","Yes"))</f>
        <v/>
      </c>
      <c r="AS98" t="str">
        <f>IF(Table1[[#This Row],[Date]]="","",Table1[[#This Row],[Second Ledger]])</f>
        <v/>
      </c>
      <c r="AT98" t="str">
        <f>IF(Table1[[#This Row],[Date]]="","",IF(Table1[[#This Row],[DP-1]]="Yes",-(Table1[[#This Row],[Payments]]+Table1[[#This Row],[Receipts]]),Table1[[#This Row],[Payments]]+Table1[[#This Row],[Receipts]]))</f>
        <v/>
      </c>
      <c r="AU98"/>
      <c r="AV98" t="str">
        <f>IF(Table1[[#This Row],[Bill Ref No]]="","",Table1[[#This Row],[Bill Ref No]])</f>
        <v/>
      </c>
      <c r="AW98" t="str">
        <f>IF(Table1[[#This Row],[Bill ref name]]="","","New Ref")</f>
        <v/>
      </c>
      <c r="AX98" t="str">
        <f>IF(Table1[[#This Row],[Bill ref name]]="","",Table1[[#This Row],[Amount-1]])</f>
        <v/>
      </c>
      <c r="AY98"/>
      <c r="AZ98"/>
      <c r="BA98" t="str">
        <f>IF(Table1[[#This Row],[Cost Centre]]="","","Primary Cost Category")</f>
        <v/>
      </c>
      <c r="BB98" t="str">
        <f>IF(Table1[[#This Row],[Cost Centre]]="","",Table1[[#This Row],[DP-1]])</f>
        <v/>
      </c>
      <c r="BC98"/>
      <c r="BD98" t="str">
        <f>IF(Table1[[#This Row],[Cost Centre]]="","",Table1[[#This Row],[Cost Centre]])</f>
        <v/>
      </c>
      <c r="BE98" t="str">
        <f>IF(Table1[[#This Row],[Cost Centre]]="","",Table1[[#This Row],[Amount-1]])</f>
        <v/>
      </c>
      <c r="BF98"/>
      <c r="BG98"/>
      <c r="BH98"/>
      <c r="BI98"/>
      <c r="BJ98" t="str">
        <f>IF(Table1[[#This Row],[Date]]="","","No")</f>
        <v/>
      </c>
      <c r="BK98" t="str">
        <f>IF(Table1[[#This Row],[Date]]="","",IF(Table1[[#This Row],[Net Amt]]&lt;0,"Yes","No"))</f>
        <v/>
      </c>
      <c r="BL98" t="str">
        <f>IF(Table1[[#This Row],[Date]]="","",$C$3)</f>
        <v/>
      </c>
      <c r="BM98" t="str">
        <f>IF(Table1[[#This Row],[Date]]="","",-Table1[[#This Row],[Amount-1]])</f>
        <v/>
      </c>
      <c r="BO98" t="str">
        <f>IF(Table1[[#This Row],[Transaction Type]]="","",Table1[[#This Row],[Transaction Type]])</f>
        <v/>
      </c>
      <c r="BP98" t="str">
        <f>IF(Table1[[#This Row],[Instrument No.]]="","",Table1[[#This Row],[Instrument No.]])</f>
        <v/>
      </c>
      <c r="BQ98" t="str">
        <f>IF(Table1[[#This Row],[Instrument No.]]="","",Table1[[#This Row],[Amount-2]])</f>
        <v/>
      </c>
      <c r="BR98" t="str">
        <f>IF(Table1[[#This Row],[Instrument date]]="","",TEXT(Table1[[#This Row],[Instrument date]],"yyyymmdd"))</f>
        <v/>
      </c>
      <c r="BU98" s="48"/>
      <c r="BV98" s="48"/>
    </row>
    <row r="99" spans="1:74">
      <c r="A99" s="16">
        <f t="shared" si="1"/>
        <v>94</v>
      </c>
      <c r="B99" s="17"/>
      <c r="C99" s="57"/>
      <c r="D99" s="61"/>
      <c r="E99" s="61"/>
      <c r="F99" s="57"/>
      <c r="G99" s="18"/>
      <c r="H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" s="18"/>
      <c r="J99" s="18"/>
      <c r="K99" s="18"/>
      <c r="L99" s="18"/>
      <c r="M99" s="18"/>
      <c r="N99" s="51"/>
      <c r="O99" s="14">
        <f>IF(Table1[[#This Row],[Date]]="",COUNTA(B100:$B$1005),0)</f>
        <v>0</v>
      </c>
      <c r="P99" s="14">
        <f>IF(COUNTA(Table1[[#This Row],[Payments]:[Receipts]])=0,0,(IF(COUNTA(Table1[[#This Row],[Payments]:[Receipts]])&gt;1,1,0)))</f>
        <v>0</v>
      </c>
      <c r="Q99" s="14">
        <f>IF(Table1[[#This Row],[Date]]="",0,IF(AND(Table1[[#This Row],[Date]]&gt;=$Q$2,Table1[[#This Row],[Date]]&lt;=$Q$3),0,1))</f>
        <v>0</v>
      </c>
      <c r="R99" s="14">
        <f>IF(Table1[[#This Row],[Payments]]="",0,IF(ISNUMBER(Table1[[#This Row],[Payments]]),0,1))</f>
        <v>0</v>
      </c>
      <c r="S99" s="14">
        <f>IF(Table1[[#This Row],[Receipts]]="",0,IF(ISNUMBER(Table1[[#This Row],[Receipts]]),0,1))</f>
        <v>0</v>
      </c>
      <c r="T99" s="14">
        <f>IF(LEN(Table1[[#This Row],[Second Ledger]])&gt;0,IF(TYPE(VLOOKUP(Table1[[#This Row],[Second Ledger]],$CZ:$CZ,1,FALSE))=16,1,0),0)</f>
        <v>0</v>
      </c>
      <c r="U99" s="14">
        <f>IF(Table1[[#This Row],[Date]]="",0,IF(Table1[[#This Row],[Voucher Type]]&gt;0,IF(TYPE(VLOOKUP(Table1[[#This Row],[Voucher Type]],Table1[[#All],[Voucher Type Master]],1,FALSE))=16,1,0),0))</f>
        <v>0</v>
      </c>
      <c r="V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" s="14">
        <f>IF(LEN(Table1[[#This Row],[Cost Centre]])&gt;0,IF(TYPE(VLOOKUP(Table1[[#This Row],[Cost Centre]],$DA:$DA,1,FALSE))=16,1,0),0)</f>
        <v>0</v>
      </c>
      <c r="X99" s="14">
        <f>Table1[[#This Row],[Payments]]-Table1[[#This Row],[Receipts]]</f>
        <v>0</v>
      </c>
      <c r="Y99" s="14"/>
      <c r="Z99" s="14"/>
      <c r="AA99" s="14"/>
      <c r="AB99" s="13"/>
      <c r="AC99" s="39"/>
      <c r="AD99" s="39"/>
      <c r="AE99" s="39"/>
      <c r="AF99" s="39"/>
      <c r="AG99" s="42"/>
      <c r="AH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" t="str">
        <f>IF(Table1[[#This Row],[Date]]="","",TEXT(Table1[[#This Row],[Date]],"yyyymmdd"))</f>
        <v/>
      </c>
      <c r="AJ99" t="str">
        <f>Table1[[#This Row],[Date2]]</f>
        <v/>
      </c>
      <c r="AK99" t="str">
        <f>IF(Table1[[#This Row],[Date]]="","",Table1[[#This Row],[Voucher Type]])</f>
        <v/>
      </c>
      <c r="AL99" t="str">
        <f>IF(Table1[[#This Row],[Date]]="","",Table1[[#This Row],[Voucher No]])</f>
        <v/>
      </c>
      <c r="AM99" t="str">
        <f>IF(Table1[[#This Row],[Date]]="","",Table1[[#This Row],[Narration]])</f>
        <v/>
      </c>
      <c r="AN99" t="str">
        <f>IF(Table1[[#This Row],[Date]]="","","tallytools-voucherentry-adhjadhh-"&amp;$AH$1&amp;ROW())</f>
        <v/>
      </c>
      <c r="AO99" t="str">
        <f>IF(Table1[[#This Row],[Date]]="","",$AH$1)</f>
        <v/>
      </c>
      <c r="AP99"/>
      <c r="AQ99" t="str">
        <f>IF(Table1[[#This Row],[Date]]="","","No")</f>
        <v/>
      </c>
      <c r="AR99" t="str">
        <f>IF(Table1[[#This Row],[Date]]="","",IF(Table1[[#This Row],[Net Amt]]&lt;0,"No","Yes"))</f>
        <v/>
      </c>
      <c r="AS99" t="str">
        <f>IF(Table1[[#This Row],[Date]]="","",Table1[[#This Row],[Second Ledger]])</f>
        <v/>
      </c>
      <c r="AT99" t="str">
        <f>IF(Table1[[#This Row],[Date]]="","",IF(Table1[[#This Row],[DP-1]]="Yes",-(Table1[[#This Row],[Payments]]+Table1[[#This Row],[Receipts]]),Table1[[#This Row],[Payments]]+Table1[[#This Row],[Receipts]]))</f>
        <v/>
      </c>
      <c r="AU99"/>
      <c r="AV99" t="str">
        <f>IF(Table1[[#This Row],[Bill Ref No]]="","",Table1[[#This Row],[Bill Ref No]])</f>
        <v/>
      </c>
      <c r="AW99" t="str">
        <f>IF(Table1[[#This Row],[Bill ref name]]="","","New Ref")</f>
        <v/>
      </c>
      <c r="AX99" t="str">
        <f>IF(Table1[[#This Row],[Bill ref name]]="","",Table1[[#This Row],[Amount-1]])</f>
        <v/>
      </c>
      <c r="AY99"/>
      <c r="AZ99"/>
      <c r="BA99" t="str">
        <f>IF(Table1[[#This Row],[Cost Centre]]="","","Primary Cost Category")</f>
        <v/>
      </c>
      <c r="BB99" t="str">
        <f>IF(Table1[[#This Row],[Cost Centre]]="","",Table1[[#This Row],[DP-1]])</f>
        <v/>
      </c>
      <c r="BC99"/>
      <c r="BD99" t="str">
        <f>IF(Table1[[#This Row],[Cost Centre]]="","",Table1[[#This Row],[Cost Centre]])</f>
        <v/>
      </c>
      <c r="BE99" t="str">
        <f>IF(Table1[[#This Row],[Cost Centre]]="","",Table1[[#This Row],[Amount-1]])</f>
        <v/>
      </c>
      <c r="BF99"/>
      <c r="BG99"/>
      <c r="BH99"/>
      <c r="BI99"/>
      <c r="BJ99" t="str">
        <f>IF(Table1[[#This Row],[Date]]="","","No")</f>
        <v/>
      </c>
      <c r="BK99" t="str">
        <f>IF(Table1[[#This Row],[Date]]="","",IF(Table1[[#This Row],[Net Amt]]&lt;0,"Yes","No"))</f>
        <v/>
      </c>
      <c r="BL99" t="str">
        <f>IF(Table1[[#This Row],[Date]]="","",$C$3)</f>
        <v/>
      </c>
      <c r="BM99" t="str">
        <f>IF(Table1[[#This Row],[Date]]="","",-Table1[[#This Row],[Amount-1]])</f>
        <v/>
      </c>
      <c r="BO99" t="str">
        <f>IF(Table1[[#This Row],[Transaction Type]]="","",Table1[[#This Row],[Transaction Type]])</f>
        <v/>
      </c>
      <c r="BP99" t="str">
        <f>IF(Table1[[#This Row],[Instrument No.]]="","",Table1[[#This Row],[Instrument No.]])</f>
        <v/>
      </c>
      <c r="BQ99" t="str">
        <f>IF(Table1[[#This Row],[Instrument No.]]="","",Table1[[#This Row],[Amount-2]])</f>
        <v/>
      </c>
      <c r="BR99" t="str">
        <f>IF(Table1[[#This Row],[Instrument date]]="","",TEXT(Table1[[#This Row],[Instrument date]],"yyyymmdd"))</f>
        <v/>
      </c>
      <c r="BU99" s="48"/>
      <c r="BV99" s="48"/>
    </row>
    <row r="100" spans="1:74">
      <c r="A100" s="16">
        <f t="shared" si="1"/>
        <v>95</v>
      </c>
      <c r="B100" s="17"/>
      <c r="C100" s="57"/>
      <c r="D100" s="61"/>
      <c r="E100" s="61"/>
      <c r="F100" s="57"/>
      <c r="G100" s="18"/>
      <c r="H1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" s="18"/>
      <c r="J100" s="18"/>
      <c r="K100" s="18"/>
      <c r="L100" s="18"/>
      <c r="M100" s="18"/>
      <c r="N100" s="51"/>
      <c r="O100" s="14">
        <f>IF(Table1[[#This Row],[Date]]="",COUNTA(B101:$B$1005),0)</f>
        <v>0</v>
      </c>
      <c r="P100" s="14">
        <f>IF(COUNTA(Table1[[#This Row],[Payments]:[Receipts]])=0,0,(IF(COUNTA(Table1[[#This Row],[Payments]:[Receipts]])&gt;1,1,0)))</f>
        <v>0</v>
      </c>
      <c r="Q100" s="14">
        <f>IF(Table1[[#This Row],[Date]]="",0,IF(AND(Table1[[#This Row],[Date]]&gt;=$Q$2,Table1[[#This Row],[Date]]&lt;=$Q$3),0,1))</f>
        <v>0</v>
      </c>
      <c r="R100" s="14">
        <f>IF(Table1[[#This Row],[Payments]]="",0,IF(ISNUMBER(Table1[[#This Row],[Payments]]),0,1))</f>
        <v>0</v>
      </c>
      <c r="S100" s="14">
        <f>IF(Table1[[#This Row],[Receipts]]="",0,IF(ISNUMBER(Table1[[#This Row],[Receipts]]),0,1))</f>
        <v>0</v>
      </c>
      <c r="T100" s="14">
        <f>IF(LEN(Table1[[#This Row],[Second Ledger]])&gt;0,IF(TYPE(VLOOKUP(Table1[[#This Row],[Second Ledger]],$CZ:$CZ,1,FALSE))=16,1,0),0)</f>
        <v>0</v>
      </c>
      <c r="U100" s="14">
        <f>IF(Table1[[#This Row],[Date]]="",0,IF(Table1[[#This Row],[Voucher Type]]&gt;0,IF(TYPE(VLOOKUP(Table1[[#This Row],[Voucher Type]],Table1[[#All],[Voucher Type Master]],1,FALSE))=16,1,0),0))</f>
        <v>0</v>
      </c>
      <c r="V1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" s="14">
        <f>IF(LEN(Table1[[#This Row],[Cost Centre]])&gt;0,IF(TYPE(VLOOKUP(Table1[[#This Row],[Cost Centre]],$DA:$DA,1,FALSE))=16,1,0),0)</f>
        <v>0</v>
      </c>
      <c r="X100" s="14">
        <f>Table1[[#This Row],[Payments]]-Table1[[#This Row],[Receipts]]</f>
        <v>0</v>
      </c>
      <c r="Y100" s="14"/>
      <c r="Z100" s="14"/>
      <c r="AA100" s="14"/>
      <c r="AB100" s="13"/>
      <c r="AC100" s="39"/>
      <c r="AD100" s="39"/>
      <c r="AE100" s="39"/>
      <c r="AF100" s="39"/>
      <c r="AG100" s="42"/>
      <c r="AH1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" t="str">
        <f>IF(Table1[[#This Row],[Date]]="","",TEXT(Table1[[#This Row],[Date]],"yyyymmdd"))</f>
        <v/>
      </c>
      <c r="AJ100" t="str">
        <f>Table1[[#This Row],[Date2]]</f>
        <v/>
      </c>
      <c r="AK100" t="str">
        <f>IF(Table1[[#This Row],[Date]]="","",Table1[[#This Row],[Voucher Type]])</f>
        <v/>
      </c>
      <c r="AL100" t="str">
        <f>IF(Table1[[#This Row],[Date]]="","",Table1[[#This Row],[Voucher No]])</f>
        <v/>
      </c>
      <c r="AM100" t="str">
        <f>IF(Table1[[#This Row],[Date]]="","",Table1[[#This Row],[Narration]])</f>
        <v/>
      </c>
      <c r="AN100" t="str">
        <f>IF(Table1[[#This Row],[Date]]="","","tallytools-voucherentry-adhjadhh-"&amp;$AH$1&amp;ROW())</f>
        <v/>
      </c>
      <c r="AO100" t="str">
        <f>IF(Table1[[#This Row],[Date]]="","",$AH$1)</f>
        <v/>
      </c>
      <c r="AP100"/>
      <c r="AQ100" t="str">
        <f>IF(Table1[[#This Row],[Date]]="","","No")</f>
        <v/>
      </c>
      <c r="AR100" t="str">
        <f>IF(Table1[[#This Row],[Date]]="","",IF(Table1[[#This Row],[Net Amt]]&lt;0,"No","Yes"))</f>
        <v/>
      </c>
      <c r="AS100" t="str">
        <f>IF(Table1[[#This Row],[Date]]="","",Table1[[#This Row],[Second Ledger]])</f>
        <v/>
      </c>
      <c r="AT100" t="str">
        <f>IF(Table1[[#This Row],[Date]]="","",IF(Table1[[#This Row],[DP-1]]="Yes",-(Table1[[#This Row],[Payments]]+Table1[[#This Row],[Receipts]]),Table1[[#This Row],[Payments]]+Table1[[#This Row],[Receipts]]))</f>
        <v/>
      </c>
      <c r="AU100"/>
      <c r="AV100" t="str">
        <f>IF(Table1[[#This Row],[Bill Ref No]]="","",Table1[[#This Row],[Bill Ref No]])</f>
        <v/>
      </c>
      <c r="AW100" t="str">
        <f>IF(Table1[[#This Row],[Bill ref name]]="","","New Ref")</f>
        <v/>
      </c>
      <c r="AX100" t="str">
        <f>IF(Table1[[#This Row],[Bill ref name]]="","",Table1[[#This Row],[Amount-1]])</f>
        <v/>
      </c>
      <c r="AY100"/>
      <c r="AZ100"/>
      <c r="BA100" t="str">
        <f>IF(Table1[[#This Row],[Cost Centre]]="","","Primary Cost Category")</f>
        <v/>
      </c>
      <c r="BB100" t="str">
        <f>IF(Table1[[#This Row],[Cost Centre]]="","",Table1[[#This Row],[DP-1]])</f>
        <v/>
      </c>
      <c r="BC100"/>
      <c r="BD100" t="str">
        <f>IF(Table1[[#This Row],[Cost Centre]]="","",Table1[[#This Row],[Cost Centre]])</f>
        <v/>
      </c>
      <c r="BE100" t="str">
        <f>IF(Table1[[#This Row],[Cost Centre]]="","",Table1[[#This Row],[Amount-1]])</f>
        <v/>
      </c>
      <c r="BF100"/>
      <c r="BG100"/>
      <c r="BH100"/>
      <c r="BI100"/>
      <c r="BJ100" t="str">
        <f>IF(Table1[[#This Row],[Date]]="","","No")</f>
        <v/>
      </c>
      <c r="BK100" t="str">
        <f>IF(Table1[[#This Row],[Date]]="","",IF(Table1[[#This Row],[Net Amt]]&lt;0,"Yes","No"))</f>
        <v/>
      </c>
      <c r="BL100" t="str">
        <f>IF(Table1[[#This Row],[Date]]="","",$C$3)</f>
        <v/>
      </c>
      <c r="BM100" t="str">
        <f>IF(Table1[[#This Row],[Date]]="","",-Table1[[#This Row],[Amount-1]])</f>
        <v/>
      </c>
      <c r="BO100" t="str">
        <f>IF(Table1[[#This Row],[Transaction Type]]="","",Table1[[#This Row],[Transaction Type]])</f>
        <v/>
      </c>
      <c r="BP100" t="str">
        <f>IF(Table1[[#This Row],[Instrument No.]]="","",Table1[[#This Row],[Instrument No.]])</f>
        <v/>
      </c>
      <c r="BQ100" t="str">
        <f>IF(Table1[[#This Row],[Instrument No.]]="","",Table1[[#This Row],[Amount-2]])</f>
        <v/>
      </c>
      <c r="BR100" t="str">
        <f>IF(Table1[[#This Row],[Instrument date]]="","",TEXT(Table1[[#This Row],[Instrument date]],"yyyymmdd"))</f>
        <v/>
      </c>
      <c r="BU100" s="48"/>
      <c r="BV100" s="48"/>
    </row>
    <row r="101" spans="1:74">
      <c r="A101" s="16">
        <f t="shared" si="1"/>
        <v>96</v>
      </c>
      <c r="B101" s="17"/>
      <c r="C101" s="57"/>
      <c r="D101" s="61"/>
      <c r="E101" s="61"/>
      <c r="F101" s="57"/>
      <c r="G101" s="18"/>
      <c r="H1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1" s="18"/>
      <c r="J101" s="18"/>
      <c r="K101" s="18"/>
      <c r="L101" s="18"/>
      <c r="M101" s="18"/>
      <c r="N101" s="51"/>
      <c r="O101" s="14">
        <f>IF(Table1[[#This Row],[Date]]="",COUNTA(B102:$B$1005),0)</f>
        <v>0</v>
      </c>
      <c r="P101" s="14">
        <f>IF(COUNTA(Table1[[#This Row],[Payments]:[Receipts]])=0,0,(IF(COUNTA(Table1[[#This Row],[Payments]:[Receipts]])&gt;1,1,0)))</f>
        <v>0</v>
      </c>
      <c r="Q101" s="14">
        <f>IF(Table1[[#This Row],[Date]]="",0,IF(AND(Table1[[#This Row],[Date]]&gt;=$Q$2,Table1[[#This Row],[Date]]&lt;=$Q$3),0,1))</f>
        <v>0</v>
      </c>
      <c r="R101" s="14">
        <f>IF(Table1[[#This Row],[Payments]]="",0,IF(ISNUMBER(Table1[[#This Row],[Payments]]),0,1))</f>
        <v>0</v>
      </c>
      <c r="S101" s="14">
        <f>IF(Table1[[#This Row],[Receipts]]="",0,IF(ISNUMBER(Table1[[#This Row],[Receipts]]),0,1))</f>
        <v>0</v>
      </c>
      <c r="T101" s="14">
        <f>IF(LEN(Table1[[#This Row],[Second Ledger]])&gt;0,IF(TYPE(VLOOKUP(Table1[[#This Row],[Second Ledger]],$CZ:$CZ,1,FALSE))=16,1,0),0)</f>
        <v>0</v>
      </c>
      <c r="U101" s="14">
        <f>IF(Table1[[#This Row],[Date]]="",0,IF(Table1[[#This Row],[Voucher Type]]&gt;0,IF(TYPE(VLOOKUP(Table1[[#This Row],[Voucher Type]],Table1[[#All],[Voucher Type Master]],1,FALSE))=16,1,0),0))</f>
        <v>0</v>
      </c>
      <c r="V1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1" s="14">
        <f>IF(LEN(Table1[[#This Row],[Cost Centre]])&gt;0,IF(TYPE(VLOOKUP(Table1[[#This Row],[Cost Centre]],$DA:$DA,1,FALSE))=16,1,0),0)</f>
        <v>0</v>
      </c>
      <c r="X101" s="14">
        <f>Table1[[#This Row],[Payments]]-Table1[[#This Row],[Receipts]]</f>
        <v>0</v>
      </c>
      <c r="Y101" s="14"/>
      <c r="Z101" s="14"/>
      <c r="AA101" s="14"/>
      <c r="AB101" s="13"/>
      <c r="AC101" s="39"/>
      <c r="AD101" s="39"/>
      <c r="AE101" s="39"/>
      <c r="AF101" s="39"/>
      <c r="AG101" s="42"/>
      <c r="AH1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1" t="str">
        <f>IF(Table1[[#This Row],[Date]]="","",TEXT(Table1[[#This Row],[Date]],"yyyymmdd"))</f>
        <v/>
      </c>
      <c r="AJ101" t="str">
        <f>Table1[[#This Row],[Date2]]</f>
        <v/>
      </c>
      <c r="AK101" t="str">
        <f>IF(Table1[[#This Row],[Date]]="","",Table1[[#This Row],[Voucher Type]])</f>
        <v/>
      </c>
      <c r="AL101" t="str">
        <f>IF(Table1[[#This Row],[Date]]="","",Table1[[#This Row],[Voucher No]])</f>
        <v/>
      </c>
      <c r="AM101" t="str">
        <f>IF(Table1[[#This Row],[Date]]="","",Table1[[#This Row],[Narration]])</f>
        <v/>
      </c>
      <c r="AN101" t="str">
        <f>IF(Table1[[#This Row],[Date]]="","","tallytools-voucherentry-adhjadhh-"&amp;$AH$1&amp;ROW())</f>
        <v/>
      </c>
      <c r="AO101" t="str">
        <f>IF(Table1[[#This Row],[Date]]="","",$AH$1)</f>
        <v/>
      </c>
      <c r="AP101"/>
      <c r="AQ101" t="str">
        <f>IF(Table1[[#This Row],[Date]]="","","No")</f>
        <v/>
      </c>
      <c r="AR101" t="str">
        <f>IF(Table1[[#This Row],[Date]]="","",IF(Table1[[#This Row],[Net Amt]]&lt;0,"No","Yes"))</f>
        <v/>
      </c>
      <c r="AS101" t="str">
        <f>IF(Table1[[#This Row],[Date]]="","",Table1[[#This Row],[Second Ledger]])</f>
        <v/>
      </c>
      <c r="AT101" t="str">
        <f>IF(Table1[[#This Row],[Date]]="","",IF(Table1[[#This Row],[DP-1]]="Yes",-(Table1[[#This Row],[Payments]]+Table1[[#This Row],[Receipts]]),Table1[[#This Row],[Payments]]+Table1[[#This Row],[Receipts]]))</f>
        <v/>
      </c>
      <c r="AU101"/>
      <c r="AV101" t="str">
        <f>IF(Table1[[#This Row],[Bill Ref No]]="","",Table1[[#This Row],[Bill Ref No]])</f>
        <v/>
      </c>
      <c r="AW101" t="str">
        <f>IF(Table1[[#This Row],[Bill ref name]]="","","New Ref")</f>
        <v/>
      </c>
      <c r="AX101" t="str">
        <f>IF(Table1[[#This Row],[Bill ref name]]="","",Table1[[#This Row],[Amount-1]])</f>
        <v/>
      </c>
      <c r="AY101"/>
      <c r="AZ101"/>
      <c r="BA101" t="str">
        <f>IF(Table1[[#This Row],[Cost Centre]]="","","Primary Cost Category")</f>
        <v/>
      </c>
      <c r="BB101" t="str">
        <f>IF(Table1[[#This Row],[Cost Centre]]="","",Table1[[#This Row],[DP-1]])</f>
        <v/>
      </c>
      <c r="BC101"/>
      <c r="BD101" t="str">
        <f>IF(Table1[[#This Row],[Cost Centre]]="","",Table1[[#This Row],[Cost Centre]])</f>
        <v/>
      </c>
      <c r="BE101" t="str">
        <f>IF(Table1[[#This Row],[Cost Centre]]="","",Table1[[#This Row],[Amount-1]])</f>
        <v/>
      </c>
      <c r="BF101"/>
      <c r="BG101"/>
      <c r="BH101"/>
      <c r="BI101"/>
      <c r="BJ101" t="str">
        <f>IF(Table1[[#This Row],[Date]]="","","No")</f>
        <v/>
      </c>
      <c r="BK101" t="str">
        <f>IF(Table1[[#This Row],[Date]]="","",IF(Table1[[#This Row],[Net Amt]]&lt;0,"Yes","No"))</f>
        <v/>
      </c>
      <c r="BL101" t="str">
        <f>IF(Table1[[#This Row],[Date]]="","",$C$3)</f>
        <v/>
      </c>
      <c r="BM101" t="str">
        <f>IF(Table1[[#This Row],[Date]]="","",-Table1[[#This Row],[Amount-1]])</f>
        <v/>
      </c>
      <c r="BO101" t="str">
        <f>IF(Table1[[#This Row],[Transaction Type]]="","",Table1[[#This Row],[Transaction Type]])</f>
        <v/>
      </c>
      <c r="BP101" t="str">
        <f>IF(Table1[[#This Row],[Instrument No.]]="","",Table1[[#This Row],[Instrument No.]])</f>
        <v/>
      </c>
      <c r="BQ101" t="str">
        <f>IF(Table1[[#This Row],[Instrument No.]]="","",Table1[[#This Row],[Amount-2]])</f>
        <v/>
      </c>
      <c r="BR101" t="str">
        <f>IF(Table1[[#This Row],[Instrument date]]="","",TEXT(Table1[[#This Row],[Instrument date]],"yyyymmdd"))</f>
        <v/>
      </c>
      <c r="BU101" s="48"/>
      <c r="BV101" s="48"/>
    </row>
    <row r="102" spans="1:74">
      <c r="A102" s="16">
        <f t="shared" si="1"/>
        <v>97</v>
      </c>
      <c r="B102" s="17"/>
      <c r="C102" s="57"/>
      <c r="D102" s="61"/>
      <c r="E102" s="61"/>
      <c r="F102" s="57"/>
      <c r="G102" s="18"/>
      <c r="H1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2" s="18"/>
      <c r="J102" s="18"/>
      <c r="K102" s="18"/>
      <c r="L102" s="18"/>
      <c r="M102" s="18"/>
      <c r="N102" s="51"/>
      <c r="O102" s="14">
        <f>IF(Table1[[#This Row],[Date]]="",COUNTA(B103:$B$1005),0)</f>
        <v>0</v>
      </c>
      <c r="P102" s="14">
        <f>IF(COUNTA(Table1[[#This Row],[Payments]:[Receipts]])=0,0,(IF(COUNTA(Table1[[#This Row],[Payments]:[Receipts]])&gt;1,1,0)))</f>
        <v>0</v>
      </c>
      <c r="Q102" s="14">
        <f>IF(Table1[[#This Row],[Date]]="",0,IF(AND(Table1[[#This Row],[Date]]&gt;=$Q$2,Table1[[#This Row],[Date]]&lt;=$Q$3),0,1))</f>
        <v>0</v>
      </c>
      <c r="R102" s="14">
        <f>IF(Table1[[#This Row],[Payments]]="",0,IF(ISNUMBER(Table1[[#This Row],[Payments]]),0,1))</f>
        <v>0</v>
      </c>
      <c r="S102" s="14">
        <f>IF(Table1[[#This Row],[Receipts]]="",0,IF(ISNUMBER(Table1[[#This Row],[Receipts]]),0,1))</f>
        <v>0</v>
      </c>
      <c r="T102" s="14">
        <f>IF(LEN(Table1[[#This Row],[Second Ledger]])&gt;0,IF(TYPE(VLOOKUP(Table1[[#This Row],[Second Ledger]],$CZ:$CZ,1,FALSE))=16,1,0),0)</f>
        <v>0</v>
      </c>
      <c r="U102" s="14">
        <f>IF(Table1[[#This Row],[Date]]="",0,IF(Table1[[#This Row],[Voucher Type]]&gt;0,IF(TYPE(VLOOKUP(Table1[[#This Row],[Voucher Type]],Table1[[#All],[Voucher Type Master]],1,FALSE))=16,1,0),0))</f>
        <v>0</v>
      </c>
      <c r="V1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2" s="14">
        <f>IF(LEN(Table1[[#This Row],[Cost Centre]])&gt;0,IF(TYPE(VLOOKUP(Table1[[#This Row],[Cost Centre]],$DA:$DA,1,FALSE))=16,1,0),0)</f>
        <v>0</v>
      </c>
      <c r="X102" s="14">
        <f>Table1[[#This Row],[Payments]]-Table1[[#This Row],[Receipts]]</f>
        <v>0</v>
      </c>
      <c r="Y102" s="14"/>
      <c r="Z102" s="14"/>
      <c r="AA102" s="14"/>
      <c r="AB102" s="13"/>
      <c r="AC102" s="39"/>
      <c r="AD102" s="39"/>
      <c r="AE102" s="39"/>
      <c r="AF102" s="39"/>
      <c r="AG102" s="42"/>
      <c r="AH1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2" t="str">
        <f>IF(Table1[[#This Row],[Date]]="","",TEXT(Table1[[#This Row],[Date]],"yyyymmdd"))</f>
        <v/>
      </c>
      <c r="AJ102" t="str">
        <f>Table1[[#This Row],[Date2]]</f>
        <v/>
      </c>
      <c r="AK102" t="str">
        <f>IF(Table1[[#This Row],[Date]]="","",Table1[[#This Row],[Voucher Type]])</f>
        <v/>
      </c>
      <c r="AL102" t="str">
        <f>IF(Table1[[#This Row],[Date]]="","",Table1[[#This Row],[Voucher No]])</f>
        <v/>
      </c>
      <c r="AM102" t="str">
        <f>IF(Table1[[#This Row],[Date]]="","",Table1[[#This Row],[Narration]])</f>
        <v/>
      </c>
      <c r="AN102" t="str">
        <f>IF(Table1[[#This Row],[Date]]="","","tallytools-voucherentry-adhjadhh-"&amp;$AH$1&amp;ROW())</f>
        <v/>
      </c>
      <c r="AO102" t="str">
        <f>IF(Table1[[#This Row],[Date]]="","",$AH$1)</f>
        <v/>
      </c>
      <c r="AP102"/>
      <c r="AQ102" t="str">
        <f>IF(Table1[[#This Row],[Date]]="","","No")</f>
        <v/>
      </c>
      <c r="AR102" t="str">
        <f>IF(Table1[[#This Row],[Date]]="","",IF(Table1[[#This Row],[Net Amt]]&lt;0,"No","Yes"))</f>
        <v/>
      </c>
      <c r="AS102" t="str">
        <f>IF(Table1[[#This Row],[Date]]="","",Table1[[#This Row],[Second Ledger]])</f>
        <v/>
      </c>
      <c r="AT102" t="str">
        <f>IF(Table1[[#This Row],[Date]]="","",IF(Table1[[#This Row],[DP-1]]="Yes",-(Table1[[#This Row],[Payments]]+Table1[[#This Row],[Receipts]]),Table1[[#This Row],[Payments]]+Table1[[#This Row],[Receipts]]))</f>
        <v/>
      </c>
      <c r="AU102"/>
      <c r="AV102" t="str">
        <f>IF(Table1[[#This Row],[Bill Ref No]]="","",Table1[[#This Row],[Bill Ref No]])</f>
        <v/>
      </c>
      <c r="AW102" t="str">
        <f>IF(Table1[[#This Row],[Bill ref name]]="","","New Ref")</f>
        <v/>
      </c>
      <c r="AX102" t="str">
        <f>IF(Table1[[#This Row],[Bill ref name]]="","",Table1[[#This Row],[Amount-1]])</f>
        <v/>
      </c>
      <c r="AY102"/>
      <c r="AZ102"/>
      <c r="BA102" t="str">
        <f>IF(Table1[[#This Row],[Cost Centre]]="","","Primary Cost Category")</f>
        <v/>
      </c>
      <c r="BB102" t="str">
        <f>IF(Table1[[#This Row],[Cost Centre]]="","",Table1[[#This Row],[DP-1]])</f>
        <v/>
      </c>
      <c r="BC102"/>
      <c r="BD102" t="str">
        <f>IF(Table1[[#This Row],[Cost Centre]]="","",Table1[[#This Row],[Cost Centre]])</f>
        <v/>
      </c>
      <c r="BE102" t="str">
        <f>IF(Table1[[#This Row],[Cost Centre]]="","",Table1[[#This Row],[Amount-1]])</f>
        <v/>
      </c>
      <c r="BF102"/>
      <c r="BG102"/>
      <c r="BH102"/>
      <c r="BI102"/>
      <c r="BJ102" t="str">
        <f>IF(Table1[[#This Row],[Date]]="","","No")</f>
        <v/>
      </c>
      <c r="BK102" t="str">
        <f>IF(Table1[[#This Row],[Date]]="","",IF(Table1[[#This Row],[Net Amt]]&lt;0,"Yes","No"))</f>
        <v/>
      </c>
      <c r="BL102" t="str">
        <f>IF(Table1[[#This Row],[Date]]="","",$C$3)</f>
        <v/>
      </c>
      <c r="BM102" t="str">
        <f>IF(Table1[[#This Row],[Date]]="","",-Table1[[#This Row],[Amount-1]])</f>
        <v/>
      </c>
      <c r="BO102" t="str">
        <f>IF(Table1[[#This Row],[Transaction Type]]="","",Table1[[#This Row],[Transaction Type]])</f>
        <v/>
      </c>
      <c r="BP102" t="str">
        <f>IF(Table1[[#This Row],[Instrument No.]]="","",Table1[[#This Row],[Instrument No.]])</f>
        <v/>
      </c>
      <c r="BQ102" t="str">
        <f>IF(Table1[[#This Row],[Instrument No.]]="","",Table1[[#This Row],[Amount-2]])</f>
        <v/>
      </c>
      <c r="BR102" t="str">
        <f>IF(Table1[[#This Row],[Instrument date]]="","",TEXT(Table1[[#This Row],[Instrument date]],"yyyymmdd"))</f>
        <v/>
      </c>
      <c r="BU102" s="48"/>
      <c r="BV102" s="48"/>
    </row>
    <row r="103" spans="1:74">
      <c r="A103" s="16">
        <f t="shared" si="1"/>
        <v>98</v>
      </c>
      <c r="B103" s="17"/>
      <c r="C103" s="57"/>
      <c r="D103" s="61"/>
      <c r="E103" s="61"/>
      <c r="F103" s="57"/>
      <c r="G103" s="18"/>
      <c r="H1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3" s="18"/>
      <c r="J103" s="18"/>
      <c r="K103" s="18"/>
      <c r="L103" s="18"/>
      <c r="M103" s="18"/>
      <c r="N103" s="51"/>
      <c r="O103" s="14">
        <f>IF(Table1[[#This Row],[Date]]="",COUNTA(B104:$B$1005),0)</f>
        <v>0</v>
      </c>
      <c r="P103" s="14">
        <f>IF(COUNTA(Table1[[#This Row],[Payments]:[Receipts]])=0,0,(IF(COUNTA(Table1[[#This Row],[Payments]:[Receipts]])&gt;1,1,0)))</f>
        <v>0</v>
      </c>
      <c r="Q103" s="14">
        <f>IF(Table1[[#This Row],[Date]]="",0,IF(AND(Table1[[#This Row],[Date]]&gt;=$Q$2,Table1[[#This Row],[Date]]&lt;=$Q$3),0,1))</f>
        <v>0</v>
      </c>
      <c r="R103" s="14">
        <f>IF(Table1[[#This Row],[Payments]]="",0,IF(ISNUMBER(Table1[[#This Row],[Payments]]),0,1))</f>
        <v>0</v>
      </c>
      <c r="S103" s="14">
        <f>IF(Table1[[#This Row],[Receipts]]="",0,IF(ISNUMBER(Table1[[#This Row],[Receipts]]),0,1))</f>
        <v>0</v>
      </c>
      <c r="T103" s="14">
        <f>IF(LEN(Table1[[#This Row],[Second Ledger]])&gt;0,IF(TYPE(VLOOKUP(Table1[[#This Row],[Second Ledger]],$CZ:$CZ,1,FALSE))=16,1,0),0)</f>
        <v>0</v>
      </c>
      <c r="U103" s="14">
        <f>IF(Table1[[#This Row],[Date]]="",0,IF(Table1[[#This Row],[Voucher Type]]&gt;0,IF(TYPE(VLOOKUP(Table1[[#This Row],[Voucher Type]],Table1[[#All],[Voucher Type Master]],1,FALSE))=16,1,0),0))</f>
        <v>0</v>
      </c>
      <c r="V1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3" s="14">
        <f>IF(LEN(Table1[[#This Row],[Cost Centre]])&gt;0,IF(TYPE(VLOOKUP(Table1[[#This Row],[Cost Centre]],$DA:$DA,1,FALSE))=16,1,0),0)</f>
        <v>0</v>
      </c>
      <c r="X103" s="14">
        <f>Table1[[#This Row],[Payments]]-Table1[[#This Row],[Receipts]]</f>
        <v>0</v>
      </c>
      <c r="Y103" s="14"/>
      <c r="Z103" s="14"/>
      <c r="AA103" s="14"/>
      <c r="AB103" s="13"/>
      <c r="AC103" s="39"/>
      <c r="AD103" s="39"/>
      <c r="AE103" s="39"/>
      <c r="AF103" s="39"/>
      <c r="AG103" s="42"/>
      <c r="AH1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3" t="str">
        <f>IF(Table1[[#This Row],[Date]]="","",TEXT(Table1[[#This Row],[Date]],"yyyymmdd"))</f>
        <v/>
      </c>
      <c r="AJ103" t="str">
        <f>Table1[[#This Row],[Date2]]</f>
        <v/>
      </c>
      <c r="AK103" t="str">
        <f>IF(Table1[[#This Row],[Date]]="","",Table1[[#This Row],[Voucher Type]])</f>
        <v/>
      </c>
      <c r="AL103" t="str">
        <f>IF(Table1[[#This Row],[Date]]="","",Table1[[#This Row],[Voucher No]])</f>
        <v/>
      </c>
      <c r="AM103" t="str">
        <f>IF(Table1[[#This Row],[Date]]="","",Table1[[#This Row],[Narration]])</f>
        <v/>
      </c>
      <c r="AN103" t="str">
        <f>IF(Table1[[#This Row],[Date]]="","","tallytools-voucherentry-adhjadhh-"&amp;$AH$1&amp;ROW())</f>
        <v/>
      </c>
      <c r="AO103" t="str">
        <f>IF(Table1[[#This Row],[Date]]="","",$AH$1)</f>
        <v/>
      </c>
      <c r="AP103"/>
      <c r="AQ103" t="str">
        <f>IF(Table1[[#This Row],[Date]]="","","No")</f>
        <v/>
      </c>
      <c r="AR103" t="str">
        <f>IF(Table1[[#This Row],[Date]]="","",IF(Table1[[#This Row],[Net Amt]]&lt;0,"No","Yes"))</f>
        <v/>
      </c>
      <c r="AS103" t="str">
        <f>IF(Table1[[#This Row],[Date]]="","",Table1[[#This Row],[Second Ledger]])</f>
        <v/>
      </c>
      <c r="AT103" t="str">
        <f>IF(Table1[[#This Row],[Date]]="","",IF(Table1[[#This Row],[DP-1]]="Yes",-(Table1[[#This Row],[Payments]]+Table1[[#This Row],[Receipts]]),Table1[[#This Row],[Payments]]+Table1[[#This Row],[Receipts]]))</f>
        <v/>
      </c>
      <c r="AU103"/>
      <c r="AV103" t="str">
        <f>IF(Table1[[#This Row],[Bill Ref No]]="","",Table1[[#This Row],[Bill Ref No]])</f>
        <v/>
      </c>
      <c r="AW103" t="str">
        <f>IF(Table1[[#This Row],[Bill ref name]]="","","New Ref")</f>
        <v/>
      </c>
      <c r="AX103" t="str">
        <f>IF(Table1[[#This Row],[Bill ref name]]="","",Table1[[#This Row],[Amount-1]])</f>
        <v/>
      </c>
      <c r="AY103"/>
      <c r="AZ103"/>
      <c r="BA103" t="str">
        <f>IF(Table1[[#This Row],[Cost Centre]]="","","Primary Cost Category")</f>
        <v/>
      </c>
      <c r="BB103" t="str">
        <f>IF(Table1[[#This Row],[Cost Centre]]="","",Table1[[#This Row],[DP-1]])</f>
        <v/>
      </c>
      <c r="BC103"/>
      <c r="BD103" t="str">
        <f>IF(Table1[[#This Row],[Cost Centre]]="","",Table1[[#This Row],[Cost Centre]])</f>
        <v/>
      </c>
      <c r="BE103" t="str">
        <f>IF(Table1[[#This Row],[Cost Centre]]="","",Table1[[#This Row],[Amount-1]])</f>
        <v/>
      </c>
      <c r="BF103"/>
      <c r="BG103"/>
      <c r="BH103"/>
      <c r="BI103"/>
      <c r="BJ103" t="str">
        <f>IF(Table1[[#This Row],[Date]]="","","No")</f>
        <v/>
      </c>
      <c r="BK103" t="str">
        <f>IF(Table1[[#This Row],[Date]]="","",IF(Table1[[#This Row],[Net Amt]]&lt;0,"Yes","No"))</f>
        <v/>
      </c>
      <c r="BL103" t="str">
        <f>IF(Table1[[#This Row],[Date]]="","",$C$3)</f>
        <v/>
      </c>
      <c r="BM103" t="str">
        <f>IF(Table1[[#This Row],[Date]]="","",-Table1[[#This Row],[Amount-1]])</f>
        <v/>
      </c>
      <c r="BO103" t="str">
        <f>IF(Table1[[#This Row],[Transaction Type]]="","",Table1[[#This Row],[Transaction Type]])</f>
        <v/>
      </c>
      <c r="BP103" t="str">
        <f>IF(Table1[[#This Row],[Instrument No.]]="","",Table1[[#This Row],[Instrument No.]])</f>
        <v/>
      </c>
      <c r="BQ103" t="str">
        <f>IF(Table1[[#This Row],[Instrument No.]]="","",Table1[[#This Row],[Amount-2]])</f>
        <v/>
      </c>
      <c r="BR103" t="str">
        <f>IF(Table1[[#This Row],[Instrument date]]="","",TEXT(Table1[[#This Row],[Instrument date]],"yyyymmdd"))</f>
        <v/>
      </c>
      <c r="BU103" s="48"/>
      <c r="BV103" s="48"/>
    </row>
    <row r="104" spans="1:74">
      <c r="A104" s="16">
        <f t="shared" si="1"/>
        <v>99</v>
      </c>
      <c r="B104" s="17"/>
      <c r="C104" s="57"/>
      <c r="D104" s="61"/>
      <c r="E104" s="61"/>
      <c r="F104" s="57"/>
      <c r="G104" s="18"/>
      <c r="H1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4" s="18"/>
      <c r="J104" s="18"/>
      <c r="K104" s="18"/>
      <c r="L104" s="18"/>
      <c r="M104" s="18"/>
      <c r="N104" s="51"/>
      <c r="O104" s="14">
        <f>IF(Table1[[#This Row],[Date]]="",COUNTA(B105:$B$1005),0)</f>
        <v>0</v>
      </c>
      <c r="P104" s="14">
        <f>IF(COUNTA(Table1[[#This Row],[Payments]:[Receipts]])=0,0,(IF(COUNTA(Table1[[#This Row],[Payments]:[Receipts]])&gt;1,1,0)))</f>
        <v>0</v>
      </c>
      <c r="Q104" s="14">
        <f>IF(Table1[[#This Row],[Date]]="",0,IF(AND(Table1[[#This Row],[Date]]&gt;=$Q$2,Table1[[#This Row],[Date]]&lt;=$Q$3),0,1))</f>
        <v>0</v>
      </c>
      <c r="R104" s="14">
        <f>IF(Table1[[#This Row],[Payments]]="",0,IF(ISNUMBER(Table1[[#This Row],[Payments]]),0,1))</f>
        <v>0</v>
      </c>
      <c r="S104" s="14">
        <f>IF(Table1[[#This Row],[Receipts]]="",0,IF(ISNUMBER(Table1[[#This Row],[Receipts]]),0,1))</f>
        <v>0</v>
      </c>
      <c r="T104" s="14">
        <f>IF(LEN(Table1[[#This Row],[Second Ledger]])&gt;0,IF(TYPE(VLOOKUP(Table1[[#This Row],[Second Ledger]],$CZ:$CZ,1,FALSE))=16,1,0),0)</f>
        <v>0</v>
      </c>
      <c r="U104" s="14">
        <f>IF(Table1[[#This Row],[Date]]="",0,IF(Table1[[#This Row],[Voucher Type]]&gt;0,IF(TYPE(VLOOKUP(Table1[[#This Row],[Voucher Type]],Table1[[#All],[Voucher Type Master]],1,FALSE))=16,1,0),0))</f>
        <v>0</v>
      </c>
      <c r="V1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4" s="14">
        <f>IF(LEN(Table1[[#This Row],[Cost Centre]])&gt;0,IF(TYPE(VLOOKUP(Table1[[#This Row],[Cost Centre]],$DA:$DA,1,FALSE))=16,1,0),0)</f>
        <v>0</v>
      </c>
      <c r="X104" s="14">
        <f>Table1[[#This Row],[Payments]]-Table1[[#This Row],[Receipts]]</f>
        <v>0</v>
      </c>
      <c r="Y104" s="14"/>
      <c r="Z104" s="14"/>
      <c r="AA104" s="14"/>
      <c r="AB104" s="13"/>
      <c r="AC104" s="39"/>
      <c r="AD104" s="39"/>
      <c r="AE104" s="39"/>
      <c r="AF104" s="39"/>
      <c r="AG104" s="42"/>
      <c r="AH1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4" t="str">
        <f>IF(Table1[[#This Row],[Date]]="","",TEXT(Table1[[#This Row],[Date]],"yyyymmdd"))</f>
        <v/>
      </c>
      <c r="AJ104" t="str">
        <f>Table1[[#This Row],[Date2]]</f>
        <v/>
      </c>
      <c r="AK104" t="str">
        <f>IF(Table1[[#This Row],[Date]]="","",Table1[[#This Row],[Voucher Type]])</f>
        <v/>
      </c>
      <c r="AL104" t="str">
        <f>IF(Table1[[#This Row],[Date]]="","",Table1[[#This Row],[Voucher No]])</f>
        <v/>
      </c>
      <c r="AM104" t="str">
        <f>IF(Table1[[#This Row],[Date]]="","",Table1[[#This Row],[Narration]])</f>
        <v/>
      </c>
      <c r="AN104" t="str">
        <f>IF(Table1[[#This Row],[Date]]="","","tallytools-voucherentry-adhjadhh-"&amp;$AH$1&amp;ROW())</f>
        <v/>
      </c>
      <c r="AO104" t="str">
        <f>IF(Table1[[#This Row],[Date]]="","",$AH$1)</f>
        <v/>
      </c>
      <c r="AP104"/>
      <c r="AQ104" t="str">
        <f>IF(Table1[[#This Row],[Date]]="","","No")</f>
        <v/>
      </c>
      <c r="AR104" t="str">
        <f>IF(Table1[[#This Row],[Date]]="","",IF(Table1[[#This Row],[Net Amt]]&lt;0,"No","Yes"))</f>
        <v/>
      </c>
      <c r="AS104" t="str">
        <f>IF(Table1[[#This Row],[Date]]="","",Table1[[#This Row],[Second Ledger]])</f>
        <v/>
      </c>
      <c r="AT104" t="str">
        <f>IF(Table1[[#This Row],[Date]]="","",IF(Table1[[#This Row],[DP-1]]="Yes",-(Table1[[#This Row],[Payments]]+Table1[[#This Row],[Receipts]]),Table1[[#This Row],[Payments]]+Table1[[#This Row],[Receipts]]))</f>
        <v/>
      </c>
      <c r="AU104"/>
      <c r="AV104" t="str">
        <f>IF(Table1[[#This Row],[Bill Ref No]]="","",Table1[[#This Row],[Bill Ref No]])</f>
        <v/>
      </c>
      <c r="AW104" t="str">
        <f>IF(Table1[[#This Row],[Bill ref name]]="","","New Ref")</f>
        <v/>
      </c>
      <c r="AX104" t="str">
        <f>IF(Table1[[#This Row],[Bill ref name]]="","",Table1[[#This Row],[Amount-1]])</f>
        <v/>
      </c>
      <c r="AY104"/>
      <c r="AZ104"/>
      <c r="BA104" t="str">
        <f>IF(Table1[[#This Row],[Cost Centre]]="","","Primary Cost Category")</f>
        <v/>
      </c>
      <c r="BB104" t="str">
        <f>IF(Table1[[#This Row],[Cost Centre]]="","",Table1[[#This Row],[DP-1]])</f>
        <v/>
      </c>
      <c r="BC104"/>
      <c r="BD104" t="str">
        <f>IF(Table1[[#This Row],[Cost Centre]]="","",Table1[[#This Row],[Cost Centre]])</f>
        <v/>
      </c>
      <c r="BE104" t="str">
        <f>IF(Table1[[#This Row],[Cost Centre]]="","",Table1[[#This Row],[Amount-1]])</f>
        <v/>
      </c>
      <c r="BF104"/>
      <c r="BG104"/>
      <c r="BH104"/>
      <c r="BI104"/>
      <c r="BJ104" t="str">
        <f>IF(Table1[[#This Row],[Date]]="","","No")</f>
        <v/>
      </c>
      <c r="BK104" t="str">
        <f>IF(Table1[[#This Row],[Date]]="","",IF(Table1[[#This Row],[Net Amt]]&lt;0,"Yes","No"))</f>
        <v/>
      </c>
      <c r="BL104" t="str">
        <f>IF(Table1[[#This Row],[Date]]="","",$C$3)</f>
        <v/>
      </c>
      <c r="BM104" t="str">
        <f>IF(Table1[[#This Row],[Date]]="","",-Table1[[#This Row],[Amount-1]])</f>
        <v/>
      </c>
      <c r="BO104" t="str">
        <f>IF(Table1[[#This Row],[Transaction Type]]="","",Table1[[#This Row],[Transaction Type]])</f>
        <v/>
      </c>
      <c r="BP104" t="str">
        <f>IF(Table1[[#This Row],[Instrument No.]]="","",Table1[[#This Row],[Instrument No.]])</f>
        <v/>
      </c>
      <c r="BQ104" t="str">
        <f>IF(Table1[[#This Row],[Instrument No.]]="","",Table1[[#This Row],[Amount-2]])</f>
        <v/>
      </c>
      <c r="BR104" t="str">
        <f>IF(Table1[[#This Row],[Instrument date]]="","",TEXT(Table1[[#This Row],[Instrument date]],"yyyymmdd"))</f>
        <v/>
      </c>
      <c r="BU104" s="48"/>
      <c r="BV104" s="48"/>
    </row>
    <row r="105" spans="1:74">
      <c r="A105" s="16">
        <f t="shared" si="1"/>
        <v>100</v>
      </c>
      <c r="B105" s="17"/>
      <c r="C105" s="57"/>
      <c r="D105" s="61"/>
      <c r="E105" s="61"/>
      <c r="F105" s="57"/>
      <c r="G105" s="18"/>
      <c r="H1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5" s="18"/>
      <c r="J105" s="18"/>
      <c r="K105" s="18"/>
      <c r="L105" s="18"/>
      <c r="M105" s="18"/>
      <c r="N105" s="51"/>
      <c r="O105" s="14">
        <f>IF(Table1[[#This Row],[Date]]="",COUNTA(B106:$B$1005),0)</f>
        <v>0</v>
      </c>
      <c r="P105" s="14">
        <f>IF(COUNTA(Table1[[#This Row],[Payments]:[Receipts]])=0,0,(IF(COUNTA(Table1[[#This Row],[Payments]:[Receipts]])&gt;1,1,0)))</f>
        <v>0</v>
      </c>
      <c r="Q105" s="14">
        <f>IF(Table1[[#This Row],[Date]]="",0,IF(AND(Table1[[#This Row],[Date]]&gt;=$Q$2,Table1[[#This Row],[Date]]&lt;=$Q$3),0,1))</f>
        <v>0</v>
      </c>
      <c r="R105" s="14">
        <f>IF(Table1[[#This Row],[Payments]]="",0,IF(ISNUMBER(Table1[[#This Row],[Payments]]),0,1))</f>
        <v>0</v>
      </c>
      <c r="S105" s="14">
        <f>IF(Table1[[#This Row],[Receipts]]="",0,IF(ISNUMBER(Table1[[#This Row],[Receipts]]),0,1))</f>
        <v>0</v>
      </c>
      <c r="T105" s="14">
        <f>IF(LEN(Table1[[#This Row],[Second Ledger]])&gt;0,IF(TYPE(VLOOKUP(Table1[[#This Row],[Second Ledger]],$CZ:$CZ,1,FALSE))=16,1,0),0)</f>
        <v>0</v>
      </c>
      <c r="U105" s="14">
        <f>IF(Table1[[#This Row],[Date]]="",0,IF(Table1[[#This Row],[Voucher Type]]&gt;0,IF(TYPE(VLOOKUP(Table1[[#This Row],[Voucher Type]],Table1[[#All],[Voucher Type Master]],1,FALSE))=16,1,0),0))</f>
        <v>0</v>
      </c>
      <c r="V1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5" s="14">
        <f>IF(LEN(Table1[[#This Row],[Cost Centre]])&gt;0,IF(TYPE(VLOOKUP(Table1[[#This Row],[Cost Centre]],$DA:$DA,1,FALSE))=16,1,0),0)</f>
        <v>0</v>
      </c>
      <c r="X105" s="14">
        <f>Table1[[#This Row],[Payments]]-Table1[[#This Row],[Receipts]]</f>
        <v>0</v>
      </c>
      <c r="Y105" s="14"/>
      <c r="Z105" s="14"/>
      <c r="AA105" s="14"/>
      <c r="AB105" s="13"/>
      <c r="AC105" s="39"/>
      <c r="AD105" s="39"/>
      <c r="AE105" s="39"/>
      <c r="AF105" s="39"/>
      <c r="AG105" s="42"/>
      <c r="AH1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5" t="str">
        <f>IF(Table1[[#This Row],[Date]]="","",TEXT(Table1[[#This Row],[Date]],"yyyymmdd"))</f>
        <v/>
      </c>
      <c r="AJ105" t="str">
        <f>Table1[[#This Row],[Date2]]</f>
        <v/>
      </c>
      <c r="AK105" t="str">
        <f>IF(Table1[[#This Row],[Date]]="","",Table1[[#This Row],[Voucher Type]])</f>
        <v/>
      </c>
      <c r="AL105" t="str">
        <f>IF(Table1[[#This Row],[Date]]="","",Table1[[#This Row],[Voucher No]])</f>
        <v/>
      </c>
      <c r="AM105" t="str">
        <f>IF(Table1[[#This Row],[Date]]="","",Table1[[#This Row],[Narration]])</f>
        <v/>
      </c>
      <c r="AN105" t="str">
        <f>IF(Table1[[#This Row],[Date]]="","","tallytools-voucherentry-adhjadhh-"&amp;$AH$1&amp;ROW())</f>
        <v/>
      </c>
      <c r="AO105" t="str">
        <f>IF(Table1[[#This Row],[Date]]="","",$AH$1)</f>
        <v/>
      </c>
      <c r="AP105"/>
      <c r="AQ105" t="str">
        <f>IF(Table1[[#This Row],[Date]]="","","No")</f>
        <v/>
      </c>
      <c r="AR105" t="str">
        <f>IF(Table1[[#This Row],[Date]]="","",IF(Table1[[#This Row],[Net Amt]]&lt;0,"No","Yes"))</f>
        <v/>
      </c>
      <c r="AS105" t="str">
        <f>IF(Table1[[#This Row],[Date]]="","",Table1[[#This Row],[Second Ledger]])</f>
        <v/>
      </c>
      <c r="AT105" t="str">
        <f>IF(Table1[[#This Row],[Date]]="","",IF(Table1[[#This Row],[DP-1]]="Yes",-(Table1[[#This Row],[Payments]]+Table1[[#This Row],[Receipts]]),Table1[[#This Row],[Payments]]+Table1[[#This Row],[Receipts]]))</f>
        <v/>
      </c>
      <c r="AU105"/>
      <c r="AV105" t="str">
        <f>IF(Table1[[#This Row],[Bill Ref No]]="","",Table1[[#This Row],[Bill Ref No]])</f>
        <v/>
      </c>
      <c r="AW105" t="str">
        <f>IF(Table1[[#This Row],[Bill ref name]]="","","New Ref")</f>
        <v/>
      </c>
      <c r="AX105" t="str">
        <f>IF(Table1[[#This Row],[Bill ref name]]="","",Table1[[#This Row],[Amount-1]])</f>
        <v/>
      </c>
      <c r="AY105"/>
      <c r="AZ105"/>
      <c r="BA105" t="str">
        <f>IF(Table1[[#This Row],[Cost Centre]]="","","Primary Cost Category")</f>
        <v/>
      </c>
      <c r="BB105" t="str">
        <f>IF(Table1[[#This Row],[Cost Centre]]="","",Table1[[#This Row],[DP-1]])</f>
        <v/>
      </c>
      <c r="BC105"/>
      <c r="BD105" t="str">
        <f>IF(Table1[[#This Row],[Cost Centre]]="","",Table1[[#This Row],[Cost Centre]])</f>
        <v/>
      </c>
      <c r="BE105" t="str">
        <f>IF(Table1[[#This Row],[Cost Centre]]="","",Table1[[#This Row],[Amount-1]])</f>
        <v/>
      </c>
      <c r="BF105"/>
      <c r="BG105"/>
      <c r="BH105"/>
      <c r="BI105"/>
      <c r="BJ105" t="str">
        <f>IF(Table1[[#This Row],[Date]]="","","No")</f>
        <v/>
      </c>
      <c r="BK105" t="str">
        <f>IF(Table1[[#This Row],[Date]]="","",IF(Table1[[#This Row],[Net Amt]]&lt;0,"Yes","No"))</f>
        <v/>
      </c>
      <c r="BL105" t="str">
        <f>IF(Table1[[#This Row],[Date]]="","",$C$3)</f>
        <v/>
      </c>
      <c r="BM105" t="str">
        <f>IF(Table1[[#This Row],[Date]]="","",-Table1[[#This Row],[Amount-1]])</f>
        <v/>
      </c>
      <c r="BO105" t="str">
        <f>IF(Table1[[#This Row],[Transaction Type]]="","",Table1[[#This Row],[Transaction Type]])</f>
        <v/>
      </c>
      <c r="BP105" t="str">
        <f>IF(Table1[[#This Row],[Instrument No.]]="","",Table1[[#This Row],[Instrument No.]])</f>
        <v/>
      </c>
      <c r="BQ105" t="str">
        <f>IF(Table1[[#This Row],[Instrument No.]]="","",Table1[[#This Row],[Amount-2]])</f>
        <v/>
      </c>
      <c r="BR105" t="str">
        <f>IF(Table1[[#This Row],[Instrument date]]="","",TEXT(Table1[[#This Row],[Instrument date]],"yyyymmdd"))</f>
        <v/>
      </c>
      <c r="BU105" s="48"/>
      <c r="BV105" s="48"/>
    </row>
    <row r="106" spans="1:74">
      <c r="A106" s="16">
        <f t="shared" si="1"/>
        <v>101</v>
      </c>
      <c r="B106" s="17"/>
      <c r="C106" s="57"/>
      <c r="D106" s="61"/>
      <c r="E106" s="61"/>
      <c r="F106" s="57"/>
      <c r="G106" s="18"/>
      <c r="H1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6" s="18"/>
      <c r="J106" s="18"/>
      <c r="K106" s="18"/>
      <c r="L106" s="18"/>
      <c r="M106" s="18"/>
      <c r="N106" s="51"/>
      <c r="O106" s="14">
        <f>IF(Table1[[#This Row],[Date]]="",COUNTA(B107:$B$1005),0)</f>
        <v>0</v>
      </c>
      <c r="P106" s="14">
        <f>IF(COUNTA(Table1[[#This Row],[Payments]:[Receipts]])=0,0,(IF(COUNTA(Table1[[#This Row],[Payments]:[Receipts]])&gt;1,1,0)))</f>
        <v>0</v>
      </c>
      <c r="Q106" s="14">
        <f>IF(Table1[[#This Row],[Date]]="",0,IF(AND(Table1[[#This Row],[Date]]&gt;=$Q$2,Table1[[#This Row],[Date]]&lt;=$Q$3),0,1))</f>
        <v>0</v>
      </c>
      <c r="R106" s="14">
        <f>IF(Table1[[#This Row],[Payments]]="",0,IF(ISNUMBER(Table1[[#This Row],[Payments]]),0,1))</f>
        <v>0</v>
      </c>
      <c r="S106" s="14">
        <f>IF(Table1[[#This Row],[Receipts]]="",0,IF(ISNUMBER(Table1[[#This Row],[Receipts]]),0,1))</f>
        <v>0</v>
      </c>
      <c r="T106" s="14">
        <f>IF(LEN(Table1[[#This Row],[Second Ledger]])&gt;0,IF(TYPE(VLOOKUP(Table1[[#This Row],[Second Ledger]],$CZ:$CZ,1,FALSE))=16,1,0),0)</f>
        <v>0</v>
      </c>
      <c r="U106" s="14">
        <f>IF(Table1[[#This Row],[Date]]="",0,IF(Table1[[#This Row],[Voucher Type]]&gt;0,IF(TYPE(VLOOKUP(Table1[[#This Row],[Voucher Type]],Table1[[#All],[Voucher Type Master]],1,FALSE))=16,1,0),0))</f>
        <v>0</v>
      </c>
      <c r="V1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6" s="14">
        <f>IF(LEN(Table1[[#This Row],[Cost Centre]])&gt;0,IF(TYPE(VLOOKUP(Table1[[#This Row],[Cost Centre]],$DA:$DA,1,FALSE))=16,1,0),0)</f>
        <v>0</v>
      </c>
      <c r="X106" s="14">
        <f>Table1[[#This Row],[Payments]]-Table1[[#This Row],[Receipts]]</f>
        <v>0</v>
      </c>
      <c r="Y106" s="14"/>
      <c r="Z106" s="14"/>
      <c r="AA106" s="14"/>
      <c r="AB106" s="13"/>
      <c r="AC106" s="39"/>
      <c r="AD106" s="39"/>
      <c r="AE106" s="39"/>
      <c r="AF106" s="39"/>
      <c r="AG106" s="42"/>
      <c r="AH1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6" t="str">
        <f>IF(Table1[[#This Row],[Date]]="","",TEXT(Table1[[#This Row],[Date]],"yyyymmdd"))</f>
        <v/>
      </c>
      <c r="AJ106" t="str">
        <f>Table1[[#This Row],[Date2]]</f>
        <v/>
      </c>
      <c r="AK106" t="str">
        <f>IF(Table1[[#This Row],[Date]]="","",Table1[[#This Row],[Voucher Type]])</f>
        <v/>
      </c>
      <c r="AL106" t="str">
        <f>IF(Table1[[#This Row],[Date]]="","",Table1[[#This Row],[Voucher No]])</f>
        <v/>
      </c>
      <c r="AM106" t="str">
        <f>IF(Table1[[#This Row],[Date]]="","",Table1[[#This Row],[Narration]])</f>
        <v/>
      </c>
      <c r="AN106" t="str">
        <f>IF(Table1[[#This Row],[Date]]="","","tallytools-voucherentry-adhjadhh-"&amp;$AH$1&amp;ROW())</f>
        <v/>
      </c>
      <c r="AO106" t="str">
        <f>IF(Table1[[#This Row],[Date]]="","",$AH$1)</f>
        <v/>
      </c>
      <c r="AP106"/>
      <c r="AQ106" t="str">
        <f>IF(Table1[[#This Row],[Date]]="","","No")</f>
        <v/>
      </c>
      <c r="AR106" t="str">
        <f>IF(Table1[[#This Row],[Date]]="","",IF(Table1[[#This Row],[Net Amt]]&lt;0,"No","Yes"))</f>
        <v/>
      </c>
      <c r="AS106" t="str">
        <f>IF(Table1[[#This Row],[Date]]="","",Table1[[#This Row],[Second Ledger]])</f>
        <v/>
      </c>
      <c r="AT106" t="str">
        <f>IF(Table1[[#This Row],[Date]]="","",IF(Table1[[#This Row],[DP-1]]="Yes",-(Table1[[#This Row],[Payments]]+Table1[[#This Row],[Receipts]]),Table1[[#This Row],[Payments]]+Table1[[#This Row],[Receipts]]))</f>
        <v/>
      </c>
      <c r="AU106"/>
      <c r="AV106" t="str">
        <f>IF(Table1[[#This Row],[Bill Ref No]]="","",Table1[[#This Row],[Bill Ref No]])</f>
        <v/>
      </c>
      <c r="AW106" t="str">
        <f>IF(Table1[[#This Row],[Bill ref name]]="","","New Ref")</f>
        <v/>
      </c>
      <c r="AX106" t="str">
        <f>IF(Table1[[#This Row],[Bill ref name]]="","",Table1[[#This Row],[Amount-1]])</f>
        <v/>
      </c>
      <c r="AY106"/>
      <c r="AZ106"/>
      <c r="BA106" t="str">
        <f>IF(Table1[[#This Row],[Cost Centre]]="","","Primary Cost Category")</f>
        <v/>
      </c>
      <c r="BB106" t="str">
        <f>IF(Table1[[#This Row],[Cost Centre]]="","",Table1[[#This Row],[DP-1]])</f>
        <v/>
      </c>
      <c r="BC106"/>
      <c r="BD106" t="str">
        <f>IF(Table1[[#This Row],[Cost Centre]]="","",Table1[[#This Row],[Cost Centre]])</f>
        <v/>
      </c>
      <c r="BE106" t="str">
        <f>IF(Table1[[#This Row],[Cost Centre]]="","",Table1[[#This Row],[Amount-1]])</f>
        <v/>
      </c>
      <c r="BF106"/>
      <c r="BG106"/>
      <c r="BH106"/>
      <c r="BI106"/>
      <c r="BJ106" t="str">
        <f>IF(Table1[[#This Row],[Date]]="","","No")</f>
        <v/>
      </c>
      <c r="BK106" t="str">
        <f>IF(Table1[[#This Row],[Date]]="","",IF(Table1[[#This Row],[Net Amt]]&lt;0,"Yes","No"))</f>
        <v/>
      </c>
      <c r="BL106" t="str">
        <f>IF(Table1[[#This Row],[Date]]="","",$C$3)</f>
        <v/>
      </c>
      <c r="BM106" t="str">
        <f>IF(Table1[[#This Row],[Date]]="","",-Table1[[#This Row],[Amount-1]])</f>
        <v/>
      </c>
      <c r="BO106" t="str">
        <f>IF(Table1[[#This Row],[Transaction Type]]="","",Table1[[#This Row],[Transaction Type]])</f>
        <v/>
      </c>
      <c r="BP106" t="str">
        <f>IF(Table1[[#This Row],[Instrument No.]]="","",Table1[[#This Row],[Instrument No.]])</f>
        <v/>
      </c>
      <c r="BQ106" t="str">
        <f>IF(Table1[[#This Row],[Instrument No.]]="","",Table1[[#This Row],[Amount-2]])</f>
        <v/>
      </c>
      <c r="BR106" t="str">
        <f>IF(Table1[[#This Row],[Instrument date]]="","",TEXT(Table1[[#This Row],[Instrument date]],"yyyymmdd"))</f>
        <v/>
      </c>
      <c r="BU106" s="48"/>
      <c r="BV106" s="48"/>
    </row>
    <row r="107" spans="1:74">
      <c r="A107" s="16">
        <f t="shared" si="1"/>
        <v>102</v>
      </c>
      <c r="B107" s="17"/>
      <c r="C107" s="57"/>
      <c r="D107" s="61"/>
      <c r="E107" s="61"/>
      <c r="F107" s="57"/>
      <c r="G107" s="18"/>
      <c r="H1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7" s="18"/>
      <c r="J107" s="18"/>
      <c r="K107" s="18"/>
      <c r="L107" s="18"/>
      <c r="M107" s="18"/>
      <c r="N107" s="51"/>
      <c r="O107" s="14">
        <f>IF(Table1[[#This Row],[Date]]="",COUNTA(B108:$B$1005),0)</f>
        <v>0</v>
      </c>
      <c r="P107" s="14">
        <f>IF(COUNTA(Table1[[#This Row],[Payments]:[Receipts]])=0,0,(IF(COUNTA(Table1[[#This Row],[Payments]:[Receipts]])&gt;1,1,0)))</f>
        <v>0</v>
      </c>
      <c r="Q107" s="14">
        <f>IF(Table1[[#This Row],[Date]]="",0,IF(AND(Table1[[#This Row],[Date]]&gt;=$Q$2,Table1[[#This Row],[Date]]&lt;=$Q$3),0,1))</f>
        <v>0</v>
      </c>
      <c r="R107" s="14">
        <f>IF(Table1[[#This Row],[Payments]]="",0,IF(ISNUMBER(Table1[[#This Row],[Payments]]),0,1))</f>
        <v>0</v>
      </c>
      <c r="S107" s="14">
        <f>IF(Table1[[#This Row],[Receipts]]="",0,IF(ISNUMBER(Table1[[#This Row],[Receipts]]),0,1))</f>
        <v>0</v>
      </c>
      <c r="T107" s="14">
        <f>IF(LEN(Table1[[#This Row],[Second Ledger]])&gt;0,IF(TYPE(VLOOKUP(Table1[[#This Row],[Second Ledger]],$CZ:$CZ,1,FALSE))=16,1,0),0)</f>
        <v>0</v>
      </c>
      <c r="U107" s="14">
        <f>IF(Table1[[#This Row],[Date]]="",0,IF(Table1[[#This Row],[Voucher Type]]&gt;0,IF(TYPE(VLOOKUP(Table1[[#This Row],[Voucher Type]],Table1[[#All],[Voucher Type Master]],1,FALSE))=16,1,0),0))</f>
        <v>0</v>
      </c>
      <c r="V1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7" s="14">
        <f>IF(LEN(Table1[[#This Row],[Cost Centre]])&gt;0,IF(TYPE(VLOOKUP(Table1[[#This Row],[Cost Centre]],$DA:$DA,1,FALSE))=16,1,0),0)</f>
        <v>0</v>
      </c>
      <c r="X107" s="14">
        <f>Table1[[#This Row],[Payments]]-Table1[[#This Row],[Receipts]]</f>
        <v>0</v>
      </c>
      <c r="Y107" s="14"/>
      <c r="Z107" s="14"/>
      <c r="AA107" s="14"/>
      <c r="AB107" s="13"/>
      <c r="AC107" s="39"/>
      <c r="AD107" s="39"/>
      <c r="AE107" s="39"/>
      <c r="AF107" s="39"/>
      <c r="AG107" s="42"/>
      <c r="AH1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7" t="str">
        <f>IF(Table1[[#This Row],[Date]]="","",TEXT(Table1[[#This Row],[Date]],"yyyymmdd"))</f>
        <v/>
      </c>
      <c r="AJ107" t="str">
        <f>Table1[[#This Row],[Date2]]</f>
        <v/>
      </c>
      <c r="AK107" t="str">
        <f>IF(Table1[[#This Row],[Date]]="","",Table1[[#This Row],[Voucher Type]])</f>
        <v/>
      </c>
      <c r="AL107" t="str">
        <f>IF(Table1[[#This Row],[Date]]="","",Table1[[#This Row],[Voucher No]])</f>
        <v/>
      </c>
      <c r="AM107" t="str">
        <f>IF(Table1[[#This Row],[Date]]="","",Table1[[#This Row],[Narration]])</f>
        <v/>
      </c>
      <c r="AN107" t="str">
        <f>IF(Table1[[#This Row],[Date]]="","","tallytools-voucherentry-adhjadhh-"&amp;$AH$1&amp;ROW())</f>
        <v/>
      </c>
      <c r="AO107" t="str">
        <f>IF(Table1[[#This Row],[Date]]="","",$AH$1)</f>
        <v/>
      </c>
      <c r="AP107"/>
      <c r="AQ107" t="str">
        <f>IF(Table1[[#This Row],[Date]]="","","No")</f>
        <v/>
      </c>
      <c r="AR107" t="str">
        <f>IF(Table1[[#This Row],[Date]]="","",IF(Table1[[#This Row],[Net Amt]]&lt;0,"No","Yes"))</f>
        <v/>
      </c>
      <c r="AS107" t="str">
        <f>IF(Table1[[#This Row],[Date]]="","",Table1[[#This Row],[Second Ledger]])</f>
        <v/>
      </c>
      <c r="AT107" t="str">
        <f>IF(Table1[[#This Row],[Date]]="","",IF(Table1[[#This Row],[DP-1]]="Yes",-(Table1[[#This Row],[Payments]]+Table1[[#This Row],[Receipts]]),Table1[[#This Row],[Payments]]+Table1[[#This Row],[Receipts]]))</f>
        <v/>
      </c>
      <c r="AU107"/>
      <c r="AV107" t="str">
        <f>IF(Table1[[#This Row],[Bill Ref No]]="","",Table1[[#This Row],[Bill Ref No]])</f>
        <v/>
      </c>
      <c r="AW107" t="str">
        <f>IF(Table1[[#This Row],[Bill ref name]]="","","New Ref")</f>
        <v/>
      </c>
      <c r="AX107" t="str">
        <f>IF(Table1[[#This Row],[Bill ref name]]="","",Table1[[#This Row],[Amount-1]])</f>
        <v/>
      </c>
      <c r="AY107"/>
      <c r="AZ107"/>
      <c r="BA107" t="str">
        <f>IF(Table1[[#This Row],[Cost Centre]]="","","Primary Cost Category")</f>
        <v/>
      </c>
      <c r="BB107" t="str">
        <f>IF(Table1[[#This Row],[Cost Centre]]="","",Table1[[#This Row],[DP-1]])</f>
        <v/>
      </c>
      <c r="BC107"/>
      <c r="BD107" t="str">
        <f>IF(Table1[[#This Row],[Cost Centre]]="","",Table1[[#This Row],[Cost Centre]])</f>
        <v/>
      </c>
      <c r="BE107" t="str">
        <f>IF(Table1[[#This Row],[Cost Centre]]="","",Table1[[#This Row],[Amount-1]])</f>
        <v/>
      </c>
      <c r="BF107"/>
      <c r="BG107"/>
      <c r="BH107"/>
      <c r="BI107"/>
      <c r="BJ107" t="str">
        <f>IF(Table1[[#This Row],[Date]]="","","No")</f>
        <v/>
      </c>
      <c r="BK107" t="str">
        <f>IF(Table1[[#This Row],[Date]]="","",IF(Table1[[#This Row],[Net Amt]]&lt;0,"Yes","No"))</f>
        <v/>
      </c>
      <c r="BL107" t="str">
        <f>IF(Table1[[#This Row],[Date]]="","",$C$3)</f>
        <v/>
      </c>
      <c r="BM107" t="str">
        <f>IF(Table1[[#This Row],[Date]]="","",-Table1[[#This Row],[Amount-1]])</f>
        <v/>
      </c>
      <c r="BO107" t="str">
        <f>IF(Table1[[#This Row],[Transaction Type]]="","",Table1[[#This Row],[Transaction Type]])</f>
        <v/>
      </c>
      <c r="BP107" t="str">
        <f>IF(Table1[[#This Row],[Instrument No.]]="","",Table1[[#This Row],[Instrument No.]])</f>
        <v/>
      </c>
      <c r="BQ107" t="str">
        <f>IF(Table1[[#This Row],[Instrument No.]]="","",Table1[[#This Row],[Amount-2]])</f>
        <v/>
      </c>
      <c r="BR107" t="str">
        <f>IF(Table1[[#This Row],[Instrument date]]="","",TEXT(Table1[[#This Row],[Instrument date]],"yyyymmdd"))</f>
        <v/>
      </c>
      <c r="BU107" s="48"/>
      <c r="BV107" s="48"/>
    </row>
    <row r="108" spans="1:74">
      <c r="A108" s="16">
        <f t="shared" si="1"/>
        <v>103</v>
      </c>
      <c r="B108" s="17"/>
      <c r="C108" s="57"/>
      <c r="D108" s="61"/>
      <c r="E108" s="61"/>
      <c r="F108" s="57"/>
      <c r="G108" s="18"/>
      <c r="H1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8" s="18"/>
      <c r="J108" s="18"/>
      <c r="K108" s="18"/>
      <c r="L108" s="18"/>
      <c r="M108" s="18"/>
      <c r="N108" s="51"/>
      <c r="O108" s="14">
        <f>IF(Table1[[#This Row],[Date]]="",COUNTA(B109:$B$1005),0)</f>
        <v>0</v>
      </c>
      <c r="P108" s="14">
        <f>IF(COUNTA(Table1[[#This Row],[Payments]:[Receipts]])=0,0,(IF(COUNTA(Table1[[#This Row],[Payments]:[Receipts]])&gt;1,1,0)))</f>
        <v>0</v>
      </c>
      <c r="Q108" s="14">
        <f>IF(Table1[[#This Row],[Date]]="",0,IF(AND(Table1[[#This Row],[Date]]&gt;=$Q$2,Table1[[#This Row],[Date]]&lt;=$Q$3),0,1))</f>
        <v>0</v>
      </c>
      <c r="R108" s="14">
        <f>IF(Table1[[#This Row],[Payments]]="",0,IF(ISNUMBER(Table1[[#This Row],[Payments]]),0,1))</f>
        <v>0</v>
      </c>
      <c r="S108" s="14">
        <f>IF(Table1[[#This Row],[Receipts]]="",0,IF(ISNUMBER(Table1[[#This Row],[Receipts]]),0,1))</f>
        <v>0</v>
      </c>
      <c r="T108" s="14">
        <f>IF(LEN(Table1[[#This Row],[Second Ledger]])&gt;0,IF(TYPE(VLOOKUP(Table1[[#This Row],[Second Ledger]],$CZ:$CZ,1,FALSE))=16,1,0),0)</f>
        <v>0</v>
      </c>
      <c r="U108" s="14">
        <f>IF(Table1[[#This Row],[Date]]="",0,IF(Table1[[#This Row],[Voucher Type]]&gt;0,IF(TYPE(VLOOKUP(Table1[[#This Row],[Voucher Type]],Table1[[#All],[Voucher Type Master]],1,FALSE))=16,1,0),0))</f>
        <v>0</v>
      </c>
      <c r="V1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8" s="14">
        <f>IF(LEN(Table1[[#This Row],[Cost Centre]])&gt;0,IF(TYPE(VLOOKUP(Table1[[#This Row],[Cost Centre]],$DA:$DA,1,FALSE))=16,1,0),0)</f>
        <v>0</v>
      </c>
      <c r="X108" s="14">
        <f>Table1[[#This Row],[Payments]]-Table1[[#This Row],[Receipts]]</f>
        <v>0</v>
      </c>
      <c r="Y108" s="14"/>
      <c r="Z108" s="14"/>
      <c r="AA108" s="14"/>
      <c r="AB108" s="13"/>
      <c r="AC108" s="39"/>
      <c r="AD108" s="39"/>
      <c r="AE108" s="39"/>
      <c r="AF108" s="39"/>
      <c r="AG108" s="42"/>
      <c r="AH1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8" t="str">
        <f>IF(Table1[[#This Row],[Date]]="","",TEXT(Table1[[#This Row],[Date]],"yyyymmdd"))</f>
        <v/>
      </c>
      <c r="AJ108" t="str">
        <f>Table1[[#This Row],[Date2]]</f>
        <v/>
      </c>
      <c r="AK108" t="str">
        <f>IF(Table1[[#This Row],[Date]]="","",Table1[[#This Row],[Voucher Type]])</f>
        <v/>
      </c>
      <c r="AL108" t="str">
        <f>IF(Table1[[#This Row],[Date]]="","",Table1[[#This Row],[Voucher No]])</f>
        <v/>
      </c>
      <c r="AM108" t="str">
        <f>IF(Table1[[#This Row],[Date]]="","",Table1[[#This Row],[Narration]])</f>
        <v/>
      </c>
      <c r="AN108" t="str">
        <f>IF(Table1[[#This Row],[Date]]="","","tallytools-voucherentry-adhjadhh-"&amp;$AH$1&amp;ROW())</f>
        <v/>
      </c>
      <c r="AO108" t="str">
        <f>IF(Table1[[#This Row],[Date]]="","",$AH$1)</f>
        <v/>
      </c>
      <c r="AP108"/>
      <c r="AQ108" t="str">
        <f>IF(Table1[[#This Row],[Date]]="","","No")</f>
        <v/>
      </c>
      <c r="AR108" t="str">
        <f>IF(Table1[[#This Row],[Date]]="","",IF(Table1[[#This Row],[Net Amt]]&lt;0,"No","Yes"))</f>
        <v/>
      </c>
      <c r="AS108" t="str">
        <f>IF(Table1[[#This Row],[Date]]="","",Table1[[#This Row],[Second Ledger]])</f>
        <v/>
      </c>
      <c r="AT108" t="str">
        <f>IF(Table1[[#This Row],[Date]]="","",IF(Table1[[#This Row],[DP-1]]="Yes",-(Table1[[#This Row],[Payments]]+Table1[[#This Row],[Receipts]]),Table1[[#This Row],[Payments]]+Table1[[#This Row],[Receipts]]))</f>
        <v/>
      </c>
      <c r="AU108"/>
      <c r="AV108" t="str">
        <f>IF(Table1[[#This Row],[Bill Ref No]]="","",Table1[[#This Row],[Bill Ref No]])</f>
        <v/>
      </c>
      <c r="AW108" t="str">
        <f>IF(Table1[[#This Row],[Bill ref name]]="","","New Ref")</f>
        <v/>
      </c>
      <c r="AX108" t="str">
        <f>IF(Table1[[#This Row],[Bill ref name]]="","",Table1[[#This Row],[Amount-1]])</f>
        <v/>
      </c>
      <c r="AY108"/>
      <c r="AZ108"/>
      <c r="BA108" t="str">
        <f>IF(Table1[[#This Row],[Cost Centre]]="","","Primary Cost Category")</f>
        <v/>
      </c>
      <c r="BB108" t="str">
        <f>IF(Table1[[#This Row],[Cost Centre]]="","",Table1[[#This Row],[DP-1]])</f>
        <v/>
      </c>
      <c r="BC108"/>
      <c r="BD108" t="str">
        <f>IF(Table1[[#This Row],[Cost Centre]]="","",Table1[[#This Row],[Cost Centre]])</f>
        <v/>
      </c>
      <c r="BE108" t="str">
        <f>IF(Table1[[#This Row],[Cost Centre]]="","",Table1[[#This Row],[Amount-1]])</f>
        <v/>
      </c>
      <c r="BF108"/>
      <c r="BG108"/>
      <c r="BH108"/>
      <c r="BI108"/>
      <c r="BJ108" t="str">
        <f>IF(Table1[[#This Row],[Date]]="","","No")</f>
        <v/>
      </c>
      <c r="BK108" t="str">
        <f>IF(Table1[[#This Row],[Date]]="","",IF(Table1[[#This Row],[Net Amt]]&lt;0,"Yes","No"))</f>
        <v/>
      </c>
      <c r="BL108" t="str">
        <f>IF(Table1[[#This Row],[Date]]="","",$C$3)</f>
        <v/>
      </c>
      <c r="BM108" t="str">
        <f>IF(Table1[[#This Row],[Date]]="","",-Table1[[#This Row],[Amount-1]])</f>
        <v/>
      </c>
      <c r="BO108" t="str">
        <f>IF(Table1[[#This Row],[Transaction Type]]="","",Table1[[#This Row],[Transaction Type]])</f>
        <v/>
      </c>
      <c r="BP108" t="str">
        <f>IF(Table1[[#This Row],[Instrument No.]]="","",Table1[[#This Row],[Instrument No.]])</f>
        <v/>
      </c>
      <c r="BQ108" t="str">
        <f>IF(Table1[[#This Row],[Instrument No.]]="","",Table1[[#This Row],[Amount-2]])</f>
        <v/>
      </c>
      <c r="BR108" t="str">
        <f>IF(Table1[[#This Row],[Instrument date]]="","",TEXT(Table1[[#This Row],[Instrument date]],"yyyymmdd"))</f>
        <v/>
      </c>
      <c r="BU108" s="48"/>
      <c r="BV108" s="48"/>
    </row>
    <row r="109" spans="1:74">
      <c r="A109" s="16">
        <f t="shared" si="1"/>
        <v>104</v>
      </c>
      <c r="B109" s="17"/>
      <c r="C109" s="57"/>
      <c r="D109" s="61"/>
      <c r="E109" s="61"/>
      <c r="F109" s="57"/>
      <c r="G109" s="18"/>
      <c r="H1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9" s="18"/>
      <c r="J109" s="18"/>
      <c r="K109" s="18"/>
      <c r="L109" s="18"/>
      <c r="M109" s="18"/>
      <c r="N109" s="51"/>
      <c r="O109" s="14">
        <f>IF(Table1[[#This Row],[Date]]="",COUNTA(B110:$B$1005),0)</f>
        <v>0</v>
      </c>
      <c r="P109" s="14">
        <f>IF(COUNTA(Table1[[#This Row],[Payments]:[Receipts]])=0,0,(IF(COUNTA(Table1[[#This Row],[Payments]:[Receipts]])&gt;1,1,0)))</f>
        <v>0</v>
      </c>
      <c r="Q109" s="14">
        <f>IF(Table1[[#This Row],[Date]]="",0,IF(AND(Table1[[#This Row],[Date]]&gt;=$Q$2,Table1[[#This Row],[Date]]&lt;=$Q$3),0,1))</f>
        <v>0</v>
      </c>
      <c r="R109" s="14">
        <f>IF(Table1[[#This Row],[Payments]]="",0,IF(ISNUMBER(Table1[[#This Row],[Payments]]),0,1))</f>
        <v>0</v>
      </c>
      <c r="S109" s="14">
        <f>IF(Table1[[#This Row],[Receipts]]="",0,IF(ISNUMBER(Table1[[#This Row],[Receipts]]),0,1))</f>
        <v>0</v>
      </c>
      <c r="T109" s="14">
        <f>IF(LEN(Table1[[#This Row],[Second Ledger]])&gt;0,IF(TYPE(VLOOKUP(Table1[[#This Row],[Second Ledger]],$CZ:$CZ,1,FALSE))=16,1,0),0)</f>
        <v>0</v>
      </c>
      <c r="U109" s="14">
        <f>IF(Table1[[#This Row],[Date]]="",0,IF(Table1[[#This Row],[Voucher Type]]&gt;0,IF(TYPE(VLOOKUP(Table1[[#This Row],[Voucher Type]],Table1[[#All],[Voucher Type Master]],1,FALSE))=16,1,0),0))</f>
        <v>0</v>
      </c>
      <c r="V1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9" s="14">
        <f>IF(LEN(Table1[[#This Row],[Cost Centre]])&gt;0,IF(TYPE(VLOOKUP(Table1[[#This Row],[Cost Centre]],$DA:$DA,1,FALSE))=16,1,0),0)</f>
        <v>0</v>
      </c>
      <c r="X109" s="14">
        <f>Table1[[#This Row],[Payments]]-Table1[[#This Row],[Receipts]]</f>
        <v>0</v>
      </c>
      <c r="Y109" s="14"/>
      <c r="Z109" s="14"/>
      <c r="AA109" s="14"/>
      <c r="AB109" s="13"/>
      <c r="AC109" s="39"/>
      <c r="AD109" s="39"/>
      <c r="AE109" s="39"/>
      <c r="AF109" s="39"/>
      <c r="AG109" s="42"/>
      <c r="AH1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9" t="str">
        <f>IF(Table1[[#This Row],[Date]]="","",TEXT(Table1[[#This Row],[Date]],"yyyymmdd"))</f>
        <v/>
      </c>
      <c r="AJ109" t="str">
        <f>Table1[[#This Row],[Date2]]</f>
        <v/>
      </c>
      <c r="AK109" t="str">
        <f>IF(Table1[[#This Row],[Date]]="","",Table1[[#This Row],[Voucher Type]])</f>
        <v/>
      </c>
      <c r="AL109" t="str">
        <f>IF(Table1[[#This Row],[Date]]="","",Table1[[#This Row],[Voucher No]])</f>
        <v/>
      </c>
      <c r="AM109" t="str">
        <f>IF(Table1[[#This Row],[Date]]="","",Table1[[#This Row],[Narration]])</f>
        <v/>
      </c>
      <c r="AN109" t="str">
        <f>IF(Table1[[#This Row],[Date]]="","","tallytools-voucherentry-adhjadhh-"&amp;$AH$1&amp;ROW())</f>
        <v/>
      </c>
      <c r="AO109" t="str">
        <f>IF(Table1[[#This Row],[Date]]="","",$AH$1)</f>
        <v/>
      </c>
      <c r="AP109"/>
      <c r="AQ109" t="str">
        <f>IF(Table1[[#This Row],[Date]]="","","No")</f>
        <v/>
      </c>
      <c r="AR109" t="str">
        <f>IF(Table1[[#This Row],[Date]]="","",IF(Table1[[#This Row],[Net Amt]]&lt;0,"No","Yes"))</f>
        <v/>
      </c>
      <c r="AS109" t="str">
        <f>IF(Table1[[#This Row],[Date]]="","",Table1[[#This Row],[Second Ledger]])</f>
        <v/>
      </c>
      <c r="AT109" t="str">
        <f>IF(Table1[[#This Row],[Date]]="","",IF(Table1[[#This Row],[DP-1]]="Yes",-(Table1[[#This Row],[Payments]]+Table1[[#This Row],[Receipts]]),Table1[[#This Row],[Payments]]+Table1[[#This Row],[Receipts]]))</f>
        <v/>
      </c>
      <c r="AU109"/>
      <c r="AV109" t="str">
        <f>IF(Table1[[#This Row],[Bill Ref No]]="","",Table1[[#This Row],[Bill Ref No]])</f>
        <v/>
      </c>
      <c r="AW109" t="str">
        <f>IF(Table1[[#This Row],[Bill ref name]]="","","New Ref")</f>
        <v/>
      </c>
      <c r="AX109" t="str">
        <f>IF(Table1[[#This Row],[Bill ref name]]="","",Table1[[#This Row],[Amount-1]])</f>
        <v/>
      </c>
      <c r="AY109"/>
      <c r="AZ109"/>
      <c r="BA109" t="str">
        <f>IF(Table1[[#This Row],[Cost Centre]]="","","Primary Cost Category")</f>
        <v/>
      </c>
      <c r="BB109" t="str">
        <f>IF(Table1[[#This Row],[Cost Centre]]="","",Table1[[#This Row],[DP-1]])</f>
        <v/>
      </c>
      <c r="BC109"/>
      <c r="BD109" t="str">
        <f>IF(Table1[[#This Row],[Cost Centre]]="","",Table1[[#This Row],[Cost Centre]])</f>
        <v/>
      </c>
      <c r="BE109" t="str">
        <f>IF(Table1[[#This Row],[Cost Centre]]="","",Table1[[#This Row],[Amount-1]])</f>
        <v/>
      </c>
      <c r="BF109"/>
      <c r="BG109"/>
      <c r="BH109"/>
      <c r="BI109"/>
      <c r="BJ109" t="str">
        <f>IF(Table1[[#This Row],[Date]]="","","No")</f>
        <v/>
      </c>
      <c r="BK109" t="str">
        <f>IF(Table1[[#This Row],[Date]]="","",IF(Table1[[#This Row],[Net Amt]]&lt;0,"Yes","No"))</f>
        <v/>
      </c>
      <c r="BL109" t="str">
        <f>IF(Table1[[#This Row],[Date]]="","",$C$3)</f>
        <v/>
      </c>
      <c r="BM109" t="str">
        <f>IF(Table1[[#This Row],[Date]]="","",-Table1[[#This Row],[Amount-1]])</f>
        <v/>
      </c>
      <c r="BO109" t="str">
        <f>IF(Table1[[#This Row],[Transaction Type]]="","",Table1[[#This Row],[Transaction Type]])</f>
        <v/>
      </c>
      <c r="BP109" t="str">
        <f>IF(Table1[[#This Row],[Instrument No.]]="","",Table1[[#This Row],[Instrument No.]])</f>
        <v/>
      </c>
      <c r="BQ109" t="str">
        <f>IF(Table1[[#This Row],[Instrument No.]]="","",Table1[[#This Row],[Amount-2]])</f>
        <v/>
      </c>
      <c r="BR109" t="str">
        <f>IF(Table1[[#This Row],[Instrument date]]="","",TEXT(Table1[[#This Row],[Instrument date]],"yyyymmdd"))</f>
        <v/>
      </c>
      <c r="BU109" s="48"/>
      <c r="BV109" s="48"/>
    </row>
    <row r="110" spans="1:74">
      <c r="A110" s="16">
        <f t="shared" si="1"/>
        <v>105</v>
      </c>
      <c r="B110" s="17"/>
      <c r="C110" s="57"/>
      <c r="D110" s="61"/>
      <c r="E110" s="61"/>
      <c r="F110" s="57"/>
      <c r="G110" s="18"/>
      <c r="H1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0" s="18"/>
      <c r="J110" s="18"/>
      <c r="K110" s="18"/>
      <c r="L110" s="18"/>
      <c r="M110" s="18"/>
      <c r="N110" s="51"/>
      <c r="O110" s="14">
        <f>IF(Table1[[#This Row],[Date]]="",COUNTA(B111:$B$1005),0)</f>
        <v>0</v>
      </c>
      <c r="P110" s="14">
        <f>IF(COUNTA(Table1[[#This Row],[Payments]:[Receipts]])=0,0,(IF(COUNTA(Table1[[#This Row],[Payments]:[Receipts]])&gt;1,1,0)))</f>
        <v>0</v>
      </c>
      <c r="Q110" s="14">
        <f>IF(Table1[[#This Row],[Date]]="",0,IF(AND(Table1[[#This Row],[Date]]&gt;=$Q$2,Table1[[#This Row],[Date]]&lt;=$Q$3),0,1))</f>
        <v>0</v>
      </c>
      <c r="R110" s="14">
        <f>IF(Table1[[#This Row],[Payments]]="",0,IF(ISNUMBER(Table1[[#This Row],[Payments]]),0,1))</f>
        <v>0</v>
      </c>
      <c r="S110" s="14">
        <f>IF(Table1[[#This Row],[Receipts]]="",0,IF(ISNUMBER(Table1[[#This Row],[Receipts]]),0,1))</f>
        <v>0</v>
      </c>
      <c r="T110" s="14">
        <f>IF(LEN(Table1[[#This Row],[Second Ledger]])&gt;0,IF(TYPE(VLOOKUP(Table1[[#This Row],[Second Ledger]],$CZ:$CZ,1,FALSE))=16,1,0),0)</f>
        <v>0</v>
      </c>
      <c r="U110" s="14">
        <f>IF(Table1[[#This Row],[Date]]="",0,IF(Table1[[#This Row],[Voucher Type]]&gt;0,IF(TYPE(VLOOKUP(Table1[[#This Row],[Voucher Type]],Table1[[#All],[Voucher Type Master]],1,FALSE))=16,1,0),0))</f>
        <v>0</v>
      </c>
      <c r="V1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0" s="14">
        <f>IF(LEN(Table1[[#This Row],[Cost Centre]])&gt;0,IF(TYPE(VLOOKUP(Table1[[#This Row],[Cost Centre]],$DA:$DA,1,FALSE))=16,1,0),0)</f>
        <v>0</v>
      </c>
      <c r="X110" s="14">
        <f>Table1[[#This Row],[Payments]]-Table1[[#This Row],[Receipts]]</f>
        <v>0</v>
      </c>
      <c r="Y110" s="14"/>
      <c r="Z110" s="14"/>
      <c r="AA110" s="14"/>
      <c r="AB110" s="13"/>
      <c r="AC110" s="39"/>
      <c r="AD110" s="39"/>
      <c r="AE110" s="39"/>
      <c r="AF110" s="39"/>
      <c r="AG110" s="42"/>
      <c r="AH1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0" t="str">
        <f>IF(Table1[[#This Row],[Date]]="","",TEXT(Table1[[#This Row],[Date]],"yyyymmdd"))</f>
        <v/>
      </c>
      <c r="AJ110" t="str">
        <f>Table1[[#This Row],[Date2]]</f>
        <v/>
      </c>
      <c r="AK110" t="str">
        <f>IF(Table1[[#This Row],[Date]]="","",Table1[[#This Row],[Voucher Type]])</f>
        <v/>
      </c>
      <c r="AL110" t="str">
        <f>IF(Table1[[#This Row],[Date]]="","",Table1[[#This Row],[Voucher No]])</f>
        <v/>
      </c>
      <c r="AM110" t="str">
        <f>IF(Table1[[#This Row],[Date]]="","",Table1[[#This Row],[Narration]])</f>
        <v/>
      </c>
      <c r="AN110" t="str">
        <f>IF(Table1[[#This Row],[Date]]="","","tallytools-voucherentry-adhjadhh-"&amp;$AH$1&amp;ROW())</f>
        <v/>
      </c>
      <c r="AO110" t="str">
        <f>IF(Table1[[#This Row],[Date]]="","",$AH$1)</f>
        <v/>
      </c>
      <c r="AP110"/>
      <c r="AQ110" t="str">
        <f>IF(Table1[[#This Row],[Date]]="","","No")</f>
        <v/>
      </c>
      <c r="AR110" t="str">
        <f>IF(Table1[[#This Row],[Date]]="","",IF(Table1[[#This Row],[Net Amt]]&lt;0,"No","Yes"))</f>
        <v/>
      </c>
      <c r="AS110" t="str">
        <f>IF(Table1[[#This Row],[Date]]="","",Table1[[#This Row],[Second Ledger]])</f>
        <v/>
      </c>
      <c r="AT110" t="str">
        <f>IF(Table1[[#This Row],[Date]]="","",IF(Table1[[#This Row],[DP-1]]="Yes",-(Table1[[#This Row],[Payments]]+Table1[[#This Row],[Receipts]]),Table1[[#This Row],[Payments]]+Table1[[#This Row],[Receipts]]))</f>
        <v/>
      </c>
      <c r="AU110"/>
      <c r="AV110" t="str">
        <f>IF(Table1[[#This Row],[Bill Ref No]]="","",Table1[[#This Row],[Bill Ref No]])</f>
        <v/>
      </c>
      <c r="AW110" t="str">
        <f>IF(Table1[[#This Row],[Bill ref name]]="","","New Ref")</f>
        <v/>
      </c>
      <c r="AX110" t="str">
        <f>IF(Table1[[#This Row],[Bill ref name]]="","",Table1[[#This Row],[Amount-1]])</f>
        <v/>
      </c>
      <c r="AY110"/>
      <c r="AZ110"/>
      <c r="BA110" t="str">
        <f>IF(Table1[[#This Row],[Cost Centre]]="","","Primary Cost Category")</f>
        <v/>
      </c>
      <c r="BB110" t="str">
        <f>IF(Table1[[#This Row],[Cost Centre]]="","",Table1[[#This Row],[DP-1]])</f>
        <v/>
      </c>
      <c r="BC110"/>
      <c r="BD110" t="str">
        <f>IF(Table1[[#This Row],[Cost Centre]]="","",Table1[[#This Row],[Cost Centre]])</f>
        <v/>
      </c>
      <c r="BE110" t="str">
        <f>IF(Table1[[#This Row],[Cost Centre]]="","",Table1[[#This Row],[Amount-1]])</f>
        <v/>
      </c>
      <c r="BF110"/>
      <c r="BG110"/>
      <c r="BH110"/>
      <c r="BI110"/>
      <c r="BJ110" t="str">
        <f>IF(Table1[[#This Row],[Date]]="","","No")</f>
        <v/>
      </c>
      <c r="BK110" t="str">
        <f>IF(Table1[[#This Row],[Date]]="","",IF(Table1[[#This Row],[Net Amt]]&lt;0,"Yes","No"))</f>
        <v/>
      </c>
      <c r="BL110" t="str">
        <f>IF(Table1[[#This Row],[Date]]="","",$C$3)</f>
        <v/>
      </c>
      <c r="BM110" t="str">
        <f>IF(Table1[[#This Row],[Date]]="","",-Table1[[#This Row],[Amount-1]])</f>
        <v/>
      </c>
      <c r="BO110" t="str">
        <f>IF(Table1[[#This Row],[Transaction Type]]="","",Table1[[#This Row],[Transaction Type]])</f>
        <v/>
      </c>
      <c r="BP110" t="str">
        <f>IF(Table1[[#This Row],[Instrument No.]]="","",Table1[[#This Row],[Instrument No.]])</f>
        <v/>
      </c>
      <c r="BQ110" t="str">
        <f>IF(Table1[[#This Row],[Instrument No.]]="","",Table1[[#This Row],[Amount-2]])</f>
        <v/>
      </c>
      <c r="BR110" t="str">
        <f>IF(Table1[[#This Row],[Instrument date]]="","",TEXT(Table1[[#This Row],[Instrument date]],"yyyymmdd"))</f>
        <v/>
      </c>
      <c r="BU110" s="48"/>
      <c r="BV110" s="48"/>
    </row>
    <row r="111" spans="1:74">
      <c r="A111" s="16">
        <f t="shared" si="1"/>
        <v>106</v>
      </c>
      <c r="B111" s="17"/>
      <c r="C111" s="57"/>
      <c r="D111" s="61"/>
      <c r="E111" s="61"/>
      <c r="F111" s="57"/>
      <c r="G111" s="18"/>
      <c r="H1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1" s="18"/>
      <c r="J111" s="18"/>
      <c r="K111" s="18"/>
      <c r="L111" s="18"/>
      <c r="M111" s="18"/>
      <c r="N111" s="51"/>
      <c r="O111" s="14">
        <f>IF(Table1[[#This Row],[Date]]="",COUNTA(B112:$B$1005),0)</f>
        <v>0</v>
      </c>
      <c r="P111" s="14">
        <f>IF(COUNTA(Table1[[#This Row],[Payments]:[Receipts]])=0,0,(IF(COUNTA(Table1[[#This Row],[Payments]:[Receipts]])&gt;1,1,0)))</f>
        <v>0</v>
      </c>
      <c r="Q111" s="14">
        <f>IF(Table1[[#This Row],[Date]]="",0,IF(AND(Table1[[#This Row],[Date]]&gt;=$Q$2,Table1[[#This Row],[Date]]&lt;=$Q$3),0,1))</f>
        <v>0</v>
      </c>
      <c r="R111" s="14">
        <f>IF(Table1[[#This Row],[Payments]]="",0,IF(ISNUMBER(Table1[[#This Row],[Payments]]),0,1))</f>
        <v>0</v>
      </c>
      <c r="S111" s="14">
        <f>IF(Table1[[#This Row],[Receipts]]="",0,IF(ISNUMBER(Table1[[#This Row],[Receipts]]),0,1))</f>
        <v>0</v>
      </c>
      <c r="T111" s="14">
        <f>IF(LEN(Table1[[#This Row],[Second Ledger]])&gt;0,IF(TYPE(VLOOKUP(Table1[[#This Row],[Second Ledger]],$CZ:$CZ,1,FALSE))=16,1,0),0)</f>
        <v>0</v>
      </c>
      <c r="U111" s="14">
        <f>IF(Table1[[#This Row],[Date]]="",0,IF(Table1[[#This Row],[Voucher Type]]&gt;0,IF(TYPE(VLOOKUP(Table1[[#This Row],[Voucher Type]],Table1[[#All],[Voucher Type Master]],1,FALSE))=16,1,0),0))</f>
        <v>0</v>
      </c>
      <c r="V1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1" s="14">
        <f>IF(LEN(Table1[[#This Row],[Cost Centre]])&gt;0,IF(TYPE(VLOOKUP(Table1[[#This Row],[Cost Centre]],$DA:$DA,1,FALSE))=16,1,0),0)</f>
        <v>0</v>
      </c>
      <c r="X111" s="14">
        <f>Table1[[#This Row],[Payments]]-Table1[[#This Row],[Receipts]]</f>
        <v>0</v>
      </c>
      <c r="Y111" s="14"/>
      <c r="Z111" s="14"/>
      <c r="AA111" s="14"/>
      <c r="AB111" s="13"/>
      <c r="AC111" s="39"/>
      <c r="AD111" s="39"/>
      <c r="AE111" s="39"/>
      <c r="AF111" s="39"/>
      <c r="AG111" s="42"/>
      <c r="AH1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1" t="str">
        <f>IF(Table1[[#This Row],[Date]]="","",TEXT(Table1[[#This Row],[Date]],"yyyymmdd"))</f>
        <v/>
      </c>
      <c r="AJ111" t="str">
        <f>Table1[[#This Row],[Date2]]</f>
        <v/>
      </c>
      <c r="AK111" t="str">
        <f>IF(Table1[[#This Row],[Date]]="","",Table1[[#This Row],[Voucher Type]])</f>
        <v/>
      </c>
      <c r="AL111" t="str">
        <f>IF(Table1[[#This Row],[Date]]="","",Table1[[#This Row],[Voucher No]])</f>
        <v/>
      </c>
      <c r="AM111" t="str">
        <f>IF(Table1[[#This Row],[Date]]="","",Table1[[#This Row],[Narration]])</f>
        <v/>
      </c>
      <c r="AN111" t="str">
        <f>IF(Table1[[#This Row],[Date]]="","","tallytools-voucherentry-adhjadhh-"&amp;$AH$1&amp;ROW())</f>
        <v/>
      </c>
      <c r="AO111" t="str">
        <f>IF(Table1[[#This Row],[Date]]="","",$AH$1)</f>
        <v/>
      </c>
      <c r="AP111"/>
      <c r="AQ111" t="str">
        <f>IF(Table1[[#This Row],[Date]]="","","No")</f>
        <v/>
      </c>
      <c r="AR111" t="str">
        <f>IF(Table1[[#This Row],[Date]]="","",IF(Table1[[#This Row],[Net Amt]]&lt;0,"No","Yes"))</f>
        <v/>
      </c>
      <c r="AS111" t="str">
        <f>IF(Table1[[#This Row],[Date]]="","",Table1[[#This Row],[Second Ledger]])</f>
        <v/>
      </c>
      <c r="AT111" t="str">
        <f>IF(Table1[[#This Row],[Date]]="","",IF(Table1[[#This Row],[DP-1]]="Yes",-(Table1[[#This Row],[Payments]]+Table1[[#This Row],[Receipts]]),Table1[[#This Row],[Payments]]+Table1[[#This Row],[Receipts]]))</f>
        <v/>
      </c>
      <c r="AU111"/>
      <c r="AV111" t="str">
        <f>IF(Table1[[#This Row],[Bill Ref No]]="","",Table1[[#This Row],[Bill Ref No]])</f>
        <v/>
      </c>
      <c r="AW111" t="str">
        <f>IF(Table1[[#This Row],[Bill ref name]]="","","New Ref")</f>
        <v/>
      </c>
      <c r="AX111" t="str">
        <f>IF(Table1[[#This Row],[Bill ref name]]="","",Table1[[#This Row],[Amount-1]])</f>
        <v/>
      </c>
      <c r="AY111"/>
      <c r="AZ111"/>
      <c r="BA111" t="str">
        <f>IF(Table1[[#This Row],[Cost Centre]]="","","Primary Cost Category")</f>
        <v/>
      </c>
      <c r="BB111" t="str">
        <f>IF(Table1[[#This Row],[Cost Centre]]="","",Table1[[#This Row],[DP-1]])</f>
        <v/>
      </c>
      <c r="BC111"/>
      <c r="BD111" t="str">
        <f>IF(Table1[[#This Row],[Cost Centre]]="","",Table1[[#This Row],[Cost Centre]])</f>
        <v/>
      </c>
      <c r="BE111" t="str">
        <f>IF(Table1[[#This Row],[Cost Centre]]="","",Table1[[#This Row],[Amount-1]])</f>
        <v/>
      </c>
      <c r="BF111"/>
      <c r="BG111"/>
      <c r="BH111"/>
      <c r="BI111"/>
      <c r="BJ111" t="str">
        <f>IF(Table1[[#This Row],[Date]]="","","No")</f>
        <v/>
      </c>
      <c r="BK111" t="str">
        <f>IF(Table1[[#This Row],[Date]]="","",IF(Table1[[#This Row],[Net Amt]]&lt;0,"Yes","No"))</f>
        <v/>
      </c>
      <c r="BL111" t="str">
        <f>IF(Table1[[#This Row],[Date]]="","",$C$3)</f>
        <v/>
      </c>
      <c r="BM111" t="str">
        <f>IF(Table1[[#This Row],[Date]]="","",-Table1[[#This Row],[Amount-1]])</f>
        <v/>
      </c>
      <c r="BO111" t="str">
        <f>IF(Table1[[#This Row],[Transaction Type]]="","",Table1[[#This Row],[Transaction Type]])</f>
        <v/>
      </c>
      <c r="BP111" t="str">
        <f>IF(Table1[[#This Row],[Instrument No.]]="","",Table1[[#This Row],[Instrument No.]])</f>
        <v/>
      </c>
      <c r="BQ111" t="str">
        <f>IF(Table1[[#This Row],[Instrument No.]]="","",Table1[[#This Row],[Amount-2]])</f>
        <v/>
      </c>
      <c r="BR111" t="str">
        <f>IF(Table1[[#This Row],[Instrument date]]="","",TEXT(Table1[[#This Row],[Instrument date]],"yyyymmdd"))</f>
        <v/>
      </c>
      <c r="BU111" s="48"/>
      <c r="BV111" s="48"/>
    </row>
    <row r="112" spans="1:74">
      <c r="A112" s="16">
        <f t="shared" si="1"/>
        <v>107</v>
      </c>
      <c r="B112" s="17"/>
      <c r="C112" s="57"/>
      <c r="D112" s="61"/>
      <c r="E112" s="61"/>
      <c r="F112" s="57"/>
      <c r="G112" s="18"/>
      <c r="H1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2" s="18"/>
      <c r="J112" s="18"/>
      <c r="K112" s="18"/>
      <c r="L112" s="18"/>
      <c r="M112" s="18"/>
      <c r="N112" s="51"/>
      <c r="O112" s="14">
        <f>IF(Table1[[#This Row],[Date]]="",COUNTA(B113:$B$1005),0)</f>
        <v>0</v>
      </c>
      <c r="P112" s="14">
        <f>IF(COUNTA(Table1[[#This Row],[Payments]:[Receipts]])=0,0,(IF(COUNTA(Table1[[#This Row],[Payments]:[Receipts]])&gt;1,1,0)))</f>
        <v>0</v>
      </c>
      <c r="Q112" s="14">
        <f>IF(Table1[[#This Row],[Date]]="",0,IF(AND(Table1[[#This Row],[Date]]&gt;=$Q$2,Table1[[#This Row],[Date]]&lt;=$Q$3),0,1))</f>
        <v>0</v>
      </c>
      <c r="R112" s="14">
        <f>IF(Table1[[#This Row],[Payments]]="",0,IF(ISNUMBER(Table1[[#This Row],[Payments]]),0,1))</f>
        <v>0</v>
      </c>
      <c r="S112" s="14">
        <f>IF(Table1[[#This Row],[Receipts]]="",0,IF(ISNUMBER(Table1[[#This Row],[Receipts]]),0,1))</f>
        <v>0</v>
      </c>
      <c r="T112" s="14">
        <f>IF(LEN(Table1[[#This Row],[Second Ledger]])&gt;0,IF(TYPE(VLOOKUP(Table1[[#This Row],[Second Ledger]],$CZ:$CZ,1,FALSE))=16,1,0),0)</f>
        <v>0</v>
      </c>
      <c r="U112" s="14">
        <f>IF(Table1[[#This Row],[Date]]="",0,IF(Table1[[#This Row],[Voucher Type]]&gt;0,IF(TYPE(VLOOKUP(Table1[[#This Row],[Voucher Type]],Table1[[#All],[Voucher Type Master]],1,FALSE))=16,1,0),0))</f>
        <v>0</v>
      </c>
      <c r="V1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2" s="14">
        <f>IF(LEN(Table1[[#This Row],[Cost Centre]])&gt;0,IF(TYPE(VLOOKUP(Table1[[#This Row],[Cost Centre]],$DA:$DA,1,FALSE))=16,1,0),0)</f>
        <v>0</v>
      </c>
      <c r="X112" s="14">
        <f>Table1[[#This Row],[Payments]]-Table1[[#This Row],[Receipts]]</f>
        <v>0</v>
      </c>
      <c r="Y112" s="14"/>
      <c r="Z112" s="14"/>
      <c r="AA112" s="14"/>
      <c r="AB112" s="13"/>
      <c r="AC112" s="39"/>
      <c r="AD112" s="39"/>
      <c r="AE112" s="39"/>
      <c r="AF112" s="39"/>
      <c r="AG112" s="42"/>
      <c r="AH1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2" t="str">
        <f>IF(Table1[[#This Row],[Date]]="","",TEXT(Table1[[#This Row],[Date]],"yyyymmdd"))</f>
        <v/>
      </c>
      <c r="AJ112" t="str">
        <f>Table1[[#This Row],[Date2]]</f>
        <v/>
      </c>
      <c r="AK112" t="str">
        <f>IF(Table1[[#This Row],[Date]]="","",Table1[[#This Row],[Voucher Type]])</f>
        <v/>
      </c>
      <c r="AL112" t="str">
        <f>IF(Table1[[#This Row],[Date]]="","",Table1[[#This Row],[Voucher No]])</f>
        <v/>
      </c>
      <c r="AM112" t="str">
        <f>IF(Table1[[#This Row],[Date]]="","",Table1[[#This Row],[Narration]])</f>
        <v/>
      </c>
      <c r="AN112" t="str">
        <f>IF(Table1[[#This Row],[Date]]="","","tallytools-voucherentry-adhjadhh-"&amp;$AH$1&amp;ROW())</f>
        <v/>
      </c>
      <c r="AO112" t="str">
        <f>IF(Table1[[#This Row],[Date]]="","",$AH$1)</f>
        <v/>
      </c>
      <c r="AP112"/>
      <c r="AQ112" t="str">
        <f>IF(Table1[[#This Row],[Date]]="","","No")</f>
        <v/>
      </c>
      <c r="AR112" t="str">
        <f>IF(Table1[[#This Row],[Date]]="","",IF(Table1[[#This Row],[Net Amt]]&lt;0,"No","Yes"))</f>
        <v/>
      </c>
      <c r="AS112" t="str">
        <f>IF(Table1[[#This Row],[Date]]="","",Table1[[#This Row],[Second Ledger]])</f>
        <v/>
      </c>
      <c r="AT112" t="str">
        <f>IF(Table1[[#This Row],[Date]]="","",IF(Table1[[#This Row],[DP-1]]="Yes",-(Table1[[#This Row],[Payments]]+Table1[[#This Row],[Receipts]]),Table1[[#This Row],[Payments]]+Table1[[#This Row],[Receipts]]))</f>
        <v/>
      </c>
      <c r="AU112"/>
      <c r="AV112" t="str">
        <f>IF(Table1[[#This Row],[Bill Ref No]]="","",Table1[[#This Row],[Bill Ref No]])</f>
        <v/>
      </c>
      <c r="AW112" t="str">
        <f>IF(Table1[[#This Row],[Bill ref name]]="","","New Ref")</f>
        <v/>
      </c>
      <c r="AX112" t="str">
        <f>IF(Table1[[#This Row],[Bill ref name]]="","",Table1[[#This Row],[Amount-1]])</f>
        <v/>
      </c>
      <c r="AY112"/>
      <c r="AZ112"/>
      <c r="BA112" t="str">
        <f>IF(Table1[[#This Row],[Cost Centre]]="","","Primary Cost Category")</f>
        <v/>
      </c>
      <c r="BB112" t="str">
        <f>IF(Table1[[#This Row],[Cost Centre]]="","",Table1[[#This Row],[DP-1]])</f>
        <v/>
      </c>
      <c r="BC112"/>
      <c r="BD112" t="str">
        <f>IF(Table1[[#This Row],[Cost Centre]]="","",Table1[[#This Row],[Cost Centre]])</f>
        <v/>
      </c>
      <c r="BE112" t="str">
        <f>IF(Table1[[#This Row],[Cost Centre]]="","",Table1[[#This Row],[Amount-1]])</f>
        <v/>
      </c>
      <c r="BF112"/>
      <c r="BG112"/>
      <c r="BH112"/>
      <c r="BI112"/>
      <c r="BJ112" t="str">
        <f>IF(Table1[[#This Row],[Date]]="","","No")</f>
        <v/>
      </c>
      <c r="BK112" t="str">
        <f>IF(Table1[[#This Row],[Date]]="","",IF(Table1[[#This Row],[Net Amt]]&lt;0,"Yes","No"))</f>
        <v/>
      </c>
      <c r="BL112" t="str">
        <f>IF(Table1[[#This Row],[Date]]="","",$C$3)</f>
        <v/>
      </c>
      <c r="BM112" t="str">
        <f>IF(Table1[[#This Row],[Date]]="","",-Table1[[#This Row],[Amount-1]])</f>
        <v/>
      </c>
      <c r="BO112" t="str">
        <f>IF(Table1[[#This Row],[Transaction Type]]="","",Table1[[#This Row],[Transaction Type]])</f>
        <v/>
      </c>
      <c r="BP112" t="str">
        <f>IF(Table1[[#This Row],[Instrument No.]]="","",Table1[[#This Row],[Instrument No.]])</f>
        <v/>
      </c>
      <c r="BQ112" t="str">
        <f>IF(Table1[[#This Row],[Instrument No.]]="","",Table1[[#This Row],[Amount-2]])</f>
        <v/>
      </c>
      <c r="BR112" t="str">
        <f>IF(Table1[[#This Row],[Instrument date]]="","",TEXT(Table1[[#This Row],[Instrument date]],"yyyymmdd"))</f>
        <v/>
      </c>
      <c r="BU112" s="48"/>
      <c r="BV112" s="48"/>
    </row>
    <row r="113" spans="1:74">
      <c r="A113" s="16">
        <f t="shared" si="1"/>
        <v>108</v>
      </c>
      <c r="B113" s="17"/>
      <c r="C113" s="57"/>
      <c r="D113" s="61"/>
      <c r="E113" s="61"/>
      <c r="F113" s="57"/>
      <c r="G113" s="18"/>
      <c r="H1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3" s="18"/>
      <c r="J113" s="18"/>
      <c r="K113" s="18"/>
      <c r="L113" s="18"/>
      <c r="M113" s="18"/>
      <c r="N113" s="51"/>
      <c r="O113" s="14">
        <f>IF(Table1[[#This Row],[Date]]="",COUNTA(B114:$B$1005),0)</f>
        <v>0</v>
      </c>
      <c r="P113" s="14">
        <f>IF(COUNTA(Table1[[#This Row],[Payments]:[Receipts]])=0,0,(IF(COUNTA(Table1[[#This Row],[Payments]:[Receipts]])&gt;1,1,0)))</f>
        <v>0</v>
      </c>
      <c r="Q113" s="14">
        <f>IF(Table1[[#This Row],[Date]]="",0,IF(AND(Table1[[#This Row],[Date]]&gt;=$Q$2,Table1[[#This Row],[Date]]&lt;=$Q$3),0,1))</f>
        <v>0</v>
      </c>
      <c r="R113" s="14">
        <f>IF(Table1[[#This Row],[Payments]]="",0,IF(ISNUMBER(Table1[[#This Row],[Payments]]),0,1))</f>
        <v>0</v>
      </c>
      <c r="S113" s="14">
        <f>IF(Table1[[#This Row],[Receipts]]="",0,IF(ISNUMBER(Table1[[#This Row],[Receipts]]),0,1))</f>
        <v>0</v>
      </c>
      <c r="T113" s="14">
        <f>IF(LEN(Table1[[#This Row],[Second Ledger]])&gt;0,IF(TYPE(VLOOKUP(Table1[[#This Row],[Second Ledger]],$CZ:$CZ,1,FALSE))=16,1,0),0)</f>
        <v>0</v>
      </c>
      <c r="U113" s="14">
        <f>IF(Table1[[#This Row],[Date]]="",0,IF(Table1[[#This Row],[Voucher Type]]&gt;0,IF(TYPE(VLOOKUP(Table1[[#This Row],[Voucher Type]],Table1[[#All],[Voucher Type Master]],1,FALSE))=16,1,0),0))</f>
        <v>0</v>
      </c>
      <c r="V1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3" s="14">
        <f>IF(LEN(Table1[[#This Row],[Cost Centre]])&gt;0,IF(TYPE(VLOOKUP(Table1[[#This Row],[Cost Centre]],$DA:$DA,1,FALSE))=16,1,0),0)</f>
        <v>0</v>
      </c>
      <c r="X113" s="14">
        <f>Table1[[#This Row],[Payments]]-Table1[[#This Row],[Receipts]]</f>
        <v>0</v>
      </c>
      <c r="Y113" s="14"/>
      <c r="Z113" s="14"/>
      <c r="AA113" s="14"/>
      <c r="AB113" s="13"/>
      <c r="AC113" s="39"/>
      <c r="AD113" s="39"/>
      <c r="AE113" s="39"/>
      <c r="AF113" s="39"/>
      <c r="AG113" s="42"/>
      <c r="AH1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3" t="str">
        <f>IF(Table1[[#This Row],[Date]]="","",TEXT(Table1[[#This Row],[Date]],"yyyymmdd"))</f>
        <v/>
      </c>
      <c r="AJ113" t="str">
        <f>Table1[[#This Row],[Date2]]</f>
        <v/>
      </c>
      <c r="AK113" t="str">
        <f>IF(Table1[[#This Row],[Date]]="","",Table1[[#This Row],[Voucher Type]])</f>
        <v/>
      </c>
      <c r="AL113" t="str">
        <f>IF(Table1[[#This Row],[Date]]="","",Table1[[#This Row],[Voucher No]])</f>
        <v/>
      </c>
      <c r="AM113" t="str">
        <f>IF(Table1[[#This Row],[Date]]="","",Table1[[#This Row],[Narration]])</f>
        <v/>
      </c>
      <c r="AN113" t="str">
        <f>IF(Table1[[#This Row],[Date]]="","","tallytools-voucherentry-adhjadhh-"&amp;$AH$1&amp;ROW())</f>
        <v/>
      </c>
      <c r="AO113" t="str">
        <f>IF(Table1[[#This Row],[Date]]="","",$AH$1)</f>
        <v/>
      </c>
      <c r="AP113"/>
      <c r="AQ113" t="str">
        <f>IF(Table1[[#This Row],[Date]]="","","No")</f>
        <v/>
      </c>
      <c r="AR113" t="str">
        <f>IF(Table1[[#This Row],[Date]]="","",IF(Table1[[#This Row],[Net Amt]]&lt;0,"No","Yes"))</f>
        <v/>
      </c>
      <c r="AS113" t="str">
        <f>IF(Table1[[#This Row],[Date]]="","",Table1[[#This Row],[Second Ledger]])</f>
        <v/>
      </c>
      <c r="AT113" t="str">
        <f>IF(Table1[[#This Row],[Date]]="","",IF(Table1[[#This Row],[DP-1]]="Yes",-(Table1[[#This Row],[Payments]]+Table1[[#This Row],[Receipts]]),Table1[[#This Row],[Payments]]+Table1[[#This Row],[Receipts]]))</f>
        <v/>
      </c>
      <c r="AU113"/>
      <c r="AV113" t="str">
        <f>IF(Table1[[#This Row],[Bill Ref No]]="","",Table1[[#This Row],[Bill Ref No]])</f>
        <v/>
      </c>
      <c r="AW113" t="str">
        <f>IF(Table1[[#This Row],[Bill ref name]]="","","New Ref")</f>
        <v/>
      </c>
      <c r="AX113" t="str">
        <f>IF(Table1[[#This Row],[Bill ref name]]="","",Table1[[#This Row],[Amount-1]])</f>
        <v/>
      </c>
      <c r="AY113"/>
      <c r="AZ113"/>
      <c r="BA113" t="str">
        <f>IF(Table1[[#This Row],[Cost Centre]]="","","Primary Cost Category")</f>
        <v/>
      </c>
      <c r="BB113" t="str">
        <f>IF(Table1[[#This Row],[Cost Centre]]="","",Table1[[#This Row],[DP-1]])</f>
        <v/>
      </c>
      <c r="BC113"/>
      <c r="BD113" t="str">
        <f>IF(Table1[[#This Row],[Cost Centre]]="","",Table1[[#This Row],[Cost Centre]])</f>
        <v/>
      </c>
      <c r="BE113" t="str">
        <f>IF(Table1[[#This Row],[Cost Centre]]="","",Table1[[#This Row],[Amount-1]])</f>
        <v/>
      </c>
      <c r="BF113"/>
      <c r="BG113"/>
      <c r="BH113"/>
      <c r="BI113"/>
      <c r="BJ113" t="str">
        <f>IF(Table1[[#This Row],[Date]]="","","No")</f>
        <v/>
      </c>
      <c r="BK113" t="str">
        <f>IF(Table1[[#This Row],[Date]]="","",IF(Table1[[#This Row],[Net Amt]]&lt;0,"Yes","No"))</f>
        <v/>
      </c>
      <c r="BL113" t="str">
        <f>IF(Table1[[#This Row],[Date]]="","",$C$3)</f>
        <v/>
      </c>
      <c r="BM113" t="str">
        <f>IF(Table1[[#This Row],[Date]]="","",-Table1[[#This Row],[Amount-1]])</f>
        <v/>
      </c>
      <c r="BO113" t="str">
        <f>IF(Table1[[#This Row],[Transaction Type]]="","",Table1[[#This Row],[Transaction Type]])</f>
        <v/>
      </c>
      <c r="BP113" t="str">
        <f>IF(Table1[[#This Row],[Instrument No.]]="","",Table1[[#This Row],[Instrument No.]])</f>
        <v/>
      </c>
      <c r="BQ113" t="str">
        <f>IF(Table1[[#This Row],[Instrument No.]]="","",Table1[[#This Row],[Amount-2]])</f>
        <v/>
      </c>
      <c r="BR113" t="str">
        <f>IF(Table1[[#This Row],[Instrument date]]="","",TEXT(Table1[[#This Row],[Instrument date]],"yyyymmdd"))</f>
        <v/>
      </c>
      <c r="BU113" s="48"/>
      <c r="BV113" s="48"/>
    </row>
    <row r="114" spans="1:74">
      <c r="A114" s="16">
        <f t="shared" si="1"/>
        <v>109</v>
      </c>
      <c r="B114" s="17"/>
      <c r="C114" s="57"/>
      <c r="D114" s="61"/>
      <c r="E114" s="61"/>
      <c r="F114" s="57"/>
      <c r="G114" s="18"/>
      <c r="H1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4" s="18"/>
      <c r="J114" s="18"/>
      <c r="K114" s="18"/>
      <c r="L114" s="18"/>
      <c r="M114" s="18"/>
      <c r="N114" s="51"/>
      <c r="O114" s="14">
        <f>IF(Table1[[#This Row],[Date]]="",COUNTA(B115:$B$1005),0)</f>
        <v>0</v>
      </c>
      <c r="P114" s="14">
        <f>IF(COUNTA(Table1[[#This Row],[Payments]:[Receipts]])=0,0,(IF(COUNTA(Table1[[#This Row],[Payments]:[Receipts]])&gt;1,1,0)))</f>
        <v>0</v>
      </c>
      <c r="Q114" s="14">
        <f>IF(Table1[[#This Row],[Date]]="",0,IF(AND(Table1[[#This Row],[Date]]&gt;=$Q$2,Table1[[#This Row],[Date]]&lt;=$Q$3),0,1))</f>
        <v>0</v>
      </c>
      <c r="R114" s="14">
        <f>IF(Table1[[#This Row],[Payments]]="",0,IF(ISNUMBER(Table1[[#This Row],[Payments]]),0,1))</f>
        <v>0</v>
      </c>
      <c r="S114" s="14">
        <f>IF(Table1[[#This Row],[Receipts]]="",0,IF(ISNUMBER(Table1[[#This Row],[Receipts]]),0,1))</f>
        <v>0</v>
      </c>
      <c r="T114" s="14">
        <f>IF(LEN(Table1[[#This Row],[Second Ledger]])&gt;0,IF(TYPE(VLOOKUP(Table1[[#This Row],[Second Ledger]],$CZ:$CZ,1,FALSE))=16,1,0),0)</f>
        <v>0</v>
      </c>
      <c r="U114" s="14">
        <f>IF(Table1[[#This Row],[Date]]="",0,IF(Table1[[#This Row],[Voucher Type]]&gt;0,IF(TYPE(VLOOKUP(Table1[[#This Row],[Voucher Type]],Table1[[#All],[Voucher Type Master]],1,FALSE))=16,1,0),0))</f>
        <v>0</v>
      </c>
      <c r="V1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4" s="14">
        <f>IF(LEN(Table1[[#This Row],[Cost Centre]])&gt;0,IF(TYPE(VLOOKUP(Table1[[#This Row],[Cost Centre]],$DA:$DA,1,FALSE))=16,1,0),0)</f>
        <v>0</v>
      </c>
      <c r="X114" s="14">
        <f>Table1[[#This Row],[Payments]]-Table1[[#This Row],[Receipts]]</f>
        <v>0</v>
      </c>
      <c r="Y114" s="14"/>
      <c r="Z114" s="14"/>
      <c r="AA114" s="14"/>
      <c r="AB114" s="13"/>
      <c r="AC114" s="39"/>
      <c r="AD114" s="39"/>
      <c r="AE114" s="39"/>
      <c r="AF114" s="39"/>
      <c r="AG114" s="42"/>
      <c r="AH1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4" t="str">
        <f>IF(Table1[[#This Row],[Date]]="","",TEXT(Table1[[#This Row],[Date]],"yyyymmdd"))</f>
        <v/>
      </c>
      <c r="AJ114" t="str">
        <f>Table1[[#This Row],[Date2]]</f>
        <v/>
      </c>
      <c r="AK114" t="str">
        <f>IF(Table1[[#This Row],[Date]]="","",Table1[[#This Row],[Voucher Type]])</f>
        <v/>
      </c>
      <c r="AL114" t="str">
        <f>IF(Table1[[#This Row],[Date]]="","",Table1[[#This Row],[Voucher No]])</f>
        <v/>
      </c>
      <c r="AM114" t="str">
        <f>IF(Table1[[#This Row],[Date]]="","",Table1[[#This Row],[Narration]])</f>
        <v/>
      </c>
      <c r="AN114" t="str">
        <f>IF(Table1[[#This Row],[Date]]="","","tallytools-voucherentry-adhjadhh-"&amp;$AH$1&amp;ROW())</f>
        <v/>
      </c>
      <c r="AO114" t="str">
        <f>IF(Table1[[#This Row],[Date]]="","",$AH$1)</f>
        <v/>
      </c>
      <c r="AP114"/>
      <c r="AQ114" t="str">
        <f>IF(Table1[[#This Row],[Date]]="","","No")</f>
        <v/>
      </c>
      <c r="AR114" t="str">
        <f>IF(Table1[[#This Row],[Date]]="","",IF(Table1[[#This Row],[Net Amt]]&lt;0,"No","Yes"))</f>
        <v/>
      </c>
      <c r="AS114" t="str">
        <f>IF(Table1[[#This Row],[Date]]="","",Table1[[#This Row],[Second Ledger]])</f>
        <v/>
      </c>
      <c r="AT114" t="str">
        <f>IF(Table1[[#This Row],[Date]]="","",IF(Table1[[#This Row],[DP-1]]="Yes",-(Table1[[#This Row],[Payments]]+Table1[[#This Row],[Receipts]]),Table1[[#This Row],[Payments]]+Table1[[#This Row],[Receipts]]))</f>
        <v/>
      </c>
      <c r="AU114"/>
      <c r="AV114" t="str">
        <f>IF(Table1[[#This Row],[Bill Ref No]]="","",Table1[[#This Row],[Bill Ref No]])</f>
        <v/>
      </c>
      <c r="AW114" t="str">
        <f>IF(Table1[[#This Row],[Bill ref name]]="","","New Ref")</f>
        <v/>
      </c>
      <c r="AX114" t="str">
        <f>IF(Table1[[#This Row],[Bill ref name]]="","",Table1[[#This Row],[Amount-1]])</f>
        <v/>
      </c>
      <c r="AY114"/>
      <c r="AZ114"/>
      <c r="BA114" t="str">
        <f>IF(Table1[[#This Row],[Cost Centre]]="","","Primary Cost Category")</f>
        <v/>
      </c>
      <c r="BB114" t="str">
        <f>IF(Table1[[#This Row],[Cost Centre]]="","",Table1[[#This Row],[DP-1]])</f>
        <v/>
      </c>
      <c r="BC114"/>
      <c r="BD114" t="str">
        <f>IF(Table1[[#This Row],[Cost Centre]]="","",Table1[[#This Row],[Cost Centre]])</f>
        <v/>
      </c>
      <c r="BE114" t="str">
        <f>IF(Table1[[#This Row],[Cost Centre]]="","",Table1[[#This Row],[Amount-1]])</f>
        <v/>
      </c>
      <c r="BF114"/>
      <c r="BG114"/>
      <c r="BH114"/>
      <c r="BI114"/>
      <c r="BJ114" t="str">
        <f>IF(Table1[[#This Row],[Date]]="","","No")</f>
        <v/>
      </c>
      <c r="BK114" t="str">
        <f>IF(Table1[[#This Row],[Date]]="","",IF(Table1[[#This Row],[Net Amt]]&lt;0,"Yes","No"))</f>
        <v/>
      </c>
      <c r="BL114" t="str">
        <f>IF(Table1[[#This Row],[Date]]="","",$C$3)</f>
        <v/>
      </c>
      <c r="BM114" t="str">
        <f>IF(Table1[[#This Row],[Date]]="","",-Table1[[#This Row],[Amount-1]])</f>
        <v/>
      </c>
      <c r="BO114" t="str">
        <f>IF(Table1[[#This Row],[Transaction Type]]="","",Table1[[#This Row],[Transaction Type]])</f>
        <v/>
      </c>
      <c r="BP114" t="str">
        <f>IF(Table1[[#This Row],[Instrument No.]]="","",Table1[[#This Row],[Instrument No.]])</f>
        <v/>
      </c>
      <c r="BQ114" t="str">
        <f>IF(Table1[[#This Row],[Instrument No.]]="","",Table1[[#This Row],[Amount-2]])</f>
        <v/>
      </c>
      <c r="BR114" t="str">
        <f>IF(Table1[[#This Row],[Instrument date]]="","",TEXT(Table1[[#This Row],[Instrument date]],"yyyymmdd"))</f>
        <v/>
      </c>
      <c r="BU114" s="48"/>
      <c r="BV114" s="48"/>
    </row>
    <row r="115" spans="1:74">
      <c r="A115" s="16">
        <f t="shared" si="1"/>
        <v>110</v>
      </c>
      <c r="B115" s="17"/>
      <c r="C115" s="57"/>
      <c r="D115" s="61"/>
      <c r="E115" s="61"/>
      <c r="F115" s="57"/>
      <c r="G115" s="18"/>
      <c r="H1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5" s="18"/>
      <c r="J115" s="18"/>
      <c r="K115" s="18"/>
      <c r="L115" s="18"/>
      <c r="M115" s="18"/>
      <c r="N115" s="51"/>
      <c r="O115" s="14">
        <f>IF(Table1[[#This Row],[Date]]="",COUNTA(B116:$B$1005),0)</f>
        <v>0</v>
      </c>
      <c r="P115" s="14">
        <f>IF(COUNTA(Table1[[#This Row],[Payments]:[Receipts]])=0,0,(IF(COUNTA(Table1[[#This Row],[Payments]:[Receipts]])&gt;1,1,0)))</f>
        <v>0</v>
      </c>
      <c r="Q115" s="14">
        <f>IF(Table1[[#This Row],[Date]]="",0,IF(AND(Table1[[#This Row],[Date]]&gt;=$Q$2,Table1[[#This Row],[Date]]&lt;=$Q$3),0,1))</f>
        <v>0</v>
      </c>
      <c r="R115" s="14">
        <f>IF(Table1[[#This Row],[Payments]]="",0,IF(ISNUMBER(Table1[[#This Row],[Payments]]),0,1))</f>
        <v>0</v>
      </c>
      <c r="S115" s="14">
        <f>IF(Table1[[#This Row],[Receipts]]="",0,IF(ISNUMBER(Table1[[#This Row],[Receipts]]),0,1))</f>
        <v>0</v>
      </c>
      <c r="T115" s="14">
        <f>IF(LEN(Table1[[#This Row],[Second Ledger]])&gt;0,IF(TYPE(VLOOKUP(Table1[[#This Row],[Second Ledger]],$CZ:$CZ,1,FALSE))=16,1,0),0)</f>
        <v>0</v>
      </c>
      <c r="U115" s="14">
        <f>IF(Table1[[#This Row],[Date]]="",0,IF(Table1[[#This Row],[Voucher Type]]&gt;0,IF(TYPE(VLOOKUP(Table1[[#This Row],[Voucher Type]],Table1[[#All],[Voucher Type Master]],1,FALSE))=16,1,0),0))</f>
        <v>0</v>
      </c>
      <c r="V1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5" s="14">
        <f>IF(LEN(Table1[[#This Row],[Cost Centre]])&gt;0,IF(TYPE(VLOOKUP(Table1[[#This Row],[Cost Centre]],$DA:$DA,1,FALSE))=16,1,0),0)</f>
        <v>0</v>
      </c>
      <c r="X115" s="14">
        <f>Table1[[#This Row],[Payments]]-Table1[[#This Row],[Receipts]]</f>
        <v>0</v>
      </c>
      <c r="Y115" s="14"/>
      <c r="Z115" s="14"/>
      <c r="AA115" s="14"/>
      <c r="AB115" s="13"/>
      <c r="AC115" s="39"/>
      <c r="AD115" s="39"/>
      <c r="AE115" s="39"/>
      <c r="AF115" s="39"/>
      <c r="AG115" s="42"/>
      <c r="AH1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5" t="str">
        <f>IF(Table1[[#This Row],[Date]]="","",TEXT(Table1[[#This Row],[Date]],"yyyymmdd"))</f>
        <v/>
      </c>
      <c r="AJ115" t="str">
        <f>Table1[[#This Row],[Date2]]</f>
        <v/>
      </c>
      <c r="AK115" t="str">
        <f>IF(Table1[[#This Row],[Date]]="","",Table1[[#This Row],[Voucher Type]])</f>
        <v/>
      </c>
      <c r="AL115" t="str">
        <f>IF(Table1[[#This Row],[Date]]="","",Table1[[#This Row],[Voucher No]])</f>
        <v/>
      </c>
      <c r="AM115" t="str">
        <f>IF(Table1[[#This Row],[Date]]="","",Table1[[#This Row],[Narration]])</f>
        <v/>
      </c>
      <c r="AN115" t="str">
        <f>IF(Table1[[#This Row],[Date]]="","","tallytools-voucherentry-adhjadhh-"&amp;$AH$1&amp;ROW())</f>
        <v/>
      </c>
      <c r="AO115" t="str">
        <f>IF(Table1[[#This Row],[Date]]="","",$AH$1)</f>
        <v/>
      </c>
      <c r="AP115"/>
      <c r="AQ115" t="str">
        <f>IF(Table1[[#This Row],[Date]]="","","No")</f>
        <v/>
      </c>
      <c r="AR115" t="str">
        <f>IF(Table1[[#This Row],[Date]]="","",IF(Table1[[#This Row],[Net Amt]]&lt;0,"No","Yes"))</f>
        <v/>
      </c>
      <c r="AS115" t="str">
        <f>IF(Table1[[#This Row],[Date]]="","",Table1[[#This Row],[Second Ledger]])</f>
        <v/>
      </c>
      <c r="AT115" t="str">
        <f>IF(Table1[[#This Row],[Date]]="","",IF(Table1[[#This Row],[DP-1]]="Yes",-(Table1[[#This Row],[Payments]]+Table1[[#This Row],[Receipts]]),Table1[[#This Row],[Payments]]+Table1[[#This Row],[Receipts]]))</f>
        <v/>
      </c>
      <c r="AU115"/>
      <c r="AV115" t="str">
        <f>IF(Table1[[#This Row],[Bill Ref No]]="","",Table1[[#This Row],[Bill Ref No]])</f>
        <v/>
      </c>
      <c r="AW115" t="str">
        <f>IF(Table1[[#This Row],[Bill ref name]]="","","New Ref")</f>
        <v/>
      </c>
      <c r="AX115" t="str">
        <f>IF(Table1[[#This Row],[Bill ref name]]="","",Table1[[#This Row],[Amount-1]])</f>
        <v/>
      </c>
      <c r="AY115"/>
      <c r="AZ115"/>
      <c r="BA115" t="str">
        <f>IF(Table1[[#This Row],[Cost Centre]]="","","Primary Cost Category")</f>
        <v/>
      </c>
      <c r="BB115" t="str">
        <f>IF(Table1[[#This Row],[Cost Centre]]="","",Table1[[#This Row],[DP-1]])</f>
        <v/>
      </c>
      <c r="BC115"/>
      <c r="BD115" t="str">
        <f>IF(Table1[[#This Row],[Cost Centre]]="","",Table1[[#This Row],[Cost Centre]])</f>
        <v/>
      </c>
      <c r="BE115" t="str">
        <f>IF(Table1[[#This Row],[Cost Centre]]="","",Table1[[#This Row],[Amount-1]])</f>
        <v/>
      </c>
      <c r="BF115"/>
      <c r="BG115"/>
      <c r="BH115"/>
      <c r="BI115"/>
      <c r="BJ115" t="str">
        <f>IF(Table1[[#This Row],[Date]]="","","No")</f>
        <v/>
      </c>
      <c r="BK115" t="str">
        <f>IF(Table1[[#This Row],[Date]]="","",IF(Table1[[#This Row],[Net Amt]]&lt;0,"Yes","No"))</f>
        <v/>
      </c>
      <c r="BL115" t="str">
        <f>IF(Table1[[#This Row],[Date]]="","",$C$3)</f>
        <v/>
      </c>
      <c r="BM115" t="str">
        <f>IF(Table1[[#This Row],[Date]]="","",-Table1[[#This Row],[Amount-1]])</f>
        <v/>
      </c>
      <c r="BO115" t="str">
        <f>IF(Table1[[#This Row],[Transaction Type]]="","",Table1[[#This Row],[Transaction Type]])</f>
        <v/>
      </c>
      <c r="BP115" t="str">
        <f>IF(Table1[[#This Row],[Instrument No.]]="","",Table1[[#This Row],[Instrument No.]])</f>
        <v/>
      </c>
      <c r="BQ115" t="str">
        <f>IF(Table1[[#This Row],[Instrument No.]]="","",Table1[[#This Row],[Amount-2]])</f>
        <v/>
      </c>
      <c r="BR115" t="str">
        <f>IF(Table1[[#This Row],[Instrument date]]="","",TEXT(Table1[[#This Row],[Instrument date]],"yyyymmdd"))</f>
        <v/>
      </c>
      <c r="BU115" s="48"/>
      <c r="BV115" s="48"/>
    </row>
    <row r="116" spans="1:74">
      <c r="A116" s="16">
        <f t="shared" si="1"/>
        <v>111</v>
      </c>
      <c r="B116" s="17"/>
      <c r="C116" s="57"/>
      <c r="D116" s="61"/>
      <c r="E116" s="61"/>
      <c r="F116" s="57"/>
      <c r="G116" s="18"/>
      <c r="H1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6" s="18"/>
      <c r="J116" s="18"/>
      <c r="K116" s="18"/>
      <c r="L116" s="18"/>
      <c r="M116" s="18"/>
      <c r="N116" s="51"/>
      <c r="O116" s="14">
        <f>IF(Table1[[#This Row],[Date]]="",COUNTA(B117:$B$1005),0)</f>
        <v>0</v>
      </c>
      <c r="P116" s="14">
        <f>IF(COUNTA(Table1[[#This Row],[Payments]:[Receipts]])=0,0,(IF(COUNTA(Table1[[#This Row],[Payments]:[Receipts]])&gt;1,1,0)))</f>
        <v>0</v>
      </c>
      <c r="Q116" s="14">
        <f>IF(Table1[[#This Row],[Date]]="",0,IF(AND(Table1[[#This Row],[Date]]&gt;=$Q$2,Table1[[#This Row],[Date]]&lt;=$Q$3),0,1))</f>
        <v>0</v>
      </c>
      <c r="R116" s="14">
        <f>IF(Table1[[#This Row],[Payments]]="",0,IF(ISNUMBER(Table1[[#This Row],[Payments]]),0,1))</f>
        <v>0</v>
      </c>
      <c r="S116" s="14">
        <f>IF(Table1[[#This Row],[Receipts]]="",0,IF(ISNUMBER(Table1[[#This Row],[Receipts]]),0,1))</f>
        <v>0</v>
      </c>
      <c r="T116" s="14">
        <f>IF(LEN(Table1[[#This Row],[Second Ledger]])&gt;0,IF(TYPE(VLOOKUP(Table1[[#This Row],[Second Ledger]],$CZ:$CZ,1,FALSE))=16,1,0),0)</f>
        <v>0</v>
      </c>
      <c r="U116" s="14">
        <f>IF(Table1[[#This Row],[Date]]="",0,IF(Table1[[#This Row],[Voucher Type]]&gt;0,IF(TYPE(VLOOKUP(Table1[[#This Row],[Voucher Type]],Table1[[#All],[Voucher Type Master]],1,FALSE))=16,1,0),0))</f>
        <v>0</v>
      </c>
      <c r="V1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6" s="14">
        <f>IF(LEN(Table1[[#This Row],[Cost Centre]])&gt;0,IF(TYPE(VLOOKUP(Table1[[#This Row],[Cost Centre]],$DA:$DA,1,FALSE))=16,1,0),0)</f>
        <v>0</v>
      </c>
      <c r="X116" s="14">
        <f>Table1[[#This Row],[Payments]]-Table1[[#This Row],[Receipts]]</f>
        <v>0</v>
      </c>
      <c r="Y116" s="14"/>
      <c r="Z116" s="14"/>
      <c r="AA116" s="14"/>
      <c r="AB116" s="13"/>
      <c r="AC116" s="39"/>
      <c r="AD116" s="39"/>
      <c r="AE116" s="39"/>
      <c r="AF116" s="39"/>
      <c r="AG116" s="42"/>
      <c r="AH1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6" t="str">
        <f>IF(Table1[[#This Row],[Date]]="","",TEXT(Table1[[#This Row],[Date]],"yyyymmdd"))</f>
        <v/>
      </c>
      <c r="AJ116" t="str">
        <f>Table1[[#This Row],[Date2]]</f>
        <v/>
      </c>
      <c r="AK116" t="str">
        <f>IF(Table1[[#This Row],[Date]]="","",Table1[[#This Row],[Voucher Type]])</f>
        <v/>
      </c>
      <c r="AL116" t="str">
        <f>IF(Table1[[#This Row],[Date]]="","",Table1[[#This Row],[Voucher No]])</f>
        <v/>
      </c>
      <c r="AM116" t="str">
        <f>IF(Table1[[#This Row],[Date]]="","",Table1[[#This Row],[Narration]])</f>
        <v/>
      </c>
      <c r="AN116" t="str">
        <f>IF(Table1[[#This Row],[Date]]="","","tallytools-voucherentry-adhjadhh-"&amp;$AH$1&amp;ROW())</f>
        <v/>
      </c>
      <c r="AO116" t="str">
        <f>IF(Table1[[#This Row],[Date]]="","",$AH$1)</f>
        <v/>
      </c>
      <c r="AP116"/>
      <c r="AQ116" t="str">
        <f>IF(Table1[[#This Row],[Date]]="","","No")</f>
        <v/>
      </c>
      <c r="AR116" t="str">
        <f>IF(Table1[[#This Row],[Date]]="","",IF(Table1[[#This Row],[Net Amt]]&lt;0,"No","Yes"))</f>
        <v/>
      </c>
      <c r="AS116" t="str">
        <f>IF(Table1[[#This Row],[Date]]="","",Table1[[#This Row],[Second Ledger]])</f>
        <v/>
      </c>
      <c r="AT116" t="str">
        <f>IF(Table1[[#This Row],[Date]]="","",IF(Table1[[#This Row],[DP-1]]="Yes",-(Table1[[#This Row],[Payments]]+Table1[[#This Row],[Receipts]]),Table1[[#This Row],[Payments]]+Table1[[#This Row],[Receipts]]))</f>
        <v/>
      </c>
      <c r="AU116"/>
      <c r="AV116" t="str">
        <f>IF(Table1[[#This Row],[Bill Ref No]]="","",Table1[[#This Row],[Bill Ref No]])</f>
        <v/>
      </c>
      <c r="AW116" t="str">
        <f>IF(Table1[[#This Row],[Bill ref name]]="","","New Ref")</f>
        <v/>
      </c>
      <c r="AX116" t="str">
        <f>IF(Table1[[#This Row],[Bill ref name]]="","",Table1[[#This Row],[Amount-1]])</f>
        <v/>
      </c>
      <c r="AY116"/>
      <c r="AZ116"/>
      <c r="BA116" t="str">
        <f>IF(Table1[[#This Row],[Cost Centre]]="","","Primary Cost Category")</f>
        <v/>
      </c>
      <c r="BB116" t="str">
        <f>IF(Table1[[#This Row],[Cost Centre]]="","",Table1[[#This Row],[DP-1]])</f>
        <v/>
      </c>
      <c r="BC116"/>
      <c r="BD116" t="str">
        <f>IF(Table1[[#This Row],[Cost Centre]]="","",Table1[[#This Row],[Cost Centre]])</f>
        <v/>
      </c>
      <c r="BE116" t="str">
        <f>IF(Table1[[#This Row],[Cost Centre]]="","",Table1[[#This Row],[Amount-1]])</f>
        <v/>
      </c>
      <c r="BF116"/>
      <c r="BG116"/>
      <c r="BH116"/>
      <c r="BI116"/>
      <c r="BJ116" t="str">
        <f>IF(Table1[[#This Row],[Date]]="","","No")</f>
        <v/>
      </c>
      <c r="BK116" t="str">
        <f>IF(Table1[[#This Row],[Date]]="","",IF(Table1[[#This Row],[Net Amt]]&lt;0,"Yes","No"))</f>
        <v/>
      </c>
      <c r="BL116" t="str">
        <f>IF(Table1[[#This Row],[Date]]="","",$C$3)</f>
        <v/>
      </c>
      <c r="BM116" t="str">
        <f>IF(Table1[[#This Row],[Date]]="","",-Table1[[#This Row],[Amount-1]])</f>
        <v/>
      </c>
      <c r="BO116" t="str">
        <f>IF(Table1[[#This Row],[Transaction Type]]="","",Table1[[#This Row],[Transaction Type]])</f>
        <v/>
      </c>
      <c r="BP116" t="str">
        <f>IF(Table1[[#This Row],[Instrument No.]]="","",Table1[[#This Row],[Instrument No.]])</f>
        <v/>
      </c>
      <c r="BQ116" t="str">
        <f>IF(Table1[[#This Row],[Instrument No.]]="","",Table1[[#This Row],[Amount-2]])</f>
        <v/>
      </c>
      <c r="BR116" t="str">
        <f>IF(Table1[[#This Row],[Instrument date]]="","",TEXT(Table1[[#This Row],[Instrument date]],"yyyymmdd"))</f>
        <v/>
      </c>
      <c r="BU116" s="48"/>
      <c r="BV116" s="48"/>
    </row>
    <row r="117" spans="1:74">
      <c r="A117" s="16">
        <f t="shared" si="1"/>
        <v>112</v>
      </c>
      <c r="B117" s="17"/>
      <c r="C117" s="57"/>
      <c r="D117" s="61"/>
      <c r="E117" s="61"/>
      <c r="F117" s="57"/>
      <c r="G117" s="18"/>
      <c r="H1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7" s="18"/>
      <c r="J117" s="18"/>
      <c r="K117" s="18"/>
      <c r="L117" s="18"/>
      <c r="M117" s="18"/>
      <c r="N117" s="51"/>
      <c r="O117" s="14">
        <f>IF(Table1[[#This Row],[Date]]="",COUNTA(B118:$B$1005),0)</f>
        <v>0</v>
      </c>
      <c r="P117" s="14">
        <f>IF(COUNTA(Table1[[#This Row],[Payments]:[Receipts]])=0,0,(IF(COUNTA(Table1[[#This Row],[Payments]:[Receipts]])&gt;1,1,0)))</f>
        <v>0</v>
      </c>
      <c r="Q117" s="14">
        <f>IF(Table1[[#This Row],[Date]]="",0,IF(AND(Table1[[#This Row],[Date]]&gt;=$Q$2,Table1[[#This Row],[Date]]&lt;=$Q$3),0,1))</f>
        <v>0</v>
      </c>
      <c r="R117" s="14">
        <f>IF(Table1[[#This Row],[Payments]]="",0,IF(ISNUMBER(Table1[[#This Row],[Payments]]),0,1))</f>
        <v>0</v>
      </c>
      <c r="S117" s="14">
        <f>IF(Table1[[#This Row],[Receipts]]="",0,IF(ISNUMBER(Table1[[#This Row],[Receipts]]),0,1))</f>
        <v>0</v>
      </c>
      <c r="T117" s="14">
        <f>IF(LEN(Table1[[#This Row],[Second Ledger]])&gt;0,IF(TYPE(VLOOKUP(Table1[[#This Row],[Second Ledger]],$CZ:$CZ,1,FALSE))=16,1,0),0)</f>
        <v>0</v>
      </c>
      <c r="U117" s="14">
        <f>IF(Table1[[#This Row],[Date]]="",0,IF(Table1[[#This Row],[Voucher Type]]&gt;0,IF(TYPE(VLOOKUP(Table1[[#This Row],[Voucher Type]],Table1[[#All],[Voucher Type Master]],1,FALSE))=16,1,0),0))</f>
        <v>0</v>
      </c>
      <c r="V1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7" s="14">
        <f>IF(LEN(Table1[[#This Row],[Cost Centre]])&gt;0,IF(TYPE(VLOOKUP(Table1[[#This Row],[Cost Centre]],$DA:$DA,1,FALSE))=16,1,0),0)</f>
        <v>0</v>
      </c>
      <c r="X117" s="14">
        <f>Table1[[#This Row],[Payments]]-Table1[[#This Row],[Receipts]]</f>
        <v>0</v>
      </c>
      <c r="Y117" s="14"/>
      <c r="Z117" s="14"/>
      <c r="AA117" s="14"/>
      <c r="AB117" s="13"/>
      <c r="AC117" s="39"/>
      <c r="AD117" s="39"/>
      <c r="AE117" s="39"/>
      <c r="AF117" s="39"/>
      <c r="AG117" s="42"/>
      <c r="AH1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7" t="str">
        <f>IF(Table1[[#This Row],[Date]]="","",TEXT(Table1[[#This Row],[Date]],"yyyymmdd"))</f>
        <v/>
      </c>
      <c r="AJ117" t="str">
        <f>Table1[[#This Row],[Date2]]</f>
        <v/>
      </c>
      <c r="AK117" t="str">
        <f>IF(Table1[[#This Row],[Date]]="","",Table1[[#This Row],[Voucher Type]])</f>
        <v/>
      </c>
      <c r="AL117" t="str">
        <f>IF(Table1[[#This Row],[Date]]="","",Table1[[#This Row],[Voucher No]])</f>
        <v/>
      </c>
      <c r="AM117" t="str">
        <f>IF(Table1[[#This Row],[Date]]="","",Table1[[#This Row],[Narration]])</f>
        <v/>
      </c>
      <c r="AN117" t="str">
        <f>IF(Table1[[#This Row],[Date]]="","","tallytools-voucherentry-adhjadhh-"&amp;$AH$1&amp;ROW())</f>
        <v/>
      </c>
      <c r="AO117" t="str">
        <f>IF(Table1[[#This Row],[Date]]="","",$AH$1)</f>
        <v/>
      </c>
      <c r="AP117"/>
      <c r="AQ117" t="str">
        <f>IF(Table1[[#This Row],[Date]]="","","No")</f>
        <v/>
      </c>
      <c r="AR117" t="str">
        <f>IF(Table1[[#This Row],[Date]]="","",IF(Table1[[#This Row],[Net Amt]]&lt;0,"No","Yes"))</f>
        <v/>
      </c>
      <c r="AS117" t="str">
        <f>IF(Table1[[#This Row],[Date]]="","",Table1[[#This Row],[Second Ledger]])</f>
        <v/>
      </c>
      <c r="AT117" t="str">
        <f>IF(Table1[[#This Row],[Date]]="","",IF(Table1[[#This Row],[DP-1]]="Yes",-(Table1[[#This Row],[Payments]]+Table1[[#This Row],[Receipts]]),Table1[[#This Row],[Payments]]+Table1[[#This Row],[Receipts]]))</f>
        <v/>
      </c>
      <c r="AU117"/>
      <c r="AV117" t="str">
        <f>IF(Table1[[#This Row],[Bill Ref No]]="","",Table1[[#This Row],[Bill Ref No]])</f>
        <v/>
      </c>
      <c r="AW117" t="str">
        <f>IF(Table1[[#This Row],[Bill ref name]]="","","New Ref")</f>
        <v/>
      </c>
      <c r="AX117" t="str">
        <f>IF(Table1[[#This Row],[Bill ref name]]="","",Table1[[#This Row],[Amount-1]])</f>
        <v/>
      </c>
      <c r="AY117"/>
      <c r="AZ117"/>
      <c r="BA117" t="str">
        <f>IF(Table1[[#This Row],[Cost Centre]]="","","Primary Cost Category")</f>
        <v/>
      </c>
      <c r="BB117" t="str">
        <f>IF(Table1[[#This Row],[Cost Centre]]="","",Table1[[#This Row],[DP-1]])</f>
        <v/>
      </c>
      <c r="BC117"/>
      <c r="BD117" t="str">
        <f>IF(Table1[[#This Row],[Cost Centre]]="","",Table1[[#This Row],[Cost Centre]])</f>
        <v/>
      </c>
      <c r="BE117" t="str">
        <f>IF(Table1[[#This Row],[Cost Centre]]="","",Table1[[#This Row],[Amount-1]])</f>
        <v/>
      </c>
      <c r="BF117"/>
      <c r="BG117"/>
      <c r="BH117"/>
      <c r="BI117"/>
      <c r="BJ117" t="str">
        <f>IF(Table1[[#This Row],[Date]]="","","No")</f>
        <v/>
      </c>
      <c r="BK117" t="str">
        <f>IF(Table1[[#This Row],[Date]]="","",IF(Table1[[#This Row],[Net Amt]]&lt;0,"Yes","No"))</f>
        <v/>
      </c>
      <c r="BL117" t="str">
        <f>IF(Table1[[#This Row],[Date]]="","",$C$3)</f>
        <v/>
      </c>
      <c r="BM117" t="str">
        <f>IF(Table1[[#This Row],[Date]]="","",-Table1[[#This Row],[Amount-1]])</f>
        <v/>
      </c>
      <c r="BO117" t="str">
        <f>IF(Table1[[#This Row],[Transaction Type]]="","",Table1[[#This Row],[Transaction Type]])</f>
        <v/>
      </c>
      <c r="BP117" t="str">
        <f>IF(Table1[[#This Row],[Instrument No.]]="","",Table1[[#This Row],[Instrument No.]])</f>
        <v/>
      </c>
      <c r="BQ117" t="str">
        <f>IF(Table1[[#This Row],[Instrument No.]]="","",Table1[[#This Row],[Amount-2]])</f>
        <v/>
      </c>
      <c r="BR117" t="str">
        <f>IF(Table1[[#This Row],[Instrument date]]="","",TEXT(Table1[[#This Row],[Instrument date]],"yyyymmdd"))</f>
        <v/>
      </c>
      <c r="BU117" s="48"/>
      <c r="BV117" s="48"/>
    </row>
    <row r="118" spans="1:74">
      <c r="A118" s="16">
        <f t="shared" si="1"/>
        <v>113</v>
      </c>
      <c r="B118" s="17"/>
      <c r="C118" s="57"/>
      <c r="D118" s="61"/>
      <c r="E118" s="61"/>
      <c r="F118" s="57"/>
      <c r="G118" s="18"/>
      <c r="H1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8" s="18"/>
      <c r="J118" s="18"/>
      <c r="K118" s="18"/>
      <c r="L118" s="18"/>
      <c r="M118" s="18"/>
      <c r="N118" s="51"/>
      <c r="O118" s="14">
        <f>IF(Table1[[#This Row],[Date]]="",COUNTA(B119:$B$1005),0)</f>
        <v>0</v>
      </c>
      <c r="P118" s="14">
        <f>IF(COUNTA(Table1[[#This Row],[Payments]:[Receipts]])=0,0,(IF(COUNTA(Table1[[#This Row],[Payments]:[Receipts]])&gt;1,1,0)))</f>
        <v>0</v>
      </c>
      <c r="Q118" s="14">
        <f>IF(Table1[[#This Row],[Date]]="",0,IF(AND(Table1[[#This Row],[Date]]&gt;=$Q$2,Table1[[#This Row],[Date]]&lt;=$Q$3),0,1))</f>
        <v>0</v>
      </c>
      <c r="R118" s="14">
        <f>IF(Table1[[#This Row],[Payments]]="",0,IF(ISNUMBER(Table1[[#This Row],[Payments]]),0,1))</f>
        <v>0</v>
      </c>
      <c r="S118" s="14">
        <f>IF(Table1[[#This Row],[Receipts]]="",0,IF(ISNUMBER(Table1[[#This Row],[Receipts]]),0,1))</f>
        <v>0</v>
      </c>
      <c r="T118" s="14">
        <f>IF(LEN(Table1[[#This Row],[Second Ledger]])&gt;0,IF(TYPE(VLOOKUP(Table1[[#This Row],[Second Ledger]],$CZ:$CZ,1,FALSE))=16,1,0),0)</f>
        <v>0</v>
      </c>
      <c r="U118" s="14">
        <f>IF(Table1[[#This Row],[Date]]="",0,IF(Table1[[#This Row],[Voucher Type]]&gt;0,IF(TYPE(VLOOKUP(Table1[[#This Row],[Voucher Type]],Table1[[#All],[Voucher Type Master]],1,FALSE))=16,1,0),0))</f>
        <v>0</v>
      </c>
      <c r="V1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8" s="14">
        <f>IF(LEN(Table1[[#This Row],[Cost Centre]])&gt;0,IF(TYPE(VLOOKUP(Table1[[#This Row],[Cost Centre]],$DA:$DA,1,FALSE))=16,1,0),0)</f>
        <v>0</v>
      </c>
      <c r="X118" s="14">
        <f>Table1[[#This Row],[Payments]]-Table1[[#This Row],[Receipts]]</f>
        <v>0</v>
      </c>
      <c r="Y118" s="14"/>
      <c r="Z118" s="14"/>
      <c r="AA118" s="14"/>
      <c r="AB118" s="13"/>
      <c r="AC118" s="39"/>
      <c r="AD118" s="39"/>
      <c r="AE118" s="39"/>
      <c r="AF118" s="39"/>
      <c r="AG118" s="42"/>
      <c r="AH1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8" t="str">
        <f>IF(Table1[[#This Row],[Date]]="","",TEXT(Table1[[#This Row],[Date]],"yyyymmdd"))</f>
        <v/>
      </c>
      <c r="AJ118" t="str">
        <f>Table1[[#This Row],[Date2]]</f>
        <v/>
      </c>
      <c r="AK118" t="str">
        <f>IF(Table1[[#This Row],[Date]]="","",Table1[[#This Row],[Voucher Type]])</f>
        <v/>
      </c>
      <c r="AL118" t="str">
        <f>IF(Table1[[#This Row],[Date]]="","",Table1[[#This Row],[Voucher No]])</f>
        <v/>
      </c>
      <c r="AM118" t="str">
        <f>IF(Table1[[#This Row],[Date]]="","",Table1[[#This Row],[Narration]])</f>
        <v/>
      </c>
      <c r="AN118" t="str">
        <f>IF(Table1[[#This Row],[Date]]="","","tallytools-voucherentry-adhjadhh-"&amp;$AH$1&amp;ROW())</f>
        <v/>
      </c>
      <c r="AO118" t="str">
        <f>IF(Table1[[#This Row],[Date]]="","",$AH$1)</f>
        <v/>
      </c>
      <c r="AP118"/>
      <c r="AQ118" t="str">
        <f>IF(Table1[[#This Row],[Date]]="","","No")</f>
        <v/>
      </c>
      <c r="AR118" t="str">
        <f>IF(Table1[[#This Row],[Date]]="","",IF(Table1[[#This Row],[Net Amt]]&lt;0,"No","Yes"))</f>
        <v/>
      </c>
      <c r="AS118" t="str">
        <f>IF(Table1[[#This Row],[Date]]="","",Table1[[#This Row],[Second Ledger]])</f>
        <v/>
      </c>
      <c r="AT118" t="str">
        <f>IF(Table1[[#This Row],[Date]]="","",IF(Table1[[#This Row],[DP-1]]="Yes",-(Table1[[#This Row],[Payments]]+Table1[[#This Row],[Receipts]]),Table1[[#This Row],[Payments]]+Table1[[#This Row],[Receipts]]))</f>
        <v/>
      </c>
      <c r="AU118"/>
      <c r="AV118" t="str">
        <f>IF(Table1[[#This Row],[Bill Ref No]]="","",Table1[[#This Row],[Bill Ref No]])</f>
        <v/>
      </c>
      <c r="AW118" t="str">
        <f>IF(Table1[[#This Row],[Bill ref name]]="","","New Ref")</f>
        <v/>
      </c>
      <c r="AX118" t="str">
        <f>IF(Table1[[#This Row],[Bill ref name]]="","",Table1[[#This Row],[Amount-1]])</f>
        <v/>
      </c>
      <c r="AY118"/>
      <c r="AZ118"/>
      <c r="BA118" t="str">
        <f>IF(Table1[[#This Row],[Cost Centre]]="","","Primary Cost Category")</f>
        <v/>
      </c>
      <c r="BB118" t="str">
        <f>IF(Table1[[#This Row],[Cost Centre]]="","",Table1[[#This Row],[DP-1]])</f>
        <v/>
      </c>
      <c r="BC118"/>
      <c r="BD118" t="str">
        <f>IF(Table1[[#This Row],[Cost Centre]]="","",Table1[[#This Row],[Cost Centre]])</f>
        <v/>
      </c>
      <c r="BE118" t="str">
        <f>IF(Table1[[#This Row],[Cost Centre]]="","",Table1[[#This Row],[Amount-1]])</f>
        <v/>
      </c>
      <c r="BF118"/>
      <c r="BG118"/>
      <c r="BH118"/>
      <c r="BI118"/>
      <c r="BJ118" t="str">
        <f>IF(Table1[[#This Row],[Date]]="","","No")</f>
        <v/>
      </c>
      <c r="BK118" t="str">
        <f>IF(Table1[[#This Row],[Date]]="","",IF(Table1[[#This Row],[Net Amt]]&lt;0,"Yes","No"))</f>
        <v/>
      </c>
      <c r="BL118" t="str">
        <f>IF(Table1[[#This Row],[Date]]="","",$C$3)</f>
        <v/>
      </c>
      <c r="BM118" t="str">
        <f>IF(Table1[[#This Row],[Date]]="","",-Table1[[#This Row],[Amount-1]])</f>
        <v/>
      </c>
      <c r="BO118" t="str">
        <f>IF(Table1[[#This Row],[Transaction Type]]="","",Table1[[#This Row],[Transaction Type]])</f>
        <v/>
      </c>
      <c r="BP118" t="str">
        <f>IF(Table1[[#This Row],[Instrument No.]]="","",Table1[[#This Row],[Instrument No.]])</f>
        <v/>
      </c>
      <c r="BQ118" t="str">
        <f>IF(Table1[[#This Row],[Instrument No.]]="","",Table1[[#This Row],[Amount-2]])</f>
        <v/>
      </c>
      <c r="BR118" t="str">
        <f>IF(Table1[[#This Row],[Instrument date]]="","",TEXT(Table1[[#This Row],[Instrument date]],"yyyymmdd"))</f>
        <v/>
      </c>
      <c r="BU118" s="48"/>
      <c r="BV118" s="48"/>
    </row>
    <row r="119" spans="1:74">
      <c r="A119" s="16">
        <f t="shared" si="1"/>
        <v>114</v>
      </c>
      <c r="B119" s="17"/>
      <c r="C119" s="57"/>
      <c r="D119" s="61"/>
      <c r="E119" s="61"/>
      <c r="F119" s="57"/>
      <c r="G119" s="18"/>
      <c r="H1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19" s="18"/>
      <c r="J119" s="18"/>
      <c r="K119" s="18"/>
      <c r="L119" s="18"/>
      <c r="M119" s="18"/>
      <c r="N119" s="51"/>
      <c r="O119" s="14">
        <f>IF(Table1[[#This Row],[Date]]="",COUNTA(B120:$B$1005),0)</f>
        <v>0</v>
      </c>
      <c r="P119" s="14">
        <f>IF(COUNTA(Table1[[#This Row],[Payments]:[Receipts]])=0,0,(IF(COUNTA(Table1[[#This Row],[Payments]:[Receipts]])&gt;1,1,0)))</f>
        <v>0</v>
      </c>
      <c r="Q119" s="14">
        <f>IF(Table1[[#This Row],[Date]]="",0,IF(AND(Table1[[#This Row],[Date]]&gt;=$Q$2,Table1[[#This Row],[Date]]&lt;=$Q$3),0,1))</f>
        <v>0</v>
      </c>
      <c r="R119" s="14">
        <f>IF(Table1[[#This Row],[Payments]]="",0,IF(ISNUMBER(Table1[[#This Row],[Payments]]),0,1))</f>
        <v>0</v>
      </c>
      <c r="S119" s="14">
        <f>IF(Table1[[#This Row],[Receipts]]="",0,IF(ISNUMBER(Table1[[#This Row],[Receipts]]),0,1))</f>
        <v>0</v>
      </c>
      <c r="T119" s="14">
        <f>IF(LEN(Table1[[#This Row],[Second Ledger]])&gt;0,IF(TYPE(VLOOKUP(Table1[[#This Row],[Second Ledger]],$CZ:$CZ,1,FALSE))=16,1,0),0)</f>
        <v>0</v>
      </c>
      <c r="U119" s="14">
        <f>IF(Table1[[#This Row],[Date]]="",0,IF(Table1[[#This Row],[Voucher Type]]&gt;0,IF(TYPE(VLOOKUP(Table1[[#This Row],[Voucher Type]],Table1[[#All],[Voucher Type Master]],1,FALSE))=16,1,0),0))</f>
        <v>0</v>
      </c>
      <c r="V1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19" s="14">
        <f>IF(LEN(Table1[[#This Row],[Cost Centre]])&gt;0,IF(TYPE(VLOOKUP(Table1[[#This Row],[Cost Centre]],$DA:$DA,1,FALSE))=16,1,0),0)</f>
        <v>0</v>
      </c>
      <c r="X119" s="14">
        <f>Table1[[#This Row],[Payments]]-Table1[[#This Row],[Receipts]]</f>
        <v>0</v>
      </c>
      <c r="Y119" s="14"/>
      <c r="Z119" s="14"/>
      <c r="AA119" s="14"/>
      <c r="AB119" s="13"/>
      <c r="AC119" s="39"/>
      <c r="AD119" s="39"/>
      <c r="AE119" s="39"/>
      <c r="AF119" s="39"/>
      <c r="AG119" s="42"/>
      <c r="AH1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19" t="str">
        <f>IF(Table1[[#This Row],[Date]]="","",TEXT(Table1[[#This Row],[Date]],"yyyymmdd"))</f>
        <v/>
      </c>
      <c r="AJ119" t="str">
        <f>Table1[[#This Row],[Date2]]</f>
        <v/>
      </c>
      <c r="AK119" t="str">
        <f>IF(Table1[[#This Row],[Date]]="","",Table1[[#This Row],[Voucher Type]])</f>
        <v/>
      </c>
      <c r="AL119" t="str">
        <f>IF(Table1[[#This Row],[Date]]="","",Table1[[#This Row],[Voucher No]])</f>
        <v/>
      </c>
      <c r="AM119" t="str">
        <f>IF(Table1[[#This Row],[Date]]="","",Table1[[#This Row],[Narration]])</f>
        <v/>
      </c>
      <c r="AN119" t="str">
        <f>IF(Table1[[#This Row],[Date]]="","","tallytools-voucherentry-adhjadhh-"&amp;$AH$1&amp;ROW())</f>
        <v/>
      </c>
      <c r="AO119" t="str">
        <f>IF(Table1[[#This Row],[Date]]="","",$AH$1)</f>
        <v/>
      </c>
      <c r="AP119"/>
      <c r="AQ119" t="str">
        <f>IF(Table1[[#This Row],[Date]]="","","No")</f>
        <v/>
      </c>
      <c r="AR119" t="str">
        <f>IF(Table1[[#This Row],[Date]]="","",IF(Table1[[#This Row],[Net Amt]]&lt;0,"No","Yes"))</f>
        <v/>
      </c>
      <c r="AS119" t="str">
        <f>IF(Table1[[#This Row],[Date]]="","",Table1[[#This Row],[Second Ledger]])</f>
        <v/>
      </c>
      <c r="AT119" t="str">
        <f>IF(Table1[[#This Row],[Date]]="","",IF(Table1[[#This Row],[DP-1]]="Yes",-(Table1[[#This Row],[Payments]]+Table1[[#This Row],[Receipts]]),Table1[[#This Row],[Payments]]+Table1[[#This Row],[Receipts]]))</f>
        <v/>
      </c>
      <c r="AU119"/>
      <c r="AV119" t="str">
        <f>IF(Table1[[#This Row],[Bill Ref No]]="","",Table1[[#This Row],[Bill Ref No]])</f>
        <v/>
      </c>
      <c r="AW119" t="str">
        <f>IF(Table1[[#This Row],[Bill ref name]]="","","New Ref")</f>
        <v/>
      </c>
      <c r="AX119" t="str">
        <f>IF(Table1[[#This Row],[Bill ref name]]="","",Table1[[#This Row],[Amount-1]])</f>
        <v/>
      </c>
      <c r="AY119"/>
      <c r="AZ119"/>
      <c r="BA119" t="str">
        <f>IF(Table1[[#This Row],[Cost Centre]]="","","Primary Cost Category")</f>
        <v/>
      </c>
      <c r="BB119" t="str">
        <f>IF(Table1[[#This Row],[Cost Centre]]="","",Table1[[#This Row],[DP-1]])</f>
        <v/>
      </c>
      <c r="BC119"/>
      <c r="BD119" t="str">
        <f>IF(Table1[[#This Row],[Cost Centre]]="","",Table1[[#This Row],[Cost Centre]])</f>
        <v/>
      </c>
      <c r="BE119" t="str">
        <f>IF(Table1[[#This Row],[Cost Centre]]="","",Table1[[#This Row],[Amount-1]])</f>
        <v/>
      </c>
      <c r="BF119"/>
      <c r="BG119"/>
      <c r="BH119"/>
      <c r="BI119"/>
      <c r="BJ119" t="str">
        <f>IF(Table1[[#This Row],[Date]]="","","No")</f>
        <v/>
      </c>
      <c r="BK119" t="str">
        <f>IF(Table1[[#This Row],[Date]]="","",IF(Table1[[#This Row],[Net Amt]]&lt;0,"Yes","No"))</f>
        <v/>
      </c>
      <c r="BL119" t="str">
        <f>IF(Table1[[#This Row],[Date]]="","",$C$3)</f>
        <v/>
      </c>
      <c r="BM119" t="str">
        <f>IF(Table1[[#This Row],[Date]]="","",-Table1[[#This Row],[Amount-1]])</f>
        <v/>
      </c>
      <c r="BO119" t="str">
        <f>IF(Table1[[#This Row],[Transaction Type]]="","",Table1[[#This Row],[Transaction Type]])</f>
        <v/>
      </c>
      <c r="BP119" t="str">
        <f>IF(Table1[[#This Row],[Instrument No.]]="","",Table1[[#This Row],[Instrument No.]])</f>
        <v/>
      </c>
      <c r="BQ119" t="str">
        <f>IF(Table1[[#This Row],[Instrument No.]]="","",Table1[[#This Row],[Amount-2]])</f>
        <v/>
      </c>
      <c r="BR119" t="str">
        <f>IF(Table1[[#This Row],[Instrument date]]="","",TEXT(Table1[[#This Row],[Instrument date]],"yyyymmdd"))</f>
        <v/>
      </c>
      <c r="BU119" s="48"/>
      <c r="BV119" s="48"/>
    </row>
    <row r="120" spans="1:74">
      <c r="A120" s="16">
        <f t="shared" si="1"/>
        <v>115</v>
      </c>
      <c r="B120" s="17"/>
      <c r="C120" s="57"/>
      <c r="D120" s="61"/>
      <c r="E120" s="61"/>
      <c r="F120" s="57"/>
      <c r="G120" s="18"/>
      <c r="H1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0" s="18"/>
      <c r="J120" s="18"/>
      <c r="K120" s="18"/>
      <c r="L120" s="18"/>
      <c r="M120" s="18"/>
      <c r="N120" s="51"/>
      <c r="O120" s="14">
        <f>IF(Table1[[#This Row],[Date]]="",COUNTA(B121:$B$1005),0)</f>
        <v>0</v>
      </c>
      <c r="P120" s="14">
        <f>IF(COUNTA(Table1[[#This Row],[Payments]:[Receipts]])=0,0,(IF(COUNTA(Table1[[#This Row],[Payments]:[Receipts]])&gt;1,1,0)))</f>
        <v>0</v>
      </c>
      <c r="Q120" s="14">
        <f>IF(Table1[[#This Row],[Date]]="",0,IF(AND(Table1[[#This Row],[Date]]&gt;=$Q$2,Table1[[#This Row],[Date]]&lt;=$Q$3),0,1))</f>
        <v>0</v>
      </c>
      <c r="R120" s="14">
        <f>IF(Table1[[#This Row],[Payments]]="",0,IF(ISNUMBER(Table1[[#This Row],[Payments]]),0,1))</f>
        <v>0</v>
      </c>
      <c r="S120" s="14">
        <f>IF(Table1[[#This Row],[Receipts]]="",0,IF(ISNUMBER(Table1[[#This Row],[Receipts]]),0,1))</f>
        <v>0</v>
      </c>
      <c r="T120" s="14">
        <f>IF(LEN(Table1[[#This Row],[Second Ledger]])&gt;0,IF(TYPE(VLOOKUP(Table1[[#This Row],[Second Ledger]],$CZ:$CZ,1,FALSE))=16,1,0),0)</f>
        <v>0</v>
      </c>
      <c r="U120" s="14">
        <f>IF(Table1[[#This Row],[Date]]="",0,IF(Table1[[#This Row],[Voucher Type]]&gt;0,IF(TYPE(VLOOKUP(Table1[[#This Row],[Voucher Type]],Table1[[#All],[Voucher Type Master]],1,FALSE))=16,1,0),0))</f>
        <v>0</v>
      </c>
      <c r="V1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0" s="14">
        <f>IF(LEN(Table1[[#This Row],[Cost Centre]])&gt;0,IF(TYPE(VLOOKUP(Table1[[#This Row],[Cost Centre]],$DA:$DA,1,FALSE))=16,1,0),0)</f>
        <v>0</v>
      </c>
      <c r="X120" s="14">
        <f>Table1[[#This Row],[Payments]]-Table1[[#This Row],[Receipts]]</f>
        <v>0</v>
      </c>
      <c r="Y120" s="14"/>
      <c r="Z120" s="14"/>
      <c r="AA120" s="14"/>
      <c r="AB120" s="13"/>
      <c r="AC120" s="39"/>
      <c r="AD120" s="39"/>
      <c r="AE120" s="39"/>
      <c r="AF120" s="39"/>
      <c r="AG120" s="42"/>
      <c r="AH1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0" t="str">
        <f>IF(Table1[[#This Row],[Date]]="","",TEXT(Table1[[#This Row],[Date]],"yyyymmdd"))</f>
        <v/>
      </c>
      <c r="AJ120" t="str">
        <f>Table1[[#This Row],[Date2]]</f>
        <v/>
      </c>
      <c r="AK120" t="str">
        <f>IF(Table1[[#This Row],[Date]]="","",Table1[[#This Row],[Voucher Type]])</f>
        <v/>
      </c>
      <c r="AL120" t="str">
        <f>IF(Table1[[#This Row],[Date]]="","",Table1[[#This Row],[Voucher No]])</f>
        <v/>
      </c>
      <c r="AM120" t="str">
        <f>IF(Table1[[#This Row],[Date]]="","",Table1[[#This Row],[Narration]])</f>
        <v/>
      </c>
      <c r="AN120" t="str">
        <f>IF(Table1[[#This Row],[Date]]="","","tallytools-voucherentry-adhjadhh-"&amp;$AH$1&amp;ROW())</f>
        <v/>
      </c>
      <c r="AO120" t="str">
        <f>IF(Table1[[#This Row],[Date]]="","",$AH$1)</f>
        <v/>
      </c>
      <c r="AP120"/>
      <c r="AQ120" t="str">
        <f>IF(Table1[[#This Row],[Date]]="","","No")</f>
        <v/>
      </c>
      <c r="AR120" t="str">
        <f>IF(Table1[[#This Row],[Date]]="","",IF(Table1[[#This Row],[Net Amt]]&lt;0,"No","Yes"))</f>
        <v/>
      </c>
      <c r="AS120" t="str">
        <f>IF(Table1[[#This Row],[Date]]="","",Table1[[#This Row],[Second Ledger]])</f>
        <v/>
      </c>
      <c r="AT120" t="str">
        <f>IF(Table1[[#This Row],[Date]]="","",IF(Table1[[#This Row],[DP-1]]="Yes",-(Table1[[#This Row],[Payments]]+Table1[[#This Row],[Receipts]]),Table1[[#This Row],[Payments]]+Table1[[#This Row],[Receipts]]))</f>
        <v/>
      </c>
      <c r="AU120"/>
      <c r="AV120" t="str">
        <f>IF(Table1[[#This Row],[Bill Ref No]]="","",Table1[[#This Row],[Bill Ref No]])</f>
        <v/>
      </c>
      <c r="AW120" t="str">
        <f>IF(Table1[[#This Row],[Bill ref name]]="","","New Ref")</f>
        <v/>
      </c>
      <c r="AX120" t="str">
        <f>IF(Table1[[#This Row],[Bill ref name]]="","",Table1[[#This Row],[Amount-1]])</f>
        <v/>
      </c>
      <c r="AY120"/>
      <c r="AZ120"/>
      <c r="BA120" t="str">
        <f>IF(Table1[[#This Row],[Cost Centre]]="","","Primary Cost Category")</f>
        <v/>
      </c>
      <c r="BB120" t="str">
        <f>IF(Table1[[#This Row],[Cost Centre]]="","",Table1[[#This Row],[DP-1]])</f>
        <v/>
      </c>
      <c r="BC120"/>
      <c r="BD120" t="str">
        <f>IF(Table1[[#This Row],[Cost Centre]]="","",Table1[[#This Row],[Cost Centre]])</f>
        <v/>
      </c>
      <c r="BE120" t="str">
        <f>IF(Table1[[#This Row],[Cost Centre]]="","",Table1[[#This Row],[Amount-1]])</f>
        <v/>
      </c>
      <c r="BF120"/>
      <c r="BG120"/>
      <c r="BH120"/>
      <c r="BI120"/>
      <c r="BJ120" t="str">
        <f>IF(Table1[[#This Row],[Date]]="","","No")</f>
        <v/>
      </c>
      <c r="BK120" t="str">
        <f>IF(Table1[[#This Row],[Date]]="","",IF(Table1[[#This Row],[Net Amt]]&lt;0,"Yes","No"))</f>
        <v/>
      </c>
      <c r="BL120" t="str">
        <f>IF(Table1[[#This Row],[Date]]="","",$C$3)</f>
        <v/>
      </c>
      <c r="BM120" t="str">
        <f>IF(Table1[[#This Row],[Date]]="","",-Table1[[#This Row],[Amount-1]])</f>
        <v/>
      </c>
      <c r="BO120" t="str">
        <f>IF(Table1[[#This Row],[Transaction Type]]="","",Table1[[#This Row],[Transaction Type]])</f>
        <v/>
      </c>
      <c r="BP120" t="str">
        <f>IF(Table1[[#This Row],[Instrument No.]]="","",Table1[[#This Row],[Instrument No.]])</f>
        <v/>
      </c>
      <c r="BQ120" t="str">
        <f>IF(Table1[[#This Row],[Instrument No.]]="","",Table1[[#This Row],[Amount-2]])</f>
        <v/>
      </c>
      <c r="BR120" t="str">
        <f>IF(Table1[[#This Row],[Instrument date]]="","",TEXT(Table1[[#This Row],[Instrument date]],"yyyymmdd"))</f>
        <v/>
      </c>
      <c r="BU120" s="48"/>
      <c r="BV120" s="48"/>
    </row>
    <row r="121" spans="1:74">
      <c r="A121" s="16">
        <f t="shared" si="1"/>
        <v>116</v>
      </c>
      <c r="B121" s="17"/>
      <c r="C121" s="57"/>
      <c r="D121" s="61"/>
      <c r="E121" s="61"/>
      <c r="F121" s="57"/>
      <c r="G121" s="18"/>
      <c r="H1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1" s="18"/>
      <c r="J121" s="18"/>
      <c r="K121" s="18"/>
      <c r="L121" s="18"/>
      <c r="M121" s="18"/>
      <c r="N121" s="51"/>
      <c r="O121" s="14">
        <f>IF(Table1[[#This Row],[Date]]="",COUNTA(B122:$B$1005),0)</f>
        <v>0</v>
      </c>
      <c r="P121" s="14">
        <f>IF(COUNTA(Table1[[#This Row],[Payments]:[Receipts]])=0,0,(IF(COUNTA(Table1[[#This Row],[Payments]:[Receipts]])&gt;1,1,0)))</f>
        <v>0</v>
      </c>
      <c r="Q121" s="14">
        <f>IF(Table1[[#This Row],[Date]]="",0,IF(AND(Table1[[#This Row],[Date]]&gt;=$Q$2,Table1[[#This Row],[Date]]&lt;=$Q$3),0,1))</f>
        <v>0</v>
      </c>
      <c r="R121" s="14">
        <f>IF(Table1[[#This Row],[Payments]]="",0,IF(ISNUMBER(Table1[[#This Row],[Payments]]),0,1))</f>
        <v>0</v>
      </c>
      <c r="S121" s="14">
        <f>IF(Table1[[#This Row],[Receipts]]="",0,IF(ISNUMBER(Table1[[#This Row],[Receipts]]),0,1))</f>
        <v>0</v>
      </c>
      <c r="T121" s="14">
        <f>IF(LEN(Table1[[#This Row],[Second Ledger]])&gt;0,IF(TYPE(VLOOKUP(Table1[[#This Row],[Second Ledger]],$CZ:$CZ,1,FALSE))=16,1,0),0)</f>
        <v>0</v>
      </c>
      <c r="U121" s="14">
        <f>IF(Table1[[#This Row],[Date]]="",0,IF(Table1[[#This Row],[Voucher Type]]&gt;0,IF(TYPE(VLOOKUP(Table1[[#This Row],[Voucher Type]],Table1[[#All],[Voucher Type Master]],1,FALSE))=16,1,0),0))</f>
        <v>0</v>
      </c>
      <c r="V1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1" s="14">
        <f>IF(LEN(Table1[[#This Row],[Cost Centre]])&gt;0,IF(TYPE(VLOOKUP(Table1[[#This Row],[Cost Centre]],$DA:$DA,1,FALSE))=16,1,0),0)</f>
        <v>0</v>
      </c>
      <c r="X121" s="14">
        <f>Table1[[#This Row],[Payments]]-Table1[[#This Row],[Receipts]]</f>
        <v>0</v>
      </c>
      <c r="Y121" s="14"/>
      <c r="Z121" s="14"/>
      <c r="AA121" s="14"/>
      <c r="AB121" s="13"/>
      <c r="AC121" s="39"/>
      <c r="AD121" s="39"/>
      <c r="AE121" s="39"/>
      <c r="AF121" s="39"/>
      <c r="AG121" s="42"/>
      <c r="AH1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1" t="str">
        <f>IF(Table1[[#This Row],[Date]]="","",TEXT(Table1[[#This Row],[Date]],"yyyymmdd"))</f>
        <v/>
      </c>
      <c r="AJ121" t="str">
        <f>Table1[[#This Row],[Date2]]</f>
        <v/>
      </c>
      <c r="AK121" t="str">
        <f>IF(Table1[[#This Row],[Date]]="","",Table1[[#This Row],[Voucher Type]])</f>
        <v/>
      </c>
      <c r="AL121" t="str">
        <f>IF(Table1[[#This Row],[Date]]="","",Table1[[#This Row],[Voucher No]])</f>
        <v/>
      </c>
      <c r="AM121" t="str">
        <f>IF(Table1[[#This Row],[Date]]="","",Table1[[#This Row],[Narration]])</f>
        <v/>
      </c>
      <c r="AN121" t="str">
        <f>IF(Table1[[#This Row],[Date]]="","","tallytools-voucherentry-adhjadhh-"&amp;$AH$1&amp;ROW())</f>
        <v/>
      </c>
      <c r="AO121" t="str">
        <f>IF(Table1[[#This Row],[Date]]="","",$AH$1)</f>
        <v/>
      </c>
      <c r="AP121"/>
      <c r="AQ121" t="str">
        <f>IF(Table1[[#This Row],[Date]]="","","No")</f>
        <v/>
      </c>
      <c r="AR121" t="str">
        <f>IF(Table1[[#This Row],[Date]]="","",IF(Table1[[#This Row],[Net Amt]]&lt;0,"No","Yes"))</f>
        <v/>
      </c>
      <c r="AS121" t="str">
        <f>IF(Table1[[#This Row],[Date]]="","",Table1[[#This Row],[Second Ledger]])</f>
        <v/>
      </c>
      <c r="AT121" t="str">
        <f>IF(Table1[[#This Row],[Date]]="","",IF(Table1[[#This Row],[DP-1]]="Yes",-(Table1[[#This Row],[Payments]]+Table1[[#This Row],[Receipts]]),Table1[[#This Row],[Payments]]+Table1[[#This Row],[Receipts]]))</f>
        <v/>
      </c>
      <c r="AU121"/>
      <c r="AV121" t="str">
        <f>IF(Table1[[#This Row],[Bill Ref No]]="","",Table1[[#This Row],[Bill Ref No]])</f>
        <v/>
      </c>
      <c r="AW121" t="str">
        <f>IF(Table1[[#This Row],[Bill ref name]]="","","New Ref")</f>
        <v/>
      </c>
      <c r="AX121" t="str">
        <f>IF(Table1[[#This Row],[Bill ref name]]="","",Table1[[#This Row],[Amount-1]])</f>
        <v/>
      </c>
      <c r="AY121"/>
      <c r="AZ121"/>
      <c r="BA121" t="str">
        <f>IF(Table1[[#This Row],[Cost Centre]]="","","Primary Cost Category")</f>
        <v/>
      </c>
      <c r="BB121" t="str">
        <f>IF(Table1[[#This Row],[Cost Centre]]="","",Table1[[#This Row],[DP-1]])</f>
        <v/>
      </c>
      <c r="BC121"/>
      <c r="BD121" t="str">
        <f>IF(Table1[[#This Row],[Cost Centre]]="","",Table1[[#This Row],[Cost Centre]])</f>
        <v/>
      </c>
      <c r="BE121" t="str">
        <f>IF(Table1[[#This Row],[Cost Centre]]="","",Table1[[#This Row],[Amount-1]])</f>
        <v/>
      </c>
      <c r="BF121"/>
      <c r="BG121"/>
      <c r="BH121"/>
      <c r="BI121"/>
      <c r="BJ121" t="str">
        <f>IF(Table1[[#This Row],[Date]]="","","No")</f>
        <v/>
      </c>
      <c r="BK121" t="str">
        <f>IF(Table1[[#This Row],[Date]]="","",IF(Table1[[#This Row],[Net Amt]]&lt;0,"Yes","No"))</f>
        <v/>
      </c>
      <c r="BL121" t="str">
        <f>IF(Table1[[#This Row],[Date]]="","",$C$3)</f>
        <v/>
      </c>
      <c r="BM121" t="str">
        <f>IF(Table1[[#This Row],[Date]]="","",-Table1[[#This Row],[Amount-1]])</f>
        <v/>
      </c>
      <c r="BO121" t="str">
        <f>IF(Table1[[#This Row],[Transaction Type]]="","",Table1[[#This Row],[Transaction Type]])</f>
        <v/>
      </c>
      <c r="BP121" t="str">
        <f>IF(Table1[[#This Row],[Instrument No.]]="","",Table1[[#This Row],[Instrument No.]])</f>
        <v/>
      </c>
      <c r="BQ121" t="str">
        <f>IF(Table1[[#This Row],[Instrument No.]]="","",Table1[[#This Row],[Amount-2]])</f>
        <v/>
      </c>
      <c r="BR121" t="str">
        <f>IF(Table1[[#This Row],[Instrument date]]="","",TEXT(Table1[[#This Row],[Instrument date]],"yyyymmdd"))</f>
        <v/>
      </c>
      <c r="BU121" s="48"/>
      <c r="BV121" s="48"/>
    </row>
    <row r="122" spans="1:74">
      <c r="A122" s="16">
        <f t="shared" si="1"/>
        <v>117</v>
      </c>
      <c r="B122" s="17"/>
      <c r="C122" s="57"/>
      <c r="D122" s="61"/>
      <c r="E122" s="61"/>
      <c r="F122" s="57"/>
      <c r="G122" s="18"/>
      <c r="H1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2" s="18"/>
      <c r="J122" s="18"/>
      <c r="K122" s="18"/>
      <c r="L122" s="18"/>
      <c r="M122" s="18"/>
      <c r="N122" s="51"/>
      <c r="O122" s="14">
        <f>IF(Table1[[#This Row],[Date]]="",COUNTA(B123:$B$1005),0)</f>
        <v>0</v>
      </c>
      <c r="P122" s="14">
        <f>IF(COUNTA(Table1[[#This Row],[Payments]:[Receipts]])=0,0,(IF(COUNTA(Table1[[#This Row],[Payments]:[Receipts]])&gt;1,1,0)))</f>
        <v>0</v>
      </c>
      <c r="Q122" s="14">
        <f>IF(Table1[[#This Row],[Date]]="",0,IF(AND(Table1[[#This Row],[Date]]&gt;=$Q$2,Table1[[#This Row],[Date]]&lt;=$Q$3),0,1))</f>
        <v>0</v>
      </c>
      <c r="R122" s="14">
        <f>IF(Table1[[#This Row],[Payments]]="",0,IF(ISNUMBER(Table1[[#This Row],[Payments]]),0,1))</f>
        <v>0</v>
      </c>
      <c r="S122" s="14">
        <f>IF(Table1[[#This Row],[Receipts]]="",0,IF(ISNUMBER(Table1[[#This Row],[Receipts]]),0,1))</f>
        <v>0</v>
      </c>
      <c r="T122" s="14">
        <f>IF(LEN(Table1[[#This Row],[Second Ledger]])&gt;0,IF(TYPE(VLOOKUP(Table1[[#This Row],[Second Ledger]],$CZ:$CZ,1,FALSE))=16,1,0),0)</f>
        <v>0</v>
      </c>
      <c r="U122" s="14">
        <f>IF(Table1[[#This Row],[Date]]="",0,IF(Table1[[#This Row],[Voucher Type]]&gt;0,IF(TYPE(VLOOKUP(Table1[[#This Row],[Voucher Type]],Table1[[#All],[Voucher Type Master]],1,FALSE))=16,1,0),0))</f>
        <v>0</v>
      </c>
      <c r="V1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2" s="14">
        <f>IF(LEN(Table1[[#This Row],[Cost Centre]])&gt;0,IF(TYPE(VLOOKUP(Table1[[#This Row],[Cost Centre]],$DA:$DA,1,FALSE))=16,1,0),0)</f>
        <v>0</v>
      </c>
      <c r="X122" s="14">
        <f>Table1[[#This Row],[Payments]]-Table1[[#This Row],[Receipts]]</f>
        <v>0</v>
      </c>
      <c r="Y122" s="14"/>
      <c r="Z122" s="14"/>
      <c r="AA122" s="14"/>
      <c r="AB122" s="13"/>
      <c r="AC122" s="39"/>
      <c r="AD122" s="39"/>
      <c r="AE122" s="39"/>
      <c r="AF122" s="39"/>
      <c r="AG122" s="42"/>
      <c r="AH1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2" t="str">
        <f>IF(Table1[[#This Row],[Date]]="","",TEXT(Table1[[#This Row],[Date]],"yyyymmdd"))</f>
        <v/>
      </c>
      <c r="AJ122" t="str">
        <f>Table1[[#This Row],[Date2]]</f>
        <v/>
      </c>
      <c r="AK122" t="str">
        <f>IF(Table1[[#This Row],[Date]]="","",Table1[[#This Row],[Voucher Type]])</f>
        <v/>
      </c>
      <c r="AL122" t="str">
        <f>IF(Table1[[#This Row],[Date]]="","",Table1[[#This Row],[Voucher No]])</f>
        <v/>
      </c>
      <c r="AM122" t="str">
        <f>IF(Table1[[#This Row],[Date]]="","",Table1[[#This Row],[Narration]])</f>
        <v/>
      </c>
      <c r="AN122" t="str">
        <f>IF(Table1[[#This Row],[Date]]="","","tallytools-voucherentry-adhjadhh-"&amp;$AH$1&amp;ROW())</f>
        <v/>
      </c>
      <c r="AO122" t="str">
        <f>IF(Table1[[#This Row],[Date]]="","",$AH$1)</f>
        <v/>
      </c>
      <c r="AP122"/>
      <c r="AQ122" t="str">
        <f>IF(Table1[[#This Row],[Date]]="","","No")</f>
        <v/>
      </c>
      <c r="AR122" t="str">
        <f>IF(Table1[[#This Row],[Date]]="","",IF(Table1[[#This Row],[Net Amt]]&lt;0,"No","Yes"))</f>
        <v/>
      </c>
      <c r="AS122" t="str">
        <f>IF(Table1[[#This Row],[Date]]="","",Table1[[#This Row],[Second Ledger]])</f>
        <v/>
      </c>
      <c r="AT122" t="str">
        <f>IF(Table1[[#This Row],[Date]]="","",IF(Table1[[#This Row],[DP-1]]="Yes",-(Table1[[#This Row],[Payments]]+Table1[[#This Row],[Receipts]]),Table1[[#This Row],[Payments]]+Table1[[#This Row],[Receipts]]))</f>
        <v/>
      </c>
      <c r="AU122"/>
      <c r="AV122" t="str">
        <f>IF(Table1[[#This Row],[Bill Ref No]]="","",Table1[[#This Row],[Bill Ref No]])</f>
        <v/>
      </c>
      <c r="AW122" t="str">
        <f>IF(Table1[[#This Row],[Bill ref name]]="","","New Ref")</f>
        <v/>
      </c>
      <c r="AX122" t="str">
        <f>IF(Table1[[#This Row],[Bill ref name]]="","",Table1[[#This Row],[Amount-1]])</f>
        <v/>
      </c>
      <c r="AY122"/>
      <c r="AZ122"/>
      <c r="BA122" t="str">
        <f>IF(Table1[[#This Row],[Cost Centre]]="","","Primary Cost Category")</f>
        <v/>
      </c>
      <c r="BB122" t="str">
        <f>IF(Table1[[#This Row],[Cost Centre]]="","",Table1[[#This Row],[DP-1]])</f>
        <v/>
      </c>
      <c r="BC122"/>
      <c r="BD122" t="str">
        <f>IF(Table1[[#This Row],[Cost Centre]]="","",Table1[[#This Row],[Cost Centre]])</f>
        <v/>
      </c>
      <c r="BE122" t="str">
        <f>IF(Table1[[#This Row],[Cost Centre]]="","",Table1[[#This Row],[Amount-1]])</f>
        <v/>
      </c>
      <c r="BF122"/>
      <c r="BG122"/>
      <c r="BH122"/>
      <c r="BI122"/>
      <c r="BJ122" t="str">
        <f>IF(Table1[[#This Row],[Date]]="","","No")</f>
        <v/>
      </c>
      <c r="BK122" t="str">
        <f>IF(Table1[[#This Row],[Date]]="","",IF(Table1[[#This Row],[Net Amt]]&lt;0,"Yes","No"))</f>
        <v/>
      </c>
      <c r="BL122" t="str">
        <f>IF(Table1[[#This Row],[Date]]="","",$C$3)</f>
        <v/>
      </c>
      <c r="BM122" t="str">
        <f>IF(Table1[[#This Row],[Date]]="","",-Table1[[#This Row],[Amount-1]])</f>
        <v/>
      </c>
      <c r="BO122" t="str">
        <f>IF(Table1[[#This Row],[Transaction Type]]="","",Table1[[#This Row],[Transaction Type]])</f>
        <v/>
      </c>
      <c r="BP122" t="str">
        <f>IF(Table1[[#This Row],[Instrument No.]]="","",Table1[[#This Row],[Instrument No.]])</f>
        <v/>
      </c>
      <c r="BQ122" t="str">
        <f>IF(Table1[[#This Row],[Instrument No.]]="","",Table1[[#This Row],[Amount-2]])</f>
        <v/>
      </c>
      <c r="BR122" t="str">
        <f>IF(Table1[[#This Row],[Instrument date]]="","",TEXT(Table1[[#This Row],[Instrument date]],"yyyymmdd"))</f>
        <v/>
      </c>
      <c r="BU122" s="48"/>
      <c r="BV122" s="48"/>
    </row>
    <row r="123" spans="1:74">
      <c r="A123" s="16">
        <f t="shared" si="1"/>
        <v>118</v>
      </c>
      <c r="B123" s="17"/>
      <c r="C123" s="57"/>
      <c r="D123" s="61"/>
      <c r="E123" s="61"/>
      <c r="F123" s="57"/>
      <c r="G123" s="18"/>
      <c r="H1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3" s="18"/>
      <c r="J123" s="18"/>
      <c r="K123" s="18"/>
      <c r="L123" s="18"/>
      <c r="M123" s="18"/>
      <c r="N123" s="51"/>
      <c r="O123" s="14">
        <f>IF(Table1[[#This Row],[Date]]="",COUNTA(B124:$B$1005),0)</f>
        <v>0</v>
      </c>
      <c r="P123" s="14">
        <f>IF(COUNTA(Table1[[#This Row],[Payments]:[Receipts]])=0,0,(IF(COUNTA(Table1[[#This Row],[Payments]:[Receipts]])&gt;1,1,0)))</f>
        <v>0</v>
      </c>
      <c r="Q123" s="14">
        <f>IF(Table1[[#This Row],[Date]]="",0,IF(AND(Table1[[#This Row],[Date]]&gt;=$Q$2,Table1[[#This Row],[Date]]&lt;=$Q$3),0,1))</f>
        <v>0</v>
      </c>
      <c r="R123" s="14">
        <f>IF(Table1[[#This Row],[Payments]]="",0,IF(ISNUMBER(Table1[[#This Row],[Payments]]),0,1))</f>
        <v>0</v>
      </c>
      <c r="S123" s="14">
        <f>IF(Table1[[#This Row],[Receipts]]="",0,IF(ISNUMBER(Table1[[#This Row],[Receipts]]),0,1))</f>
        <v>0</v>
      </c>
      <c r="T123" s="14">
        <f>IF(LEN(Table1[[#This Row],[Second Ledger]])&gt;0,IF(TYPE(VLOOKUP(Table1[[#This Row],[Second Ledger]],$CZ:$CZ,1,FALSE))=16,1,0),0)</f>
        <v>0</v>
      </c>
      <c r="U123" s="14">
        <f>IF(Table1[[#This Row],[Date]]="",0,IF(Table1[[#This Row],[Voucher Type]]&gt;0,IF(TYPE(VLOOKUP(Table1[[#This Row],[Voucher Type]],Table1[[#All],[Voucher Type Master]],1,FALSE))=16,1,0),0))</f>
        <v>0</v>
      </c>
      <c r="V1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3" s="14">
        <f>IF(LEN(Table1[[#This Row],[Cost Centre]])&gt;0,IF(TYPE(VLOOKUP(Table1[[#This Row],[Cost Centre]],$DA:$DA,1,FALSE))=16,1,0),0)</f>
        <v>0</v>
      </c>
      <c r="X123" s="14">
        <f>Table1[[#This Row],[Payments]]-Table1[[#This Row],[Receipts]]</f>
        <v>0</v>
      </c>
      <c r="Y123" s="14"/>
      <c r="Z123" s="14"/>
      <c r="AA123" s="14"/>
      <c r="AB123" s="13"/>
      <c r="AC123" s="39"/>
      <c r="AD123" s="39"/>
      <c r="AE123" s="39"/>
      <c r="AF123" s="39"/>
      <c r="AG123" s="42"/>
      <c r="AH1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3" t="str">
        <f>IF(Table1[[#This Row],[Date]]="","",TEXT(Table1[[#This Row],[Date]],"yyyymmdd"))</f>
        <v/>
      </c>
      <c r="AJ123" t="str">
        <f>Table1[[#This Row],[Date2]]</f>
        <v/>
      </c>
      <c r="AK123" t="str">
        <f>IF(Table1[[#This Row],[Date]]="","",Table1[[#This Row],[Voucher Type]])</f>
        <v/>
      </c>
      <c r="AL123" t="str">
        <f>IF(Table1[[#This Row],[Date]]="","",Table1[[#This Row],[Voucher No]])</f>
        <v/>
      </c>
      <c r="AM123" t="str">
        <f>IF(Table1[[#This Row],[Date]]="","",Table1[[#This Row],[Narration]])</f>
        <v/>
      </c>
      <c r="AN123" t="str">
        <f>IF(Table1[[#This Row],[Date]]="","","tallytools-voucherentry-adhjadhh-"&amp;$AH$1&amp;ROW())</f>
        <v/>
      </c>
      <c r="AO123" t="str">
        <f>IF(Table1[[#This Row],[Date]]="","",$AH$1)</f>
        <v/>
      </c>
      <c r="AP123"/>
      <c r="AQ123" t="str">
        <f>IF(Table1[[#This Row],[Date]]="","","No")</f>
        <v/>
      </c>
      <c r="AR123" t="str">
        <f>IF(Table1[[#This Row],[Date]]="","",IF(Table1[[#This Row],[Net Amt]]&lt;0,"No","Yes"))</f>
        <v/>
      </c>
      <c r="AS123" t="str">
        <f>IF(Table1[[#This Row],[Date]]="","",Table1[[#This Row],[Second Ledger]])</f>
        <v/>
      </c>
      <c r="AT123" t="str">
        <f>IF(Table1[[#This Row],[Date]]="","",IF(Table1[[#This Row],[DP-1]]="Yes",-(Table1[[#This Row],[Payments]]+Table1[[#This Row],[Receipts]]),Table1[[#This Row],[Payments]]+Table1[[#This Row],[Receipts]]))</f>
        <v/>
      </c>
      <c r="AU123"/>
      <c r="AV123" t="str">
        <f>IF(Table1[[#This Row],[Bill Ref No]]="","",Table1[[#This Row],[Bill Ref No]])</f>
        <v/>
      </c>
      <c r="AW123" t="str">
        <f>IF(Table1[[#This Row],[Bill ref name]]="","","New Ref")</f>
        <v/>
      </c>
      <c r="AX123" t="str">
        <f>IF(Table1[[#This Row],[Bill ref name]]="","",Table1[[#This Row],[Amount-1]])</f>
        <v/>
      </c>
      <c r="AY123"/>
      <c r="AZ123"/>
      <c r="BA123" t="str">
        <f>IF(Table1[[#This Row],[Cost Centre]]="","","Primary Cost Category")</f>
        <v/>
      </c>
      <c r="BB123" t="str">
        <f>IF(Table1[[#This Row],[Cost Centre]]="","",Table1[[#This Row],[DP-1]])</f>
        <v/>
      </c>
      <c r="BC123"/>
      <c r="BD123" t="str">
        <f>IF(Table1[[#This Row],[Cost Centre]]="","",Table1[[#This Row],[Cost Centre]])</f>
        <v/>
      </c>
      <c r="BE123" t="str">
        <f>IF(Table1[[#This Row],[Cost Centre]]="","",Table1[[#This Row],[Amount-1]])</f>
        <v/>
      </c>
      <c r="BF123"/>
      <c r="BG123"/>
      <c r="BH123"/>
      <c r="BI123"/>
      <c r="BJ123" t="str">
        <f>IF(Table1[[#This Row],[Date]]="","","No")</f>
        <v/>
      </c>
      <c r="BK123" t="str">
        <f>IF(Table1[[#This Row],[Date]]="","",IF(Table1[[#This Row],[Net Amt]]&lt;0,"Yes","No"))</f>
        <v/>
      </c>
      <c r="BL123" t="str">
        <f>IF(Table1[[#This Row],[Date]]="","",$C$3)</f>
        <v/>
      </c>
      <c r="BM123" t="str">
        <f>IF(Table1[[#This Row],[Date]]="","",-Table1[[#This Row],[Amount-1]])</f>
        <v/>
      </c>
      <c r="BO123" t="str">
        <f>IF(Table1[[#This Row],[Transaction Type]]="","",Table1[[#This Row],[Transaction Type]])</f>
        <v/>
      </c>
      <c r="BP123" t="str">
        <f>IF(Table1[[#This Row],[Instrument No.]]="","",Table1[[#This Row],[Instrument No.]])</f>
        <v/>
      </c>
      <c r="BQ123" t="str">
        <f>IF(Table1[[#This Row],[Instrument No.]]="","",Table1[[#This Row],[Amount-2]])</f>
        <v/>
      </c>
      <c r="BR123" t="str">
        <f>IF(Table1[[#This Row],[Instrument date]]="","",TEXT(Table1[[#This Row],[Instrument date]],"yyyymmdd"))</f>
        <v/>
      </c>
      <c r="BU123" s="48"/>
      <c r="BV123" s="48"/>
    </row>
    <row r="124" spans="1:74">
      <c r="A124" s="16">
        <f t="shared" si="1"/>
        <v>119</v>
      </c>
      <c r="B124" s="17"/>
      <c r="C124" s="57"/>
      <c r="D124" s="61"/>
      <c r="E124" s="61"/>
      <c r="F124" s="57"/>
      <c r="G124" s="18"/>
      <c r="H1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4" s="18"/>
      <c r="J124" s="18"/>
      <c r="K124" s="18"/>
      <c r="L124" s="18"/>
      <c r="M124" s="18"/>
      <c r="N124" s="51"/>
      <c r="O124" s="14">
        <f>IF(Table1[[#This Row],[Date]]="",COUNTA(B125:$B$1005),0)</f>
        <v>0</v>
      </c>
      <c r="P124" s="14">
        <f>IF(COUNTA(Table1[[#This Row],[Payments]:[Receipts]])=0,0,(IF(COUNTA(Table1[[#This Row],[Payments]:[Receipts]])&gt;1,1,0)))</f>
        <v>0</v>
      </c>
      <c r="Q124" s="14">
        <f>IF(Table1[[#This Row],[Date]]="",0,IF(AND(Table1[[#This Row],[Date]]&gt;=$Q$2,Table1[[#This Row],[Date]]&lt;=$Q$3),0,1))</f>
        <v>0</v>
      </c>
      <c r="R124" s="14">
        <f>IF(Table1[[#This Row],[Payments]]="",0,IF(ISNUMBER(Table1[[#This Row],[Payments]]),0,1))</f>
        <v>0</v>
      </c>
      <c r="S124" s="14">
        <f>IF(Table1[[#This Row],[Receipts]]="",0,IF(ISNUMBER(Table1[[#This Row],[Receipts]]),0,1))</f>
        <v>0</v>
      </c>
      <c r="T124" s="14">
        <f>IF(LEN(Table1[[#This Row],[Second Ledger]])&gt;0,IF(TYPE(VLOOKUP(Table1[[#This Row],[Second Ledger]],$CZ:$CZ,1,FALSE))=16,1,0),0)</f>
        <v>0</v>
      </c>
      <c r="U124" s="14">
        <f>IF(Table1[[#This Row],[Date]]="",0,IF(Table1[[#This Row],[Voucher Type]]&gt;0,IF(TYPE(VLOOKUP(Table1[[#This Row],[Voucher Type]],Table1[[#All],[Voucher Type Master]],1,FALSE))=16,1,0),0))</f>
        <v>0</v>
      </c>
      <c r="V1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4" s="14">
        <f>IF(LEN(Table1[[#This Row],[Cost Centre]])&gt;0,IF(TYPE(VLOOKUP(Table1[[#This Row],[Cost Centre]],$DA:$DA,1,FALSE))=16,1,0),0)</f>
        <v>0</v>
      </c>
      <c r="X124" s="14">
        <f>Table1[[#This Row],[Payments]]-Table1[[#This Row],[Receipts]]</f>
        <v>0</v>
      </c>
      <c r="Y124" s="14"/>
      <c r="Z124" s="14"/>
      <c r="AA124" s="14"/>
      <c r="AB124" s="13"/>
      <c r="AC124" s="39"/>
      <c r="AD124" s="39"/>
      <c r="AE124" s="39"/>
      <c r="AF124" s="39"/>
      <c r="AG124" s="42"/>
      <c r="AH1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4" t="str">
        <f>IF(Table1[[#This Row],[Date]]="","",TEXT(Table1[[#This Row],[Date]],"yyyymmdd"))</f>
        <v/>
      </c>
      <c r="AJ124" t="str">
        <f>Table1[[#This Row],[Date2]]</f>
        <v/>
      </c>
      <c r="AK124" t="str">
        <f>IF(Table1[[#This Row],[Date]]="","",Table1[[#This Row],[Voucher Type]])</f>
        <v/>
      </c>
      <c r="AL124" t="str">
        <f>IF(Table1[[#This Row],[Date]]="","",Table1[[#This Row],[Voucher No]])</f>
        <v/>
      </c>
      <c r="AM124" t="str">
        <f>IF(Table1[[#This Row],[Date]]="","",Table1[[#This Row],[Narration]])</f>
        <v/>
      </c>
      <c r="AN124" t="str">
        <f>IF(Table1[[#This Row],[Date]]="","","tallytools-voucherentry-adhjadhh-"&amp;$AH$1&amp;ROW())</f>
        <v/>
      </c>
      <c r="AO124" t="str">
        <f>IF(Table1[[#This Row],[Date]]="","",$AH$1)</f>
        <v/>
      </c>
      <c r="AP124"/>
      <c r="AQ124" t="str">
        <f>IF(Table1[[#This Row],[Date]]="","","No")</f>
        <v/>
      </c>
      <c r="AR124" t="str">
        <f>IF(Table1[[#This Row],[Date]]="","",IF(Table1[[#This Row],[Net Amt]]&lt;0,"No","Yes"))</f>
        <v/>
      </c>
      <c r="AS124" t="str">
        <f>IF(Table1[[#This Row],[Date]]="","",Table1[[#This Row],[Second Ledger]])</f>
        <v/>
      </c>
      <c r="AT124" t="str">
        <f>IF(Table1[[#This Row],[Date]]="","",IF(Table1[[#This Row],[DP-1]]="Yes",-(Table1[[#This Row],[Payments]]+Table1[[#This Row],[Receipts]]),Table1[[#This Row],[Payments]]+Table1[[#This Row],[Receipts]]))</f>
        <v/>
      </c>
      <c r="AU124"/>
      <c r="AV124" t="str">
        <f>IF(Table1[[#This Row],[Bill Ref No]]="","",Table1[[#This Row],[Bill Ref No]])</f>
        <v/>
      </c>
      <c r="AW124" t="str">
        <f>IF(Table1[[#This Row],[Bill ref name]]="","","New Ref")</f>
        <v/>
      </c>
      <c r="AX124" t="str">
        <f>IF(Table1[[#This Row],[Bill ref name]]="","",Table1[[#This Row],[Amount-1]])</f>
        <v/>
      </c>
      <c r="AY124"/>
      <c r="AZ124"/>
      <c r="BA124" t="str">
        <f>IF(Table1[[#This Row],[Cost Centre]]="","","Primary Cost Category")</f>
        <v/>
      </c>
      <c r="BB124" t="str">
        <f>IF(Table1[[#This Row],[Cost Centre]]="","",Table1[[#This Row],[DP-1]])</f>
        <v/>
      </c>
      <c r="BC124"/>
      <c r="BD124" t="str">
        <f>IF(Table1[[#This Row],[Cost Centre]]="","",Table1[[#This Row],[Cost Centre]])</f>
        <v/>
      </c>
      <c r="BE124" t="str">
        <f>IF(Table1[[#This Row],[Cost Centre]]="","",Table1[[#This Row],[Amount-1]])</f>
        <v/>
      </c>
      <c r="BF124"/>
      <c r="BG124"/>
      <c r="BH124"/>
      <c r="BI124"/>
      <c r="BJ124" t="str">
        <f>IF(Table1[[#This Row],[Date]]="","","No")</f>
        <v/>
      </c>
      <c r="BK124" t="str">
        <f>IF(Table1[[#This Row],[Date]]="","",IF(Table1[[#This Row],[Net Amt]]&lt;0,"Yes","No"))</f>
        <v/>
      </c>
      <c r="BL124" t="str">
        <f>IF(Table1[[#This Row],[Date]]="","",$C$3)</f>
        <v/>
      </c>
      <c r="BM124" t="str">
        <f>IF(Table1[[#This Row],[Date]]="","",-Table1[[#This Row],[Amount-1]])</f>
        <v/>
      </c>
      <c r="BO124" t="str">
        <f>IF(Table1[[#This Row],[Transaction Type]]="","",Table1[[#This Row],[Transaction Type]])</f>
        <v/>
      </c>
      <c r="BP124" t="str">
        <f>IF(Table1[[#This Row],[Instrument No.]]="","",Table1[[#This Row],[Instrument No.]])</f>
        <v/>
      </c>
      <c r="BQ124" t="str">
        <f>IF(Table1[[#This Row],[Instrument No.]]="","",Table1[[#This Row],[Amount-2]])</f>
        <v/>
      </c>
      <c r="BR124" t="str">
        <f>IF(Table1[[#This Row],[Instrument date]]="","",TEXT(Table1[[#This Row],[Instrument date]],"yyyymmdd"))</f>
        <v/>
      </c>
      <c r="BU124" s="48"/>
      <c r="BV124" s="48"/>
    </row>
    <row r="125" spans="1:74">
      <c r="A125" s="16">
        <f t="shared" si="1"/>
        <v>120</v>
      </c>
      <c r="B125" s="17"/>
      <c r="C125" s="57"/>
      <c r="D125" s="61"/>
      <c r="E125" s="61"/>
      <c r="F125" s="57"/>
      <c r="G125" s="18"/>
      <c r="H1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5" s="18"/>
      <c r="J125" s="18"/>
      <c r="K125" s="18"/>
      <c r="L125" s="18"/>
      <c r="M125" s="18"/>
      <c r="N125" s="51"/>
      <c r="O125" s="14">
        <f>IF(Table1[[#This Row],[Date]]="",COUNTA(B126:$B$1005),0)</f>
        <v>0</v>
      </c>
      <c r="P125" s="14">
        <f>IF(COUNTA(Table1[[#This Row],[Payments]:[Receipts]])=0,0,(IF(COUNTA(Table1[[#This Row],[Payments]:[Receipts]])&gt;1,1,0)))</f>
        <v>0</v>
      </c>
      <c r="Q125" s="14">
        <f>IF(Table1[[#This Row],[Date]]="",0,IF(AND(Table1[[#This Row],[Date]]&gt;=$Q$2,Table1[[#This Row],[Date]]&lt;=$Q$3),0,1))</f>
        <v>0</v>
      </c>
      <c r="R125" s="14">
        <f>IF(Table1[[#This Row],[Payments]]="",0,IF(ISNUMBER(Table1[[#This Row],[Payments]]),0,1))</f>
        <v>0</v>
      </c>
      <c r="S125" s="14">
        <f>IF(Table1[[#This Row],[Receipts]]="",0,IF(ISNUMBER(Table1[[#This Row],[Receipts]]),0,1))</f>
        <v>0</v>
      </c>
      <c r="T125" s="14">
        <f>IF(LEN(Table1[[#This Row],[Second Ledger]])&gt;0,IF(TYPE(VLOOKUP(Table1[[#This Row],[Second Ledger]],$CZ:$CZ,1,FALSE))=16,1,0),0)</f>
        <v>0</v>
      </c>
      <c r="U125" s="14">
        <f>IF(Table1[[#This Row],[Date]]="",0,IF(Table1[[#This Row],[Voucher Type]]&gt;0,IF(TYPE(VLOOKUP(Table1[[#This Row],[Voucher Type]],Table1[[#All],[Voucher Type Master]],1,FALSE))=16,1,0),0))</f>
        <v>0</v>
      </c>
      <c r="V1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5" s="14">
        <f>IF(LEN(Table1[[#This Row],[Cost Centre]])&gt;0,IF(TYPE(VLOOKUP(Table1[[#This Row],[Cost Centre]],$DA:$DA,1,FALSE))=16,1,0),0)</f>
        <v>0</v>
      </c>
      <c r="X125" s="14">
        <f>Table1[[#This Row],[Payments]]-Table1[[#This Row],[Receipts]]</f>
        <v>0</v>
      </c>
      <c r="Y125" s="14"/>
      <c r="Z125" s="14"/>
      <c r="AA125" s="14"/>
      <c r="AB125" s="13"/>
      <c r="AC125" s="39"/>
      <c r="AD125" s="39"/>
      <c r="AE125" s="39"/>
      <c r="AF125" s="39"/>
      <c r="AG125" s="42"/>
      <c r="AH1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5" t="str">
        <f>IF(Table1[[#This Row],[Date]]="","",TEXT(Table1[[#This Row],[Date]],"yyyymmdd"))</f>
        <v/>
      </c>
      <c r="AJ125" t="str">
        <f>Table1[[#This Row],[Date2]]</f>
        <v/>
      </c>
      <c r="AK125" t="str">
        <f>IF(Table1[[#This Row],[Date]]="","",Table1[[#This Row],[Voucher Type]])</f>
        <v/>
      </c>
      <c r="AL125" t="str">
        <f>IF(Table1[[#This Row],[Date]]="","",Table1[[#This Row],[Voucher No]])</f>
        <v/>
      </c>
      <c r="AM125" t="str">
        <f>IF(Table1[[#This Row],[Date]]="","",Table1[[#This Row],[Narration]])</f>
        <v/>
      </c>
      <c r="AN125" t="str">
        <f>IF(Table1[[#This Row],[Date]]="","","tallytools-voucherentry-adhjadhh-"&amp;$AH$1&amp;ROW())</f>
        <v/>
      </c>
      <c r="AO125" t="str">
        <f>IF(Table1[[#This Row],[Date]]="","",$AH$1)</f>
        <v/>
      </c>
      <c r="AP125"/>
      <c r="AQ125" t="str">
        <f>IF(Table1[[#This Row],[Date]]="","","No")</f>
        <v/>
      </c>
      <c r="AR125" t="str">
        <f>IF(Table1[[#This Row],[Date]]="","",IF(Table1[[#This Row],[Net Amt]]&lt;0,"No","Yes"))</f>
        <v/>
      </c>
      <c r="AS125" t="str">
        <f>IF(Table1[[#This Row],[Date]]="","",Table1[[#This Row],[Second Ledger]])</f>
        <v/>
      </c>
      <c r="AT125" t="str">
        <f>IF(Table1[[#This Row],[Date]]="","",IF(Table1[[#This Row],[DP-1]]="Yes",-(Table1[[#This Row],[Payments]]+Table1[[#This Row],[Receipts]]),Table1[[#This Row],[Payments]]+Table1[[#This Row],[Receipts]]))</f>
        <v/>
      </c>
      <c r="AU125"/>
      <c r="AV125" t="str">
        <f>IF(Table1[[#This Row],[Bill Ref No]]="","",Table1[[#This Row],[Bill Ref No]])</f>
        <v/>
      </c>
      <c r="AW125" t="str">
        <f>IF(Table1[[#This Row],[Bill ref name]]="","","New Ref")</f>
        <v/>
      </c>
      <c r="AX125" t="str">
        <f>IF(Table1[[#This Row],[Bill ref name]]="","",Table1[[#This Row],[Amount-1]])</f>
        <v/>
      </c>
      <c r="AY125"/>
      <c r="AZ125"/>
      <c r="BA125" t="str">
        <f>IF(Table1[[#This Row],[Cost Centre]]="","","Primary Cost Category")</f>
        <v/>
      </c>
      <c r="BB125" t="str">
        <f>IF(Table1[[#This Row],[Cost Centre]]="","",Table1[[#This Row],[DP-1]])</f>
        <v/>
      </c>
      <c r="BC125"/>
      <c r="BD125" t="str">
        <f>IF(Table1[[#This Row],[Cost Centre]]="","",Table1[[#This Row],[Cost Centre]])</f>
        <v/>
      </c>
      <c r="BE125" t="str">
        <f>IF(Table1[[#This Row],[Cost Centre]]="","",Table1[[#This Row],[Amount-1]])</f>
        <v/>
      </c>
      <c r="BF125"/>
      <c r="BG125"/>
      <c r="BH125"/>
      <c r="BI125"/>
      <c r="BJ125" t="str">
        <f>IF(Table1[[#This Row],[Date]]="","","No")</f>
        <v/>
      </c>
      <c r="BK125" t="str">
        <f>IF(Table1[[#This Row],[Date]]="","",IF(Table1[[#This Row],[Net Amt]]&lt;0,"Yes","No"))</f>
        <v/>
      </c>
      <c r="BL125" t="str">
        <f>IF(Table1[[#This Row],[Date]]="","",$C$3)</f>
        <v/>
      </c>
      <c r="BM125" t="str">
        <f>IF(Table1[[#This Row],[Date]]="","",-Table1[[#This Row],[Amount-1]])</f>
        <v/>
      </c>
      <c r="BO125" t="str">
        <f>IF(Table1[[#This Row],[Transaction Type]]="","",Table1[[#This Row],[Transaction Type]])</f>
        <v/>
      </c>
      <c r="BP125" t="str">
        <f>IF(Table1[[#This Row],[Instrument No.]]="","",Table1[[#This Row],[Instrument No.]])</f>
        <v/>
      </c>
      <c r="BQ125" t="str">
        <f>IF(Table1[[#This Row],[Instrument No.]]="","",Table1[[#This Row],[Amount-2]])</f>
        <v/>
      </c>
      <c r="BR125" t="str">
        <f>IF(Table1[[#This Row],[Instrument date]]="","",TEXT(Table1[[#This Row],[Instrument date]],"yyyymmdd"))</f>
        <v/>
      </c>
      <c r="BU125" s="48"/>
      <c r="BV125" s="48"/>
    </row>
    <row r="126" spans="1:74">
      <c r="A126" s="16">
        <f t="shared" si="1"/>
        <v>121</v>
      </c>
      <c r="B126" s="17"/>
      <c r="C126" s="57"/>
      <c r="D126" s="61"/>
      <c r="E126" s="61"/>
      <c r="F126" s="57"/>
      <c r="G126" s="18"/>
      <c r="H1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6" s="18"/>
      <c r="J126" s="18"/>
      <c r="K126" s="18"/>
      <c r="L126" s="18"/>
      <c r="M126" s="18"/>
      <c r="N126" s="51"/>
      <c r="O126" s="14">
        <f>IF(Table1[[#This Row],[Date]]="",COUNTA(B127:$B$1005),0)</f>
        <v>0</v>
      </c>
      <c r="P126" s="14">
        <f>IF(COUNTA(Table1[[#This Row],[Payments]:[Receipts]])=0,0,(IF(COUNTA(Table1[[#This Row],[Payments]:[Receipts]])&gt;1,1,0)))</f>
        <v>0</v>
      </c>
      <c r="Q126" s="14">
        <f>IF(Table1[[#This Row],[Date]]="",0,IF(AND(Table1[[#This Row],[Date]]&gt;=$Q$2,Table1[[#This Row],[Date]]&lt;=$Q$3),0,1))</f>
        <v>0</v>
      </c>
      <c r="R126" s="14">
        <f>IF(Table1[[#This Row],[Payments]]="",0,IF(ISNUMBER(Table1[[#This Row],[Payments]]),0,1))</f>
        <v>0</v>
      </c>
      <c r="S126" s="14">
        <f>IF(Table1[[#This Row],[Receipts]]="",0,IF(ISNUMBER(Table1[[#This Row],[Receipts]]),0,1))</f>
        <v>0</v>
      </c>
      <c r="T126" s="14">
        <f>IF(LEN(Table1[[#This Row],[Second Ledger]])&gt;0,IF(TYPE(VLOOKUP(Table1[[#This Row],[Second Ledger]],$CZ:$CZ,1,FALSE))=16,1,0),0)</f>
        <v>0</v>
      </c>
      <c r="U126" s="14">
        <f>IF(Table1[[#This Row],[Date]]="",0,IF(Table1[[#This Row],[Voucher Type]]&gt;0,IF(TYPE(VLOOKUP(Table1[[#This Row],[Voucher Type]],Table1[[#All],[Voucher Type Master]],1,FALSE))=16,1,0),0))</f>
        <v>0</v>
      </c>
      <c r="V1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6" s="14">
        <f>IF(LEN(Table1[[#This Row],[Cost Centre]])&gt;0,IF(TYPE(VLOOKUP(Table1[[#This Row],[Cost Centre]],$DA:$DA,1,FALSE))=16,1,0),0)</f>
        <v>0</v>
      </c>
      <c r="X126" s="14">
        <f>Table1[[#This Row],[Payments]]-Table1[[#This Row],[Receipts]]</f>
        <v>0</v>
      </c>
      <c r="Y126" s="14"/>
      <c r="Z126" s="14"/>
      <c r="AA126" s="14"/>
      <c r="AB126" s="13"/>
      <c r="AC126" s="39"/>
      <c r="AD126" s="39"/>
      <c r="AE126" s="39"/>
      <c r="AF126" s="39"/>
      <c r="AG126" s="42"/>
      <c r="AH1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6" t="str">
        <f>IF(Table1[[#This Row],[Date]]="","",TEXT(Table1[[#This Row],[Date]],"yyyymmdd"))</f>
        <v/>
      </c>
      <c r="AJ126" t="str">
        <f>Table1[[#This Row],[Date2]]</f>
        <v/>
      </c>
      <c r="AK126" t="str">
        <f>IF(Table1[[#This Row],[Date]]="","",Table1[[#This Row],[Voucher Type]])</f>
        <v/>
      </c>
      <c r="AL126" t="str">
        <f>IF(Table1[[#This Row],[Date]]="","",Table1[[#This Row],[Voucher No]])</f>
        <v/>
      </c>
      <c r="AM126" t="str">
        <f>IF(Table1[[#This Row],[Date]]="","",Table1[[#This Row],[Narration]])</f>
        <v/>
      </c>
      <c r="AN126" t="str">
        <f>IF(Table1[[#This Row],[Date]]="","","tallytools-voucherentry-adhjadhh-"&amp;$AH$1&amp;ROW())</f>
        <v/>
      </c>
      <c r="AO126" t="str">
        <f>IF(Table1[[#This Row],[Date]]="","",$AH$1)</f>
        <v/>
      </c>
      <c r="AP126"/>
      <c r="AQ126" t="str">
        <f>IF(Table1[[#This Row],[Date]]="","","No")</f>
        <v/>
      </c>
      <c r="AR126" t="str">
        <f>IF(Table1[[#This Row],[Date]]="","",IF(Table1[[#This Row],[Net Amt]]&lt;0,"No","Yes"))</f>
        <v/>
      </c>
      <c r="AS126" t="str">
        <f>IF(Table1[[#This Row],[Date]]="","",Table1[[#This Row],[Second Ledger]])</f>
        <v/>
      </c>
      <c r="AT126" t="str">
        <f>IF(Table1[[#This Row],[Date]]="","",IF(Table1[[#This Row],[DP-1]]="Yes",-(Table1[[#This Row],[Payments]]+Table1[[#This Row],[Receipts]]),Table1[[#This Row],[Payments]]+Table1[[#This Row],[Receipts]]))</f>
        <v/>
      </c>
      <c r="AU126"/>
      <c r="AV126" t="str">
        <f>IF(Table1[[#This Row],[Bill Ref No]]="","",Table1[[#This Row],[Bill Ref No]])</f>
        <v/>
      </c>
      <c r="AW126" t="str">
        <f>IF(Table1[[#This Row],[Bill ref name]]="","","New Ref")</f>
        <v/>
      </c>
      <c r="AX126" t="str">
        <f>IF(Table1[[#This Row],[Bill ref name]]="","",Table1[[#This Row],[Amount-1]])</f>
        <v/>
      </c>
      <c r="AY126"/>
      <c r="AZ126"/>
      <c r="BA126" t="str">
        <f>IF(Table1[[#This Row],[Cost Centre]]="","","Primary Cost Category")</f>
        <v/>
      </c>
      <c r="BB126" t="str">
        <f>IF(Table1[[#This Row],[Cost Centre]]="","",Table1[[#This Row],[DP-1]])</f>
        <v/>
      </c>
      <c r="BC126"/>
      <c r="BD126" t="str">
        <f>IF(Table1[[#This Row],[Cost Centre]]="","",Table1[[#This Row],[Cost Centre]])</f>
        <v/>
      </c>
      <c r="BE126" t="str">
        <f>IF(Table1[[#This Row],[Cost Centre]]="","",Table1[[#This Row],[Amount-1]])</f>
        <v/>
      </c>
      <c r="BF126"/>
      <c r="BG126"/>
      <c r="BH126"/>
      <c r="BI126"/>
      <c r="BJ126" t="str">
        <f>IF(Table1[[#This Row],[Date]]="","","No")</f>
        <v/>
      </c>
      <c r="BK126" t="str">
        <f>IF(Table1[[#This Row],[Date]]="","",IF(Table1[[#This Row],[Net Amt]]&lt;0,"Yes","No"))</f>
        <v/>
      </c>
      <c r="BL126" t="str">
        <f>IF(Table1[[#This Row],[Date]]="","",$C$3)</f>
        <v/>
      </c>
      <c r="BM126" t="str">
        <f>IF(Table1[[#This Row],[Date]]="","",-Table1[[#This Row],[Amount-1]])</f>
        <v/>
      </c>
      <c r="BO126" t="str">
        <f>IF(Table1[[#This Row],[Transaction Type]]="","",Table1[[#This Row],[Transaction Type]])</f>
        <v/>
      </c>
      <c r="BP126" t="str">
        <f>IF(Table1[[#This Row],[Instrument No.]]="","",Table1[[#This Row],[Instrument No.]])</f>
        <v/>
      </c>
      <c r="BQ126" t="str">
        <f>IF(Table1[[#This Row],[Instrument No.]]="","",Table1[[#This Row],[Amount-2]])</f>
        <v/>
      </c>
      <c r="BR126" t="str">
        <f>IF(Table1[[#This Row],[Instrument date]]="","",TEXT(Table1[[#This Row],[Instrument date]],"yyyymmdd"))</f>
        <v/>
      </c>
      <c r="BU126" s="48"/>
      <c r="BV126" s="48"/>
    </row>
    <row r="127" spans="1:74">
      <c r="A127" s="16">
        <f t="shared" si="1"/>
        <v>122</v>
      </c>
      <c r="B127" s="17"/>
      <c r="C127" s="57"/>
      <c r="D127" s="61"/>
      <c r="E127" s="61"/>
      <c r="F127" s="57"/>
      <c r="G127" s="18"/>
      <c r="H1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7" s="18"/>
      <c r="J127" s="18"/>
      <c r="K127" s="18"/>
      <c r="L127" s="18"/>
      <c r="M127" s="18"/>
      <c r="N127" s="51"/>
      <c r="O127" s="14">
        <f>IF(Table1[[#This Row],[Date]]="",COUNTA(B128:$B$1005),0)</f>
        <v>0</v>
      </c>
      <c r="P127" s="14">
        <f>IF(COUNTA(Table1[[#This Row],[Payments]:[Receipts]])=0,0,(IF(COUNTA(Table1[[#This Row],[Payments]:[Receipts]])&gt;1,1,0)))</f>
        <v>0</v>
      </c>
      <c r="Q127" s="14">
        <f>IF(Table1[[#This Row],[Date]]="",0,IF(AND(Table1[[#This Row],[Date]]&gt;=$Q$2,Table1[[#This Row],[Date]]&lt;=$Q$3),0,1))</f>
        <v>0</v>
      </c>
      <c r="R127" s="14">
        <f>IF(Table1[[#This Row],[Payments]]="",0,IF(ISNUMBER(Table1[[#This Row],[Payments]]),0,1))</f>
        <v>0</v>
      </c>
      <c r="S127" s="14">
        <f>IF(Table1[[#This Row],[Receipts]]="",0,IF(ISNUMBER(Table1[[#This Row],[Receipts]]),0,1))</f>
        <v>0</v>
      </c>
      <c r="T127" s="14">
        <f>IF(LEN(Table1[[#This Row],[Second Ledger]])&gt;0,IF(TYPE(VLOOKUP(Table1[[#This Row],[Second Ledger]],$CZ:$CZ,1,FALSE))=16,1,0),0)</f>
        <v>0</v>
      </c>
      <c r="U127" s="14">
        <f>IF(Table1[[#This Row],[Date]]="",0,IF(Table1[[#This Row],[Voucher Type]]&gt;0,IF(TYPE(VLOOKUP(Table1[[#This Row],[Voucher Type]],Table1[[#All],[Voucher Type Master]],1,FALSE))=16,1,0),0))</f>
        <v>0</v>
      </c>
      <c r="V1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7" s="14">
        <f>IF(LEN(Table1[[#This Row],[Cost Centre]])&gt;0,IF(TYPE(VLOOKUP(Table1[[#This Row],[Cost Centre]],$DA:$DA,1,FALSE))=16,1,0),0)</f>
        <v>0</v>
      </c>
      <c r="X127" s="14">
        <f>Table1[[#This Row],[Payments]]-Table1[[#This Row],[Receipts]]</f>
        <v>0</v>
      </c>
      <c r="Y127" s="14"/>
      <c r="Z127" s="14"/>
      <c r="AA127" s="14"/>
      <c r="AB127" s="13"/>
      <c r="AC127" s="39"/>
      <c r="AD127" s="39"/>
      <c r="AE127" s="39"/>
      <c r="AF127" s="39"/>
      <c r="AG127" s="42"/>
      <c r="AH1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7" t="str">
        <f>IF(Table1[[#This Row],[Date]]="","",TEXT(Table1[[#This Row],[Date]],"yyyymmdd"))</f>
        <v/>
      </c>
      <c r="AJ127" t="str">
        <f>Table1[[#This Row],[Date2]]</f>
        <v/>
      </c>
      <c r="AK127" t="str">
        <f>IF(Table1[[#This Row],[Date]]="","",Table1[[#This Row],[Voucher Type]])</f>
        <v/>
      </c>
      <c r="AL127" t="str">
        <f>IF(Table1[[#This Row],[Date]]="","",Table1[[#This Row],[Voucher No]])</f>
        <v/>
      </c>
      <c r="AM127" t="str">
        <f>IF(Table1[[#This Row],[Date]]="","",Table1[[#This Row],[Narration]])</f>
        <v/>
      </c>
      <c r="AN127" t="str">
        <f>IF(Table1[[#This Row],[Date]]="","","tallytools-voucherentry-adhjadhh-"&amp;$AH$1&amp;ROW())</f>
        <v/>
      </c>
      <c r="AO127" t="str">
        <f>IF(Table1[[#This Row],[Date]]="","",$AH$1)</f>
        <v/>
      </c>
      <c r="AP127"/>
      <c r="AQ127" t="str">
        <f>IF(Table1[[#This Row],[Date]]="","","No")</f>
        <v/>
      </c>
      <c r="AR127" t="str">
        <f>IF(Table1[[#This Row],[Date]]="","",IF(Table1[[#This Row],[Net Amt]]&lt;0,"No","Yes"))</f>
        <v/>
      </c>
      <c r="AS127" t="str">
        <f>IF(Table1[[#This Row],[Date]]="","",Table1[[#This Row],[Second Ledger]])</f>
        <v/>
      </c>
      <c r="AT127" t="str">
        <f>IF(Table1[[#This Row],[Date]]="","",IF(Table1[[#This Row],[DP-1]]="Yes",-(Table1[[#This Row],[Payments]]+Table1[[#This Row],[Receipts]]),Table1[[#This Row],[Payments]]+Table1[[#This Row],[Receipts]]))</f>
        <v/>
      </c>
      <c r="AU127"/>
      <c r="AV127" t="str">
        <f>IF(Table1[[#This Row],[Bill Ref No]]="","",Table1[[#This Row],[Bill Ref No]])</f>
        <v/>
      </c>
      <c r="AW127" t="str">
        <f>IF(Table1[[#This Row],[Bill ref name]]="","","New Ref")</f>
        <v/>
      </c>
      <c r="AX127" t="str">
        <f>IF(Table1[[#This Row],[Bill ref name]]="","",Table1[[#This Row],[Amount-1]])</f>
        <v/>
      </c>
      <c r="AY127"/>
      <c r="AZ127"/>
      <c r="BA127" t="str">
        <f>IF(Table1[[#This Row],[Cost Centre]]="","","Primary Cost Category")</f>
        <v/>
      </c>
      <c r="BB127" t="str">
        <f>IF(Table1[[#This Row],[Cost Centre]]="","",Table1[[#This Row],[DP-1]])</f>
        <v/>
      </c>
      <c r="BC127"/>
      <c r="BD127" t="str">
        <f>IF(Table1[[#This Row],[Cost Centre]]="","",Table1[[#This Row],[Cost Centre]])</f>
        <v/>
      </c>
      <c r="BE127" t="str">
        <f>IF(Table1[[#This Row],[Cost Centre]]="","",Table1[[#This Row],[Amount-1]])</f>
        <v/>
      </c>
      <c r="BF127"/>
      <c r="BG127"/>
      <c r="BH127"/>
      <c r="BI127"/>
      <c r="BJ127" t="str">
        <f>IF(Table1[[#This Row],[Date]]="","","No")</f>
        <v/>
      </c>
      <c r="BK127" t="str">
        <f>IF(Table1[[#This Row],[Date]]="","",IF(Table1[[#This Row],[Net Amt]]&lt;0,"Yes","No"))</f>
        <v/>
      </c>
      <c r="BL127" t="str">
        <f>IF(Table1[[#This Row],[Date]]="","",$C$3)</f>
        <v/>
      </c>
      <c r="BM127" t="str">
        <f>IF(Table1[[#This Row],[Date]]="","",-Table1[[#This Row],[Amount-1]])</f>
        <v/>
      </c>
      <c r="BO127" t="str">
        <f>IF(Table1[[#This Row],[Transaction Type]]="","",Table1[[#This Row],[Transaction Type]])</f>
        <v/>
      </c>
      <c r="BP127" t="str">
        <f>IF(Table1[[#This Row],[Instrument No.]]="","",Table1[[#This Row],[Instrument No.]])</f>
        <v/>
      </c>
      <c r="BQ127" t="str">
        <f>IF(Table1[[#This Row],[Instrument No.]]="","",Table1[[#This Row],[Amount-2]])</f>
        <v/>
      </c>
      <c r="BR127" t="str">
        <f>IF(Table1[[#This Row],[Instrument date]]="","",TEXT(Table1[[#This Row],[Instrument date]],"yyyymmdd"))</f>
        <v/>
      </c>
      <c r="BU127" s="48"/>
      <c r="BV127" s="48"/>
    </row>
    <row r="128" spans="1:74">
      <c r="A128" s="16">
        <f t="shared" si="1"/>
        <v>123</v>
      </c>
      <c r="B128" s="17"/>
      <c r="C128" s="57"/>
      <c r="D128" s="61"/>
      <c r="E128" s="61"/>
      <c r="F128" s="57"/>
      <c r="G128" s="18"/>
      <c r="H1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8" s="18"/>
      <c r="J128" s="18"/>
      <c r="K128" s="18"/>
      <c r="L128" s="18"/>
      <c r="M128" s="18"/>
      <c r="N128" s="51"/>
      <c r="O128" s="14">
        <f>IF(Table1[[#This Row],[Date]]="",COUNTA(B129:$B$1005),0)</f>
        <v>0</v>
      </c>
      <c r="P128" s="14">
        <f>IF(COUNTA(Table1[[#This Row],[Payments]:[Receipts]])=0,0,(IF(COUNTA(Table1[[#This Row],[Payments]:[Receipts]])&gt;1,1,0)))</f>
        <v>0</v>
      </c>
      <c r="Q128" s="14">
        <f>IF(Table1[[#This Row],[Date]]="",0,IF(AND(Table1[[#This Row],[Date]]&gt;=$Q$2,Table1[[#This Row],[Date]]&lt;=$Q$3),0,1))</f>
        <v>0</v>
      </c>
      <c r="R128" s="14">
        <f>IF(Table1[[#This Row],[Payments]]="",0,IF(ISNUMBER(Table1[[#This Row],[Payments]]),0,1))</f>
        <v>0</v>
      </c>
      <c r="S128" s="14">
        <f>IF(Table1[[#This Row],[Receipts]]="",0,IF(ISNUMBER(Table1[[#This Row],[Receipts]]),0,1))</f>
        <v>0</v>
      </c>
      <c r="T128" s="14">
        <f>IF(LEN(Table1[[#This Row],[Second Ledger]])&gt;0,IF(TYPE(VLOOKUP(Table1[[#This Row],[Second Ledger]],$CZ:$CZ,1,FALSE))=16,1,0),0)</f>
        <v>0</v>
      </c>
      <c r="U128" s="14">
        <f>IF(Table1[[#This Row],[Date]]="",0,IF(Table1[[#This Row],[Voucher Type]]&gt;0,IF(TYPE(VLOOKUP(Table1[[#This Row],[Voucher Type]],Table1[[#All],[Voucher Type Master]],1,FALSE))=16,1,0),0))</f>
        <v>0</v>
      </c>
      <c r="V1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8" s="14">
        <f>IF(LEN(Table1[[#This Row],[Cost Centre]])&gt;0,IF(TYPE(VLOOKUP(Table1[[#This Row],[Cost Centre]],$DA:$DA,1,FALSE))=16,1,0),0)</f>
        <v>0</v>
      </c>
      <c r="X128" s="14">
        <f>Table1[[#This Row],[Payments]]-Table1[[#This Row],[Receipts]]</f>
        <v>0</v>
      </c>
      <c r="Y128" s="14"/>
      <c r="Z128" s="14"/>
      <c r="AA128" s="14"/>
      <c r="AB128" s="13"/>
      <c r="AC128" s="39"/>
      <c r="AD128" s="39"/>
      <c r="AE128" s="39"/>
      <c r="AF128" s="39"/>
      <c r="AG128" s="42"/>
      <c r="AH1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8" t="str">
        <f>IF(Table1[[#This Row],[Date]]="","",TEXT(Table1[[#This Row],[Date]],"yyyymmdd"))</f>
        <v/>
      </c>
      <c r="AJ128" t="str">
        <f>Table1[[#This Row],[Date2]]</f>
        <v/>
      </c>
      <c r="AK128" t="str">
        <f>IF(Table1[[#This Row],[Date]]="","",Table1[[#This Row],[Voucher Type]])</f>
        <v/>
      </c>
      <c r="AL128" t="str">
        <f>IF(Table1[[#This Row],[Date]]="","",Table1[[#This Row],[Voucher No]])</f>
        <v/>
      </c>
      <c r="AM128" t="str">
        <f>IF(Table1[[#This Row],[Date]]="","",Table1[[#This Row],[Narration]])</f>
        <v/>
      </c>
      <c r="AN128" t="str">
        <f>IF(Table1[[#This Row],[Date]]="","","tallytools-voucherentry-adhjadhh-"&amp;$AH$1&amp;ROW())</f>
        <v/>
      </c>
      <c r="AO128" t="str">
        <f>IF(Table1[[#This Row],[Date]]="","",$AH$1)</f>
        <v/>
      </c>
      <c r="AP128"/>
      <c r="AQ128" t="str">
        <f>IF(Table1[[#This Row],[Date]]="","","No")</f>
        <v/>
      </c>
      <c r="AR128" t="str">
        <f>IF(Table1[[#This Row],[Date]]="","",IF(Table1[[#This Row],[Net Amt]]&lt;0,"No","Yes"))</f>
        <v/>
      </c>
      <c r="AS128" t="str">
        <f>IF(Table1[[#This Row],[Date]]="","",Table1[[#This Row],[Second Ledger]])</f>
        <v/>
      </c>
      <c r="AT128" t="str">
        <f>IF(Table1[[#This Row],[Date]]="","",IF(Table1[[#This Row],[DP-1]]="Yes",-(Table1[[#This Row],[Payments]]+Table1[[#This Row],[Receipts]]),Table1[[#This Row],[Payments]]+Table1[[#This Row],[Receipts]]))</f>
        <v/>
      </c>
      <c r="AU128"/>
      <c r="AV128" t="str">
        <f>IF(Table1[[#This Row],[Bill Ref No]]="","",Table1[[#This Row],[Bill Ref No]])</f>
        <v/>
      </c>
      <c r="AW128" t="str">
        <f>IF(Table1[[#This Row],[Bill ref name]]="","","New Ref")</f>
        <v/>
      </c>
      <c r="AX128" t="str">
        <f>IF(Table1[[#This Row],[Bill ref name]]="","",Table1[[#This Row],[Amount-1]])</f>
        <v/>
      </c>
      <c r="AY128"/>
      <c r="AZ128"/>
      <c r="BA128" t="str">
        <f>IF(Table1[[#This Row],[Cost Centre]]="","","Primary Cost Category")</f>
        <v/>
      </c>
      <c r="BB128" t="str">
        <f>IF(Table1[[#This Row],[Cost Centre]]="","",Table1[[#This Row],[DP-1]])</f>
        <v/>
      </c>
      <c r="BC128"/>
      <c r="BD128" t="str">
        <f>IF(Table1[[#This Row],[Cost Centre]]="","",Table1[[#This Row],[Cost Centre]])</f>
        <v/>
      </c>
      <c r="BE128" t="str">
        <f>IF(Table1[[#This Row],[Cost Centre]]="","",Table1[[#This Row],[Amount-1]])</f>
        <v/>
      </c>
      <c r="BF128"/>
      <c r="BG128"/>
      <c r="BH128"/>
      <c r="BI128"/>
      <c r="BJ128" t="str">
        <f>IF(Table1[[#This Row],[Date]]="","","No")</f>
        <v/>
      </c>
      <c r="BK128" t="str">
        <f>IF(Table1[[#This Row],[Date]]="","",IF(Table1[[#This Row],[Net Amt]]&lt;0,"Yes","No"))</f>
        <v/>
      </c>
      <c r="BL128" t="str">
        <f>IF(Table1[[#This Row],[Date]]="","",$C$3)</f>
        <v/>
      </c>
      <c r="BM128" t="str">
        <f>IF(Table1[[#This Row],[Date]]="","",-Table1[[#This Row],[Amount-1]])</f>
        <v/>
      </c>
      <c r="BO128" t="str">
        <f>IF(Table1[[#This Row],[Transaction Type]]="","",Table1[[#This Row],[Transaction Type]])</f>
        <v/>
      </c>
      <c r="BP128" t="str">
        <f>IF(Table1[[#This Row],[Instrument No.]]="","",Table1[[#This Row],[Instrument No.]])</f>
        <v/>
      </c>
      <c r="BQ128" t="str">
        <f>IF(Table1[[#This Row],[Instrument No.]]="","",Table1[[#This Row],[Amount-2]])</f>
        <v/>
      </c>
      <c r="BR128" t="str">
        <f>IF(Table1[[#This Row],[Instrument date]]="","",TEXT(Table1[[#This Row],[Instrument date]],"yyyymmdd"))</f>
        <v/>
      </c>
      <c r="BU128" s="48"/>
      <c r="BV128" s="48"/>
    </row>
    <row r="129" spans="1:74">
      <c r="A129" s="16">
        <f t="shared" si="1"/>
        <v>124</v>
      </c>
      <c r="B129" s="17"/>
      <c r="C129" s="57"/>
      <c r="D129" s="61"/>
      <c r="E129" s="61"/>
      <c r="F129" s="57"/>
      <c r="G129" s="18"/>
      <c r="H1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29" s="18"/>
      <c r="J129" s="18"/>
      <c r="K129" s="18"/>
      <c r="L129" s="18"/>
      <c r="M129" s="18"/>
      <c r="N129" s="51"/>
      <c r="O129" s="14">
        <f>IF(Table1[[#This Row],[Date]]="",COUNTA(B130:$B$1005),0)</f>
        <v>0</v>
      </c>
      <c r="P129" s="14">
        <f>IF(COUNTA(Table1[[#This Row],[Payments]:[Receipts]])=0,0,(IF(COUNTA(Table1[[#This Row],[Payments]:[Receipts]])&gt;1,1,0)))</f>
        <v>0</v>
      </c>
      <c r="Q129" s="14">
        <f>IF(Table1[[#This Row],[Date]]="",0,IF(AND(Table1[[#This Row],[Date]]&gt;=$Q$2,Table1[[#This Row],[Date]]&lt;=$Q$3),0,1))</f>
        <v>0</v>
      </c>
      <c r="R129" s="14">
        <f>IF(Table1[[#This Row],[Payments]]="",0,IF(ISNUMBER(Table1[[#This Row],[Payments]]),0,1))</f>
        <v>0</v>
      </c>
      <c r="S129" s="14">
        <f>IF(Table1[[#This Row],[Receipts]]="",0,IF(ISNUMBER(Table1[[#This Row],[Receipts]]),0,1))</f>
        <v>0</v>
      </c>
      <c r="T129" s="14">
        <f>IF(LEN(Table1[[#This Row],[Second Ledger]])&gt;0,IF(TYPE(VLOOKUP(Table1[[#This Row],[Second Ledger]],$CZ:$CZ,1,FALSE))=16,1,0),0)</f>
        <v>0</v>
      </c>
      <c r="U129" s="14">
        <f>IF(Table1[[#This Row],[Date]]="",0,IF(Table1[[#This Row],[Voucher Type]]&gt;0,IF(TYPE(VLOOKUP(Table1[[#This Row],[Voucher Type]],Table1[[#All],[Voucher Type Master]],1,FALSE))=16,1,0),0))</f>
        <v>0</v>
      </c>
      <c r="V1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29" s="14">
        <f>IF(LEN(Table1[[#This Row],[Cost Centre]])&gt;0,IF(TYPE(VLOOKUP(Table1[[#This Row],[Cost Centre]],$DA:$DA,1,FALSE))=16,1,0),0)</f>
        <v>0</v>
      </c>
      <c r="X129" s="14">
        <f>Table1[[#This Row],[Payments]]-Table1[[#This Row],[Receipts]]</f>
        <v>0</v>
      </c>
      <c r="Y129" s="14"/>
      <c r="Z129" s="14"/>
      <c r="AA129" s="14"/>
      <c r="AB129" s="13"/>
      <c r="AC129" s="39"/>
      <c r="AD129" s="39"/>
      <c r="AE129" s="39"/>
      <c r="AF129" s="39"/>
      <c r="AG129" s="42"/>
      <c r="AH1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29" t="str">
        <f>IF(Table1[[#This Row],[Date]]="","",TEXT(Table1[[#This Row],[Date]],"yyyymmdd"))</f>
        <v/>
      </c>
      <c r="AJ129" t="str">
        <f>Table1[[#This Row],[Date2]]</f>
        <v/>
      </c>
      <c r="AK129" t="str">
        <f>IF(Table1[[#This Row],[Date]]="","",Table1[[#This Row],[Voucher Type]])</f>
        <v/>
      </c>
      <c r="AL129" t="str">
        <f>IF(Table1[[#This Row],[Date]]="","",Table1[[#This Row],[Voucher No]])</f>
        <v/>
      </c>
      <c r="AM129" t="str">
        <f>IF(Table1[[#This Row],[Date]]="","",Table1[[#This Row],[Narration]])</f>
        <v/>
      </c>
      <c r="AN129" t="str">
        <f>IF(Table1[[#This Row],[Date]]="","","tallytools-voucherentry-adhjadhh-"&amp;$AH$1&amp;ROW())</f>
        <v/>
      </c>
      <c r="AO129" t="str">
        <f>IF(Table1[[#This Row],[Date]]="","",$AH$1)</f>
        <v/>
      </c>
      <c r="AP129"/>
      <c r="AQ129" t="str">
        <f>IF(Table1[[#This Row],[Date]]="","","No")</f>
        <v/>
      </c>
      <c r="AR129" t="str">
        <f>IF(Table1[[#This Row],[Date]]="","",IF(Table1[[#This Row],[Net Amt]]&lt;0,"No","Yes"))</f>
        <v/>
      </c>
      <c r="AS129" t="str">
        <f>IF(Table1[[#This Row],[Date]]="","",Table1[[#This Row],[Second Ledger]])</f>
        <v/>
      </c>
      <c r="AT129" t="str">
        <f>IF(Table1[[#This Row],[Date]]="","",IF(Table1[[#This Row],[DP-1]]="Yes",-(Table1[[#This Row],[Payments]]+Table1[[#This Row],[Receipts]]),Table1[[#This Row],[Payments]]+Table1[[#This Row],[Receipts]]))</f>
        <v/>
      </c>
      <c r="AU129"/>
      <c r="AV129" t="str">
        <f>IF(Table1[[#This Row],[Bill Ref No]]="","",Table1[[#This Row],[Bill Ref No]])</f>
        <v/>
      </c>
      <c r="AW129" t="str">
        <f>IF(Table1[[#This Row],[Bill ref name]]="","","New Ref")</f>
        <v/>
      </c>
      <c r="AX129" t="str">
        <f>IF(Table1[[#This Row],[Bill ref name]]="","",Table1[[#This Row],[Amount-1]])</f>
        <v/>
      </c>
      <c r="AY129"/>
      <c r="AZ129"/>
      <c r="BA129" t="str">
        <f>IF(Table1[[#This Row],[Cost Centre]]="","","Primary Cost Category")</f>
        <v/>
      </c>
      <c r="BB129" t="str">
        <f>IF(Table1[[#This Row],[Cost Centre]]="","",Table1[[#This Row],[DP-1]])</f>
        <v/>
      </c>
      <c r="BC129"/>
      <c r="BD129" t="str">
        <f>IF(Table1[[#This Row],[Cost Centre]]="","",Table1[[#This Row],[Cost Centre]])</f>
        <v/>
      </c>
      <c r="BE129" t="str">
        <f>IF(Table1[[#This Row],[Cost Centre]]="","",Table1[[#This Row],[Amount-1]])</f>
        <v/>
      </c>
      <c r="BF129"/>
      <c r="BG129"/>
      <c r="BH129"/>
      <c r="BI129"/>
      <c r="BJ129" t="str">
        <f>IF(Table1[[#This Row],[Date]]="","","No")</f>
        <v/>
      </c>
      <c r="BK129" t="str">
        <f>IF(Table1[[#This Row],[Date]]="","",IF(Table1[[#This Row],[Net Amt]]&lt;0,"Yes","No"))</f>
        <v/>
      </c>
      <c r="BL129" t="str">
        <f>IF(Table1[[#This Row],[Date]]="","",$C$3)</f>
        <v/>
      </c>
      <c r="BM129" t="str">
        <f>IF(Table1[[#This Row],[Date]]="","",-Table1[[#This Row],[Amount-1]])</f>
        <v/>
      </c>
      <c r="BO129" t="str">
        <f>IF(Table1[[#This Row],[Transaction Type]]="","",Table1[[#This Row],[Transaction Type]])</f>
        <v/>
      </c>
      <c r="BP129" t="str">
        <f>IF(Table1[[#This Row],[Instrument No.]]="","",Table1[[#This Row],[Instrument No.]])</f>
        <v/>
      </c>
      <c r="BQ129" t="str">
        <f>IF(Table1[[#This Row],[Instrument No.]]="","",Table1[[#This Row],[Amount-2]])</f>
        <v/>
      </c>
      <c r="BR129" t="str">
        <f>IF(Table1[[#This Row],[Instrument date]]="","",TEXT(Table1[[#This Row],[Instrument date]],"yyyymmdd"))</f>
        <v/>
      </c>
      <c r="BU129" s="48"/>
      <c r="BV129" s="48"/>
    </row>
    <row r="130" spans="1:74">
      <c r="A130" s="16">
        <f t="shared" si="1"/>
        <v>125</v>
      </c>
      <c r="B130" s="17"/>
      <c r="C130" s="57"/>
      <c r="D130" s="61"/>
      <c r="E130" s="61"/>
      <c r="F130" s="57"/>
      <c r="G130" s="18"/>
      <c r="H1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0" s="18"/>
      <c r="J130" s="18"/>
      <c r="K130" s="18"/>
      <c r="L130" s="18"/>
      <c r="M130" s="18"/>
      <c r="N130" s="51"/>
      <c r="O130" s="14">
        <f>IF(Table1[[#This Row],[Date]]="",COUNTA(B131:$B$1005),0)</f>
        <v>0</v>
      </c>
      <c r="P130" s="14">
        <f>IF(COUNTA(Table1[[#This Row],[Payments]:[Receipts]])=0,0,(IF(COUNTA(Table1[[#This Row],[Payments]:[Receipts]])&gt;1,1,0)))</f>
        <v>0</v>
      </c>
      <c r="Q130" s="14">
        <f>IF(Table1[[#This Row],[Date]]="",0,IF(AND(Table1[[#This Row],[Date]]&gt;=$Q$2,Table1[[#This Row],[Date]]&lt;=$Q$3),0,1))</f>
        <v>0</v>
      </c>
      <c r="R130" s="14">
        <f>IF(Table1[[#This Row],[Payments]]="",0,IF(ISNUMBER(Table1[[#This Row],[Payments]]),0,1))</f>
        <v>0</v>
      </c>
      <c r="S130" s="14">
        <f>IF(Table1[[#This Row],[Receipts]]="",0,IF(ISNUMBER(Table1[[#This Row],[Receipts]]),0,1))</f>
        <v>0</v>
      </c>
      <c r="T130" s="14">
        <f>IF(LEN(Table1[[#This Row],[Second Ledger]])&gt;0,IF(TYPE(VLOOKUP(Table1[[#This Row],[Second Ledger]],$CZ:$CZ,1,FALSE))=16,1,0),0)</f>
        <v>0</v>
      </c>
      <c r="U130" s="14">
        <f>IF(Table1[[#This Row],[Date]]="",0,IF(Table1[[#This Row],[Voucher Type]]&gt;0,IF(TYPE(VLOOKUP(Table1[[#This Row],[Voucher Type]],Table1[[#All],[Voucher Type Master]],1,FALSE))=16,1,0),0))</f>
        <v>0</v>
      </c>
      <c r="V1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0" s="14">
        <f>IF(LEN(Table1[[#This Row],[Cost Centre]])&gt;0,IF(TYPE(VLOOKUP(Table1[[#This Row],[Cost Centre]],$DA:$DA,1,FALSE))=16,1,0),0)</f>
        <v>0</v>
      </c>
      <c r="X130" s="14">
        <f>Table1[[#This Row],[Payments]]-Table1[[#This Row],[Receipts]]</f>
        <v>0</v>
      </c>
      <c r="Y130" s="14"/>
      <c r="Z130" s="14"/>
      <c r="AA130" s="14"/>
      <c r="AB130" s="13"/>
      <c r="AC130" s="39"/>
      <c r="AD130" s="39"/>
      <c r="AE130" s="39"/>
      <c r="AF130" s="39"/>
      <c r="AG130" s="42"/>
      <c r="AH1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0" t="str">
        <f>IF(Table1[[#This Row],[Date]]="","",TEXT(Table1[[#This Row],[Date]],"yyyymmdd"))</f>
        <v/>
      </c>
      <c r="AJ130" t="str">
        <f>Table1[[#This Row],[Date2]]</f>
        <v/>
      </c>
      <c r="AK130" t="str">
        <f>IF(Table1[[#This Row],[Date]]="","",Table1[[#This Row],[Voucher Type]])</f>
        <v/>
      </c>
      <c r="AL130" t="str">
        <f>IF(Table1[[#This Row],[Date]]="","",Table1[[#This Row],[Voucher No]])</f>
        <v/>
      </c>
      <c r="AM130" t="str">
        <f>IF(Table1[[#This Row],[Date]]="","",Table1[[#This Row],[Narration]])</f>
        <v/>
      </c>
      <c r="AN130" t="str">
        <f>IF(Table1[[#This Row],[Date]]="","","tallytools-voucherentry-adhjadhh-"&amp;$AH$1&amp;ROW())</f>
        <v/>
      </c>
      <c r="AO130" t="str">
        <f>IF(Table1[[#This Row],[Date]]="","",$AH$1)</f>
        <v/>
      </c>
      <c r="AP130"/>
      <c r="AQ130" t="str">
        <f>IF(Table1[[#This Row],[Date]]="","","No")</f>
        <v/>
      </c>
      <c r="AR130" t="str">
        <f>IF(Table1[[#This Row],[Date]]="","",IF(Table1[[#This Row],[Net Amt]]&lt;0,"No","Yes"))</f>
        <v/>
      </c>
      <c r="AS130" t="str">
        <f>IF(Table1[[#This Row],[Date]]="","",Table1[[#This Row],[Second Ledger]])</f>
        <v/>
      </c>
      <c r="AT130" t="str">
        <f>IF(Table1[[#This Row],[Date]]="","",IF(Table1[[#This Row],[DP-1]]="Yes",-(Table1[[#This Row],[Payments]]+Table1[[#This Row],[Receipts]]),Table1[[#This Row],[Payments]]+Table1[[#This Row],[Receipts]]))</f>
        <v/>
      </c>
      <c r="AU130"/>
      <c r="AV130" t="str">
        <f>IF(Table1[[#This Row],[Bill Ref No]]="","",Table1[[#This Row],[Bill Ref No]])</f>
        <v/>
      </c>
      <c r="AW130" t="str">
        <f>IF(Table1[[#This Row],[Bill ref name]]="","","New Ref")</f>
        <v/>
      </c>
      <c r="AX130" t="str">
        <f>IF(Table1[[#This Row],[Bill ref name]]="","",Table1[[#This Row],[Amount-1]])</f>
        <v/>
      </c>
      <c r="AY130"/>
      <c r="AZ130"/>
      <c r="BA130" t="str">
        <f>IF(Table1[[#This Row],[Cost Centre]]="","","Primary Cost Category")</f>
        <v/>
      </c>
      <c r="BB130" t="str">
        <f>IF(Table1[[#This Row],[Cost Centre]]="","",Table1[[#This Row],[DP-1]])</f>
        <v/>
      </c>
      <c r="BC130"/>
      <c r="BD130" t="str">
        <f>IF(Table1[[#This Row],[Cost Centre]]="","",Table1[[#This Row],[Cost Centre]])</f>
        <v/>
      </c>
      <c r="BE130" t="str">
        <f>IF(Table1[[#This Row],[Cost Centre]]="","",Table1[[#This Row],[Amount-1]])</f>
        <v/>
      </c>
      <c r="BF130"/>
      <c r="BG130"/>
      <c r="BH130"/>
      <c r="BI130"/>
      <c r="BJ130" t="str">
        <f>IF(Table1[[#This Row],[Date]]="","","No")</f>
        <v/>
      </c>
      <c r="BK130" t="str">
        <f>IF(Table1[[#This Row],[Date]]="","",IF(Table1[[#This Row],[Net Amt]]&lt;0,"Yes","No"))</f>
        <v/>
      </c>
      <c r="BL130" t="str">
        <f>IF(Table1[[#This Row],[Date]]="","",$C$3)</f>
        <v/>
      </c>
      <c r="BM130" t="str">
        <f>IF(Table1[[#This Row],[Date]]="","",-Table1[[#This Row],[Amount-1]])</f>
        <v/>
      </c>
      <c r="BO130" t="str">
        <f>IF(Table1[[#This Row],[Transaction Type]]="","",Table1[[#This Row],[Transaction Type]])</f>
        <v/>
      </c>
      <c r="BP130" t="str">
        <f>IF(Table1[[#This Row],[Instrument No.]]="","",Table1[[#This Row],[Instrument No.]])</f>
        <v/>
      </c>
      <c r="BQ130" t="str">
        <f>IF(Table1[[#This Row],[Instrument No.]]="","",Table1[[#This Row],[Amount-2]])</f>
        <v/>
      </c>
      <c r="BR130" t="str">
        <f>IF(Table1[[#This Row],[Instrument date]]="","",TEXT(Table1[[#This Row],[Instrument date]],"yyyymmdd"))</f>
        <v/>
      </c>
      <c r="BU130" s="48"/>
      <c r="BV130" s="48"/>
    </row>
    <row r="131" spans="1:74">
      <c r="A131" s="16">
        <f t="shared" si="1"/>
        <v>126</v>
      </c>
      <c r="B131" s="17"/>
      <c r="C131" s="57"/>
      <c r="D131" s="61"/>
      <c r="E131" s="61"/>
      <c r="F131" s="57"/>
      <c r="G131" s="18"/>
      <c r="H1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1" s="18"/>
      <c r="J131" s="18"/>
      <c r="K131" s="18"/>
      <c r="L131" s="18"/>
      <c r="M131" s="18"/>
      <c r="N131" s="51"/>
      <c r="O131" s="14">
        <f>IF(Table1[[#This Row],[Date]]="",COUNTA(B132:$B$1005),0)</f>
        <v>0</v>
      </c>
      <c r="P131" s="14">
        <f>IF(COUNTA(Table1[[#This Row],[Payments]:[Receipts]])=0,0,(IF(COUNTA(Table1[[#This Row],[Payments]:[Receipts]])&gt;1,1,0)))</f>
        <v>0</v>
      </c>
      <c r="Q131" s="14">
        <f>IF(Table1[[#This Row],[Date]]="",0,IF(AND(Table1[[#This Row],[Date]]&gt;=$Q$2,Table1[[#This Row],[Date]]&lt;=$Q$3),0,1))</f>
        <v>0</v>
      </c>
      <c r="R131" s="14">
        <f>IF(Table1[[#This Row],[Payments]]="",0,IF(ISNUMBER(Table1[[#This Row],[Payments]]),0,1))</f>
        <v>0</v>
      </c>
      <c r="S131" s="14">
        <f>IF(Table1[[#This Row],[Receipts]]="",0,IF(ISNUMBER(Table1[[#This Row],[Receipts]]),0,1))</f>
        <v>0</v>
      </c>
      <c r="T131" s="14">
        <f>IF(LEN(Table1[[#This Row],[Second Ledger]])&gt;0,IF(TYPE(VLOOKUP(Table1[[#This Row],[Second Ledger]],$CZ:$CZ,1,FALSE))=16,1,0),0)</f>
        <v>0</v>
      </c>
      <c r="U131" s="14">
        <f>IF(Table1[[#This Row],[Date]]="",0,IF(Table1[[#This Row],[Voucher Type]]&gt;0,IF(TYPE(VLOOKUP(Table1[[#This Row],[Voucher Type]],Table1[[#All],[Voucher Type Master]],1,FALSE))=16,1,0),0))</f>
        <v>0</v>
      </c>
      <c r="V1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1" s="14">
        <f>IF(LEN(Table1[[#This Row],[Cost Centre]])&gt;0,IF(TYPE(VLOOKUP(Table1[[#This Row],[Cost Centre]],$DA:$DA,1,FALSE))=16,1,0),0)</f>
        <v>0</v>
      </c>
      <c r="X131" s="14">
        <f>Table1[[#This Row],[Payments]]-Table1[[#This Row],[Receipts]]</f>
        <v>0</v>
      </c>
      <c r="Y131" s="14"/>
      <c r="Z131" s="14"/>
      <c r="AA131" s="14"/>
      <c r="AB131" s="13"/>
      <c r="AC131" s="39"/>
      <c r="AD131" s="39"/>
      <c r="AE131" s="39"/>
      <c r="AF131" s="39"/>
      <c r="AG131" s="42"/>
      <c r="AH1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1" t="str">
        <f>IF(Table1[[#This Row],[Date]]="","",TEXT(Table1[[#This Row],[Date]],"yyyymmdd"))</f>
        <v/>
      </c>
      <c r="AJ131" t="str">
        <f>Table1[[#This Row],[Date2]]</f>
        <v/>
      </c>
      <c r="AK131" t="str">
        <f>IF(Table1[[#This Row],[Date]]="","",Table1[[#This Row],[Voucher Type]])</f>
        <v/>
      </c>
      <c r="AL131" t="str">
        <f>IF(Table1[[#This Row],[Date]]="","",Table1[[#This Row],[Voucher No]])</f>
        <v/>
      </c>
      <c r="AM131" t="str">
        <f>IF(Table1[[#This Row],[Date]]="","",Table1[[#This Row],[Narration]])</f>
        <v/>
      </c>
      <c r="AN131" t="str">
        <f>IF(Table1[[#This Row],[Date]]="","","tallytools-voucherentry-adhjadhh-"&amp;$AH$1&amp;ROW())</f>
        <v/>
      </c>
      <c r="AO131" t="str">
        <f>IF(Table1[[#This Row],[Date]]="","",$AH$1)</f>
        <v/>
      </c>
      <c r="AP131"/>
      <c r="AQ131" t="str">
        <f>IF(Table1[[#This Row],[Date]]="","","No")</f>
        <v/>
      </c>
      <c r="AR131" t="str">
        <f>IF(Table1[[#This Row],[Date]]="","",IF(Table1[[#This Row],[Net Amt]]&lt;0,"No","Yes"))</f>
        <v/>
      </c>
      <c r="AS131" t="str">
        <f>IF(Table1[[#This Row],[Date]]="","",Table1[[#This Row],[Second Ledger]])</f>
        <v/>
      </c>
      <c r="AT131" t="str">
        <f>IF(Table1[[#This Row],[Date]]="","",IF(Table1[[#This Row],[DP-1]]="Yes",-(Table1[[#This Row],[Payments]]+Table1[[#This Row],[Receipts]]),Table1[[#This Row],[Payments]]+Table1[[#This Row],[Receipts]]))</f>
        <v/>
      </c>
      <c r="AU131"/>
      <c r="AV131" t="str">
        <f>IF(Table1[[#This Row],[Bill Ref No]]="","",Table1[[#This Row],[Bill Ref No]])</f>
        <v/>
      </c>
      <c r="AW131" t="str">
        <f>IF(Table1[[#This Row],[Bill ref name]]="","","New Ref")</f>
        <v/>
      </c>
      <c r="AX131" t="str">
        <f>IF(Table1[[#This Row],[Bill ref name]]="","",Table1[[#This Row],[Amount-1]])</f>
        <v/>
      </c>
      <c r="AY131"/>
      <c r="AZ131"/>
      <c r="BA131" t="str">
        <f>IF(Table1[[#This Row],[Cost Centre]]="","","Primary Cost Category")</f>
        <v/>
      </c>
      <c r="BB131" t="str">
        <f>IF(Table1[[#This Row],[Cost Centre]]="","",Table1[[#This Row],[DP-1]])</f>
        <v/>
      </c>
      <c r="BC131"/>
      <c r="BD131" t="str">
        <f>IF(Table1[[#This Row],[Cost Centre]]="","",Table1[[#This Row],[Cost Centre]])</f>
        <v/>
      </c>
      <c r="BE131" t="str">
        <f>IF(Table1[[#This Row],[Cost Centre]]="","",Table1[[#This Row],[Amount-1]])</f>
        <v/>
      </c>
      <c r="BF131"/>
      <c r="BG131"/>
      <c r="BH131"/>
      <c r="BI131"/>
      <c r="BJ131" t="str">
        <f>IF(Table1[[#This Row],[Date]]="","","No")</f>
        <v/>
      </c>
      <c r="BK131" t="str">
        <f>IF(Table1[[#This Row],[Date]]="","",IF(Table1[[#This Row],[Net Amt]]&lt;0,"Yes","No"))</f>
        <v/>
      </c>
      <c r="BL131" t="str">
        <f>IF(Table1[[#This Row],[Date]]="","",$C$3)</f>
        <v/>
      </c>
      <c r="BM131" t="str">
        <f>IF(Table1[[#This Row],[Date]]="","",-Table1[[#This Row],[Amount-1]])</f>
        <v/>
      </c>
      <c r="BO131" t="str">
        <f>IF(Table1[[#This Row],[Transaction Type]]="","",Table1[[#This Row],[Transaction Type]])</f>
        <v/>
      </c>
      <c r="BP131" t="str">
        <f>IF(Table1[[#This Row],[Instrument No.]]="","",Table1[[#This Row],[Instrument No.]])</f>
        <v/>
      </c>
      <c r="BQ131" t="str">
        <f>IF(Table1[[#This Row],[Instrument No.]]="","",Table1[[#This Row],[Amount-2]])</f>
        <v/>
      </c>
      <c r="BR131" t="str">
        <f>IF(Table1[[#This Row],[Instrument date]]="","",TEXT(Table1[[#This Row],[Instrument date]],"yyyymmdd"))</f>
        <v/>
      </c>
      <c r="BU131" s="48"/>
      <c r="BV131" s="48"/>
    </row>
    <row r="132" spans="1:74">
      <c r="A132" s="16">
        <f t="shared" si="1"/>
        <v>127</v>
      </c>
      <c r="B132" s="17"/>
      <c r="C132" s="57"/>
      <c r="D132" s="61"/>
      <c r="E132" s="61"/>
      <c r="F132" s="57"/>
      <c r="G132" s="18"/>
      <c r="H1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2" s="18"/>
      <c r="J132" s="18"/>
      <c r="K132" s="18"/>
      <c r="L132" s="18"/>
      <c r="M132" s="18"/>
      <c r="N132" s="51"/>
      <c r="O132" s="14">
        <f>IF(Table1[[#This Row],[Date]]="",COUNTA(B133:$B$1005),0)</f>
        <v>0</v>
      </c>
      <c r="P132" s="14">
        <f>IF(COUNTA(Table1[[#This Row],[Payments]:[Receipts]])=0,0,(IF(COUNTA(Table1[[#This Row],[Payments]:[Receipts]])&gt;1,1,0)))</f>
        <v>0</v>
      </c>
      <c r="Q132" s="14">
        <f>IF(Table1[[#This Row],[Date]]="",0,IF(AND(Table1[[#This Row],[Date]]&gt;=$Q$2,Table1[[#This Row],[Date]]&lt;=$Q$3),0,1))</f>
        <v>0</v>
      </c>
      <c r="R132" s="14">
        <f>IF(Table1[[#This Row],[Payments]]="",0,IF(ISNUMBER(Table1[[#This Row],[Payments]]),0,1))</f>
        <v>0</v>
      </c>
      <c r="S132" s="14">
        <f>IF(Table1[[#This Row],[Receipts]]="",0,IF(ISNUMBER(Table1[[#This Row],[Receipts]]),0,1))</f>
        <v>0</v>
      </c>
      <c r="T132" s="14">
        <f>IF(LEN(Table1[[#This Row],[Second Ledger]])&gt;0,IF(TYPE(VLOOKUP(Table1[[#This Row],[Second Ledger]],$CZ:$CZ,1,FALSE))=16,1,0),0)</f>
        <v>0</v>
      </c>
      <c r="U132" s="14">
        <f>IF(Table1[[#This Row],[Date]]="",0,IF(Table1[[#This Row],[Voucher Type]]&gt;0,IF(TYPE(VLOOKUP(Table1[[#This Row],[Voucher Type]],Table1[[#All],[Voucher Type Master]],1,FALSE))=16,1,0),0))</f>
        <v>0</v>
      </c>
      <c r="V1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2" s="14">
        <f>IF(LEN(Table1[[#This Row],[Cost Centre]])&gt;0,IF(TYPE(VLOOKUP(Table1[[#This Row],[Cost Centre]],$DA:$DA,1,FALSE))=16,1,0),0)</f>
        <v>0</v>
      </c>
      <c r="X132" s="14">
        <f>Table1[[#This Row],[Payments]]-Table1[[#This Row],[Receipts]]</f>
        <v>0</v>
      </c>
      <c r="Y132" s="14"/>
      <c r="Z132" s="14"/>
      <c r="AA132" s="14"/>
      <c r="AB132" s="13"/>
      <c r="AC132" s="39"/>
      <c r="AD132" s="39"/>
      <c r="AE132" s="39"/>
      <c r="AF132" s="39"/>
      <c r="AG132" s="42"/>
      <c r="AH1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2" t="str">
        <f>IF(Table1[[#This Row],[Date]]="","",TEXT(Table1[[#This Row],[Date]],"yyyymmdd"))</f>
        <v/>
      </c>
      <c r="AJ132" t="str">
        <f>Table1[[#This Row],[Date2]]</f>
        <v/>
      </c>
      <c r="AK132" t="str">
        <f>IF(Table1[[#This Row],[Date]]="","",Table1[[#This Row],[Voucher Type]])</f>
        <v/>
      </c>
      <c r="AL132" t="str">
        <f>IF(Table1[[#This Row],[Date]]="","",Table1[[#This Row],[Voucher No]])</f>
        <v/>
      </c>
      <c r="AM132" t="str">
        <f>IF(Table1[[#This Row],[Date]]="","",Table1[[#This Row],[Narration]])</f>
        <v/>
      </c>
      <c r="AN132" t="str">
        <f>IF(Table1[[#This Row],[Date]]="","","tallytools-voucherentry-adhjadhh-"&amp;$AH$1&amp;ROW())</f>
        <v/>
      </c>
      <c r="AO132" t="str">
        <f>IF(Table1[[#This Row],[Date]]="","",$AH$1)</f>
        <v/>
      </c>
      <c r="AP132"/>
      <c r="AQ132" t="str">
        <f>IF(Table1[[#This Row],[Date]]="","","No")</f>
        <v/>
      </c>
      <c r="AR132" t="str">
        <f>IF(Table1[[#This Row],[Date]]="","",IF(Table1[[#This Row],[Net Amt]]&lt;0,"No","Yes"))</f>
        <v/>
      </c>
      <c r="AS132" t="str">
        <f>IF(Table1[[#This Row],[Date]]="","",Table1[[#This Row],[Second Ledger]])</f>
        <v/>
      </c>
      <c r="AT132" t="str">
        <f>IF(Table1[[#This Row],[Date]]="","",IF(Table1[[#This Row],[DP-1]]="Yes",-(Table1[[#This Row],[Payments]]+Table1[[#This Row],[Receipts]]),Table1[[#This Row],[Payments]]+Table1[[#This Row],[Receipts]]))</f>
        <v/>
      </c>
      <c r="AU132"/>
      <c r="AV132" t="str">
        <f>IF(Table1[[#This Row],[Bill Ref No]]="","",Table1[[#This Row],[Bill Ref No]])</f>
        <v/>
      </c>
      <c r="AW132" t="str">
        <f>IF(Table1[[#This Row],[Bill ref name]]="","","New Ref")</f>
        <v/>
      </c>
      <c r="AX132" t="str">
        <f>IF(Table1[[#This Row],[Bill ref name]]="","",Table1[[#This Row],[Amount-1]])</f>
        <v/>
      </c>
      <c r="AY132"/>
      <c r="AZ132"/>
      <c r="BA132" t="str">
        <f>IF(Table1[[#This Row],[Cost Centre]]="","","Primary Cost Category")</f>
        <v/>
      </c>
      <c r="BB132" t="str">
        <f>IF(Table1[[#This Row],[Cost Centre]]="","",Table1[[#This Row],[DP-1]])</f>
        <v/>
      </c>
      <c r="BC132"/>
      <c r="BD132" t="str">
        <f>IF(Table1[[#This Row],[Cost Centre]]="","",Table1[[#This Row],[Cost Centre]])</f>
        <v/>
      </c>
      <c r="BE132" t="str">
        <f>IF(Table1[[#This Row],[Cost Centre]]="","",Table1[[#This Row],[Amount-1]])</f>
        <v/>
      </c>
      <c r="BF132"/>
      <c r="BG132"/>
      <c r="BH132"/>
      <c r="BI132"/>
      <c r="BJ132" t="str">
        <f>IF(Table1[[#This Row],[Date]]="","","No")</f>
        <v/>
      </c>
      <c r="BK132" t="str">
        <f>IF(Table1[[#This Row],[Date]]="","",IF(Table1[[#This Row],[Net Amt]]&lt;0,"Yes","No"))</f>
        <v/>
      </c>
      <c r="BL132" t="str">
        <f>IF(Table1[[#This Row],[Date]]="","",$C$3)</f>
        <v/>
      </c>
      <c r="BM132" t="str">
        <f>IF(Table1[[#This Row],[Date]]="","",-Table1[[#This Row],[Amount-1]])</f>
        <v/>
      </c>
      <c r="BO132" t="str">
        <f>IF(Table1[[#This Row],[Transaction Type]]="","",Table1[[#This Row],[Transaction Type]])</f>
        <v/>
      </c>
      <c r="BP132" t="str">
        <f>IF(Table1[[#This Row],[Instrument No.]]="","",Table1[[#This Row],[Instrument No.]])</f>
        <v/>
      </c>
      <c r="BQ132" t="str">
        <f>IF(Table1[[#This Row],[Instrument No.]]="","",Table1[[#This Row],[Amount-2]])</f>
        <v/>
      </c>
      <c r="BR132" t="str">
        <f>IF(Table1[[#This Row],[Instrument date]]="","",TEXT(Table1[[#This Row],[Instrument date]],"yyyymmdd"))</f>
        <v/>
      </c>
      <c r="BU132" s="48"/>
      <c r="BV132" s="48"/>
    </row>
    <row r="133" spans="1:74">
      <c r="A133" s="16">
        <f t="shared" si="1"/>
        <v>128</v>
      </c>
      <c r="B133" s="17"/>
      <c r="C133" s="57"/>
      <c r="D133" s="61"/>
      <c r="E133" s="61"/>
      <c r="F133" s="57"/>
      <c r="G133" s="18"/>
      <c r="H1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3" s="18"/>
      <c r="J133" s="18"/>
      <c r="K133" s="18"/>
      <c r="L133" s="18"/>
      <c r="M133" s="18"/>
      <c r="N133" s="51"/>
      <c r="O133" s="14">
        <f>IF(Table1[[#This Row],[Date]]="",COUNTA(B134:$B$1005),0)</f>
        <v>0</v>
      </c>
      <c r="P133" s="14">
        <f>IF(COUNTA(Table1[[#This Row],[Payments]:[Receipts]])=0,0,(IF(COUNTA(Table1[[#This Row],[Payments]:[Receipts]])&gt;1,1,0)))</f>
        <v>0</v>
      </c>
      <c r="Q133" s="14">
        <f>IF(Table1[[#This Row],[Date]]="",0,IF(AND(Table1[[#This Row],[Date]]&gt;=$Q$2,Table1[[#This Row],[Date]]&lt;=$Q$3),0,1))</f>
        <v>0</v>
      </c>
      <c r="R133" s="14">
        <f>IF(Table1[[#This Row],[Payments]]="",0,IF(ISNUMBER(Table1[[#This Row],[Payments]]),0,1))</f>
        <v>0</v>
      </c>
      <c r="S133" s="14">
        <f>IF(Table1[[#This Row],[Receipts]]="",0,IF(ISNUMBER(Table1[[#This Row],[Receipts]]),0,1))</f>
        <v>0</v>
      </c>
      <c r="T133" s="14">
        <f>IF(LEN(Table1[[#This Row],[Second Ledger]])&gt;0,IF(TYPE(VLOOKUP(Table1[[#This Row],[Second Ledger]],$CZ:$CZ,1,FALSE))=16,1,0),0)</f>
        <v>0</v>
      </c>
      <c r="U133" s="14">
        <f>IF(Table1[[#This Row],[Date]]="",0,IF(Table1[[#This Row],[Voucher Type]]&gt;0,IF(TYPE(VLOOKUP(Table1[[#This Row],[Voucher Type]],Table1[[#All],[Voucher Type Master]],1,FALSE))=16,1,0),0))</f>
        <v>0</v>
      </c>
      <c r="V1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3" s="14">
        <f>IF(LEN(Table1[[#This Row],[Cost Centre]])&gt;0,IF(TYPE(VLOOKUP(Table1[[#This Row],[Cost Centre]],$DA:$DA,1,FALSE))=16,1,0),0)</f>
        <v>0</v>
      </c>
      <c r="X133" s="14">
        <f>Table1[[#This Row],[Payments]]-Table1[[#This Row],[Receipts]]</f>
        <v>0</v>
      </c>
      <c r="Y133" s="14"/>
      <c r="Z133" s="14"/>
      <c r="AA133" s="14"/>
      <c r="AB133" s="13"/>
      <c r="AC133" s="39"/>
      <c r="AD133" s="39"/>
      <c r="AE133" s="39"/>
      <c r="AF133" s="39"/>
      <c r="AG133" s="42"/>
      <c r="AH1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3" t="str">
        <f>IF(Table1[[#This Row],[Date]]="","",TEXT(Table1[[#This Row],[Date]],"yyyymmdd"))</f>
        <v/>
      </c>
      <c r="AJ133" t="str">
        <f>Table1[[#This Row],[Date2]]</f>
        <v/>
      </c>
      <c r="AK133" t="str">
        <f>IF(Table1[[#This Row],[Date]]="","",Table1[[#This Row],[Voucher Type]])</f>
        <v/>
      </c>
      <c r="AL133" t="str">
        <f>IF(Table1[[#This Row],[Date]]="","",Table1[[#This Row],[Voucher No]])</f>
        <v/>
      </c>
      <c r="AM133" t="str">
        <f>IF(Table1[[#This Row],[Date]]="","",Table1[[#This Row],[Narration]])</f>
        <v/>
      </c>
      <c r="AN133" t="str">
        <f>IF(Table1[[#This Row],[Date]]="","","tallytools-voucherentry-adhjadhh-"&amp;$AH$1&amp;ROW())</f>
        <v/>
      </c>
      <c r="AO133" t="str">
        <f>IF(Table1[[#This Row],[Date]]="","",$AH$1)</f>
        <v/>
      </c>
      <c r="AP133"/>
      <c r="AQ133" t="str">
        <f>IF(Table1[[#This Row],[Date]]="","","No")</f>
        <v/>
      </c>
      <c r="AR133" t="str">
        <f>IF(Table1[[#This Row],[Date]]="","",IF(Table1[[#This Row],[Net Amt]]&lt;0,"No","Yes"))</f>
        <v/>
      </c>
      <c r="AS133" t="str">
        <f>IF(Table1[[#This Row],[Date]]="","",Table1[[#This Row],[Second Ledger]])</f>
        <v/>
      </c>
      <c r="AT133" t="str">
        <f>IF(Table1[[#This Row],[Date]]="","",IF(Table1[[#This Row],[DP-1]]="Yes",-(Table1[[#This Row],[Payments]]+Table1[[#This Row],[Receipts]]),Table1[[#This Row],[Payments]]+Table1[[#This Row],[Receipts]]))</f>
        <v/>
      </c>
      <c r="AU133"/>
      <c r="AV133" t="str">
        <f>IF(Table1[[#This Row],[Bill Ref No]]="","",Table1[[#This Row],[Bill Ref No]])</f>
        <v/>
      </c>
      <c r="AW133" t="str">
        <f>IF(Table1[[#This Row],[Bill ref name]]="","","New Ref")</f>
        <v/>
      </c>
      <c r="AX133" t="str">
        <f>IF(Table1[[#This Row],[Bill ref name]]="","",Table1[[#This Row],[Amount-1]])</f>
        <v/>
      </c>
      <c r="AY133"/>
      <c r="AZ133"/>
      <c r="BA133" t="str">
        <f>IF(Table1[[#This Row],[Cost Centre]]="","","Primary Cost Category")</f>
        <v/>
      </c>
      <c r="BB133" t="str">
        <f>IF(Table1[[#This Row],[Cost Centre]]="","",Table1[[#This Row],[DP-1]])</f>
        <v/>
      </c>
      <c r="BC133"/>
      <c r="BD133" t="str">
        <f>IF(Table1[[#This Row],[Cost Centre]]="","",Table1[[#This Row],[Cost Centre]])</f>
        <v/>
      </c>
      <c r="BE133" t="str">
        <f>IF(Table1[[#This Row],[Cost Centre]]="","",Table1[[#This Row],[Amount-1]])</f>
        <v/>
      </c>
      <c r="BF133"/>
      <c r="BG133"/>
      <c r="BH133"/>
      <c r="BI133"/>
      <c r="BJ133" t="str">
        <f>IF(Table1[[#This Row],[Date]]="","","No")</f>
        <v/>
      </c>
      <c r="BK133" t="str">
        <f>IF(Table1[[#This Row],[Date]]="","",IF(Table1[[#This Row],[Net Amt]]&lt;0,"Yes","No"))</f>
        <v/>
      </c>
      <c r="BL133" t="str">
        <f>IF(Table1[[#This Row],[Date]]="","",$C$3)</f>
        <v/>
      </c>
      <c r="BM133" t="str">
        <f>IF(Table1[[#This Row],[Date]]="","",-Table1[[#This Row],[Amount-1]])</f>
        <v/>
      </c>
      <c r="BO133" t="str">
        <f>IF(Table1[[#This Row],[Transaction Type]]="","",Table1[[#This Row],[Transaction Type]])</f>
        <v/>
      </c>
      <c r="BP133" t="str">
        <f>IF(Table1[[#This Row],[Instrument No.]]="","",Table1[[#This Row],[Instrument No.]])</f>
        <v/>
      </c>
      <c r="BQ133" t="str">
        <f>IF(Table1[[#This Row],[Instrument No.]]="","",Table1[[#This Row],[Amount-2]])</f>
        <v/>
      </c>
      <c r="BR133" t="str">
        <f>IF(Table1[[#This Row],[Instrument date]]="","",TEXT(Table1[[#This Row],[Instrument date]],"yyyymmdd"))</f>
        <v/>
      </c>
      <c r="BU133" s="48"/>
      <c r="BV133" s="48"/>
    </row>
    <row r="134" spans="1:74">
      <c r="A134" s="16">
        <f t="shared" si="1"/>
        <v>129</v>
      </c>
      <c r="B134" s="17"/>
      <c r="C134" s="57"/>
      <c r="D134" s="61"/>
      <c r="E134" s="61"/>
      <c r="F134" s="57"/>
      <c r="G134" s="18"/>
      <c r="H1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4" s="18"/>
      <c r="J134" s="18"/>
      <c r="K134" s="18"/>
      <c r="L134" s="18"/>
      <c r="M134" s="18"/>
      <c r="N134" s="51"/>
      <c r="O134" s="14">
        <f>IF(Table1[[#This Row],[Date]]="",COUNTA(B135:$B$1005),0)</f>
        <v>0</v>
      </c>
      <c r="P134" s="14">
        <f>IF(COUNTA(Table1[[#This Row],[Payments]:[Receipts]])=0,0,(IF(COUNTA(Table1[[#This Row],[Payments]:[Receipts]])&gt;1,1,0)))</f>
        <v>0</v>
      </c>
      <c r="Q134" s="14">
        <f>IF(Table1[[#This Row],[Date]]="",0,IF(AND(Table1[[#This Row],[Date]]&gt;=$Q$2,Table1[[#This Row],[Date]]&lt;=$Q$3),0,1))</f>
        <v>0</v>
      </c>
      <c r="R134" s="14">
        <f>IF(Table1[[#This Row],[Payments]]="",0,IF(ISNUMBER(Table1[[#This Row],[Payments]]),0,1))</f>
        <v>0</v>
      </c>
      <c r="S134" s="14">
        <f>IF(Table1[[#This Row],[Receipts]]="",0,IF(ISNUMBER(Table1[[#This Row],[Receipts]]),0,1))</f>
        <v>0</v>
      </c>
      <c r="T134" s="14">
        <f>IF(LEN(Table1[[#This Row],[Second Ledger]])&gt;0,IF(TYPE(VLOOKUP(Table1[[#This Row],[Second Ledger]],$CZ:$CZ,1,FALSE))=16,1,0),0)</f>
        <v>0</v>
      </c>
      <c r="U134" s="14">
        <f>IF(Table1[[#This Row],[Date]]="",0,IF(Table1[[#This Row],[Voucher Type]]&gt;0,IF(TYPE(VLOOKUP(Table1[[#This Row],[Voucher Type]],Table1[[#All],[Voucher Type Master]],1,FALSE))=16,1,0),0))</f>
        <v>0</v>
      </c>
      <c r="V1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4" s="14">
        <f>IF(LEN(Table1[[#This Row],[Cost Centre]])&gt;0,IF(TYPE(VLOOKUP(Table1[[#This Row],[Cost Centre]],$DA:$DA,1,FALSE))=16,1,0),0)</f>
        <v>0</v>
      </c>
      <c r="X134" s="14">
        <f>Table1[[#This Row],[Payments]]-Table1[[#This Row],[Receipts]]</f>
        <v>0</v>
      </c>
      <c r="Y134" s="14"/>
      <c r="Z134" s="14"/>
      <c r="AA134" s="14"/>
      <c r="AB134" s="13"/>
      <c r="AC134" s="39"/>
      <c r="AD134" s="39"/>
      <c r="AE134" s="39"/>
      <c r="AF134" s="39"/>
      <c r="AG134" s="42"/>
      <c r="AH1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4" t="str">
        <f>IF(Table1[[#This Row],[Date]]="","",TEXT(Table1[[#This Row],[Date]],"yyyymmdd"))</f>
        <v/>
      </c>
      <c r="AJ134" t="str">
        <f>Table1[[#This Row],[Date2]]</f>
        <v/>
      </c>
      <c r="AK134" t="str">
        <f>IF(Table1[[#This Row],[Date]]="","",Table1[[#This Row],[Voucher Type]])</f>
        <v/>
      </c>
      <c r="AL134" t="str">
        <f>IF(Table1[[#This Row],[Date]]="","",Table1[[#This Row],[Voucher No]])</f>
        <v/>
      </c>
      <c r="AM134" t="str">
        <f>IF(Table1[[#This Row],[Date]]="","",Table1[[#This Row],[Narration]])</f>
        <v/>
      </c>
      <c r="AN134" t="str">
        <f>IF(Table1[[#This Row],[Date]]="","","tallytools-voucherentry-adhjadhh-"&amp;$AH$1&amp;ROW())</f>
        <v/>
      </c>
      <c r="AO134" t="str">
        <f>IF(Table1[[#This Row],[Date]]="","",$AH$1)</f>
        <v/>
      </c>
      <c r="AP134"/>
      <c r="AQ134" t="str">
        <f>IF(Table1[[#This Row],[Date]]="","","No")</f>
        <v/>
      </c>
      <c r="AR134" t="str">
        <f>IF(Table1[[#This Row],[Date]]="","",IF(Table1[[#This Row],[Net Amt]]&lt;0,"No","Yes"))</f>
        <v/>
      </c>
      <c r="AS134" t="str">
        <f>IF(Table1[[#This Row],[Date]]="","",Table1[[#This Row],[Second Ledger]])</f>
        <v/>
      </c>
      <c r="AT134" t="str">
        <f>IF(Table1[[#This Row],[Date]]="","",IF(Table1[[#This Row],[DP-1]]="Yes",-(Table1[[#This Row],[Payments]]+Table1[[#This Row],[Receipts]]),Table1[[#This Row],[Payments]]+Table1[[#This Row],[Receipts]]))</f>
        <v/>
      </c>
      <c r="AU134"/>
      <c r="AV134" t="str">
        <f>IF(Table1[[#This Row],[Bill Ref No]]="","",Table1[[#This Row],[Bill Ref No]])</f>
        <v/>
      </c>
      <c r="AW134" t="str">
        <f>IF(Table1[[#This Row],[Bill ref name]]="","","New Ref")</f>
        <v/>
      </c>
      <c r="AX134" t="str">
        <f>IF(Table1[[#This Row],[Bill ref name]]="","",Table1[[#This Row],[Amount-1]])</f>
        <v/>
      </c>
      <c r="AY134"/>
      <c r="AZ134"/>
      <c r="BA134" t="str">
        <f>IF(Table1[[#This Row],[Cost Centre]]="","","Primary Cost Category")</f>
        <v/>
      </c>
      <c r="BB134" t="str">
        <f>IF(Table1[[#This Row],[Cost Centre]]="","",Table1[[#This Row],[DP-1]])</f>
        <v/>
      </c>
      <c r="BC134"/>
      <c r="BD134" t="str">
        <f>IF(Table1[[#This Row],[Cost Centre]]="","",Table1[[#This Row],[Cost Centre]])</f>
        <v/>
      </c>
      <c r="BE134" t="str">
        <f>IF(Table1[[#This Row],[Cost Centre]]="","",Table1[[#This Row],[Amount-1]])</f>
        <v/>
      </c>
      <c r="BF134"/>
      <c r="BG134"/>
      <c r="BH134"/>
      <c r="BI134"/>
      <c r="BJ134" t="str">
        <f>IF(Table1[[#This Row],[Date]]="","","No")</f>
        <v/>
      </c>
      <c r="BK134" t="str">
        <f>IF(Table1[[#This Row],[Date]]="","",IF(Table1[[#This Row],[Net Amt]]&lt;0,"Yes","No"))</f>
        <v/>
      </c>
      <c r="BL134" t="str">
        <f>IF(Table1[[#This Row],[Date]]="","",$C$3)</f>
        <v/>
      </c>
      <c r="BM134" t="str">
        <f>IF(Table1[[#This Row],[Date]]="","",-Table1[[#This Row],[Amount-1]])</f>
        <v/>
      </c>
      <c r="BO134" t="str">
        <f>IF(Table1[[#This Row],[Transaction Type]]="","",Table1[[#This Row],[Transaction Type]])</f>
        <v/>
      </c>
      <c r="BP134" t="str">
        <f>IF(Table1[[#This Row],[Instrument No.]]="","",Table1[[#This Row],[Instrument No.]])</f>
        <v/>
      </c>
      <c r="BQ134" t="str">
        <f>IF(Table1[[#This Row],[Instrument No.]]="","",Table1[[#This Row],[Amount-2]])</f>
        <v/>
      </c>
      <c r="BR134" t="str">
        <f>IF(Table1[[#This Row],[Instrument date]]="","",TEXT(Table1[[#This Row],[Instrument date]],"yyyymmdd"))</f>
        <v/>
      </c>
      <c r="BU134" s="48"/>
      <c r="BV134" s="48"/>
    </row>
    <row r="135" spans="1:74">
      <c r="A135" s="16">
        <f t="shared" si="1"/>
        <v>130</v>
      </c>
      <c r="B135" s="17"/>
      <c r="C135" s="57"/>
      <c r="D135" s="61"/>
      <c r="E135" s="61"/>
      <c r="F135" s="57"/>
      <c r="G135" s="18"/>
      <c r="H1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5" s="18"/>
      <c r="J135" s="18"/>
      <c r="K135" s="18"/>
      <c r="L135" s="18"/>
      <c r="M135" s="18"/>
      <c r="N135" s="51"/>
      <c r="O135" s="14">
        <f>IF(Table1[[#This Row],[Date]]="",COUNTA(B136:$B$1005),0)</f>
        <v>0</v>
      </c>
      <c r="P135" s="14">
        <f>IF(COUNTA(Table1[[#This Row],[Payments]:[Receipts]])=0,0,(IF(COUNTA(Table1[[#This Row],[Payments]:[Receipts]])&gt;1,1,0)))</f>
        <v>0</v>
      </c>
      <c r="Q135" s="14">
        <f>IF(Table1[[#This Row],[Date]]="",0,IF(AND(Table1[[#This Row],[Date]]&gt;=$Q$2,Table1[[#This Row],[Date]]&lt;=$Q$3),0,1))</f>
        <v>0</v>
      </c>
      <c r="R135" s="14">
        <f>IF(Table1[[#This Row],[Payments]]="",0,IF(ISNUMBER(Table1[[#This Row],[Payments]]),0,1))</f>
        <v>0</v>
      </c>
      <c r="S135" s="14">
        <f>IF(Table1[[#This Row],[Receipts]]="",0,IF(ISNUMBER(Table1[[#This Row],[Receipts]]),0,1))</f>
        <v>0</v>
      </c>
      <c r="T135" s="14">
        <f>IF(LEN(Table1[[#This Row],[Second Ledger]])&gt;0,IF(TYPE(VLOOKUP(Table1[[#This Row],[Second Ledger]],$CZ:$CZ,1,FALSE))=16,1,0),0)</f>
        <v>0</v>
      </c>
      <c r="U135" s="14">
        <f>IF(Table1[[#This Row],[Date]]="",0,IF(Table1[[#This Row],[Voucher Type]]&gt;0,IF(TYPE(VLOOKUP(Table1[[#This Row],[Voucher Type]],Table1[[#All],[Voucher Type Master]],1,FALSE))=16,1,0),0))</f>
        <v>0</v>
      </c>
      <c r="V1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5" s="14">
        <f>IF(LEN(Table1[[#This Row],[Cost Centre]])&gt;0,IF(TYPE(VLOOKUP(Table1[[#This Row],[Cost Centre]],$DA:$DA,1,FALSE))=16,1,0),0)</f>
        <v>0</v>
      </c>
      <c r="X135" s="14">
        <f>Table1[[#This Row],[Payments]]-Table1[[#This Row],[Receipts]]</f>
        <v>0</v>
      </c>
      <c r="Y135" s="14"/>
      <c r="Z135" s="14"/>
      <c r="AA135" s="14"/>
      <c r="AB135" s="13"/>
      <c r="AC135" s="39"/>
      <c r="AD135" s="39"/>
      <c r="AE135" s="39"/>
      <c r="AF135" s="39"/>
      <c r="AG135" s="42"/>
      <c r="AH1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5" t="str">
        <f>IF(Table1[[#This Row],[Date]]="","",TEXT(Table1[[#This Row],[Date]],"yyyymmdd"))</f>
        <v/>
      </c>
      <c r="AJ135" t="str">
        <f>Table1[[#This Row],[Date2]]</f>
        <v/>
      </c>
      <c r="AK135" t="str">
        <f>IF(Table1[[#This Row],[Date]]="","",Table1[[#This Row],[Voucher Type]])</f>
        <v/>
      </c>
      <c r="AL135" t="str">
        <f>IF(Table1[[#This Row],[Date]]="","",Table1[[#This Row],[Voucher No]])</f>
        <v/>
      </c>
      <c r="AM135" t="str">
        <f>IF(Table1[[#This Row],[Date]]="","",Table1[[#This Row],[Narration]])</f>
        <v/>
      </c>
      <c r="AN135" t="str">
        <f>IF(Table1[[#This Row],[Date]]="","","tallytools-voucherentry-adhjadhh-"&amp;$AH$1&amp;ROW())</f>
        <v/>
      </c>
      <c r="AO135" t="str">
        <f>IF(Table1[[#This Row],[Date]]="","",$AH$1)</f>
        <v/>
      </c>
      <c r="AP135"/>
      <c r="AQ135" t="str">
        <f>IF(Table1[[#This Row],[Date]]="","","No")</f>
        <v/>
      </c>
      <c r="AR135" t="str">
        <f>IF(Table1[[#This Row],[Date]]="","",IF(Table1[[#This Row],[Net Amt]]&lt;0,"No","Yes"))</f>
        <v/>
      </c>
      <c r="AS135" t="str">
        <f>IF(Table1[[#This Row],[Date]]="","",Table1[[#This Row],[Second Ledger]])</f>
        <v/>
      </c>
      <c r="AT135" t="str">
        <f>IF(Table1[[#This Row],[Date]]="","",IF(Table1[[#This Row],[DP-1]]="Yes",-(Table1[[#This Row],[Payments]]+Table1[[#This Row],[Receipts]]),Table1[[#This Row],[Payments]]+Table1[[#This Row],[Receipts]]))</f>
        <v/>
      </c>
      <c r="AU135"/>
      <c r="AV135" t="str">
        <f>IF(Table1[[#This Row],[Bill Ref No]]="","",Table1[[#This Row],[Bill Ref No]])</f>
        <v/>
      </c>
      <c r="AW135" t="str">
        <f>IF(Table1[[#This Row],[Bill ref name]]="","","New Ref")</f>
        <v/>
      </c>
      <c r="AX135" t="str">
        <f>IF(Table1[[#This Row],[Bill ref name]]="","",Table1[[#This Row],[Amount-1]])</f>
        <v/>
      </c>
      <c r="AY135"/>
      <c r="AZ135"/>
      <c r="BA135" t="str">
        <f>IF(Table1[[#This Row],[Cost Centre]]="","","Primary Cost Category")</f>
        <v/>
      </c>
      <c r="BB135" t="str">
        <f>IF(Table1[[#This Row],[Cost Centre]]="","",Table1[[#This Row],[DP-1]])</f>
        <v/>
      </c>
      <c r="BC135"/>
      <c r="BD135" t="str">
        <f>IF(Table1[[#This Row],[Cost Centre]]="","",Table1[[#This Row],[Cost Centre]])</f>
        <v/>
      </c>
      <c r="BE135" t="str">
        <f>IF(Table1[[#This Row],[Cost Centre]]="","",Table1[[#This Row],[Amount-1]])</f>
        <v/>
      </c>
      <c r="BF135"/>
      <c r="BG135"/>
      <c r="BH135"/>
      <c r="BI135"/>
      <c r="BJ135" t="str">
        <f>IF(Table1[[#This Row],[Date]]="","","No")</f>
        <v/>
      </c>
      <c r="BK135" t="str">
        <f>IF(Table1[[#This Row],[Date]]="","",IF(Table1[[#This Row],[Net Amt]]&lt;0,"Yes","No"))</f>
        <v/>
      </c>
      <c r="BL135" t="str">
        <f>IF(Table1[[#This Row],[Date]]="","",$C$3)</f>
        <v/>
      </c>
      <c r="BM135" t="str">
        <f>IF(Table1[[#This Row],[Date]]="","",-Table1[[#This Row],[Amount-1]])</f>
        <v/>
      </c>
      <c r="BO135" t="str">
        <f>IF(Table1[[#This Row],[Transaction Type]]="","",Table1[[#This Row],[Transaction Type]])</f>
        <v/>
      </c>
      <c r="BP135" t="str">
        <f>IF(Table1[[#This Row],[Instrument No.]]="","",Table1[[#This Row],[Instrument No.]])</f>
        <v/>
      </c>
      <c r="BQ135" t="str">
        <f>IF(Table1[[#This Row],[Instrument No.]]="","",Table1[[#This Row],[Amount-2]])</f>
        <v/>
      </c>
      <c r="BR135" t="str">
        <f>IF(Table1[[#This Row],[Instrument date]]="","",TEXT(Table1[[#This Row],[Instrument date]],"yyyymmdd"))</f>
        <v/>
      </c>
      <c r="BU135" s="48"/>
      <c r="BV135" s="48"/>
    </row>
    <row r="136" spans="1:74">
      <c r="A136" s="16">
        <f t="shared" ref="A136:A199" si="2">A135+1</f>
        <v>131</v>
      </c>
      <c r="B136" s="17"/>
      <c r="C136" s="57"/>
      <c r="D136" s="61"/>
      <c r="E136" s="61"/>
      <c r="F136" s="57"/>
      <c r="G136" s="18"/>
      <c r="H1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6" s="18"/>
      <c r="J136" s="18"/>
      <c r="K136" s="18"/>
      <c r="L136" s="18"/>
      <c r="M136" s="18"/>
      <c r="N136" s="51"/>
      <c r="O136" s="14">
        <f>IF(Table1[[#This Row],[Date]]="",COUNTA(B137:$B$1005),0)</f>
        <v>0</v>
      </c>
      <c r="P136" s="14">
        <f>IF(COUNTA(Table1[[#This Row],[Payments]:[Receipts]])=0,0,(IF(COUNTA(Table1[[#This Row],[Payments]:[Receipts]])&gt;1,1,0)))</f>
        <v>0</v>
      </c>
      <c r="Q136" s="14">
        <f>IF(Table1[[#This Row],[Date]]="",0,IF(AND(Table1[[#This Row],[Date]]&gt;=$Q$2,Table1[[#This Row],[Date]]&lt;=$Q$3),0,1))</f>
        <v>0</v>
      </c>
      <c r="R136" s="14">
        <f>IF(Table1[[#This Row],[Payments]]="",0,IF(ISNUMBER(Table1[[#This Row],[Payments]]),0,1))</f>
        <v>0</v>
      </c>
      <c r="S136" s="14">
        <f>IF(Table1[[#This Row],[Receipts]]="",0,IF(ISNUMBER(Table1[[#This Row],[Receipts]]),0,1))</f>
        <v>0</v>
      </c>
      <c r="T136" s="14">
        <f>IF(LEN(Table1[[#This Row],[Second Ledger]])&gt;0,IF(TYPE(VLOOKUP(Table1[[#This Row],[Second Ledger]],$CZ:$CZ,1,FALSE))=16,1,0),0)</f>
        <v>0</v>
      </c>
      <c r="U136" s="14">
        <f>IF(Table1[[#This Row],[Date]]="",0,IF(Table1[[#This Row],[Voucher Type]]&gt;0,IF(TYPE(VLOOKUP(Table1[[#This Row],[Voucher Type]],Table1[[#All],[Voucher Type Master]],1,FALSE))=16,1,0),0))</f>
        <v>0</v>
      </c>
      <c r="V1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6" s="14">
        <f>IF(LEN(Table1[[#This Row],[Cost Centre]])&gt;0,IF(TYPE(VLOOKUP(Table1[[#This Row],[Cost Centre]],$DA:$DA,1,FALSE))=16,1,0),0)</f>
        <v>0</v>
      </c>
      <c r="X136" s="14">
        <f>Table1[[#This Row],[Payments]]-Table1[[#This Row],[Receipts]]</f>
        <v>0</v>
      </c>
      <c r="Y136" s="14"/>
      <c r="Z136" s="14"/>
      <c r="AA136" s="14"/>
      <c r="AB136" s="13"/>
      <c r="AC136" s="39"/>
      <c r="AD136" s="39"/>
      <c r="AE136" s="39"/>
      <c r="AF136" s="39"/>
      <c r="AG136" s="42"/>
      <c r="AH1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6" t="str">
        <f>IF(Table1[[#This Row],[Date]]="","",TEXT(Table1[[#This Row],[Date]],"yyyymmdd"))</f>
        <v/>
      </c>
      <c r="AJ136" t="str">
        <f>Table1[[#This Row],[Date2]]</f>
        <v/>
      </c>
      <c r="AK136" t="str">
        <f>IF(Table1[[#This Row],[Date]]="","",Table1[[#This Row],[Voucher Type]])</f>
        <v/>
      </c>
      <c r="AL136" t="str">
        <f>IF(Table1[[#This Row],[Date]]="","",Table1[[#This Row],[Voucher No]])</f>
        <v/>
      </c>
      <c r="AM136" t="str">
        <f>IF(Table1[[#This Row],[Date]]="","",Table1[[#This Row],[Narration]])</f>
        <v/>
      </c>
      <c r="AN136" t="str">
        <f>IF(Table1[[#This Row],[Date]]="","","tallytools-voucherentry-adhjadhh-"&amp;$AH$1&amp;ROW())</f>
        <v/>
      </c>
      <c r="AO136" t="str">
        <f>IF(Table1[[#This Row],[Date]]="","",$AH$1)</f>
        <v/>
      </c>
      <c r="AP136"/>
      <c r="AQ136" t="str">
        <f>IF(Table1[[#This Row],[Date]]="","","No")</f>
        <v/>
      </c>
      <c r="AR136" t="str">
        <f>IF(Table1[[#This Row],[Date]]="","",IF(Table1[[#This Row],[Net Amt]]&lt;0,"No","Yes"))</f>
        <v/>
      </c>
      <c r="AS136" t="str">
        <f>IF(Table1[[#This Row],[Date]]="","",Table1[[#This Row],[Second Ledger]])</f>
        <v/>
      </c>
      <c r="AT136" t="str">
        <f>IF(Table1[[#This Row],[Date]]="","",IF(Table1[[#This Row],[DP-1]]="Yes",-(Table1[[#This Row],[Payments]]+Table1[[#This Row],[Receipts]]),Table1[[#This Row],[Payments]]+Table1[[#This Row],[Receipts]]))</f>
        <v/>
      </c>
      <c r="AU136"/>
      <c r="AV136" t="str">
        <f>IF(Table1[[#This Row],[Bill Ref No]]="","",Table1[[#This Row],[Bill Ref No]])</f>
        <v/>
      </c>
      <c r="AW136" t="str">
        <f>IF(Table1[[#This Row],[Bill ref name]]="","","New Ref")</f>
        <v/>
      </c>
      <c r="AX136" t="str">
        <f>IF(Table1[[#This Row],[Bill ref name]]="","",Table1[[#This Row],[Amount-1]])</f>
        <v/>
      </c>
      <c r="AY136"/>
      <c r="AZ136"/>
      <c r="BA136" t="str">
        <f>IF(Table1[[#This Row],[Cost Centre]]="","","Primary Cost Category")</f>
        <v/>
      </c>
      <c r="BB136" t="str">
        <f>IF(Table1[[#This Row],[Cost Centre]]="","",Table1[[#This Row],[DP-1]])</f>
        <v/>
      </c>
      <c r="BC136"/>
      <c r="BD136" t="str">
        <f>IF(Table1[[#This Row],[Cost Centre]]="","",Table1[[#This Row],[Cost Centre]])</f>
        <v/>
      </c>
      <c r="BE136" t="str">
        <f>IF(Table1[[#This Row],[Cost Centre]]="","",Table1[[#This Row],[Amount-1]])</f>
        <v/>
      </c>
      <c r="BF136"/>
      <c r="BG136"/>
      <c r="BH136"/>
      <c r="BI136"/>
      <c r="BJ136" t="str">
        <f>IF(Table1[[#This Row],[Date]]="","","No")</f>
        <v/>
      </c>
      <c r="BK136" t="str">
        <f>IF(Table1[[#This Row],[Date]]="","",IF(Table1[[#This Row],[Net Amt]]&lt;0,"Yes","No"))</f>
        <v/>
      </c>
      <c r="BL136" t="str">
        <f>IF(Table1[[#This Row],[Date]]="","",$C$3)</f>
        <v/>
      </c>
      <c r="BM136" t="str">
        <f>IF(Table1[[#This Row],[Date]]="","",-Table1[[#This Row],[Amount-1]])</f>
        <v/>
      </c>
      <c r="BO136" t="str">
        <f>IF(Table1[[#This Row],[Transaction Type]]="","",Table1[[#This Row],[Transaction Type]])</f>
        <v/>
      </c>
      <c r="BP136" t="str">
        <f>IF(Table1[[#This Row],[Instrument No.]]="","",Table1[[#This Row],[Instrument No.]])</f>
        <v/>
      </c>
      <c r="BQ136" t="str">
        <f>IF(Table1[[#This Row],[Instrument No.]]="","",Table1[[#This Row],[Amount-2]])</f>
        <v/>
      </c>
      <c r="BR136" t="str">
        <f>IF(Table1[[#This Row],[Instrument date]]="","",TEXT(Table1[[#This Row],[Instrument date]],"yyyymmdd"))</f>
        <v/>
      </c>
      <c r="BU136" s="48"/>
      <c r="BV136" s="48"/>
    </row>
    <row r="137" spans="1:74">
      <c r="A137" s="16">
        <f t="shared" si="2"/>
        <v>132</v>
      </c>
      <c r="B137" s="17"/>
      <c r="C137" s="57"/>
      <c r="D137" s="61"/>
      <c r="E137" s="61"/>
      <c r="F137" s="57"/>
      <c r="G137" s="18"/>
      <c r="H1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7" s="18"/>
      <c r="J137" s="18"/>
      <c r="K137" s="18"/>
      <c r="L137" s="18"/>
      <c r="M137" s="18"/>
      <c r="N137" s="51"/>
      <c r="O137" s="14">
        <f>IF(Table1[[#This Row],[Date]]="",COUNTA(B138:$B$1005),0)</f>
        <v>0</v>
      </c>
      <c r="P137" s="14">
        <f>IF(COUNTA(Table1[[#This Row],[Payments]:[Receipts]])=0,0,(IF(COUNTA(Table1[[#This Row],[Payments]:[Receipts]])&gt;1,1,0)))</f>
        <v>0</v>
      </c>
      <c r="Q137" s="14">
        <f>IF(Table1[[#This Row],[Date]]="",0,IF(AND(Table1[[#This Row],[Date]]&gt;=$Q$2,Table1[[#This Row],[Date]]&lt;=$Q$3),0,1))</f>
        <v>0</v>
      </c>
      <c r="R137" s="14">
        <f>IF(Table1[[#This Row],[Payments]]="",0,IF(ISNUMBER(Table1[[#This Row],[Payments]]),0,1))</f>
        <v>0</v>
      </c>
      <c r="S137" s="14">
        <f>IF(Table1[[#This Row],[Receipts]]="",0,IF(ISNUMBER(Table1[[#This Row],[Receipts]]),0,1))</f>
        <v>0</v>
      </c>
      <c r="T137" s="14">
        <f>IF(LEN(Table1[[#This Row],[Second Ledger]])&gt;0,IF(TYPE(VLOOKUP(Table1[[#This Row],[Second Ledger]],$CZ:$CZ,1,FALSE))=16,1,0),0)</f>
        <v>0</v>
      </c>
      <c r="U137" s="14">
        <f>IF(Table1[[#This Row],[Date]]="",0,IF(Table1[[#This Row],[Voucher Type]]&gt;0,IF(TYPE(VLOOKUP(Table1[[#This Row],[Voucher Type]],Table1[[#All],[Voucher Type Master]],1,FALSE))=16,1,0),0))</f>
        <v>0</v>
      </c>
      <c r="V1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7" s="14">
        <f>IF(LEN(Table1[[#This Row],[Cost Centre]])&gt;0,IF(TYPE(VLOOKUP(Table1[[#This Row],[Cost Centre]],$DA:$DA,1,FALSE))=16,1,0),0)</f>
        <v>0</v>
      </c>
      <c r="X137" s="14">
        <f>Table1[[#This Row],[Payments]]-Table1[[#This Row],[Receipts]]</f>
        <v>0</v>
      </c>
      <c r="Y137" s="14"/>
      <c r="Z137" s="14"/>
      <c r="AA137" s="14"/>
      <c r="AB137" s="13"/>
      <c r="AC137" s="39"/>
      <c r="AD137" s="39"/>
      <c r="AE137" s="39"/>
      <c r="AF137" s="39"/>
      <c r="AG137" s="42"/>
      <c r="AH1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7" t="str">
        <f>IF(Table1[[#This Row],[Date]]="","",TEXT(Table1[[#This Row],[Date]],"yyyymmdd"))</f>
        <v/>
      </c>
      <c r="AJ137" t="str">
        <f>Table1[[#This Row],[Date2]]</f>
        <v/>
      </c>
      <c r="AK137" t="str">
        <f>IF(Table1[[#This Row],[Date]]="","",Table1[[#This Row],[Voucher Type]])</f>
        <v/>
      </c>
      <c r="AL137" t="str">
        <f>IF(Table1[[#This Row],[Date]]="","",Table1[[#This Row],[Voucher No]])</f>
        <v/>
      </c>
      <c r="AM137" t="str">
        <f>IF(Table1[[#This Row],[Date]]="","",Table1[[#This Row],[Narration]])</f>
        <v/>
      </c>
      <c r="AN137" t="str">
        <f>IF(Table1[[#This Row],[Date]]="","","tallytools-voucherentry-adhjadhh-"&amp;$AH$1&amp;ROW())</f>
        <v/>
      </c>
      <c r="AO137" t="str">
        <f>IF(Table1[[#This Row],[Date]]="","",$AH$1)</f>
        <v/>
      </c>
      <c r="AP137"/>
      <c r="AQ137" t="str">
        <f>IF(Table1[[#This Row],[Date]]="","","No")</f>
        <v/>
      </c>
      <c r="AR137" t="str">
        <f>IF(Table1[[#This Row],[Date]]="","",IF(Table1[[#This Row],[Net Amt]]&lt;0,"No","Yes"))</f>
        <v/>
      </c>
      <c r="AS137" t="str">
        <f>IF(Table1[[#This Row],[Date]]="","",Table1[[#This Row],[Second Ledger]])</f>
        <v/>
      </c>
      <c r="AT137" t="str">
        <f>IF(Table1[[#This Row],[Date]]="","",IF(Table1[[#This Row],[DP-1]]="Yes",-(Table1[[#This Row],[Payments]]+Table1[[#This Row],[Receipts]]),Table1[[#This Row],[Payments]]+Table1[[#This Row],[Receipts]]))</f>
        <v/>
      </c>
      <c r="AU137"/>
      <c r="AV137" t="str">
        <f>IF(Table1[[#This Row],[Bill Ref No]]="","",Table1[[#This Row],[Bill Ref No]])</f>
        <v/>
      </c>
      <c r="AW137" t="str">
        <f>IF(Table1[[#This Row],[Bill ref name]]="","","New Ref")</f>
        <v/>
      </c>
      <c r="AX137" t="str">
        <f>IF(Table1[[#This Row],[Bill ref name]]="","",Table1[[#This Row],[Amount-1]])</f>
        <v/>
      </c>
      <c r="AY137"/>
      <c r="AZ137"/>
      <c r="BA137" t="str">
        <f>IF(Table1[[#This Row],[Cost Centre]]="","","Primary Cost Category")</f>
        <v/>
      </c>
      <c r="BB137" t="str">
        <f>IF(Table1[[#This Row],[Cost Centre]]="","",Table1[[#This Row],[DP-1]])</f>
        <v/>
      </c>
      <c r="BC137"/>
      <c r="BD137" t="str">
        <f>IF(Table1[[#This Row],[Cost Centre]]="","",Table1[[#This Row],[Cost Centre]])</f>
        <v/>
      </c>
      <c r="BE137" t="str">
        <f>IF(Table1[[#This Row],[Cost Centre]]="","",Table1[[#This Row],[Amount-1]])</f>
        <v/>
      </c>
      <c r="BF137"/>
      <c r="BG137"/>
      <c r="BH137"/>
      <c r="BI137"/>
      <c r="BJ137" t="str">
        <f>IF(Table1[[#This Row],[Date]]="","","No")</f>
        <v/>
      </c>
      <c r="BK137" t="str">
        <f>IF(Table1[[#This Row],[Date]]="","",IF(Table1[[#This Row],[Net Amt]]&lt;0,"Yes","No"))</f>
        <v/>
      </c>
      <c r="BL137" t="str">
        <f>IF(Table1[[#This Row],[Date]]="","",$C$3)</f>
        <v/>
      </c>
      <c r="BM137" t="str">
        <f>IF(Table1[[#This Row],[Date]]="","",-Table1[[#This Row],[Amount-1]])</f>
        <v/>
      </c>
      <c r="BO137" t="str">
        <f>IF(Table1[[#This Row],[Transaction Type]]="","",Table1[[#This Row],[Transaction Type]])</f>
        <v/>
      </c>
      <c r="BP137" t="str">
        <f>IF(Table1[[#This Row],[Instrument No.]]="","",Table1[[#This Row],[Instrument No.]])</f>
        <v/>
      </c>
      <c r="BQ137" t="str">
        <f>IF(Table1[[#This Row],[Instrument No.]]="","",Table1[[#This Row],[Amount-2]])</f>
        <v/>
      </c>
      <c r="BR137" t="str">
        <f>IF(Table1[[#This Row],[Instrument date]]="","",TEXT(Table1[[#This Row],[Instrument date]],"yyyymmdd"))</f>
        <v/>
      </c>
      <c r="BU137" s="48"/>
      <c r="BV137" s="48"/>
    </row>
    <row r="138" spans="1:74">
      <c r="A138" s="16">
        <f t="shared" si="2"/>
        <v>133</v>
      </c>
      <c r="B138" s="17"/>
      <c r="C138" s="57"/>
      <c r="D138" s="61"/>
      <c r="E138" s="61"/>
      <c r="F138" s="57"/>
      <c r="G138" s="18"/>
      <c r="H1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8" s="18"/>
      <c r="J138" s="18"/>
      <c r="K138" s="18"/>
      <c r="L138" s="18"/>
      <c r="M138" s="18"/>
      <c r="N138" s="51"/>
      <c r="O138" s="14">
        <f>IF(Table1[[#This Row],[Date]]="",COUNTA(B139:$B$1005),0)</f>
        <v>0</v>
      </c>
      <c r="P138" s="14">
        <f>IF(COUNTA(Table1[[#This Row],[Payments]:[Receipts]])=0,0,(IF(COUNTA(Table1[[#This Row],[Payments]:[Receipts]])&gt;1,1,0)))</f>
        <v>0</v>
      </c>
      <c r="Q138" s="14">
        <f>IF(Table1[[#This Row],[Date]]="",0,IF(AND(Table1[[#This Row],[Date]]&gt;=$Q$2,Table1[[#This Row],[Date]]&lt;=$Q$3),0,1))</f>
        <v>0</v>
      </c>
      <c r="R138" s="14">
        <f>IF(Table1[[#This Row],[Payments]]="",0,IF(ISNUMBER(Table1[[#This Row],[Payments]]),0,1))</f>
        <v>0</v>
      </c>
      <c r="S138" s="14">
        <f>IF(Table1[[#This Row],[Receipts]]="",0,IF(ISNUMBER(Table1[[#This Row],[Receipts]]),0,1))</f>
        <v>0</v>
      </c>
      <c r="T138" s="14">
        <f>IF(LEN(Table1[[#This Row],[Second Ledger]])&gt;0,IF(TYPE(VLOOKUP(Table1[[#This Row],[Second Ledger]],$CZ:$CZ,1,FALSE))=16,1,0),0)</f>
        <v>0</v>
      </c>
      <c r="U138" s="14">
        <f>IF(Table1[[#This Row],[Date]]="",0,IF(Table1[[#This Row],[Voucher Type]]&gt;0,IF(TYPE(VLOOKUP(Table1[[#This Row],[Voucher Type]],Table1[[#All],[Voucher Type Master]],1,FALSE))=16,1,0),0))</f>
        <v>0</v>
      </c>
      <c r="V1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8" s="14">
        <f>IF(LEN(Table1[[#This Row],[Cost Centre]])&gt;0,IF(TYPE(VLOOKUP(Table1[[#This Row],[Cost Centre]],$DA:$DA,1,FALSE))=16,1,0),0)</f>
        <v>0</v>
      </c>
      <c r="X138" s="14">
        <f>Table1[[#This Row],[Payments]]-Table1[[#This Row],[Receipts]]</f>
        <v>0</v>
      </c>
      <c r="Y138" s="14"/>
      <c r="Z138" s="14"/>
      <c r="AA138" s="14"/>
      <c r="AB138" s="13"/>
      <c r="AC138" s="39"/>
      <c r="AD138" s="39"/>
      <c r="AE138" s="39"/>
      <c r="AF138" s="39"/>
      <c r="AG138" s="42"/>
      <c r="AH1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8" t="str">
        <f>IF(Table1[[#This Row],[Date]]="","",TEXT(Table1[[#This Row],[Date]],"yyyymmdd"))</f>
        <v/>
      </c>
      <c r="AJ138" t="str">
        <f>Table1[[#This Row],[Date2]]</f>
        <v/>
      </c>
      <c r="AK138" t="str">
        <f>IF(Table1[[#This Row],[Date]]="","",Table1[[#This Row],[Voucher Type]])</f>
        <v/>
      </c>
      <c r="AL138" t="str">
        <f>IF(Table1[[#This Row],[Date]]="","",Table1[[#This Row],[Voucher No]])</f>
        <v/>
      </c>
      <c r="AM138" t="str">
        <f>IF(Table1[[#This Row],[Date]]="","",Table1[[#This Row],[Narration]])</f>
        <v/>
      </c>
      <c r="AN138" t="str">
        <f>IF(Table1[[#This Row],[Date]]="","","tallytools-voucherentry-adhjadhh-"&amp;$AH$1&amp;ROW())</f>
        <v/>
      </c>
      <c r="AO138" t="str">
        <f>IF(Table1[[#This Row],[Date]]="","",$AH$1)</f>
        <v/>
      </c>
      <c r="AP138"/>
      <c r="AQ138" t="str">
        <f>IF(Table1[[#This Row],[Date]]="","","No")</f>
        <v/>
      </c>
      <c r="AR138" t="str">
        <f>IF(Table1[[#This Row],[Date]]="","",IF(Table1[[#This Row],[Net Amt]]&lt;0,"No","Yes"))</f>
        <v/>
      </c>
      <c r="AS138" t="str">
        <f>IF(Table1[[#This Row],[Date]]="","",Table1[[#This Row],[Second Ledger]])</f>
        <v/>
      </c>
      <c r="AT138" t="str">
        <f>IF(Table1[[#This Row],[Date]]="","",IF(Table1[[#This Row],[DP-1]]="Yes",-(Table1[[#This Row],[Payments]]+Table1[[#This Row],[Receipts]]),Table1[[#This Row],[Payments]]+Table1[[#This Row],[Receipts]]))</f>
        <v/>
      </c>
      <c r="AU138"/>
      <c r="AV138" t="str">
        <f>IF(Table1[[#This Row],[Bill Ref No]]="","",Table1[[#This Row],[Bill Ref No]])</f>
        <v/>
      </c>
      <c r="AW138" t="str">
        <f>IF(Table1[[#This Row],[Bill ref name]]="","","New Ref")</f>
        <v/>
      </c>
      <c r="AX138" t="str">
        <f>IF(Table1[[#This Row],[Bill ref name]]="","",Table1[[#This Row],[Amount-1]])</f>
        <v/>
      </c>
      <c r="AY138"/>
      <c r="AZ138"/>
      <c r="BA138" t="str">
        <f>IF(Table1[[#This Row],[Cost Centre]]="","","Primary Cost Category")</f>
        <v/>
      </c>
      <c r="BB138" t="str">
        <f>IF(Table1[[#This Row],[Cost Centre]]="","",Table1[[#This Row],[DP-1]])</f>
        <v/>
      </c>
      <c r="BC138"/>
      <c r="BD138" t="str">
        <f>IF(Table1[[#This Row],[Cost Centre]]="","",Table1[[#This Row],[Cost Centre]])</f>
        <v/>
      </c>
      <c r="BE138" t="str">
        <f>IF(Table1[[#This Row],[Cost Centre]]="","",Table1[[#This Row],[Amount-1]])</f>
        <v/>
      </c>
      <c r="BF138"/>
      <c r="BG138"/>
      <c r="BH138"/>
      <c r="BI138"/>
      <c r="BJ138" t="str">
        <f>IF(Table1[[#This Row],[Date]]="","","No")</f>
        <v/>
      </c>
      <c r="BK138" t="str">
        <f>IF(Table1[[#This Row],[Date]]="","",IF(Table1[[#This Row],[Net Amt]]&lt;0,"Yes","No"))</f>
        <v/>
      </c>
      <c r="BL138" t="str">
        <f>IF(Table1[[#This Row],[Date]]="","",$C$3)</f>
        <v/>
      </c>
      <c r="BM138" t="str">
        <f>IF(Table1[[#This Row],[Date]]="","",-Table1[[#This Row],[Amount-1]])</f>
        <v/>
      </c>
      <c r="BO138" t="str">
        <f>IF(Table1[[#This Row],[Transaction Type]]="","",Table1[[#This Row],[Transaction Type]])</f>
        <v/>
      </c>
      <c r="BP138" t="str">
        <f>IF(Table1[[#This Row],[Instrument No.]]="","",Table1[[#This Row],[Instrument No.]])</f>
        <v/>
      </c>
      <c r="BQ138" t="str">
        <f>IF(Table1[[#This Row],[Instrument No.]]="","",Table1[[#This Row],[Amount-2]])</f>
        <v/>
      </c>
      <c r="BR138" t="str">
        <f>IF(Table1[[#This Row],[Instrument date]]="","",TEXT(Table1[[#This Row],[Instrument date]],"yyyymmdd"))</f>
        <v/>
      </c>
      <c r="BU138" s="48"/>
      <c r="BV138" s="48"/>
    </row>
    <row r="139" spans="1:74">
      <c r="A139" s="16">
        <f t="shared" si="2"/>
        <v>134</v>
      </c>
      <c r="B139" s="17"/>
      <c r="C139" s="57"/>
      <c r="D139" s="61"/>
      <c r="E139" s="61"/>
      <c r="F139" s="57"/>
      <c r="G139" s="18"/>
      <c r="H1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39" s="18"/>
      <c r="J139" s="18"/>
      <c r="K139" s="18"/>
      <c r="L139" s="18"/>
      <c r="M139" s="18"/>
      <c r="N139" s="51"/>
      <c r="O139" s="14">
        <f>IF(Table1[[#This Row],[Date]]="",COUNTA(B140:$B$1005),0)</f>
        <v>0</v>
      </c>
      <c r="P139" s="14">
        <f>IF(COUNTA(Table1[[#This Row],[Payments]:[Receipts]])=0,0,(IF(COUNTA(Table1[[#This Row],[Payments]:[Receipts]])&gt;1,1,0)))</f>
        <v>0</v>
      </c>
      <c r="Q139" s="14">
        <f>IF(Table1[[#This Row],[Date]]="",0,IF(AND(Table1[[#This Row],[Date]]&gt;=$Q$2,Table1[[#This Row],[Date]]&lt;=$Q$3),0,1))</f>
        <v>0</v>
      </c>
      <c r="R139" s="14">
        <f>IF(Table1[[#This Row],[Payments]]="",0,IF(ISNUMBER(Table1[[#This Row],[Payments]]),0,1))</f>
        <v>0</v>
      </c>
      <c r="S139" s="14">
        <f>IF(Table1[[#This Row],[Receipts]]="",0,IF(ISNUMBER(Table1[[#This Row],[Receipts]]),0,1))</f>
        <v>0</v>
      </c>
      <c r="T139" s="14">
        <f>IF(LEN(Table1[[#This Row],[Second Ledger]])&gt;0,IF(TYPE(VLOOKUP(Table1[[#This Row],[Second Ledger]],$CZ:$CZ,1,FALSE))=16,1,0),0)</f>
        <v>0</v>
      </c>
      <c r="U139" s="14">
        <f>IF(Table1[[#This Row],[Date]]="",0,IF(Table1[[#This Row],[Voucher Type]]&gt;0,IF(TYPE(VLOOKUP(Table1[[#This Row],[Voucher Type]],Table1[[#All],[Voucher Type Master]],1,FALSE))=16,1,0),0))</f>
        <v>0</v>
      </c>
      <c r="V1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39" s="14">
        <f>IF(LEN(Table1[[#This Row],[Cost Centre]])&gt;0,IF(TYPE(VLOOKUP(Table1[[#This Row],[Cost Centre]],$DA:$DA,1,FALSE))=16,1,0),0)</f>
        <v>0</v>
      </c>
      <c r="X139" s="14">
        <f>Table1[[#This Row],[Payments]]-Table1[[#This Row],[Receipts]]</f>
        <v>0</v>
      </c>
      <c r="Y139" s="14"/>
      <c r="Z139" s="14"/>
      <c r="AA139" s="14"/>
      <c r="AB139" s="13"/>
      <c r="AC139" s="39"/>
      <c r="AD139" s="39"/>
      <c r="AE139" s="39"/>
      <c r="AF139" s="39"/>
      <c r="AG139" s="42"/>
      <c r="AH1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39" t="str">
        <f>IF(Table1[[#This Row],[Date]]="","",TEXT(Table1[[#This Row],[Date]],"yyyymmdd"))</f>
        <v/>
      </c>
      <c r="AJ139" t="str">
        <f>Table1[[#This Row],[Date2]]</f>
        <v/>
      </c>
      <c r="AK139" t="str">
        <f>IF(Table1[[#This Row],[Date]]="","",Table1[[#This Row],[Voucher Type]])</f>
        <v/>
      </c>
      <c r="AL139" t="str">
        <f>IF(Table1[[#This Row],[Date]]="","",Table1[[#This Row],[Voucher No]])</f>
        <v/>
      </c>
      <c r="AM139" t="str">
        <f>IF(Table1[[#This Row],[Date]]="","",Table1[[#This Row],[Narration]])</f>
        <v/>
      </c>
      <c r="AN139" t="str">
        <f>IF(Table1[[#This Row],[Date]]="","","tallytools-voucherentry-adhjadhh-"&amp;$AH$1&amp;ROW())</f>
        <v/>
      </c>
      <c r="AO139" t="str">
        <f>IF(Table1[[#This Row],[Date]]="","",$AH$1)</f>
        <v/>
      </c>
      <c r="AP139"/>
      <c r="AQ139" t="str">
        <f>IF(Table1[[#This Row],[Date]]="","","No")</f>
        <v/>
      </c>
      <c r="AR139" t="str">
        <f>IF(Table1[[#This Row],[Date]]="","",IF(Table1[[#This Row],[Net Amt]]&lt;0,"No","Yes"))</f>
        <v/>
      </c>
      <c r="AS139" t="str">
        <f>IF(Table1[[#This Row],[Date]]="","",Table1[[#This Row],[Second Ledger]])</f>
        <v/>
      </c>
      <c r="AT139" t="str">
        <f>IF(Table1[[#This Row],[Date]]="","",IF(Table1[[#This Row],[DP-1]]="Yes",-(Table1[[#This Row],[Payments]]+Table1[[#This Row],[Receipts]]),Table1[[#This Row],[Payments]]+Table1[[#This Row],[Receipts]]))</f>
        <v/>
      </c>
      <c r="AU139"/>
      <c r="AV139" t="str">
        <f>IF(Table1[[#This Row],[Bill Ref No]]="","",Table1[[#This Row],[Bill Ref No]])</f>
        <v/>
      </c>
      <c r="AW139" t="str">
        <f>IF(Table1[[#This Row],[Bill ref name]]="","","New Ref")</f>
        <v/>
      </c>
      <c r="AX139" t="str">
        <f>IF(Table1[[#This Row],[Bill ref name]]="","",Table1[[#This Row],[Amount-1]])</f>
        <v/>
      </c>
      <c r="AY139"/>
      <c r="AZ139"/>
      <c r="BA139" t="str">
        <f>IF(Table1[[#This Row],[Cost Centre]]="","","Primary Cost Category")</f>
        <v/>
      </c>
      <c r="BB139" t="str">
        <f>IF(Table1[[#This Row],[Cost Centre]]="","",Table1[[#This Row],[DP-1]])</f>
        <v/>
      </c>
      <c r="BC139"/>
      <c r="BD139" t="str">
        <f>IF(Table1[[#This Row],[Cost Centre]]="","",Table1[[#This Row],[Cost Centre]])</f>
        <v/>
      </c>
      <c r="BE139" t="str">
        <f>IF(Table1[[#This Row],[Cost Centre]]="","",Table1[[#This Row],[Amount-1]])</f>
        <v/>
      </c>
      <c r="BF139"/>
      <c r="BG139"/>
      <c r="BH139"/>
      <c r="BI139"/>
      <c r="BJ139" t="str">
        <f>IF(Table1[[#This Row],[Date]]="","","No")</f>
        <v/>
      </c>
      <c r="BK139" t="str">
        <f>IF(Table1[[#This Row],[Date]]="","",IF(Table1[[#This Row],[Net Amt]]&lt;0,"Yes","No"))</f>
        <v/>
      </c>
      <c r="BL139" t="str">
        <f>IF(Table1[[#This Row],[Date]]="","",$C$3)</f>
        <v/>
      </c>
      <c r="BM139" t="str">
        <f>IF(Table1[[#This Row],[Date]]="","",-Table1[[#This Row],[Amount-1]])</f>
        <v/>
      </c>
      <c r="BO139" t="str">
        <f>IF(Table1[[#This Row],[Transaction Type]]="","",Table1[[#This Row],[Transaction Type]])</f>
        <v/>
      </c>
      <c r="BP139" t="str">
        <f>IF(Table1[[#This Row],[Instrument No.]]="","",Table1[[#This Row],[Instrument No.]])</f>
        <v/>
      </c>
      <c r="BQ139" t="str">
        <f>IF(Table1[[#This Row],[Instrument No.]]="","",Table1[[#This Row],[Amount-2]])</f>
        <v/>
      </c>
      <c r="BR139" t="str">
        <f>IF(Table1[[#This Row],[Instrument date]]="","",TEXT(Table1[[#This Row],[Instrument date]],"yyyymmdd"))</f>
        <v/>
      </c>
      <c r="BU139" s="48"/>
      <c r="BV139" s="48"/>
    </row>
    <row r="140" spans="1:74">
      <c r="A140" s="16">
        <f t="shared" si="2"/>
        <v>135</v>
      </c>
      <c r="B140" s="17"/>
      <c r="C140" s="57"/>
      <c r="D140" s="61"/>
      <c r="E140" s="61"/>
      <c r="F140" s="57"/>
      <c r="G140" s="18"/>
      <c r="H1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0" s="18"/>
      <c r="J140" s="18"/>
      <c r="K140" s="18"/>
      <c r="L140" s="18"/>
      <c r="M140" s="18"/>
      <c r="N140" s="51"/>
      <c r="O140" s="14">
        <f>IF(Table1[[#This Row],[Date]]="",COUNTA(B141:$B$1005),0)</f>
        <v>0</v>
      </c>
      <c r="P140" s="14">
        <f>IF(COUNTA(Table1[[#This Row],[Payments]:[Receipts]])=0,0,(IF(COUNTA(Table1[[#This Row],[Payments]:[Receipts]])&gt;1,1,0)))</f>
        <v>0</v>
      </c>
      <c r="Q140" s="14">
        <f>IF(Table1[[#This Row],[Date]]="",0,IF(AND(Table1[[#This Row],[Date]]&gt;=$Q$2,Table1[[#This Row],[Date]]&lt;=$Q$3),0,1))</f>
        <v>0</v>
      </c>
      <c r="R140" s="14">
        <f>IF(Table1[[#This Row],[Payments]]="",0,IF(ISNUMBER(Table1[[#This Row],[Payments]]),0,1))</f>
        <v>0</v>
      </c>
      <c r="S140" s="14">
        <f>IF(Table1[[#This Row],[Receipts]]="",0,IF(ISNUMBER(Table1[[#This Row],[Receipts]]),0,1))</f>
        <v>0</v>
      </c>
      <c r="T140" s="14">
        <f>IF(LEN(Table1[[#This Row],[Second Ledger]])&gt;0,IF(TYPE(VLOOKUP(Table1[[#This Row],[Second Ledger]],$CZ:$CZ,1,FALSE))=16,1,0),0)</f>
        <v>0</v>
      </c>
      <c r="U140" s="14">
        <f>IF(Table1[[#This Row],[Date]]="",0,IF(Table1[[#This Row],[Voucher Type]]&gt;0,IF(TYPE(VLOOKUP(Table1[[#This Row],[Voucher Type]],Table1[[#All],[Voucher Type Master]],1,FALSE))=16,1,0),0))</f>
        <v>0</v>
      </c>
      <c r="V1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0" s="14">
        <f>IF(LEN(Table1[[#This Row],[Cost Centre]])&gt;0,IF(TYPE(VLOOKUP(Table1[[#This Row],[Cost Centre]],$DA:$DA,1,FALSE))=16,1,0),0)</f>
        <v>0</v>
      </c>
      <c r="X140" s="14">
        <f>Table1[[#This Row],[Payments]]-Table1[[#This Row],[Receipts]]</f>
        <v>0</v>
      </c>
      <c r="Y140" s="14"/>
      <c r="Z140" s="14"/>
      <c r="AA140" s="14"/>
      <c r="AB140" s="13"/>
      <c r="AC140" s="39"/>
      <c r="AD140" s="39"/>
      <c r="AE140" s="39"/>
      <c r="AF140" s="39"/>
      <c r="AG140" s="42"/>
      <c r="AH1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0" t="str">
        <f>IF(Table1[[#This Row],[Date]]="","",TEXT(Table1[[#This Row],[Date]],"yyyymmdd"))</f>
        <v/>
      </c>
      <c r="AJ140" t="str">
        <f>Table1[[#This Row],[Date2]]</f>
        <v/>
      </c>
      <c r="AK140" t="str">
        <f>IF(Table1[[#This Row],[Date]]="","",Table1[[#This Row],[Voucher Type]])</f>
        <v/>
      </c>
      <c r="AL140" t="str">
        <f>IF(Table1[[#This Row],[Date]]="","",Table1[[#This Row],[Voucher No]])</f>
        <v/>
      </c>
      <c r="AM140" t="str">
        <f>IF(Table1[[#This Row],[Date]]="","",Table1[[#This Row],[Narration]])</f>
        <v/>
      </c>
      <c r="AN140" t="str">
        <f>IF(Table1[[#This Row],[Date]]="","","tallytools-voucherentry-adhjadhh-"&amp;$AH$1&amp;ROW())</f>
        <v/>
      </c>
      <c r="AO140" t="str">
        <f>IF(Table1[[#This Row],[Date]]="","",$AH$1)</f>
        <v/>
      </c>
      <c r="AP140"/>
      <c r="AQ140" t="str">
        <f>IF(Table1[[#This Row],[Date]]="","","No")</f>
        <v/>
      </c>
      <c r="AR140" t="str">
        <f>IF(Table1[[#This Row],[Date]]="","",IF(Table1[[#This Row],[Net Amt]]&lt;0,"No","Yes"))</f>
        <v/>
      </c>
      <c r="AS140" t="str">
        <f>IF(Table1[[#This Row],[Date]]="","",Table1[[#This Row],[Second Ledger]])</f>
        <v/>
      </c>
      <c r="AT140" t="str">
        <f>IF(Table1[[#This Row],[Date]]="","",IF(Table1[[#This Row],[DP-1]]="Yes",-(Table1[[#This Row],[Payments]]+Table1[[#This Row],[Receipts]]),Table1[[#This Row],[Payments]]+Table1[[#This Row],[Receipts]]))</f>
        <v/>
      </c>
      <c r="AU140"/>
      <c r="AV140" t="str">
        <f>IF(Table1[[#This Row],[Bill Ref No]]="","",Table1[[#This Row],[Bill Ref No]])</f>
        <v/>
      </c>
      <c r="AW140" t="str">
        <f>IF(Table1[[#This Row],[Bill ref name]]="","","New Ref")</f>
        <v/>
      </c>
      <c r="AX140" t="str">
        <f>IF(Table1[[#This Row],[Bill ref name]]="","",Table1[[#This Row],[Amount-1]])</f>
        <v/>
      </c>
      <c r="AY140"/>
      <c r="AZ140"/>
      <c r="BA140" t="str">
        <f>IF(Table1[[#This Row],[Cost Centre]]="","","Primary Cost Category")</f>
        <v/>
      </c>
      <c r="BB140" t="str">
        <f>IF(Table1[[#This Row],[Cost Centre]]="","",Table1[[#This Row],[DP-1]])</f>
        <v/>
      </c>
      <c r="BC140"/>
      <c r="BD140" t="str">
        <f>IF(Table1[[#This Row],[Cost Centre]]="","",Table1[[#This Row],[Cost Centre]])</f>
        <v/>
      </c>
      <c r="BE140" t="str">
        <f>IF(Table1[[#This Row],[Cost Centre]]="","",Table1[[#This Row],[Amount-1]])</f>
        <v/>
      </c>
      <c r="BF140"/>
      <c r="BG140"/>
      <c r="BH140"/>
      <c r="BI140"/>
      <c r="BJ140" t="str">
        <f>IF(Table1[[#This Row],[Date]]="","","No")</f>
        <v/>
      </c>
      <c r="BK140" t="str">
        <f>IF(Table1[[#This Row],[Date]]="","",IF(Table1[[#This Row],[Net Amt]]&lt;0,"Yes","No"))</f>
        <v/>
      </c>
      <c r="BL140" t="str">
        <f>IF(Table1[[#This Row],[Date]]="","",$C$3)</f>
        <v/>
      </c>
      <c r="BM140" t="str">
        <f>IF(Table1[[#This Row],[Date]]="","",-Table1[[#This Row],[Amount-1]])</f>
        <v/>
      </c>
      <c r="BO140" t="str">
        <f>IF(Table1[[#This Row],[Transaction Type]]="","",Table1[[#This Row],[Transaction Type]])</f>
        <v/>
      </c>
      <c r="BP140" t="str">
        <f>IF(Table1[[#This Row],[Instrument No.]]="","",Table1[[#This Row],[Instrument No.]])</f>
        <v/>
      </c>
      <c r="BQ140" t="str">
        <f>IF(Table1[[#This Row],[Instrument No.]]="","",Table1[[#This Row],[Amount-2]])</f>
        <v/>
      </c>
      <c r="BR140" t="str">
        <f>IF(Table1[[#This Row],[Instrument date]]="","",TEXT(Table1[[#This Row],[Instrument date]],"yyyymmdd"))</f>
        <v/>
      </c>
      <c r="BU140" s="48"/>
      <c r="BV140" s="48"/>
    </row>
    <row r="141" spans="1:74">
      <c r="A141" s="16">
        <f t="shared" si="2"/>
        <v>136</v>
      </c>
      <c r="B141" s="17"/>
      <c r="C141" s="57"/>
      <c r="D141" s="61"/>
      <c r="E141" s="61"/>
      <c r="F141" s="57"/>
      <c r="G141" s="18"/>
      <c r="H1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1" s="18"/>
      <c r="J141" s="18"/>
      <c r="K141" s="18"/>
      <c r="L141" s="18"/>
      <c r="M141" s="18"/>
      <c r="N141" s="51"/>
      <c r="O141" s="14">
        <f>IF(Table1[[#This Row],[Date]]="",COUNTA(B142:$B$1005),0)</f>
        <v>0</v>
      </c>
      <c r="P141" s="14">
        <f>IF(COUNTA(Table1[[#This Row],[Payments]:[Receipts]])=0,0,(IF(COUNTA(Table1[[#This Row],[Payments]:[Receipts]])&gt;1,1,0)))</f>
        <v>0</v>
      </c>
      <c r="Q141" s="14">
        <f>IF(Table1[[#This Row],[Date]]="",0,IF(AND(Table1[[#This Row],[Date]]&gt;=$Q$2,Table1[[#This Row],[Date]]&lt;=$Q$3),0,1))</f>
        <v>0</v>
      </c>
      <c r="R141" s="14">
        <f>IF(Table1[[#This Row],[Payments]]="",0,IF(ISNUMBER(Table1[[#This Row],[Payments]]),0,1))</f>
        <v>0</v>
      </c>
      <c r="S141" s="14">
        <f>IF(Table1[[#This Row],[Receipts]]="",0,IF(ISNUMBER(Table1[[#This Row],[Receipts]]),0,1))</f>
        <v>0</v>
      </c>
      <c r="T141" s="14">
        <f>IF(LEN(Table1[[#This Row],[Second Ledger]])&gt;0,IF(TYPE(VLOOKUP(Table1[[#This Row],[Second Ledger]],$CZ:$CZ,1,FALSE))=16,1,0),0)</f>
        <v>0</v>
      </c>
      <c r="U141" s="14">
        <f>IF(Table1[[#This Row],[Date]]="",0,IF(Table1[[#This Row],[Voucher Type]]&gt;0,IF(TYPE(VLOOKUP(Table1[[#This Row],[Voucher Type]],Table1[[#All],[Voucher Type Master]],1,FALSE))=16,1,0),0))</f>
        <v>0</v>
      </c>
      <c r="V1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1" s="14">
        <f>IF(LEN(Table1[[#This Row],[Cost Centre]])&gt;0,IF(TYPE(VLOOKUP(Table1[[#This Row],[Cost Centre]],$DA:$DA,1,FALSE))=16,1,0),0)</f>
        <v>0</v>
      </c>
      <c r="X141" s="14">
        <f>Table1[[#This Row],[Payments]]-Table1[[#This Row],[Receipts]]</f>
        <v>0</v>
      </c>
      <c r="Y141" s="14"/>
      <c r="Z141" s="14"/>
      <c r="AA141" s="14"/>
      <c r="AB141" s="13"/>
      <c r="AC141" s="39"/>
      <c r="AD141" s="39"/>
      <c r="AE141" s="39"/>
      <c r="AF141" s="39"/>
      <c r="AG141" s="42"/>
      <c r="AH1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1" t="str">
        <f>IF(Table1[[#This Row],[Date]]="","",TEXT(Table1[[#This Row],[Date]],"yyyymmdd"))</f>
        <v/>
      </c>
      <c r="AJ141" t="str">
        <f>Table1[[#This Row],[Date2]]</f>
        <v/>
      </c>
      <c r="AK141" t="str">
        <f>IF(Table1[[#This Row],[Date]]="","",Table1[[#This Row],[Voucher Type]])</f>
        <v/>
      </c>
      <c r="AL141" t="str">
        <f>IF(Table1[[#This Row],[Date]]="","",Table1[[#This Row],[Voucher No]])</f>
        <v/>
      </c>
      <c r="AM141" t="str">
        <f>IF(Table1[[#This Row],[Date]]="","",Table1[[#This Row],[Narration]])</f>
        <v/>
      </c>
      <c r="AN141" t="str">
        <f>IF(Table1[[#This Row],[Date]]="","","tallytools-voucherentry-adhjadhh-"&amp;$AH$1&amp;ROW())</f>
        <v/>
      </c>
      <c r="AO141" t="str">
        <f>IF(Table1[[#This Row],[Date]]="","",$AH$1)</f>
        <v/>
      </c>
      <c r="AP141"/>
      <c r="AQ141" t="str">
        <f>IF(Table1[[#This Row],[Date]]="","","No")</f>
        <v/>
      </c>
      <c r="AR141" t="str">
        <f>IF(Table1[[#This Row],[Date]]="","",IF(Table1[[#This Row],[Net Amt]]&lt;0,"No","Yes"))</f>
        <v/>
      </c>
      <c r="AS141" t="str">
        <f>IF(Table1[[#This Row],[Date]]="","",Table1[[#This Row],[Second Ledger]])</f>
        <v/>
      </c>
      <c r="AT141" t="str">
        <f>IF(Table1[[#This Row],[Date]]="","",IF(Table1[[#This Row],[DP-1]]="Yes",-(Table1[[#This Row],[Payments]]+Table1[[#This Row],[Receipts]]),Table1[[#This Row],[Payments]]+Table1[[#This Row],[Receipts]]))</f>
        <v/>
      </c>
      <c r="AU141"/>
      <c r="AV141" t="str">
        <f>IF(Table1[[#This Row],[Bill Ref No]]="","",Table1[[#This Row],[Bill Ref No]])</f>
        <v/>
      </c>
      <c r="AW141" t="str">
        <f>IF(Table1[[#This Row],[Bill ref name]]="","","New Ref")</f>
        <v/>
      </c>
      <c r="AX141" t="str">
        <f>IF(Table1[[#This Row],[Bill ref name]]="","",Table1[[#This Row],[Amount-1]])</f>
        <v/>
      </c>
      <c r="AY141"/>
      <c r="AZ141"/>
      <c r="BA141" t="str">
        <f>IF(Table1[[#This Row],[Cost Centre]]="","","Primary Cost Category")</f>
        <v/>
      </c>
      <c r="BB141" t="str">
        <f>IF(Table1[[#This Row],[Cost Centre]]="","",Table1[[#This Row],[DP-1]])</f>
        <v/>
      </c>
      <c r="BC141"/>
      <c r="BD141" t="str">
        <f>IF(Table1[[#This Row],[Cost Centre]]="","",Table1[[#This Row],[Cost Centre]])</f>
        <v/>
      </c>
      <c r="BE141" t="str">
        <f>IF(Table1[[#This Row],[Cost Centre]]="","",Table1[[#This Row],[Amount-1]])</f>
        <v/>
      </c>
      <c r="BF141"/>
      <c r="BG141"/>
      <c r="BH141"/>
      <c r="BI141"/>
      <c r="BJ141" t="str">
        <f>IF(Table1[[#This Row],[Date]]="","","No")</f>
        <v/>
      </c>
      <c r="BK141" t="str">
        <f>IF(Table1[[#This Row],[Date]]="","",IF(Table1[[#This Row],[Net Amt]]&lt;0,"Yes","No"))</f>
        <v/>
      </c>
      <c r="BL141" t="str">
        <f>IF(Table1[[#This Row],[Date]]="","",$C$3)</f>
        <v/>
      </c>
      <c r="BM141" t="str">
        <f>IF(Table1[[#This Row],[Date]]="","",-Table1[[#This Row],[Amount-1]])</f>
        <v/>
      </c>
      <c r="BO141" t="str">
        <f>IF(Table1[[#This Row],[Transaction Type]]="","",Table1[[#This Row],[Transaction Type]])</f>
        <v/>
      </c>
      <c r="BP141" t="str">
        <f>IF(Table1[[#This Row],[Instrument No.]]="","",Table1[[#This Row],[Instrument No.]])</f>
        <v/>
      </c>
      <c r="BQ141" t="str">
        <f>IF(Table1[[#This Row],[Instrument No.]]="","",Table1[[#This Row],[Amount-2]])</f>
        <v/>
      </c>
      <c r="BR141" t="str">
        <f>IF(Table1[[#This Row],[Instrument date]]="","",TEXT(Table1[[#This Row],[Instrument date]],"yyyymmdd"))</f>
        <v/>
      </c>
      <c r="BU141" s="48"/>
      <c r="BV141" s="48"/>
    </row>
    <row r="142" spans="1:74">
      <c r="A142" s="16">
        <f t="shared" si="2"/>
        <v>137</v>
      </c>
      <c r="B142" s="17"/>
      <c r="C142" s="57"/>
      <c r="D142" s="61"/>
      <c r="E142" s="61"/>
      <c r="F142" s="57"/>
      <c r="G142" s="18"/>
      <c r="H1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2" s="18"/>
      <c r="J142" s="18"/>
      <c r="K142" s="18"/>
      <c r="L142" s="18"/>
      <c r="M142" s="18"/>
      <c r="N142" s="51"/>
      <c r="O142" s="14">
        <f>IF(Table1[[#This Row],[Date]]="",COUNTA(B143:$B$1005),0)</f>
        <v>0</v>
      </c>
      <c r="P142" s="14">
        <f>IF(COUNTA(Table1[[#This Row],[Payments]:[Receipts]])=0,0,(IF(COUNTA(Table1[[#This Row],[Payments]:[Receipts]])&gt;1,1,0)))</f>
        <v>0</v>
      </c>
      <c r="Q142" s="14">
        <f>IF(Table1[[#This Row],[Date]]="",0,IF(AND(Table1[[#This Row],[Date]]&gt;=$Q$2,Table1[[#This Row],[Date]]&lt;=$Q$3),0,1))</f>
        <v>0</v>
      </c>
      <c r="R142" s="14">
        <f>IF(Table1[[#This Row],[Payments]]="",0,IF(ISNUMBER(Table1[[#This Row],[Payments]]),0,1))</f>
        <v>0</v>
      </c>
      <c r="S142" s="14">
        <f>IF(Table1[[#This Row],[Receipts]]="",0,IF(ISNUMBER(Table1[[#This Row],[Receipts]]),0,1))</f>
        <v>0</v>
      </c>
      <c r="T142" s="14">
        <f>IF(LEN(Table1[[#This Row],[Second Ledger]])&gt;0,IF(TYPE(VLOOKUP(Table1[[#This Row],[Second Ledger]],$CZ:$CZ,1,FALSE))=16,1,0),0)</f>
        <v>0</v>
      </c>
      <c r="U142" s="14">
        <f>IF(Table1[[#This Row],[Date]]="",0,IF(Table1[[#This Row],[Voucher Type]]&gt;0,IF(TYPE(VLOOKUP(Table1[[#This Row],[Voucher Type]],Table1[[#All],[Voucher Type Master]],1,FALSE))=16,1,0),0))</f>
        <v>0</v>
      </c>
      <c r="V1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2" s="14">
        <f>IF(LEN(Table1[[#This Row],[Cost Centre]])&gt;0,IF(TYPE(VLOOKUP(Table1[[#This Row],[Cost Centre]],$DA:$DA,1,FALSE))=16,1,0),0)</f>
        <v>0</v>
      </c>
      <c r="X142" s="14">
        <f>Table1[[#This Row],[Payments]]-Table1[[#This Row],[Receipts]]</f>
        <v>0</v>
      </c>
      <c r="Y142" s="14"/>
      <c r="Z142" s="14"/>
      <c r="AA142" s="14"/>
      <c r="AB142" s="13"/>
      <c r="AC142" s="39"/>
      <c r="AD142" s="39"/>
      <c r="AE142" s="39"/>
      <c r="AF142" s="39"/>
      <c r="AG142" s="42"/>
      <c r="AH1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2" t="str">
        <f>IF(Table1[[#This Row],[Date]]="","",TEXT(Table1[[#This Row],[Date]],"yyyymmdd"))</f>
        <v/>
      </c>
      <c r="AJ142" t="str">
        <f>Table1[[#This Row],[Date2]]</f>
        <v/>
      </c>
      <c r="AK142" t="str">
        <f>IF(Table1[[#This Row],[Date]]="","",Table1[[#This Row],[Voucher Type]])</f>
        <v/>
      </c>
      <c r="AL142" t="str">
        <f>IF(Table1[[#This Row],[Date]]="","",Table1[[#This Row],[Voucher No]])</f>
        <v/>
      </c>
      <c r="AM142" t="str">
        <f>IF(Table1[[#This Row],[Date]]="","",Table1[[#This Row],[Narration]])</f>
        <v/>
      </c>
      <c r="AN142" t="str">
        <f>IF(Table1[[#This Row],[Date]]="","","tallytools-voucherentry-adhjadhh-"&amp;$AH$1&amp;ROW())</f>
        <v/>
      </c>
      <c r="AO142" t="str">
        <f>IF(Table1[[#This Row],[Date]]="","",$AH$1)</f>
        <v/>
      </c>
      <c r="AP142"/>
      <c r="AQ142" t="str">
        <f>IF(Table1[[#This Row],[Date]]="","","No")</f>
        <v/>
      </c>
      <c r="AR142" t="str">
        <f>IF(Table1[[#This Row],[Date]]="","",IF(Table1[[#This Row],[Net Amt]]&lt;0,"No","Yes"))</f>
        <v/>
      </c>
      <c r="AS142" t="str">
        <f>IF(Table1[[#This Row],[Date]]="","",Table1[[#This Row],[Second Ledger]])</f>
        <v/>
      </c>
      <c r="AT142" t="str">
        <f>IF(Table1[[#This Row],[Date]]="","",IF(Table1[[#This Row],[DP-1]]="Yes",-(Table1[[#This Row],[Payments]]+Table1[[#This Row],[Receipts]]),Table1[[#This Row],[Payments]]+Table1[[#This Row],[Receipts]]))</f>
        <v/>
      </c>
      <c r="AU142"/>
      <c r="AV142" t="str">
        <f>IF(Table1[[#This Row],[Bill Ref No]]="","",Table1[[#This Row],[Bill Ref No]])</f>
        <v/>
      </c>
      <c r="AW142" t="str">
        <f>IF(Table1[[#This Row],[Bill ref name]]="","","New Ref")</f>
        <v/>
      </c>
      <c r="AX142" t="str">
        <f>IF(Table1[[#This Row],[Bill ref name]]="","",Table1[[#This Row],[Amount-1]])</f>
        <v/>
      </c>
      <c r="AY142"/>
      <c r="AZ142"/>
      <c r="BA142" t="str">
        <f>IF(Table1[[#This Row],[Cost Centre]]="","","Primary Cost Category")</f>
        <v/>
      </c>
      <c r="BB142" t="str">
        <f>IF(Table1[[#This Row],[Cost Centre]]="","",Table1[[#This Row],[DP-1]])</f>
        <v/>
      </c>
      <c r="BC142"/>
      <c r="BD142" t="str">
        <f>IF(Table1[[#This Row],[Cost Centre]]="","",Table1[[#This Row],[Cost Centre]])</f>
        <v/>
      </c>
      <c r="BE142" t="str">
        <f>IF(Table1[[#This Row],[Cost Centre]]="","",Table1[[#This Row],[Amount-1]])</f>
        <v/>
      </c>
      <c r="BF142"/>
      <c r="BG142"/>
      <c r="BH142"/>
      <c r="BI142"/>
      <c r="BJ142" t="str">
        <f>IF(Table1[[#This Row],[Date]]="","","No")</f>
        <v/>
      </c>
      <c r="BK142" t="str">
        <f>IF(Table1[[#This Row],[Date]]="","",IF(Table1[[#This Row],[Net Amt]]&lt;0,"Yes","No"))</f>
        <v/>
      </c>
      <c r="BL142" t="str">
        <f>IF(Table1[[#This Row],[Date]]="","",$C$3)</f>
        <v/>
      </c>
      <c r="BM142" t="str">
        <f>IF(Table1[[#This Row],[Date]]="","",-Table1[[#This Row],[Amount-1]])</f>
        <v/>
      </c>
      <c r="BO142" t="str">
        <f>IF(Table1[[#This Row],[Transaction Type]]="","",Table1[[#This Row],[Transaction Type]])</f>
        <v/>
      </c>
      <c r="BP142" t="str">
        <f>IF(Table1[[#This Row],[Instrument No.]]="","",Table1[[#This Row],[Instrument No.]])</f>
        <v/>
      </c>
      <c r="BQ142" t="str">
        <f>IF(Table1[[#This Row],[Instrument No.]]="","",Table1[[#This Row],[Amount-2]])</f>
        <v/>
      </c>
      <c r="BR142" t="str">
        <f>IF(Table1[[#This Row],[Instrument date]]="","",TEXT(Table1[[#This Row],[Instrument date]],"yyyymmdd"))</f>
        <v/>
      </c>
      <c r="BU142" s="48"/>
      <c r="BV142" s="48"/>
    </row>
    <row r="143" spans="1:74">
      <c r="A143" s="16">
        <f t="shared" si="2"/>
        <v>138</v>
      </c>
      <c r="B143" s="17"/>
      <c r="C143" s="57"/>
      <c r="D143" s="61"/>
      <c r="E143" s="61"/>
      <c r="F143" s="57"/>
      <c r="G143" s="18"/>
      <c r="H1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3" s="18"/>
      <c r="J143" s="18"/>
      <c r="K143" s="18"/>
      <c r="L143" s="18"/>
      <c r="M143" s="18"/>
      <c r="N143" s="51"/>
      <c r="O143" s="14">
        <f>IF(Table1[[#This Row],[Date]]="",COUNTA(B144:$B$1005),0)</f>
        <v>0</v>
      </c>
      <c r="P143" s="14">
        <f>IF(COUNTA(Table1[[#This Row],[Payments]:[Receipts]])=0,0,(IF(COUNTA(Table1[[#This Row],[Payments]:[Receipts]])&gt;1,1,0)))</f>
        <v>0</v>
      </c>
      <c r="Q143" s="14">
        <f>IF(Table1[[#This Row],[Date]]="",0,IF(AND(Table1[[#This Row],[Date]]&gt;=$Q$2,Table1[[#This Row],[Date]]&lt;=$Q$3),0,1))</f>
        <v>0</v>
      </c>
      <c r="R143" s="14">
        <f>IF(Table1[[#This Row],[Payments]]="",0,IF(ISNUMBER(Table1[[#This Row],[Payments]]),0,1))</f>
        <v>0</v>
      </c>
      <c r="S143" s="14">
        <f>IF(Table1[[#This Row],[Receipts]]="",0,IF(ISNUMBER(Table1[[#This Row],[Receipts]]),0,1))</f>
        <v>0</v>
      </c>
      <c r="T143" s="14">
        <f>IF(LEN(Table1[[#This Row],[Second Ledger]])&gt;0,IF(TYPE(VLOOKUP(Table1[[#This Row],[Second Ledger]],$CZ:$CZ,1,FALSE))=16,1,0),0)</f>
        <v>0</v>
      </c>
      <c r="U143" s="14">
        <f>IF(Table1[[#This Row],[Date]]="",0,IF(Table1[[#This Row],[Voucher Type]]&gt;0,IF(TYPE(VLOOKUP(Table1[[#This Row],[Voucher Type]],Table1[[#All],[Voucher Type Master]],1,FALSE))=16,1,0),0))</f>
        <v>0</v>
      </c>
      <c r="V1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3" s="14">
        <f>IF(LEN(Table1[[#This Row],[Cost Centre]])&gt;0,IF(TYPE(VLOOKUP(Table1[[#This Row],[Cost Centre]],$DA:$DA,1,FALSE))=16,1,0),0)</f>
        <v>0</v>
      </c>
      <c r="X143" s="14">
        <f>Table1[[#This Row],[Payments]]-Table1[[#This Row],[Receipts]]</f>
        <v>0</v>
      </c>
      <c r="Y143" s="14"/>
      <c r="Z143" s="14"/>
      <c r="AA143" s="14"/>
      <c r="AB143" s="13"/>
      <c r="AC143" s="39"/>
      <c r="AD143" s="39"/>
      <c r="AE143" s="39"/>
      <c r="AF143" s="39"/>
      <c r="AG143" s="42"/>
      <c r="AH1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3" t="str">
        <f>IF(Table1[[#This Row],[Date]]="","",TEXT(Table1[[#This Row],[Date]],"yyyymmdd"))</f>
        <v/>
      </c>
      <c r="AJ143" t="str">
        <f>Table1[[#This Row],[Date2]]</f>
        <v/>
      </c>
      <c r="AK143" t="str">
        <f>IF(Table1[[#This Row],[Date]]="","",Table1[[#This Row],[Voucher Type]])</f>
        <v/>
      </c>
      <c r="AL143" t="str">
        <f>IF(Table1[[#This Row],[Date]]="","",Table1[[#This Row],[Voucher No]])</f>
        <v/>
      </c>
      <c r="AM143" t="str">
        <f>IF(Table1[[#This Row],[Date]]="","",Table1[[#This Row],[Narration]])</f>
        <v/>
      </c>
      <c r="AN143" t="str">
        <f>IF(Table1[[#This Row],[Date]]="","","tallytools-voucherentry-adhjadhh-"&amp;$AH$1&amp;ROW())</f>
        <v/>
      </c>
      <c r="AO143" t="str">
        <f>IF(Table1[[#This Row],[Date]]="","",$AH$1)</f>
        <v/>
      </c>
      <c r="AP143"/>
      <c r="AQ143" t="str">
        <f>IF(Table1[[#This Row],[Date]]="","","No")</f>
        <v/>
      </c>
      <c r="AR143" t="str">
        <f>IF(Table1[[#This Row],[Date]]="","",IF(Table1[[#This Row],[Net Amt]]&lt;0,"No","Yes"))</f>
        <v/>
      </c>
      <c r="AS143" t="str">
        <f>IF(Table1[[#This Row],[Date]]="","",Table1[[#This Row],[Second Ledger]])</f>
        <v/>
      </c>
      <c r="AT143" t="str">
        <f>IF(Table1[[#This Row],[Date]]="","",IF(Table1[[#This Row],[DP-1]]="Yes",-(Table1[[#This Row],[Payments]]+Table1[[#This Row],[Receipts]]),Table1[[#This Row],[Payments]]+Table1[[#This Row],[Receipts]]))</f>
        <v/>
      </c>
      <c r="AU143"/>
      <c r="AV143" t="str">
        <f>IF(Table1[[#This Row],[Bill Ref No]]="","",Table1[[#This Row],[Bill Ref No]])</f>
        <v/>
      </c>
      <c r="AW143" t="str">
        <f>IF(Table1[[#This Row],[Bill ref name]]="","","New Ref")</f>
        <v/>
      </c>
      <c r="AX143" t="str">
        <f>IF(Table1[[#This Row],[Bill ref name]]="","",Table1[[#This Row],[Amount-1]])</f>
        <v/>
      </c>
      <c r="AY143"/>
      <c r="AZ143"/>
      <c r="BA143" t="str">
        <f>IF(Table1[[#This Row],[Cost Centre]]="","","Primary Cost Category")</f>
        <v/>
      </c>
      <c r="BB143" t="str">
        <f>IF(Table1[[#This Row],[Cost Centre]]="","",Table1[[#This Row],[DP-1]])</f>
        <v/>
      </c>
      <c r="BC143"/>
      <c r="BD143" t="str">
        <f>IF(Table1[[#This Row],[Cost Centre]]="","",Table1[[#This Row],[Cost Centre]])</f>
        <v/>
      </c>
      <c r="BE143" t="str">
        <f>IF(Table1[[#This Row],[Cost Centre]]="","",Table1[[#This Row],[Amount-1]])</f>
        <v/>
      </c>
      <c r="BF143"/>
      <c r="BG143"/>
      <c r="BH143"/>
      <c r="BI143"/>
      <c r="BJ143" t="str">
        <f>IF(Table1[[#This Row],[Date]]="","","No")</f>
        <v/>
      </c>
      <c r="BK143" t="str">
        <f>IF(Table1[[#This Row],[Date]]="","",IF(Table1[[#This Row],[Net Amt]]&lt;0,"Yes","No"))</f>
        <v/>
      </c>
      <c r="BL143" t="str">
        <f>IF(Table1[[#This Row],[Date]]="","",$C$3)</f>
        <v/>
      </c>
      <c r="BM143" t="str">
        <f>IF(Table1[[#This Row],[Date]]="","",-Table1[[#This Row],[Amount-1]])</f>
        <v/>
      </c>
      <c r="BO143" t="str">
        <f>IF(Table1[[#This Row],[Transaction Type]]="","",Table1[[#This Row],[Transaction Type]])</f>
        <v/>
      </c>
      <c r="BP143" t="str">
        <f>IF(Table1[[#This Row],[Instrument No.]]="","",Table1[[#This Row],[Instrument No.]])</f>
        <v/>
      </c>
      <c r="BQ143" t="str">
        <f>IF(Table1[[#This Row],[Instrument No.]]="","",Table1[[#This Row],[Amount-2]])</f>
        <v/>
      </c>
      <c r="BR143" t="str">
        <f>IF(Table1[[#This Row],[Instrument date]]="","",TEXT(Table1[[#This Row],[Instrument date]],"yyyymmdd"))</f>
        <v/>
      </c>
      <c r="BU143" s="48"/>
      <c r="BV143" s="48"/>
    </row>
    <row r="144" spans="1:74">
      <c r="A144" s="16">
        <f t="shared" si="2"/>
        <v>139</v>
      </c>
      <c r="B144" s="17"/>
      <c r="C144" s="57"/>
      <c r="D144" s="61"/>
      <c r="E144" s="61"/>
      <c r="F144" s="57"/>
      <c r="G144" s="18"/>
      <c r="H1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4" s="18"/>
      <c r="J144" s="18"/>
      <c r="K144" s="18"/>
      <c r="L144" s="18"/>
      <c r="M144" s="18"/>
      <c r="N144" s="51"/>
      <c r="O144" s="14">
        <f>IF(Table1[[#This Row],[Date]]="",COUNTA(B145:$B$1005),0)</f>
        <v>0</v>
      </c>
      <c r="P144" s="14">
        <f>IF(COUNTA(Table1[[#This Row],[Payments]:[Receipts]])=0,0,(IF(COUNTA(Table1[[#This Row],[Payments]:[Receipts]])&gt;1,1,0)))</f>
        <v>0</v>
      </c>
      <c r="Q144" s="14">
        <f>IF(Table1[[#This Row],[Date]]="",0,IF(AND(Table1[[#This Row],[Date]]&gt;=$Q$2,Table1[[#This Row],[Date]]&lt;=$Q$3),0,1))</f>
        <v>0</v>
      </c>
      <c r="R144" s="14">
        <f>IF(Table1[[#This Row],[Payments]]="",0,IF(ISNUMBER(Table1[[#This Row],[Payments]]),0,1))</f>
        <v>0</v>
      </c>
      <c r="S144" s="14">
        <f>IF(Table1[[#This Row],[Receipts]]="",0,IF(ISNUMBER(Table1[[#This Row],[Receipts]]),0,1))</f>
        <v>0</v>
      </c>
      <c r="T144" s="14">
        <f>IF(LEN(Table1[[#This Row],[Second Ledger]])&gt;0,IF(TYPE(VLOOKUP(Table1[[#This Row],[Second Ledger]],$CZ:$CZ,1,FALSE))=16,1,0),0)</f>
        <v>0</v>
      </c>
      <c r="U144" s="14">
        <f>IF(Table1[[#This Row],[Date]]="",0,IF(Table1[[#This Row],[Voucher Type]]&gt;0,IF(TYPE(VLOOKUP(Table1[[#This Row],[Voucher Type]],Table1[[#All],[Voucher Type Master]],1,FALSE))=16,1,0),0))</f>
        <v>0</v>
      </c>
      <c r="V1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4" s="14">
        <f>IF(LEN(Table1[[#This Row],[Cost Centre]])&gt;0,IF(TYPE(VLOOKUP(Table1[[#This Row],[Cost Centre]],$DA:$DA,1,FALSE))=16,1,0),0)</f>
        <v>0</v>
      </c>
      <c r="X144" s="14">
        <f>Table1[[#This Row],[Payments]]-Table1[[#This Row],[Receipts]]</f>
        <v>0</v>
      </c>
      <c r="Y144" s="14"/>
      <c r="Z144" s="14"/>
      <c r="AA144" s="14"/>
      <c r="AB144" s="13"/>
      <c r="AC144" s="39"/>
      <c r="AD144" s="39"/>
      <c r="AE144" s="39"/>
      <c r="AF144" s="39"/>
      <c r="AG144" s="42"/>
      <c r="AH1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4" t="str">
        <f>IF(Table1[[#This Row],[Date]]="","",TEXT(Table1[[#This Row],[Date]],"yyyymmdd"))</f>
        <v/>
      </c>
      <c r="AJ144" t="str">
        <f>Table1[[#This Row],[Date2]]</f>
        <v/>
      </c>
      <c r="AK144" t="str">
        <f>IF(Table1[[#This Row],[Date]]="","",Table1[[#This Row],[Voucher Type]])</f>
        <v/>
      </c>
      <c r="AL144" t="str">
        <f>IF(Table1[[#This Row],[Date]]="","",Table1[[#This Row],[Voucher No]])</f>
        <v/>
      </c>
      <c r="AM144" t="str">
        <f>IF(Table1[[#This Row],[Date]]="","",Table1[[#This Row],[Narration]])</f>
        <v/>
      </c>
      <c r="AN144" t="str">
        <f>IF(Table1[[#This Row],[Date]]="","","tallytools-voucherentry-adhjadhh-"&amp;$AH$1&amp;ROW())</f>
        <v/>
      </c>
      <c r="AO144" t="str">
        <f>IF(Table1[[#This Row],[Date]]="","",$AH$1)</f>
        <v/>
      </c>
      <c r="AP144"/>
      <c r="AQ144" t="str">
        <f>IF(Table1[[#This Row],[Date]]="","","No")</f>
        <v/>
      </c>
      <c r="AR144" t="str">
        <f>IF(Table1[[#This Row],[Date]]="","",IF(Table1[[#This Row],[Net Amt]]&lt;0,"No","Yes"))</f>
        <v/>
      </c>
      <c r="AS144" t="str">
        <f>IF(Table1[[#This Row],[Date]]="","",Table1[[#This Row],[Second Ledger]])</f>
        <v/>
      </c>
      <c r="AT144" t="str">
        <f>IF(Table1[[#This Row],[Date]]="","",IF(Table1[[#This Row],[DP-1]]="Yes",-(Table1[[#This Row],[Payments]]+Table1[[#This Row],[Receipts]]),Table1[[#This Row],[Payments]]+Table1[[#This Row],[Receipts]]))</f>
        <v/>
      </c>
      <c r="AU144"/>
      <c r="AV144" t="str">
        <f>IF(Table1[[#This Row],[Bill Ref No]]="","",Table1[[#This Row],[Bill Ref No]])</f>
        <v/>
      </c>
      <c r="AW144" t="str">
        <f>IF(Table1[[#This Row],[Bill ref name]]="","","New Ref")</f>
        <v/>
      </c>
      <c r="AX144" t="str">
        <f>IF(Table1[[#This Row],[Bill ref name]]="","",Table1[[#This Row],[Amount-1]])</f>
        <v/>
      </c>
      <c r="AY144"/>
      <c r="AZ144"/>
      <c r="BA144" t="str">
        <f>IF(Table1[[#This Row],[Cost Centre]]="","","Primary Cost Category")</f>
        <v/>
      </c>
      <c r="BB144" t="str">
        <f>IF(Table1[[#This Row],[Cost Centre]]="","",Table1[[#This Row],[DP-1]])</f>
        <v/>
      </c>
      <c r="BC144"/>
      <c r="BD144" t="str">
        <f>IF(Table1[[#This Row],[Cost Centre]]="","",Table1[[#This Row],[Cost Centre]])</f>
        <v/>
      </c>
      <c r="BE144" t="str">
        <f>IF(Table1[[#This Row],[Cost Centre]]="","",Table1[[#This Row],[Amount-1]])</f>
        <v/>
      </c>
      <c r="BF144"/>
      <c r="BG144"/>
      <c r="BH144"/>
      <c r="BI144"/>
      <c r="BJ144" t="str">
        <f>IF(Table1[[#This Row],[Date]]="","","No")</f>
        <v/>
      </c>
      <c r="BK144" t="str">
        <f>IF(Table1[[#This Row],[Date]]="","",IF(Table1[[#This Row],[Net Amt]]&lt;0,"Yes","No"))</f>
        <v/>
      </c>
      <c r="BL144" t="str">
        <f>IF(Table1[[#This Row],[Date]]="","",$C$3)</f>
        <v/>
      </c>
      <c r="BM144" t="str">
        <f>IF(Table1[[#This Row],[Date]]="","",-Table1[[#This Row],[Amount-1]])</f>
        <v/>
      </c>
      <c r="BO144" t="str">
        <f>IF(Table1[[#This Row],[Transaction Type]]="","",Table1[[#This Row],[Transaction Type]])</f>
        <v/>
      </c>
      <c r="BP144" t="str">
        <f>IF(Table1[[#This Row],[Instrument No.]]="","",Table1[[#This Row],[Instrument No.]])</f>
        <v/>
      </c>
      <c r="BQ144" t="str">
        <f>IF(Table1[[#This Row],[Instrument No.]]="","",Table1[[#This Row],[Amount-2]])</f>
        <v/>
      </c>
      <c r="BR144" t="str">
        <f>IF(Table1[[#This Row],[Instrument date]]="","",TEXT(Table1[[#This Row],[Instrument date]],"yyyymmdd"))</f>
        <v/>
      </c>
      <c r="BU144" s="48"/>
      <c r="BV144" s="48"/>
    </row>
    <row r="145" spans="1:74">
      <c r="A145" s="16">
        <f t="shared" si="2"/>
        <v>140</v>
      </c>
      <c r="B145" s="17"/>
      <c r="C145" s="57"/>
      <c r="D145" s="61"/>
      <c r="E145" s="61"/>
      <c r="F145" s="57"/>
      <c r="G145" s="18"/>
      <c r="H1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5" s="18"/>
      <c r="J145" s="18"/>
      <c r="K145" s="18"/>
      <c r="L145" s="18"/>
      <c r="M145" s="18"/>
      <c r="N145" s="51"/>
      <c r="O145" s="14">
        <f>IF(Table1[[#This Row],[Date]]="",COUNTA(B146:$B$1005),0)</f>
        <v>0</v>
      </c>
      <c r="P145" s="14">
        <f>IF(COUNTA(Table1[[#This Row],[Payments]:[Receipts]])=0,0,(IF(COUNTA(Table1[[#This Row],[Payments]:[Receipts]])&gt;1,1,0)))</f>
        <v>0</v>
      </c>
      <c r="Q145" s="14">
        <f>IF(Table1[[#This Row],[Date]]="",0,IF(AND(Table1[[#This Row],[Date]]&gt;=$Q$2,Table1[[#This Row],[Date]]&lt;=$Q$3),0,1))</f>
        <v>0</v>
      </c>
      <c r="R145" s="14">
        <f>IF(Table1[[#This Row],[Payments]]="",0,IF(ISNUMBER(Table1[[#This Row],[Payments]]),0,1))</f>
        <v>0</v>
      </c>
      <c r="S145" s="14">
        <f>IF(Table1[[#This Row],[Receipts]]="",0,IF(ISNUMBER(Table1[[#This Row],[Receipts]]),0,1))</f>
        <v>0</v>
      </c>
      <c r="T145" s="14">
        <f>IF(LEN(Table1[[#This Row],[Second Ledger]])&gt;0,IF(TYPE(VLOOKUP(Table1[[#This Row],[Second Ledger]],$CZ:$CZ,1,FALSE))=16,1,0),0)</f>
        <v>0</v>
      </c>
      <c r="U145" s="14">
        <f>IF(Table1[[#This Row],[Date]]="",0,IF(Table1[[#This Row],[Voucher Type]]&gt;0,IF(TYPE(VLOOKUP(Table1[[#This Row],[Voucher Type]],Table1[[#All],[Voucher Type Master]],1,FALSE))=16,1,0),0))</f>
        <v>0</v>
      </c>
      <c r="V1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5" s="14">
        <f>IF(LEN(Table1[[#This Row],[Cost Centre]])&gt;0,IF(TYPE(VLOOKUP(Table1[[#This Row],[Cost Centre]],$DA:$DA,1,FALSE))=16,1,0),0)</f>
        <v>0</v>
      </c>
      <c r="X145" s="14">
        <f>Table1[[#This Row],[Payments]]-Table1[[#This Row],[Receipts]]</f>
        <v>0</v>
      </c>
      <c r="Y145" s="14"/>
      <c r="Z145" s="14"/>
      <c r="AA145" s="14"/>
      <c r="AB145" s="13"/>
      <c r="AC145" s="39"/>
      <c r="AD145" s="39"/>
      <c r="AE145" s="39"/>
      <c r="AF145" s="39"/>
      <c r="AG145" s="42"/>
      <c r="AH1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5" t="str">
        <f>IF(Table1[[#This Row],[Date]]="","",TEXT(Table1[[#This Row],[Date]],"yyyymmdd"))</f>
        <v/>
      </c>
      <c r="AJ145" t="str">
        <f>Table1[[#This Row],[Date2]]</f>
        <v/>
      </c>
      <c r="AK145" t="str">
        <f>IF(Table1[[#This Row],[Date]]="","",Table1[[#This Row],[Voucher Type]])</f>
        <v/>
      </c>
      <c r="AL145" t="str">
        <f>IF(Table1[[#This Row],[Date]]="","",Table1[[#This Row],[Voucher No]])</f>
        <v/>
      </c>
      <c r="AM145" t="str">
        <f>IF(Table1[[#This Row],[Date]]="","",Table1[[#This Row],[Narration]])</f>
        <v/>
      </c>
      <c r="AN145" t="str">
        <f>IF(Table1[[#This Row],[Date]]="","","tallytools-voucherentry-adhjadhh-"&amp;$AH$1&amp;ROW())</f>
        <v/>
      </c>
      <c r="AO145" t="str">
        <f>IF(Table1[[#This Row],[Date]]="","",$AH$1)</f>
        <v/>
      </c>
      <c r="AP145"/>
      <c r="AQ145" t="str">
        <f>IF(Table1[[#This Row],[Date]]="","","No")</f>
        <v/>
      </c>
      <c r="AR145" t="str">
        <f>IF(Table1[[#This Row],[Date]]="","",IF(Table1[[#This Row],[Net Amt]]&lt;0,"No","Yes"))</f>
        <v/>
      </c>
      <c r="AS145" t="str">
        <f>IF(Table1[[#This Row],[Date]]="","",Table1[[#This Row],[Second Ledger]])</f>
        <v/>
      </c>
      <c r="AT145" t="str">
        <f>IF(Table1[[#This Row],[Date]]="","",IF(Table1[[#This Row],[DP-1]]="Yes",-(Table1[[#This Row],[Payments]]+Table1[[#This Row],[Receipts]]),Table1[[#This Row],[Payments]]+Table1[[#This Row],[Receipts]]))</f>
        <v/>
      </c>
      <c r="AU145"/>
      <c r="AV145" t="str">
        <f>IF(Table1[[#This Row],[Bill Ref No]]="","",Table1[[#This Row],[Bill Ref No]])</f>
        <v/>
      </c>
      <c r="AW145" t="str">
        <f>IF(Table1[[#This Row],[Bill ref name]]="","","New Ref")</f>
        <v/>
      </c>
      <c r="AX145" t="str">
        <f>IF(Table1[[#This Row],[Bill ref name]]="","",Table1[[#This Row],[Amount-1]])</f>
        <v/>
      </c>
      <c r="AY145"/>
      <c r="AZ145"/>
      <c r="BA145" t="str">
        <f>IF(Table1[[#This Row],[Cost Centre]]="","","Primary Cost Category")</f>
        <v/>
      </c>
      <c r="BB145" t="str">
        <f>IF(Table1[[#This Row],[Cost Centre]]="","",Table1[[#This Row],[DP-1]])</f>
        <v/>
      </c>
      <c r="BC145"/>
      <c r="BD145" t="str">
        <f>IF(Table1[[#This Row],[Cost Centre]]="","",Table1[[#This Row],[Cost Centre]])</f>
        <v/>
      </c>
      <c r="BE145" t="str">
        <f>IF(Table1[[#This Row],[Cost Centre]]="","",Table1[[#This Row],[Amount-1]])</f>
        <v/>
      </c>
      <c r="BF145"/>
      <c r="BG145"/>
      <c r="BH145"/>
      <c r="BI145"/>
      <c r="BJ145" t="str">
        <f>IF(Table1[[#This Row],[Date]]="","","No")</f>
        <v/>
      </c>
      <c r="BK145" t="str">
        <f>IF(Table1[[#This Row],[Date]]="","",IF(Table1[[#This Row],[Net Amt]]&lt;0,"Yes","No"))</f>
        <v/>
      </c>
      <c r="BL145" t="str">
        <f>IF(Table1[[#This Row],[Date]]="","",$C$3)</f>
        <v/>
      </c>
      <c r="BM145" t="str">
        <f>IF(Table1[[#This Row],[Date]]="","",-Table1[[#This Row],[Amount-1]])</f>
        <v/>
      </c>
      <c r="BO145" t="str">
        <f>IF(Table1[[#This Row],[Transaction Type]]="","",Table1[[#This Row],[Transaction Type]])</f>
        <v/>
      </c>
      <c r="BP145" t="str">
        <f>IF(Table1[[#This Row],[Instrument No.]]="","",Table1[[#This Row],[Instrument No.]])</f>
        <v/>
      </c>
      <c r="BQ145" t="str">
        <f>IF(Table1[[#This Row],[Instrument No.]]="","",Table1[[#This Row],[Amount-2]])</f>
        <v/>
      </c>
      <c r="BR145" t="str">
        <f>IF(Table1[[#This Row],[Instrument date]]="","",TEXT(Table1[[#This Row],[Instrument date]],"yyyymmdd"))</f>
        <v/>
      </c>
      <c r="BU145" s="48"/>
      <c r="BV145" s="48"/>
    </row>
    <row r="146" spans="1:74">
      <c r="A146" s="16">
        <f t="shared" si="2"/>
        <v>141</v>
      </c>
      <c r="B146" s="17"/>
      <c r="C146" s="57"/>
      <c r="D146" s="61"/>
      <c r="E146" s="61"/>
      <c r="F146" s="57"/>
      <c r="G146" s="18"/>
      <c r="H1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6" s="18"/>
      <c r="J146" s="18"/>
      <c r="K146" s="18"/>
      <c r="L146" s="18"/>
      <c r="M146" s="18"/>
      <c r="N146" s="51"/>
      <c r="O146" s="14">
        <f>IF(Table1[[#This Row],[Date]]="",COUNTA(B147:$B$1005),0)</f>
        <v>0</v>
      </c>
      <c r="P146" s="14">
        <f>IF(COUNTA(Table1[[#This Row],[Payments]:[Receipts]])=0,0,(IF(COUNTA(Table1[[#This Row],[Payments]:[Receipts]])&gt;1,1,0)))</f>
        <v>0</v>
      </c>
      <c r="Q146" s="14">
        <f>IF(Table1[[#This Row],[Date]]="",0,IF(AND(Table1[[#This Row],[Date]]&gt;=$Q$2,Table1[[#This Row],[Date]]&lt;=$Q$3),0,1))</f>
        <v>0</v>
      </c>
      <c r="R146" s="14">
        <f>IF(Table1[[#This Row],[Payments]]="",0,IF(ISNUMBER(Table1[[#This Row],[Payments]]),0,1))</f>
        <v>0</v>
      </c>
      <c r="S146" s="14">
        <f>IF(Table1[[#This Row],[Receipts]]="",0,IF(ISNUMBER(Table1[[#This Row],[Receipts]]),0,1))</f>
        <v>0</v>
      </c>
      <c r="T146" s="14">
        <f>IF(LEN(Table1[[#This Row],[Second Ledger]])&gt;0,IF(TYPE(VLOOKUP(Table1[[#This Row],[Second Ledger]],$CZ:$CZ,1,FALSE))=16,1,0),0)</f>
        <v>0</v>
      </c>
      <c r="U146" s="14">
        <f>IF(Table1[[#This Row],[Date]]="",0,IF(Table1[[#This Row],[Voucher Type]]&gt;0,IF(TYPE(VLOOKUP(Table1[[#This Row],[Voucher Type]],Table1[[#All],[Voucher Type Master]],1,FALSE))=16,1,0),0))</f>
        <v>0</v>
      </c>
      <c r="V1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6" s="14">
        <f>IF(LEN(Table1[[#This Row],[Cost Centre]])&gt;0,IF(TYPE(VLOOKUP(Table1[[#This Row],[Cost Centre]],$DA:$DA,1,FALSE))=16,1,0),0)</f>
        <v>0</v>
      </c>
      <c r="X146" s="14">
        <f>Table1[[#This Row],[Payments]]-Table1[[#This Row],[Receipts]]</f>
        <v>0</v>
      </c>
      <c r="Y146" s="14"/>
      <c r="Z146" s="14"/>
      <c r="AA146" s="14"/>
      <c r="AB146" s="13"/>
      <c r="AC146" s="39"/>
      <c r="AD146" s="39"/>
      <c r="AE146" s="39"/>
      <c r="AF146" s="39"/>
      <c r="AG146" s="42"/>
      <c r="AH1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6" t="str">
        <f>IF(Table1[[#This Row],[Date]]="","",TEXT(Table1[[#This Row],[Date]],"yyyymmdd"))</f>
        <v/>
      </c>
      <c r="AJ146" t="str">
        <f>Table1[[#This Row],[Date2]]</f>
        <v/>
      </c>
      <c r="AK146" t="str">
        <f>IF(Table1[[#This Row],[Date]]="","",Table1[[#This Row],[Voucher Type]])</f>
        <v/>
      </c>
      <c r="AL146" t="str">
        <f>IF(Table1[[#This Row],[Date]]="","",Table1[[#This Row],[Voucher No]])</f>
        <v/>
      </c>
      <c r="AM146" t="str">
        <f>IF(Table1[[#This Row],[Date]]="","",Table1[[#This Row],[Narration]])</f>
        <v/>
      </c>
      <c r="AN146" t="str">
        <f>IF(Table1[[#This Row],[Date]]="","","tallytools-voucherentry-adhjadhh-"&amp;$AH$1&amp;ROW())</f>
        <v/>
      </c>
      <c r="AO146" t="str">
        <f>IF(Table1[[#This Row],[Date]]="","",$AH$1)</f>
        <v/>
      </c>
      <c r="AP146"/>
      <c r="AQ146" t="str">
        <f>IF(Table1[[#This Row],[Date]]="","","No")</f>
        <v/>
      </c>
      <c r="AR146" t="str">
        <f>IF(Table1[[#This Row],[Date]]="","",IF(Table1[[#This Row],[Net Amt]]&lt;0,"No","Yes"))</f>
        <v/>
      </c>
      <c r="AS146" t="str">
        <f>IF(Table1[[#This Row],[Date]]="","",Table1[[#This Row],[Second Ledger]])</f>
        <v/>
      </c>
      <c r="AT146" t="str">
        <f>IF(Table1[[#This Row],[Date]]="","",IF(Table1[[#This Row],[DP-1]]="Yes",-(Table1[[#This Row],[Payments]]+Table1[[#This Row],[Receipts]]),Table1[[#This Row],[Payments]]+Table1[[#This Row],[Receipts]]))</f>
        <v/>
      </c>
      <c r="AU146"/>
      <c r="AV146" t="str">
        <f>IF(Table1[[#This Row],[Bill Ref No]]="","",Table1[[#This Row],[Bill Ref No]])</f>
        <v/>
      </c>
      <c r="AW146" t="str">
        <f>IF(Table1[[#This Row],[Bill ref name]]="","","New Ref")</f>
        <v/>
      </c>
      <c r="AX146" t="str">
        <f>IF(Table1[[#This Row],[Bill ref name]]="","",Table1[[#This Row],[Amount-1]])</f>
        <v/>
      </c>
      <c r="AY146"/>
      <c r="AZ146"/>
      <c r="BA146" t="str">
        <f>IF(Table1[[#This Row],[Cost Centre]]="","","Primary Cost Category")</f>
        <v/>
      </c>
      <c r="BB146" t="str">
        <f>IF(Table1[[#This Row],[Cost Centre]]="","",Table1[[#This Row],[DP-1]])</f>
        <v/>
      </c>
      <c r="BC146"/>
      <c r="BD146" t="str">
        <f>IF(Table1[[#This Row],[Cost Centre]]="","",Table1[[#This Row],[Cost Centre]])</f>
        <v/>
      </c>
      <c r="BE146" t="str">
        <f>IF(Table1[[#This Row],[Cost Centre]]="","",Table1[[#This Row],[Amount-1]])</f>
        <v/>
      </c>
      <c r="BF146"/>
      <c r="BG146"/>
      <c r="BH146"/>
      <c r="BI146"/>
      <c r="BJ146" t="str">
        <f>IF(Table1[[#This Row],[Date]]="","","No")</f>
        <v/>
      </c>
      <c r="BK146" t="str">
        <f>IF(Table1[[#This Row],[Date]]="","",IF(Table1[[#This Row],[Net Amt]]&lt;0,"Yes","No"))</f>
        <v/>
      </c>
      <c r="BL146" t="str">
        <f>IF(Table1[[#This Row],[Date]]="","",$C$3)</f>
        <v/>
      </c>
      <c r="BM146" t="str">
        <f>IF(Table1[[#This Row],[Date]]="","",-Table1[[#This Row],[Amount-1]])</f>
        <v/>
      </c>
      <c r="BO146" t="str">
        <f>IF(Table1[[#This Row],[Transaction Type]]="","",Table1[[#This Row],[Transaction Type]])</f>
        <v/>
      </c>
      <c r="BP146" t="str">
        <f>IF(Table1[[#This Row],[Instrument No.]]="","",Table1[[#This Row],[Instrument No.]])</f>
        <v/>
      </c>
      <c r="BQ146" t="str">
        <f>IF(Table1[[#This Row],[Instrument No.]]="","",Table1[[#This Row],[Amount-2]])</f>
        <v/>
      </c>
      <c r="BR146" t="str">
        <f>IF(Table1[[#This Row],[Instrument date]]="","",TEXT(Table1[[#This Row],[Instrument date]],"yyyymmdd"))</f>
        <v/>
      </c>
      <c r="BU146" s="48"/>
      <c r="BV146" s="48"/>
    </row>
    <row r="147" spans="1:74">
      <c r="A147" s="16">
        <f t="shared" si="2"/>
        <v>142</v>
      </c>
      <c r="B147" s="17"/>
      <c r="C147" s="57"/>
      <c r="D147" s="61"/>
      <c r="E147" s="61"/>
      <c r="F147" s="57"/>
      <c r="G147" s="18"/>
      <c r="H1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7" s="18"/>
      <c r="J147" s="18"/>
      <c r="K147" s="18"/>
      <c r="L147" s="18"/>
      <c r="M147" s="18"/>
      <c r="N147" s="51"/>
      <c r="O147" s="14">
        <f>IF(Table1[[#This Row],[Date]]="",COUNTA(B148:$B$1005),0)</f>
        <v>0</v>
      </c>
      <c r="P147" s="14">
        <f>IF(COUNTA(Table1[[#This Row],[Payments]:[Receipts]])=0,0,(IF(COUNTA(Table1[[#This Row],[Payments]:[Receipts]])&gt;1,1,0)))</f>
        <v>0</v>
      </c>
      <c r="Q147" s="14">
        <f>IF(Table1[[#This Row],[Date]]="",0,IF(AND(Table1[[#This Row],[Date]]&gt;=$Q$2,Table1[[#This Row],[Date]]&lt;=$Q$3),0,1))</f>
        <v>0</v>
      </c>
      <c r="R147" s="14">
        <f>IF(Table1[[#This Row],[Payments]]="",0,IF(ISNUMBER(Table1[[#This Row],[Payments]]),0,1))</f>
        <v>0</v>
      </c>
      <c r="S147" s="14">
        <f>IF(Table1[[#This Row],[Receipts]]="",0,IF(ISNUMBER(Table1[[#This Row],[Receipts]]),0,1))</f>
        <v>0</v>
      </c>
      <c r="T147" s="14">
        <f>IF(LEN(Table1[[#This Row],[Second Ledger]])&gt;0,IF(TYPE(VLOOKUP(Table1[[#This Row],[Second Ledger]],$CZ:$CZ,1,FALSE))=16,1,0),0)</f>
        <v>0</v>
      </c>
      <c r="U147" s="14">
        <f>IF(Table1[[#This Row],[Date]]="",0,IF(Table1[[#This Row],[Voucher Type]]&gt;0,IF(TYPE(VLOOKUP(Table1[[#This Row],[Voucher Type]],Table1[[#All],[Voucher Type Master]],1,FALSE))=16,1,0),0))</f>
        <v>0</v>
      </c>
      <c r="V1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7" s="14">
        <f>IF(LEN(Table1[[#This Row],[Cost Centre]])&gt;0,IF(TYPE(VLOOKUP(Table1[[#This Row],[Cost Centre]],$DA:$DA,1,FALSE))=16,1,0),0)</f>
        <v>0</v>
      </c>
      <c r="X147" s="14">
        <f>Table1[[#This Row],[Payments]]-Table1[[#This Row],[Receipts]]</f>
        <v>0</v>
      </c>
      <c r="Y147" s="14"/>
      <c r="Z147" s="14"/>
      <c r="AA147" s="14"/>
      <c r="AB147" s="13"/>
      <c r="AC147" s="39"/>
      <c r="AD147" s="39"/>
      <c r="AE147" s="39"/>
      <c r="AF147" s="39"/>
      <c r="AG147" s="42"/>
      <c r="AH1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7" t="str">
        <f>IF(Table1[[#This Row],[Date]]="","",TEXT(Table1[[#This Row],[Date]],"yyyymmdd"))</f>
        <v/>
      </c>
      <c r="AJ147" t="str">
        <f>Table1[[#This Row],[Date2]]</f>
        <v/>
      </c>
      <c r="AK147" t="str">
        <f>IF(Table1[[#This Row],[Date]]="","",Table1[[#This Row],[Voucher Type]])</f>
        <v/>
      </c>
      <c r="AL147" t="str">
        <f>IF(Table1[[#This Row],[Date]]="","",Table1[[#This Row],[Voucher No]])</f>
        <v/>
      </c>
      <c r="AM147" t="str">
        <f>IF(Table1[[#This Row],[Date]]="","",Table1[[#This Row],[Narration]])</f>
        <v/>
      </c>
      <c r="AN147" t="str">
        <f>IF(Table1[[#This Row],[Date]]="","","tallytools-voucherentry-adhjadhh-"&amp;$AH$1&amp;ROW())</f>
        <v/>
      </c>
      <c r="AO147" t="str">
        <f>IF(Table1[[#This Row],[Date]]="","",$AH$1)</f>
        <v/>
      </c>
      <c r="AP147"/>
      <c r="AQ147" t="str">
        <f>IF(Table1[[#This Row],[Date]]="","","No")</f>
        <v/>
      </c>
      <c r="AR147" t="str">
        <f>IF(Table1[[#This Row],[Date]]="","",IF(Table1[[#This Row],[Net Amt]]&lt;0,"No","Yes"))</f>
        <v/>
      </c>
      <c r="AS147" t="str">
        <f>IF(Table1[[#This Row],[Date]]="","",Table1[[#This Row],[Second Ledger]])</f>
        <v/>
      </c>
      <c r="AT147" t="str">
        <f>IF(Table1[[#This Row],[Date]]="","",IF(Table1[[#This Row],[DP-1]]="Yes",-(Table1[[#This Row],[Payments]]+Table1[[#This Row],[Receipts]]),Table1[[#This Row],[Payments]]+Table1[[#This Row],[Receipts]]))</f>
        <v/>
      </c>
      <c r="AU147"/>
      <c r="AV147" t="str">
        <f>IF(Table1[[#This Row],[Bill Ref No]]="","",Table1[[#This Row],[Bill Ref No]])</f>
        <v/>
      </c>
      <c r="AW147" t="str">
        <f>IF(Table1[[#This Row],[Bill ref name]]="","","New Ref")</f>
        <v/>
      </c>
      <c r="AX147" t="str">
        <f>IF(Table1[[#This Row],[Bill ref name]]="","",Table1[[#This Row],[Amount-1]])</f>
        <v/>
      </c>
      <c r="AY147"/>
      <c r="AZ147"/>
      <c r="BA147" t="str">
        <f>IF(Table1[[#This Row],[Cost Centre]]="","","Primary Cost Category")</f>
        <v/>
      </c>
      <c r="BB147" t="str">
        <f>IF(Table1[[#This Row],[Cost Centre]]="","",Table1[[#This Row],[DP-1]])</f>
        <v/>
      </c>
      <c r="BC147"/>
      <c r="BD147" t="str">
        <f>IF(Table1[[#This Row],[Cost Centre]]="","",Table1[[#This Row],[Cost Centre]])</f>
        <v/>
      </c>
      <c r="BE147" t="str">
        <f>IF(Table1[[#This Row],[Cost Centre]]="","",Table1[[#This Row],[Amount-1]])</f>
        <v/>
      </c>
      <c r="BF147"/>
      <c r="BG147"/>
      <c r="BH147"/>
      <c r="BI147"/>
      <c r="BJ147" t="str">
        <f>IF(Table1[[#This Row],[Date]]="","","No")</f>
        <v/>
      </c>
      <c r="BK147" t="str">
        <f>IF(Table1[[#This Row],[Date]]="","",IF(Table1[[#This Row],[Net Amt]]&lt;0,"Yes","No"))</f>
        <v/>
      </c>
      <c r="BL147" t="str">
        <f>IF(Table1[[#This Row],[Date]]="","",$C$3)</f>
        <v/>
      </c>
      <c r="BM147" t="str">
        <f>IF(Table1[[#This Row],[Date]]="","",-Table1[[#This Row],[Amount-1]])</f>
        <v/>
      </c>
      <c r="BO147" t="str">
        <f>IF(Table1[[#This Row],[Transaction Type]]="","",Table1[[#This Row],[Transaction Type]])</f>
        <v/>
      </c>
      <c r="BP147" t="str">
        <f>IF(Table1[[#This Row],[Instrument No.]]="","",Table1[[#This Row],[Instrument No.]])</f>
        <v/>
      </c>
      <c r="BQ147" t="str">
        <f>IF(Table1[[#This Row],[Instrument No.]]="","",Table1[[#This Row],[Amount-2]])</f>
        <v/>
      </c>
      <c r="BR147" t="str">
        <f>IF(Table1[[#This Row],[Instrument date]]="","",TEXT(Table1[[#This Row],[Instrument date]],"yyyymmdd"))</f>
        <v/>
      </c>
      <c r="BU147" s="48"/>
      <c r="BV147" s="48"/>
    </row>
    <row r="148" spans="1:74">
      <c r="A148" s="16">
        <f t="shared" si="2"/>
        <v>143</v>
      </c>
      <c r="B148" s="17"/>
      <c r="C148" s="57"/>
      <c r="D148" s="61"/>
      <c r="E148" s="61"/>
      <c r="F148" s="57"/>
      <c r="G148" s="18"/>
      <c r="H1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8" s="18"/>
      <c r="J148" s="18"/>
      <c r="K148" s="18"/>
      <c r="L148" s="18"/>
      <c r="M148" s="18"/>
      <c r="N148" s="51"/>
      <c r="O148" s="14">
        <f>IF(Table1[[#This Row],[Date]]="",COUNTA(B149:$B$1005),0)</f>
        <v>0</v>
      </c>
      <c r="P148" s="14">
        <f>IF(COUNTA(Table1[[#This Row],[Payments]:[Receipts]])=0,0,(IF(COUNTA(Table1[[#This Row],[Payments]:[Receipts]])&gt;1,1,0)))</f>
        <v>0</v>
      </c>
      <c r="Q148" s="14">
        <f>IF(Table1[[#This Row],[Date]]="",0,IF(AND(Table1[[#This Row],[Date]]&gt;=$Q$2,Table1[[#This Row],[Date]]&lt;=$Q$3),0,1))</f>
        <v>0</v>
      </c>
      <c r="R148" s="14">
        <f>IF(Table1[[#This Row],[Payments]]="",0,IF(ISNUMBER(Table1[[#This Row],[Payments]]),0,1))</f>
        <v>0</v>
      </c>
      <c r="S148" s="14">
        <f>IF(Table1[[#This Row],[Receipts]]="",0,IF(ISNUMBER(Table1[[#This Row],[Receipts]]),0,1))</f>
        <v>0</v>
      </c>
      <c r="T148" s="14">
        <f>IF(LEN(Table1[[#This Row],[Second Ledger]])&gt;0,IF(TYPE(VLOOKUP(Table1[[#This Row],[Second Ledger]],$CZ:$CZ,1,FALSE))=16,1,0),0)</f>
        <v>0</v>
      </c>
      <c r="U148" s="14">
        <f>IF(Table1[[#This Row],[Date]]="",0,IF(Table1[[#This Row],[Voucher Type]]&gt;0,IF(TYPE(VLOOKUP(Table1[[#This Row],[Voucher Type]],Table1[[#All],[Voucher Type Master]],1,FALSE))=16,1,0),0))</f>
        <v>0</v>
      </c>
      <c r="V1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8" s="14">
        <f>IF(LEN(Table1[[#This Row],[Cost Centre]])&gt;0,IF(TYPE(VLOOKUP(Table1[[#This Row],[Cost Centre]],$DA:$DA,1,FALSE))=16,1,0),0)</f>
        <v>0</v>
      </c>
      <c r="X148" s="14">
        <f>Table1[[#This Row],[Payments]]-Table1[[#This Row],[Receipts]]</f>
        <v>0</v>
      </c>
      <c r="Y148" s="14"/>
      <c r="Z148" s="14"/>
      <c r="AA148" s="14"/>
      <c r="AB148" s="13"/>
      <c r="AC148" s="39"/>
      <c r="AD148" s="39"/>
      <c r="AE148" s="39"/>
      <c r="AF148" s="39"/>
      <c r="AG148" s="42"/>
      <c r="AH1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8" t="str">
        <f>IF(Table1[[#This Row],[Date]]="","",TEXT(Table1[[#This Row],[Date]],"yyyymmdd"))</f>
        <v/>
      </c>
      <c r="AJ148" t="str">
        <f>Table1[[#This Row],[Date2]]</f>
        <v/>
      </c>
      <c r="AK148" t="str">
        <f>IF(Table1[[#This Row],[Date]]="","",Table1[[#This Row],[Voucher Type]])</f>
        <v/>
      </c>
      <c r="AL148" t="str">
        <f>IF(Table1[[#This Row],[Date]]="","",Table1[[#This Row],[Voucher No]])</f>
        <v/>
      </c>
      <c r="AM148" t="str">
        <f>IF(Table1[[#This Row],[Date]]="","",Table1[[#This Row],[Narration]])</f>
        <v/>
      </c>
      <c r="AN148" t="str">
        <f>IF(Table1[[#This Row],[Date]]="","","tallytools-voucherentry-adhjadhh-"&amp;$AH$1&amp;ROW())</f>
        <v/>
      </c>
      <c r="AO148" t="str">
        <f>IF(Table1[[#This Row],[Date]]="","",$AH$1)</f>
        <v/>
      </c>
      <c r="AP148"/>
      <c r="AQ148" t="str">
        <f>IF(Table1[[#This Row],[Date]]="","","No")</f>
        <v/>
      </c>
      <c r="AR148" t="str">
        <f>IF(Table1[[#This Row],[Date]]="","",IF(Table1[[#This Row],[Net Amt]]&lt;0,"No","Yes"))</f>
        <v/>
      </c>
      <c r="AS148" t="str">
        <f>IF(Table1[[#This Row],[Date]]="","",Table1[[#This Row],[Second Ledger]])</f>
        <v/>
      </c>
      <c r="AT148" t="str">
        <f>IF(Table1[[#This Row],[Date]]="","",IF(Table1[[#This Row],[DP-1]]="Yes",-(Table1[[#This Row],[Payments]]+Table1[[#This Row],[Receipts]]),Table1[[#This Row],[Payments]]+Table1[[#This Row],[Receipts]]))</f>
        <v/>
      </c>
      <c r="AU148"/>
      <c r="AV148" t="str">
        <f>IF(Table1[[#This Row],[Bill Ref No]]="","",Table1[[#This Row],[Bill Ref No]])</f>
        <v/>
      </c>
      <c r="AW148" t="str">
        <f>IF(Table1[[#This Row],[Bill ref name]]="","","New Ref")</f>
        <v/>
      </c>
      <c r="AX148" t="str">
        <f>IF(Table1[[#This Row],[Bill ref name]]="","",Table1[[#This Row],[Amount-1]])</f>
        <v/>
      </c>
      <c r="AY148"/>
      <c r="AZ148"/>
      <c r="BA148" t="str">
        <f>IF(Table1[[#This Row],[Cost Centre]]="","","Primary Cost Category")</f>
        <v/>
      </c>
      <c r="BB148" t="str">
        <f>IF(Table1[[#This Row],[Cost Centre]]="","",Table1[[#This Row],[DP-1]])</f>
        <v/>
      </c>
      <c r="BC148"/>
      <c r="BD148" t="str">
        <f>IF(Table1[[#This Row],[Cost Centre]]="","",Table1[[#This Row],[Cost Centre]])</f>
        <v/>
      </c>
      <c r="BE148" t="str">
        <f>IF(Table1[[#This Row],[Cost Centre]]="","",Table1[[#This Row],[Amount-1]])</f>
        <v/>
      </c>
      <c r="BF148"/>
      <c r="BG148"/>
      <c r="BH148"/>
      <c r="BI148"/>
      <c r="BJ148" t="str">
        <f>IF(Table1[[#This Row],[Date]]="","","No")</f>
        <v/>
      </c>
      <c r="BK148" t="str">
        <f>IF(Table1[[#This Row],[Date]]="","",IF(Table1[[#This Row],[Net Amt]]&lt;0,"Yes","No"))</f>
        <v/>
      </c>
      <c r="BL148" t="str">
        <f>IF(Table1[[#This Row],[Date]]="","",$C$3)</f>
        <v/>
      </c>
      <c r="BM148" t="str">
        <f>IF(Table1[[#This Row],[Date]]="","",-Table1[[#This Row],[Amount-1]])</f>
        <v/>
      </c>
      <c r="BO148" t="str">
        <f>IF(Table1[[#This Row],[Transaction Type]]="","",Table1[[#This Row],[Transaction Type]])</f>
        <v/>
      </c>
      <c r="BP148" t="str">
        <f>IF(Table1[[#This Row],[Instrument No.]]="","",Table1[[#This Row],[Instrument No.]])</f>
        <v/>
      </c>
      <c r="BQ148" t="str">
        <f>IF(Table1[[#This Row],[Instrument No.]]="","",Table1[[#This Row],[Amount-2]])</f>
        <v/>
      </c>
      <c r="BR148" t="str">
        <f>IF(Table1[[#This Row],[Instrument date]]="","",TEXT(Table1[[#This Row],[Instrument date]],"yyyymmdd"))</f>
        <v/>
      </c>
      <c r="BU148" s="48"/>
      <c r="BV148" s="48"/>
    </row>
    <row r="149" spans="1:74">
      <c r="A149" s="16">
        <f t="shared" si="2"/>
        <v>144</v>
      </c>
      <c r="B149" s="17"/>
      <c r="C149" s="57"/>
      <c r="D149" s="61"/>
      <c r="E149" s="61"/>
      <c r="F149" s="57"/>
      <c r="G149" s="18"/>
      <c r="H1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49" s="18"/>
      <c r="J149" s="18"/>
      <c r="K149" s="18"/>
      <c r="L149" s="18"/>
      <c r="M149" s="18"/>
      <c r="N149" s="51"/>
      <c r="O149" s="14">
        <f>IF(Table1[[#This Row],[Date]]="",COUNTA(B150:$B$1005),0)</f>
        <v>0</v>
      </c>
      <c r="P149" s="14">
        <f>IF(COUNTA(Table1[[#This Row],[Payments]:[Receipts]])=0,0,(IF(COUNTA(Table1[[#This Row],[Payments]:[Receipts]])&gt;1,1,0)))</f>
        <v>0</v>
      </c>
      <c r="Q149" s="14">
        <f>IF(Table1[[#This Row],[Date]]="",0,IF(AND(Table1[[#This Row],[Date]]&gt;=$Q$2,Table1[[#This Row],[Date]]&lt;=$Q$3),0,1))</f>
        <v>0</v>
      </c>
      <c r="R149" s="14">
        <f>IF(Table1[[#This Row],[Payments]]="",0,IF(ISNUMBER(Table1[[#This Row],[Payments]]),0,1))</f>
        <v>0</v>
      </c>
      <c r="S149" s="14">
        <f>IF(Table1[[#This Row],[Receipts]]="",0,IF(ISNUMBER(Table1[[#This Row],[Receipts]]),0,1))</f>
        <v>0</v>
      </c>
      <c r="T149" s="14">
        <f>IF(LEN(Table1[[#This Row],[Second Ledger]])&gt;0,IF(TYPE(VLOOKUP(Table1[[#This Row],[Second Ledger]],$CZ:$CZ,1,FALSE))=16,1,0),0)</f>
        <v>0</v>
      </c>
      <c r="U149" s="14">
        <f>IF(Table1[[#This Row],[Date]]="",0,IF(Table1[[#This Row],[Voucher Type]]&gt;0,IF(TYPE(VLOOKUP(Table1[[#This Row],[Voucher Type]],Table1[[#All],[Voucher Type Master]],1,FALSE))=16,1,0),0))</f>
        <v>0</v>
      </c>
      <c r="V1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49" s="14">
        <f>IF(LEN(Table1[[#This Row],[Cost Centre]])&gt;0,IF(TYPE(VLOOKUP(Table1[[#This Row],[Cost Centre]],$DA:$DA,1,FALSE))=16,1,0),0)</f>
        <v>0</v>
      </c>
      <c r="X149" s="14">
        <f>Table1[[#This Row],[Payments]]-Table1[[#This Row],[Receipts]]</f>
        <v>0</v>
      </c>
      <c r="Y149" s="14"/>
      <c r="Z149" s="14"/>
      <c r="AA149" s="14"/>
      <c r="AB149" s="13"/>
      <c r="AC149" s="39"/>
      <c r="AD149" s="39"/>
      <c r="AE149" s="39"/>
      <c r="AF149" s="39"/>
      <c r="AG149" s="42"/>
      <c r="AH1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49" t="str">
        <f>IF(Table1[[#This Row],[Date]]="","",TEXT(Table1[[#This Row],[Date]],"yyyymmdd"))</f>
        <v/>
      </c>
      <c r="AJ149" t="str">
        <f>Table1[[#This Row],[Date2]]</f>
        <v/>
      </c>
      <c r="AK149" t="str">
        <f>IF(Table1[[#This Row],[Date]]="","",Table1[[#This Row],[Voucher Type]])</f>
        <v/>
      </c>
      <c r="AL149" t="str">
        <f>IF(Table1[[#This Row],[Date]]="","",Table1[[#This Row],[Voucher No]])</f>
        <v/>
      </c>
      <c r="AM149" t="str">
        <f>IF(Table1[[#This Row],[Date]]="","",Table1[[#This Row],[Narration]])</f>
        <v/>
      </c>
      <c r="AN149" t="str">
        <f>IF(Table1[[#This Row],[Date]]="","","tallytools-voucherentry-adhjadhh-"&amp;$AH$1&amp;ROW())</f>
        <v/>
      </c>
      <c r="AO149" t="str">
        <f>IF(Table1[[#This Row],[Date]]="","",$AH$1)</f>
        <v/>
      </c>
      <c r="AP149"/>
      <c r="AQ149" t="str">
        <f>IF(Table1[[#This Row],[Date]]="","","No")</f>
        <v/>
      </c>
      <c r="AR149" t="str">
        <f>IF(Table1[[#This Row],[Date]]="","",IF(Table1[[#This Row],[Net Amt]]&lt;0,"No","Yes"))</f>
        <v/>
      </c>
      <c r="AS149" t="str">
        <f>IF(Table1[[#This Row],[Date]]="","",Table1[[#This Row],[Second Ledger]])</f>
        <v/>
      </c>
      <c r="AT149" t="str">
        <f>IF(Table1[[#This Row],[Date]]="","",IF(Table1[[#This Row],[DP-1]]="Yes",-(Table1[[#This Row],[Payments]]+Table1[[#This Row],[Receipts]]),Table1[[#This Row],[Payments]]+Table1[[#This Row],[Receipts]]))</f>
        <v/>
      </c>
      <c r="AU149"/>
      <c r="AV149" t="str">
        <f>IF(Table1[[#This Row],[Bill Ref No]]="","",Table1[[#This Row],[Bill Ref No]])</f>
        <v/>
      </c>
      <c r="AW149" t="str">
        <f>IF(Table1[[#This Row],[Bill ref name]]="","","New Ref")</f>
        <v/>
      </c>
      <c r="AX149" t="str">
        <f>IF(Table1[[#This Row],[Bill ref name]]="","",Table1[[#This Row],[Amount-1]])</f>
        <v/>
      </c>
      <c r="AY149"/>
      <c r="AZ149"/>
      <c r="BA149" t="str">
        <f>IF(Table1[[#This Row],[Cost Centre]]="","","Primary Cost Category")</f>
        <v/>
      </c>
      <c r="BB149" t="str">
        <f>IF(Table1[[#This Row],[Cost Centre]]="","",Table1[[#This Row],[DP-1]])</f>
        <v/>
      </c>
      <c r="BC149"/>
      <c r="BD149" t="str">
        <f>IF(Table1[[#This Row],[Cost Centre]]="","",Table1[[#This Row],[Cost Centre]])</f>
        <v/>
      </c>
      <c r="BE149" t="str">
        <f>IF(Table1[[#This Row],[Cost Centre]]="","",Table1[[#This Row],[Amount-1]])</f>
        <v/>
      </c>
      <c r="BF149"/>
      <c r="BG149"/>
      <c r="BH149"/>
      <c r="BI149"/>
      <c r="BJ149" t="str">
        <f>IF(Table1[[#This Row],[Date]]="","","No")</f>
        <v/>
      </c>
      <c r="BK149" t="str">
        <f>IF(Table1[[#This Row],[Date]]="","",IF(Table1[[#This Row],[Net Amt]]&lt;0,"Yes","No"))</f>
        <v/>
      </c>
      <c r="BL149" t="str">
        <f>IF(Table1[[#This Row],[Date]]="","",$C$3)</f>
        <v/>
      </c>
      <c r="BM149" t="str">
        <f>IF(Table1[[#This Row],[Date]]="","",-Table1[[#This Row],[Amount-1]])</f>
        <v/>
      </c>
      <c r="BO149" t="str">
        <f>IF(Table1[[#This Row],[Transaction Type]]="","",Table1[[#This Row],[Transaction Type]])</f>
        <v/>
      </c>
      <c r="BP149" t="str">
        <f>IF(Table1[[#This Row],[Instrument No.]]="","",Table1[[#This Row],[Instrument No.]])</f>
        <v/>
      </c>
      <c r="BQ149" t="str">
        <f>IF(Table1[[#This Row],[Instrument No.]]="","",Table1[[#This Row],[Amount-2]])</f>
        <v/>
      </c>
      <c r="BR149" t="str">
        <f>IF(Table1[[#This Row],[Instrument date]]="","",TEXT(Table1[[#This Row],[Instrument date]],"yyyymmdd"))</f>
        <v/>
      </c>
      <c r="BU149" s="48"/>
      <c r="BV149" s="48"/>
    </row>
    <row r="150" spans="1:74">
      <c r="A150" s="16">
        <f t="shared" si="2"/>
        <v>145</v>
      </c>
      <c r="B150" s="17"/>
      <c r="C150" s="57"/>
      <c r="D150" s="61"/>
      <c r="E150" s="61"/>
      <c r="F150" s="57"/>
      <c r="G150" s="18"/>
      <c r="H1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0" s="18"/>
      <c r="J150" s="18"/>
      <c r="K150" s="18"/>
      <c r="L150" s="18"/>
      <c r="M150" s="18"/>
      <c r="N150" s="51"/>
      <c r="O150" s="14">
        <f>IF(Table1[[#This Row],[Date]]="",COUNTA(B151:$B$1005),0)</f>
        <v>0</v>
      </c>
      <c r="P150" s="14">
        <f>IF(COUNTA(Table1[[#This Row],[Payments]:[Receipts]])=0,0,(IF(COUNTA(Table1[[#This Row],[Payments]:[Receipts]])&gt;1,1,0)))</f>
        <v>0</v>
      </c>
      <c r="Q150" s="14">
        <f>IF(Table1[[#This Row],[Date]]="",0,IF(AND(Table1[[#This Row],[Date]]&gt;=$Q$2,Table1[[#This Row],[Date]]&lt;=$Q$3),0,1))</f>
        <v>0</v>
      </c>
      <c r="R150" s="14">
        <f>IF(Table1[[#This Row],[Payments]]="",0,IF(ISNUMBER(Table1[[#This Row],[Payments]]),0,1))</f>
        <v>0</v>
      </c>
      <c r="S150" s="14">
        <f>IF(Table1[[#This Row],[Receipts]]="",0,IF(ISNUMBER(Table1[[#This Row],[Receipts]]),0,1))</f>
        <v>0</v>
      </c>
      <c r="T150" s="14">
        <f>IF(LEN(Table1[[#This Row],[Second Ledger]])&gt;0,IF(TYPE(VLOOKUP(Table1[[#This Row],[Second Ledger]],$CZ:$CZ,1,FALSE))=16,1,0),0)</f>
        <v>0</v>
      </c>
      <c r="U150" s="14">
        <f>IF(Table1[[#This Row],[Date]]="",0,IF(Table1[[#This Row],[Voucher Type]]&gt;0,IF(TYPE(VLOOKUP(Table1[[#This Row],[Voucher Type]],Table1[[#All],[Voucher Type Master]],1,FALSE))=16,1,0),0))</f>
        <v>0</v>
      </c>
      <c r="V1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0" s="14">
        <f>IF(LEN(Table1[[#This Row],[Cost Centre]])&gt;0,IF(TYPE(VLOOKUP(Table1[[#This Row],[Cost Centre]],$DA:$DA,1,FALSE))=16,1,0),0)</f>
        <v>0</v>
      </c>
      <c r="X150" s="14">
        <f>Table1[[#This Row],[Payments]]-Table1[[#This Row],[Receipts]]</f>
        <v>0</v>
      </c>
      <c r="Y150" s="14"/>
      <c r="Z150" s="14"/>
      <c r="AA150" s="14"/>
      <c r="AB150" s="13"/>
      <c r="AC150" s="39"/>
      <c r="AD150" s="39"/>
      <c r="AE150" s="39"/>
      <c r="AF150" s="39"/>
      <c r="AG150" s="42"/>
      <c r="AH1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0" t="str">
        <f>IF(Table1[[#This Row],[Date]]="","",TEXT(Table1[[#This Row],[Date]],"yyyymmdd"))</f>
        <v/>
      </c>
      <c r="AJ150" t="str">
        <f>Table1[[#This Row],[Date2]]</f>
        <v/>
      </c>
      <c r="AK150" t="str">
        <f>IF(Table1[[#This Row],[Date]]="","",Table1[[#This Row],[Voucher Type]])</f>
        <v/>
      </c>
      <c r="AL150" t="str">
        <f>IF(Table1[[#This Row],[Date]]="","",Table1[[#This Row],[Voucher No]])</f>
        <v/>
      </c>
      <c r="AM150" t="str">
        <f>IF(Table1[[#This Row],[Date]]="","",Table1[[#This Row],[Narration]])</f>
        <v/>
      </c>
      <c r="AN150" t="str">
        <f>IF(Table1[[#This Row],[Date]]="","","tallytools-voucherentry-adhjadhh-"&amp;$AH$1&amp;ROW())</f>
        <v/>
      </c>
      <c r="AO150" t="str">
        <f>IF(Table1[[#This Row],[Date]]="","",$AH$1)</f>
        <v/>
      </c>
      <c r="AP150"/>
      <c r="AQ150" t="str">
        <f>IF(Table1[[#This Row],[Date]]="","","No")</f>
        <v/>
      </c>
      <c r="AR150" t="str">
        <f>IF(Table1[[#This Row],[Date]]="","",IF(Table1[[#This Row],[Net Amt]]&lt;0,"No","Yes"))</f>
        <v/>
      </c>
      <c r="AS150" t="str">
        <f>IF(Table1[[#This Row],[Date]]="","",Table1[[#This Row],[Second Ledger]])</f>
        <v/>
      </c>
      <c r="AT150" t="str">
        <f>IF(Table1[[#This Row],[Date]]="","",IF(Table1[[#This Row],[DP-1]]="Yes",-(Table1[[#This Row],[Payments]]+Table1[[#This Row],[Receipts]]),Table1[[#This Row],[Payments]]+Table1[[#This Row],[Receipts]]))</f>
        <v/>
      </c>
      <c r="AU150"/>
      <c r="AV150" t="str">
        <f>IF(Table1[[#This Row],[Bill Ref No]]="","",Table1[[#This Row],[Bill Ref No]])</f>
        <v/>
      </c>
      <c r="AW150" t="str">
        <f>IF(Table1[[#This Row],[Bill ref name]]="","","New Ref")</f>
        <v/>
      </c>
      <c r="AX150" t="str">
        <f>IF(Table1[[#This Row],[Bill ref name]]="","",Table1[[#This Row],[Amount-1]])</f>
        <v/>
      </c>
      <c r="AY150"/>
      <c r="AZ150"/>
      <c r="BA150" t="str">
        <f>IF(Table1[[#This Row],[Cost Centre]]="","","Primary Cost Category")</f>
        <v/>
      </c>
      <c r="BB150" t="str">
        <f>IF(Table1[[#This Row],[Cost Centre]]="","",Table1[[#This Row],[DP-1]])</f>
        <v/>
      </c>
      <c r="BC150"/>
      <c r="BD150" t="str">
        <f>IF(Table1[[#This Row],[Cost Centre]]="","",Table1[[#This Row],[Cost Centre]])</f>
        <v/>
      </c>
      <c r="BE150" t="str">
        <f>IF(Table1[[#This Row],[Cost Centre]]="","",Table1[[#This Row],[Amount-1]])</f>
        <v/>
      </c>
      <c r="BF150"/>
      <c r="BG150"/>
      <c r="BH150"/>
      <c r="BI150"/>
      <c r="BJ150" t="str">
        <f>IF(Table1[[#This Row],[Date]]="","","No")</f>
        <v/>
      </c>
      <c r="BK150" t="str">
        <f>IF(Table1[[#This Row],[Date]]="","",IF(Table1[[#This Row],[Net Amt]]&lt;0,"Yes","No"))</f>
        <v/>
      </c>
      <c r="BL150" t="str">
        <f>IF(Table1[[#This Row],[Date]]="","",$C$3)</f>
        <v/>
      </c>
      <c r="BM150" t="str">
        <f>IF(Table1[[#This Row],[Date]]="","",-Table1[[#This Row],[Amount-1]])</f>
        <v/>
      </c>
      <c r="BO150" t="str">
        <f>IF(Table1[[#This Row],[Transaction Type]]="","",Table1[[#This Row],[Transaction Type]])</f>
        <v/>
      </c>
      <c r="BP150" t="str">
        <f>IF(Table1[[#This Row],[Instrument No.]]="","",Table1[[#This Row],[Instrument No.]])</f>
        <v/>
      </c>
      <c r="BQ150" t="str">
        <f>IF(Table1[[#This Row],[Instrument No.]]="","",Table1[[#This Row],[Amount-2]])</f>
        <v/>
      </c>
      <c r="BR150" t="str">
        <f>IF(Table1[[#This Row],[Instrument date]]="","",TEXT(Table1[[#This Row],[Instrument date]],"yyyymmdd"))</f>
        <v/>
      </c>
      <c r="BU150" s="48"/>
      <c r="BV150" s="48"/>
    </row>
    <row r="151" spans="1:74">
      <c r="A151" s="16">
        <f t="shared" si="2"/>
        <v>146</v>
      </c>
      <c r="B151" s="17"/>
      <c r="C151" s="57"/>
      <c r="D151" s="61"/>
      <c r="E151" s="61"/>
      <c r="F151" s="57"/>
      <c r="G151" s="18"/>
      <c r="H1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1" s="18"/>
      <c r="J151" s="18"/>
      <c r="K151" s="18"/>
      <c r="L151" s="18"/>
      <c r="M151" s="18"/>
      <c r="N151" s="51"/>
      <c r="O151" s="14">
        <f>IF(Table1[[#This Row],[Date]]="",COUNTA(B152:$B$1005),0)</f>
        <v>0</v>
      </c>
      <c r="P151" s="14">
        <f>IF(COUNTA(Table1[[#This Row],[Payments]:[Receipts]])=0,0,(IF(COUNTA(Table1[[#This Row],[Payments]:[Receipts]])&gt;1,1,0)))</f>
        <v>0</v>
      </c>
      <c r="Q151" s="14">
        <f>IF(Table1[[#This Row],[Date]]="",0,IF(AND(Table1[[#This Row],[Date]]&gt;=$Q$2,Table1[[#This Row],[Date]]&lt;=$Q$3),0,1))</f>
        <v>0</v>
      </c>
      <c r="R151" s="14">
        <f>IF(Table1[[#This Row],[Payments]]="",0,IF(ISNUMBER(Table1[[#This Row],[Payments]]),0,1))</f>
        <v>0</v>
      </c>
      <c r="S151" s="14">
        <f>IF(Table1[[#This Row],[Receipts]]="",0,IF(ISNUMBER(Table1[[#This Row],[Receipts]]),0,1))</f>
        <v>0</v>
      </c>
      <c r="T151" s="14">
        <f>IF(LEN(Table1[[#This Row],[Second Ledger]])&gt;0,IF(TYPE(VLOOKUP(Table1[[#This Row],[Second Ledger]],$CZ:$CZ,1,FALSE))=16,1,0),0)</f>
        <v>0</v>
      </c>
      <c r="U151" s="14">
        <f>IF(Table1[[#This Row],[Date]]="",0,IF(Table1[[#This Row],[Voucher Type]]&gt;0,IF(TYPE(VLOOKUP(Table1[[#This Row],[Voucher Type]],Table1[[#All],[Voucher Type Master]],1,FALSE))=16,1,0),0))</f>
        <v>0</v>
      </c>
      <c r="V1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1" s="14">
        <f>IF(LEN(Table1[[#This Row],[Cost Centre]])&gt;0,IF(TYPE(VLOOKUP(Table1[[#This Row],[Cost Centre]],$DA:$DA,1,FALSE))=16,1,0),0)</f>
        <v>0</v>
      </c>
      <c r="X151" s="14">
        <f>Table1[[#This Row],[Payments]]-Table1[[#This Row],[Receipts]]</f>
        <v>0</v>
      </c>
      <c r="Y151" s="14"/>
      <c r="Z151" s="14"/>
      <c r="AA151" s="14"/>
      <c r="AB151" s="13"/>
      <c r="AC151" s="39"/>
      <c r="AD151" s="39"/>
      <c r="AE151" s="39"/>
      <c r="AF151" s="39"/>
      <c r="AG151" s="42"/>
      <c r="AH1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1" t="str">
        <f>IF(Table1[[#This Row],[Date]]="","",TEXT(Table1[[#This Row],[Date]],"yyyymmdd"))</f>
        <v/>
      </c>
      <c r="AJ151" t="str">
        <f>Table1[[#This Row],[Date2]]</f>
        <v/>
      </c>
      <c r="AK151" t="str">
        <f>IF(Table1[[#This Row],[Date]]="","",Table1[[#This Row],[Voucher Type]])</f>
        <v/>
      </c>
      <c r="AL151" t="str">
        <f>IF(Table1[[#This Row],[Date]]="","",Table1[[#This Row],[Voucher No]])</f>
        <v/>
      </c>
      <c r="AM151" t="str">
        <f>IF(Table1[[#This Row],[Date]]="","",Table1[[#This Row],[Narration]])</f>
        <v/>
      </c>
      <c r="AN151" t="str">
        <f>IF(Table1[[#This Row],[Date]]="","","tallytools-voucherentry-adhjadhh-"&amp;$AH$1&amp;ROW())</f>
        <v/>
      </c>
      <c r="AO151" t="str">
        <f>IF(Table1[[#This Row],[Date]]="","",$AH$1)</f>
        <v/>
      </c>
      <c r="AP151"/>
      <c r="AQ151" t="str">
        <f>IF(Table1[[#This Row],[Date]]="","","No")</f>
        <v/>
      </c>
      <c r="AR151" t="str">
        <f>IF(Table1[[#This Row],[Date]]="","",IF(Table1[[#This Row],[Net Amt]]&lt;0,"No","Yes"))</f>
        <v/>
      </c>
      <c r="AS151" t="str">
        <f>IF(Table1[[#This Row],[Date]]="","",Table1[[#This Row],[Second Ledger]])</f>
        <v/>
      </c>
      <c r="AT151" t="str">
        <f>IF(Table1[[#This Row],[Date]]="","",IF(Table1[[#This Row],[DP-1]]="Yes",-(Table1[[#This Row],[Payments]]+Table1[[#This Row],[Receipts]]),Table1[[#This Row],[Payments]]+Table1[[#This Row],[Receipts]]))</f>
        <v/>
      </c>
      <c r="AU151"/>
      <c r="AV151" t="str">
        <f>IF(Table1[[#This Row],[Bill Ref No]]="","",Table1[[#This Row],[Bill Ref No]])</f>
        <v/>
      </c>
      <c r="AW151" t="str">
        <f>IF(Table1[[#This Row],[Bill ref name]]="","","New Ref")</f>
        <v/>
      </c>
      <c r="AX151" t="str">
        <f>IF(Table1[[#This Row],[Bill ref name]]="","",Table1[[#This Row],[Amount-1]])</f>
        <v/>
      </c>
      <c r="AY151"/>
      <c r="AZ151"/>
      <c r="BA151" t="str">
        <f>IF(Table1[[#This Row],[Cost Centre]]="","","Primary Cost Category")</f>
        <v/>
      </c>
      <c r="BB151" t="str">
        <f>IF(Table1[[#This Row],[Cost Centre]]="","",Table1[[#This Row],[DP-1]])</f>
        <v/>
      </c>
      <c r="BC151"/>
      <c r="BD151" t="str">
        <f>IF(Table1[[#This Row],[Cost Centre]]="","",Table1[[#This Row],[Cost Centre]])</f>
        <v/>
      </c>
      <c r="BE151" t="str">
        <f>IF(Table1[[#This Row],[Cost Centre]]="","",Table1[[#This Row],[Amount-1]])</f>
        <v/>
      </c>
      <c r="BF151"/>
      <c r="BG151"/>
      <c r="BH151"/>
      <c r="BI151"/>
      <c r="BJ151" t="str">
        <f>IF(Table1[[#This Row],[Date]]="","","No")</f>
        <v/>
      </c>
      <c r="BK151" t="str">
        <f>IF(Table1[[#This Row],[Date]]="","",IF(Table1[[#This Row],[Net Amt]]&lt;0,"Yes","No"))</f>
        <v/>
      </c>
      <c r="BL151" t="str">
        <f>IF(Table1[[#This Row],[Date]]="","",$C$3)</f>
        <v/>
      </c>
      <c r="BM151" t="str">
        <f>IF(Table1[[#This Row],[Date]]="","",-Table1[[#This Row],[Amount-1]])</f>
        <v/>
      </c>
      <c r="BO151" t="str">
        <f>IF(Table1[[#This Row],[Transaction Type]]="","",Table1[[#This Row],[Transaction Type]])</f>
        <v/>
      </c>
      <c r="BP151" t="str">
        <f>IF(Table1[[#This Row],[Instrument No.]]="","",Table1[[#This Row],[Instrument No.]])</f>
        <v/>
      </c>
      <c r="BQ151" t="str">
        <f>IF(Table1[[#This Row],[Instrument No.]]="","",Table1[[#This Row],[Amount-2]])</f>
        <v/>
      </c>
      <c r="BR151" t="str">
        <f>IF(Table1[[#This Row],[Instrument date]]="","",TEXT(Table1[[#This Row],[Instrument date]],"yyyymmdd"))</f>
        <v/>
      </c>
      <c r="BU151" s="48"/>
      <c r="BV151" s="48"/>
    </row>
    <row r="152" spans="1:74">
      <c r="A152" s="16">
        <f t="shared" si="2"/>
        <v>147</v>
      </c>
      <c r="B152" s="17"/>
      <c r="C152" s="57"/>
      <c r="D152" s="61"/>
      <c r="E152" s="61"/>
      <c r="F152" s="57"/>
      <c r="G152" s="18"/>
      <c r="H1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2" s="18"/>
      <c r="J152" s="18"/>
      <c r="K152" s="18"/>
      <c r="L152" s="18"/>
      <c r="M152" s="18"/>
      <c r="N152" s="51"/>
      <c r="O152" s="14">
        <f>IF(Table1[[#This Row],[Date]]="",COUNTA(B153:$B$1005),0)</f>
        <v>0</v>
      </c>
      <c r="P152" s="14">
        <f>IF(COUNTA(Table1[[#This Row],[Payments]:[Receipts]])=0,0,(IF(COUNTA(Table1[[#This Row],[Payments]:[Receipts]])&gt;1,1,0)))</f>
        <v>0</v>
      </c>
      <c r="Q152" s="14">
        <f>IF(Table1[[#This Row],[Date]]="",0,IF(AND(Table1[[#This Row],[Date]]&gt;=$Q$2,Table1[[#This Row],[Date]]&lt;=$Q$3),0,1))</f>
        <v>0</v>
      </c>
      <c r="R152" s="14">
        <f>IF(Table1[[#This Row],[Payments]]="",0,IF(ISNUMBER(Table1[[#This Row],[Payments]]),0,1))</f>
        <v>0</v>
      </c>
      <c r="S152" s="14">
        <f>IF(Table1[[#This Row],[Receipts]]="",0,IF(ISNUMBER(Table1[[#This Row],[Receipts]]),0,1))</f>
        <v>0</v>
      </c>
      <c r="T152" s="14">
        <f>IF(LEN(Table1[[#This Row],[Second Ledger]])&gt;0,IF(TYPE(VLOOKUP(Table1[[#This Row],[Second Ledger]],$CZ:$CZ,1,FALSE))=16,1,0),0)</f>
        <v>0</v>
      </c>
      <c r="U152" s="14">
        <f>IF(Table1[[#This Row],[Date]]="",0,IF(Table1[[#This Row],[Voucher Type]]&gt;0,IF(TYPE(VLOOKUP(Table1[[#This Row],[Voucher Type]],Table1[[#All],[Voucher Type Master]],1,FALSE))=16,1,0),0))</f>
        <v>0</v>
      </c>
      <c r="V1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2" s="14">
        <f>IF(LEN(Table1[[#This Row],[Cost Centre]])&gt;0,IF(TYPE(VLOOKUP(Table1[[#This Row],[Cost Centre]],$DA:$DA,1,FALSE))=16,1,0),0)</f>
        <v>0</v>
      </c>
      <c r="X152" s="14">
        <f>Table1[[#This Row],[Payments]]-Table1[[#This Row],[Receipts]]</f>
        <v>0</v>
      </c>
      <c r="Y152" s="14"/>
      <c r="Z152" s="14"/>
      <c r="AA152" s="14"/>
      <c r="AB152" s="13"/>
      <c r="AC152" s="39"/>
      <c r="AD152" s="39"/>
      <c r="AE152" s="39"/>
      <c r="AF152" s="39"/>
      <c r="AG152" s="42"/>
      <c r="AH1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2" t="str">
        <f>IF(Table1[[#This Row],[Date]]="","",TEXT(Table1[[#This Row],[Date]],"yyyymmdd"))</f>
        <v/>
      </c>
      <c r="AJ152" t="str">
        <f>Table1[[#This Row],[Date2]]</f>
        <v/>
      </c>
      <c r="AK152" t="str">
        <f>IF(Table1[[#This Row],[Date]]="","",Table1[[#This Row],[Voucher Type]])</f>
        <v/>
      </c>
      <c r="AL152" t="str">
        <f>IF(Table1[[#This Row],[Date]]="","",Table1[[#This Row],[Voucher No]])</f>
        <v/>
      </c>
      <c r="AM152" t="str">
        <f>IF(Table1[[#This Row],[Date]]="","",Table1[[#This Row],[Narration]])</f>
        <v/>
      </c>
      <c r="AN152" t="str">
        <f>IF(Table1[[#This Row],[Date]]="","","tallytools-voucherentry-adhjadhh-"&amp;$AH$1&amp;ROW())</f>
        <v/>
      </c>
      <c r="AO152" t="str">
        <f>IF(Table1[[#This Row],[Date]]="","",$AH$1)</f>
        <v/>
      </c>
      <c r="AP152"/>
      <c r="AQ152" t="str">
        <f>IF(Table1[[#This Row],[Date]]="","","No")</f>
        <v/>
      </c>
      <c r="AR152" t="str">
        <f>IF(Table1[[#This Row],[Date]]="","",IF(Table1[[#This Row],[Net Amt]]&lt;0,"No","Yes"))</f>
        <v/>
      </c>
      <c r="AS152" t="str">
        <f>IF(Table1[[#This Row],[Date]]="","",Table1[[#This Row],[Second Ledger]])</f>
        <v/>
      </c>
      <c r="AT152" t="str">
        <f>IF(Table1[[#This Row],[Date]]="","",IF(Table1[[#This Row],[DP-1]]="Yes",-(Table1[[#This Row],[Payments]]+Table1[[#This Row],[Receipts]]),Table1[[#This Row],[Payments]]+Table1[[#This Row],[Receipts]]))</f>
        <v/>
      </c>
      <c r="AU152"/>
      <c r="AV152" t="str">
        <f>IF(Table1[[#This Row],[Bill Ref No]]="","",Table1[[#This Row],[Bill Ref No]])</f>
        <v/>
      </c>
      <c r="AW152" t="str">
        <f>IF(Table1[[#This Row],[Bill ref name]]="","","New Ref")</f>
        <v/>
      </c>
      <c r="AX152" t="str">
        <f>IF(Table1[[#This Row],[Bill ref name]]="","",Table1[[#This Row],[Amount-1]])</f>
        <v/>
      </c>
      <c r="AY152"/>
      <c r="AZ152"/>
      <c r="BA152" t="str">
        <f>IF(Table1[[#This Row],[Cost Centre]]="","","Primary Cost Category")</f>
        <v/>
      </c>
      <c r="BB152" t="str">
        <f>IF(Table1[[#This Row],[Cost Centre]]="","",Table1[[#This Row],[DP-1]])</f>
        <v/>
      </c>
      <c r="BC152"/>
      <c r="BD152" t="str">
        <f>IF(Table1[[#This Row],[Cost Centre]]="","",Table1[[#This Row],[Cost Centre]])</f>
        <v/>
      </c>
      <c r="BE152" t="str">
        <f>IF(Table1[[#This Row],[Cost Centre]]="","",Table1[[#This Row],[Amount-1]])</f>
        <v/>
      </c>
      <c r="BF152"/>
      <c r="BG152"/>
      <c r="BH152"/>
      <c r="BI152"/>
      <c r="BJ152" t="str">
        <f>IF(Table1[[#This Row],[Date]]="","","No")</f>
        <v/>
      </c>
      <c r="BK152" t="str">
        <f>IF(Table1[[#This Row],[Date]]="","",IF(Table1[[#This Row],[Net Amt]]&lt;0,"Yes","No"))</f>
        <v/>
      </c>
      <c r="BL152" t="str">
        <f>IF(Table1[[#This Row],[Date]]="","",$C$3)</f>
        <v/>
      </c>
      <c r="BM152" t="str">
        <f>IF(Table1[[#This Row],[Date]]="","",-Table1[[#This Row],[Amount-1]])</f>
        <v/>
      </c>
      <c r="BO152" t="str">
        <f>IF(Table1[[#This Row],[Transaction Type]]="","",Table1[[#This Row],[Transaction Type]])</f>
        <v/>
      </c>
      <c r="BP152" t="str">
        <f>IF(Table1[[#This Row],[Instrument No.]]="","",Table1[[#This Row],[Instrument No.]])</f>
        <v/>
      </c>
      <c r="BQ152" t="str">
        <f>IF(Table1[[#This Row],[Instrument No.]]="","",Table1[[#This Row],[Amount-2]])</f>
        <v/>
      </c>
      <c r="BR152" t="str">
        <f>IF(Table1[[#This Row],[Instrument date]]="","",TEXT(Table1[[#This Row],[Instrument date]],"yyyymmdd"))</f>
        <v/>
      </c>
      <c r="BU152" s="48"/>
      <c r="BV152" s="48"/>
    </row>
    <row r="153" spans="1:74">
      <c r="A153" s="16">
        <f t="shared" si="2"/>
        <v>148</v>
      </c>
      <c r="B153" s="17"/>
      <c r="C153" s="57"/>
      <c r="D153" s="61"/>
      <c r="E153" s="61"/>
      <c r="F153" s="57"/>
      <c r="G153" s="18"/>
      <c r="H1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3" s="18"/>
      <c r="J153" s="18"/>
      <c r="K153" s="18"/>
      <c r="L153" s="18"/>
      <c r="M153" s="18"/>
      <c r="N153" s="51"/>
      <c r="O153" s="14">
        <f>IF(Table1[[#This Row],[Date]]="",COUNTA(B154:$B$1005),0)</f>
        <v>0</v>
      </c>
      <c r="P153" s="14">
        <f>IF(COUNTA(Table1[[#This Row],[Payments]:[Receipts]])=0,0,(IF(COUNTA(Table1[[#This Row],[Payments]:[Receipts]])&gt;1,1,0)))</f>
        <v>0</v>
      </c>
      <c r="Q153" s="14">
        <f>IF(Table1[[#This Row],[Date]]="",0,IF(AND(Table1[[#This Row],[Date]]&gt;=$Q$2,Table1[[#This Row],[Date]]&lt;=$Q$3),0,1))</f>
        <v>0</v>
      </c>
      <c r="R153" s="14">
        <f>IF(Table1[[#This Row],[Payments]]="",0,IF(ISNUMBER(Table1[[#This Row],[Payments]]),0,1))</f>
        <v>0</v>
      </c>
      <c r="S153" s="14">
        <f>IF(Table1[[#This Row],[Receipts]]="",0,IF(ISNUMBER(Table1[[#This Row],[Receipts]]),0,1))</f>
        <v>0</v>
      </c>
      <c r="T153" s="14">
        <f>IF(LEN(Table1[[#This Row],[Second Ledger]])&gt;0,IF(TYPE(VLOOKUP(Table1[[#This Row],[Second Ledger]],$CZ:$CZ,1,FALSE))=16,1,0),0)</f>
        <v>0</v>
      </c>
      <c r="U153" s="14">
        <f>IF(Table1[[#This Row],[Date]]="",0,IF(Table1[[#This Row],[Voucher Type]]&gt;0,IF(TYPE(VLOOKUP(Table1[[#This Row],[Voucher Type]],Table1[[#All],[Voucher Type Master]],1,FALSE))=16,1,0),0))</f>
        <v>0</v>
      </c>
      <c r="V1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3" s="14">
        <f>IF(LEN(Table1[[#This Row],[Cost Centre]])&gt;0,IF(TYPE(VLOOKUP(Table1[[#This Row],[Cost Centre]],$DA:$DA,1,FALSE))=16,1,0),0)</f>
        <v>0</v>
      </c>
      <c r="X153" s="14">
        <f>Table1[[#This Row],[Payments]]-Table1[[#This Row],[Receipts]]</f>
        <v>0</v>
      </c>
      <c r="Y153" s="14"/>
      <c r="Z153" s="14"/>
      <c r="AA153" s="14"/>
      <c r="AB153" s="13"/>
      <c r="AC153" s="39"/>
      <c r="AD153" s="39"/>
      <c r="AE153" s="39"/>
      <c r="AF153" s="39"/>
      <c r="AG153" s="42"/>
      <c r="AH1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3" t="str">
        <f>IF(Table1[[#This Row],[Date]]="","",TEXT(Table1[[#This Row],[Date]],"yyyymmdd"))</f>
        <v/>
      </c>
      <c r="AJ153" t="str">
        <f>Table1[[#This Row],[Date2]]</f>
        <v/>
      </c>
      <c r="AK153" t="str">
        <f>IF(Table1[[#This Row],[Date]]="","",Table1[[#This Row],[Voucher Type]])</f>
        <v/>
      </c>
      <c r="AL153" t="str">
        <f>IF(Table1[[#This Row],[Date]]="","",Table1[[#This Row],[Voucher No]])</f>
        <v/>
      </c>
      <c r="AM153" t="str">
        <f>IF(Table1[[#This Row],[Date]]="","",Table1[[#This Row],[Narration]])</f>
        <v/>
      </c>
      <c r="AN153" t="str">
        <f>IF(Table1[[#This Row],[Date]]="","","tallytools-voucherentry-adhjadhh-"&amp;$AH$1&amp;ROW())</f>
        <v/>
      </c>
      <c r="AO153" t="str">
        <f>IF(Table1[[#This Row],[Date]]="","",$AH$1)</f>
        <v/>
      </c>
      <c r="AP153"/>
      <c r="AQ153" t="str">
        <f>IF(Table1[[#This Row],[Date]]="","","No")</f>
        <v/>
      </c>
      <c r="AR153" t="str">
        <f>IF(Table1[[#This Row],[Date]]="","",IF(Table1[[#This Row],[Net Amt]]&lt;0,"No","Yes"))</f>
        <v/>
      </c>
      <c r="AS153" t="str">
        <f>IF(Table1[[#This Row],[Date]]="","",Table1[[#This Row],[Second Ledger]])</f>
        <v/>
      </c>
      <c r="AT153" t="str">
        <f>IF(Table1[[#This Row],[Date]]="","",IF(Table1[[#This Row],[DP-1]]="Yes",-(Table1[[#This Row],[Payments]]+Table1[[#This Row],[Receipts]]),Table1[[#This Row],[Payments]]+Table1[[#This Row],[Receipts]]))</f>
        <v/>
      </c>
      <c r="AU153"/>
      <c r="AV153" t="str">
        <f>IF(Table1[[#This Row],[Bill Ref No]]="","",Table1[[#This Row],[Bill Ref No]])</f>
        <v/>
      </c>
      <c r="AW153" t="str">
        <f>IF(Table1[[#This Row],[Bill ref name]]="","","New Ref")</f>
        <v/>
      </c>
      <c r="AX153" t="str">
        <f>IF(Table1[[#This Row],[Bill ref name]]="","",Table1[[#This Row],[Amount-1]])</f>
        <v/>
      </c>
      <c r="AY153"/>
      <c r="AZ153"/>
      <c r="BA153" t="str">
        <f>IF(Table1[[#This Row],[Cost Centre]]="","","Primary Cost Category")</f>
        <v/>
      </c>
      <c r="BB153" t="str">
        <f>IF(Table1[[#This Row],[Cost Centre]]="","",Table1[[#This Row],[DP-1]])</f>
        <v/>
      </c>
      <c r="BC153"/>
      <c r="BD153" t="str">
        <f>IF(Table1[[#This Row],[Cost Centre]]="","",Table1[[#This Row],[Cost Centre]])</f>
        <v/>
      </c>
      <c r="BE153" t="str">
        <f>IF(Table1[[#This Row],[Cost Centre]]="","",Table1[[#This Row],[Amount-1]])</f>
        <v/>
      </c>
      <c r="BF153"/>
      <c r="BG153"/>
      <c r="BH153"/>
      <c r="BI153"/>
      <c r="BJ153" t="str">
        <f>IF(Table1[[#This Row],[Date]]="","","No")</f>
        <v/>
      </c>
      <c r="BK153" t="str">
        <f>IF(Table1[[#This Row],[Date]]="","",IF(Table1[[#This Row],[Net Amt]]&lt;0,"Yes","No"))</f>
        <v/>
      </c>
      <c r="BL153" t="str">
        <f>IF(Table1[[#This Row],[Date]]="","",$C$3)</f>
        <v/>
      </c>
      <c r="BM153" t="str">
        <f>IF(Table1[[#This Row],[Date]]="","",-Table1[[#This Row],[Amount-1]])</f>
        <v/>
      </c>
      <c r="BO153" t="str">
        <f>IF(Table1[[#This Row],[Transaction Type]]="","",Table1[[#This Row],[Transaction Type]])</f>
        <v/>
      </c>
      <c r="BP153" t="str">
        <f>IF(Table1[[#This Row],[Instrument No.]]="","",Table1[[#This Row],[Instrument No.]])</f>
        <v/>
      </c>
      <c r="BQ153" t="str">
        <f>IF(Table1[[#This Row],[Instrument No.]]="","",Table1[[#This Row],[Amount-2]])</f>
        <v/>
      </c>
      <c r="BR153" t="str">
        <f>IF(Table1[[#This Row],[Instrument date]]="","",TEXT(Table1[[#This Row],[Instrument date]],"yyyymmdd"))</f>
        <v/>
      </c>
      <c r="BU153" s="48"/>
      <c r="BV153" s="48"/>
    </row>
    <row r="154" spans="1:74">
      <c r="A154" s="16">
        <f t="shared" si="2"/>
        <v>149</v>
      </c>
      <c r="B154" s="17"/>
      <c r="C154" s="57"/>
      <c r="D154" s="61"/>
      <c r="E154" s="61"/>
      <c r="F154" s="57"/>
      <c r="G154" s="18"/>
      <c r="H1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4" s="18"/>
      <c r="J154" s="18"/>
      <c r="K154" s="18"/>
      <c r="L154" s="18"/>
      <c r="M154" s="18"/>
      <c r="N154" s="51"/>
      <c r="O154" s="14">
        <f>IF(Table1[[#This Row],[Date]]="",COUNTA(B155:$B$1005),0)</f>
        <v>0</v>
      </c>
      <c r="P154" s="14">
        <f>IF(COUNTA(Table1[[#This Row],[Payments]:[Receipts]])=0,0,(IF(COUNTA(Table1[[#This Row],[Payments]:[Receipts]])&gt;1,1,0)))</f>
        <v>0</v>
      </c>
      <c r="Q154" s="14">
        <f>IF(Table1[[#This Row],[Date]]="",0,IF(AND(Table1[[#This Row],[Date]]&gt;=$Q$2,Table1[[#This Row],[Date]]&lt;=$Q$3),0,1))</f>
        <v>0</v>
      </c>
      <c r="R154" s="14">
        <f>IF(Table1[[#This Row],[Payments]]="",0,IF(ISNUMBER(Table1[[#This Row],[Payments]]),0,1))</f>
        <v>0</v>
      </c>
      <c r="S154" s="14">
        <f>IF(Table1[[#This Row],[Receipts]]="",0,IF(ISNUMBER(Table1[[#This Row],[Receipts]]),0,1))</f>
        <v>0</v>
      </c>
      <c r="T154" s="14">
        <f>IF(LEN(Table1[[#This Row],[Second Ledger]])&gt;0,IF(TYPE(VLOOKUP(Table1[[#This Row],[Second Ledger]],$CZ:$CZ,1,FALSE))=16,1,0),0)</f>
        <v>0</v>
      </c>
      <c r="U154" s="14">
        <f>IF(Table1[[#This Row],[Date]]="",0,IF(Table1[[#This Row],[Voucher Type]]&gt;0,IF(TYPE(VLOOKUP(Table1[[#This Row],[Voucher Type]],Table1[[#All],[Voucher Type Master]],1,FALSE))=16,1,0),0))</f>
        <v>0</v>
      </c>
      <c r="V1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4" s="14">
        <f>IF(LEN(Table1[[#This Row],[Cost Centre]])&gt;0,IF(TYPE(VLOOKUP(Table1[[#This Row],[Cost Centre]],$DA:$DA,1,FALSE))=16,1,0),0)</f>
        <v>0</v>
      </c>
      <c r="X154" s="14">
        <f>Table1[[#This Row],[Payments]]-Table1[[#This Row],[Receipts]]</f>
        <v>0</v>
      </c>
      <c r="Y154" s="14"/>
      <c r="Z154" s="14"/>
      <c r="AA154" s="14"/>
      <c r="AB154" s="13"/>
      <c r="AC154" s="39"/>
      <c r="AD154" s="39"/>
      <c r="AE154" s="39"/>
      <c r="AF154" s="39"/>
      <c r="AG154" s="42"/>
      <c r="AH1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4" t="str">
        <f>IF(Table1[[#This Row],[Date]]="","",TEXT(Table1[[#This Row],[Date]],"yyyymmdd"))</f>
        <v/>
      </c>
      <c r="AJ154" t="str">
        <f>Table1[[#This Row],[Date2]]</f>
        <v/>
      </c>
      <c r="AK154" t="str">
        <f>IF(Table1[[#This Row],[Date]]="","",Table1[[#This Row],[Voucher Type]])</f>
        <v/>
      </c>
      <c r="AL154" t="str">
        <f>IF(Table1[[#This Row],[Date]]="","",Table1[[#This Row],[Voucher No]])</f>
        <v/>
      </c>
      <c r="AM154" t="str">
        <f>IF(Table1[[#This Row],[Date]]="","",Table1[[#This Row],[Narration]])</f>
        <v/>
      </c>
      <c r="AN154" t="str">
        <f>IF(Table1[[#This Row],[Date]]="","","tallytools-voucherentry-adhjadhh-"&amp;$AH$1&amp;ROW())</f>
        <v/>
      </c>
      <c r="AO154" t="str">
        <f>IF(Table1[[#This Row],[Date]]="","",$AH$1)</f>
        <v/>
      </c>
      <c r="AP154"/>
      <c r="AQ154" t="str">
        <f>IF(Table1[[#This Row],[Date]]="","","No")</f>
        <v/>
      </c>
      <c r="AR154" t="str">
        <f>IF(Table1[[#This Row],[Date]]="","",IF(Table1[[#This Row],[Net Amt]]&lt;0,"No","Yes"))</f>
        <v/>
      </c>
      <c r="AS154" t="str">
        <f>IF(Table1[[#This Row],[Date]]="","",Table1[[#This Row],[Second Ledger]])</f>
        <v/>
      </c>
      <c r="AT154" t="str">
        <f>IF(Table1[[#This Row],[Date]]="","",IF(Table1[[#This Row],[DP-1]]="Yes",-(Table1[[#This Row],[Payments]]+Table1[[#This Row],[Receipts]]),Table1[[#This Row],[Payments]]+Table1[[#This Row],[Receipts]]))</f>
        <v/>
      </c>
      <c r="AU154"/>
      <c r="AV154" t="str">
        <f>IF(Table1[[#This Row],[Bill Ref No]]="","",Table1[[#This Row],[Bill Ref No]])</f>
        <v/>
      </c>
      <c r="AW154" t="str">
        <f>IF(Table1[[#This Row],[Bill ref name]]="","","New Ref")</f>
        <v/>
      </c>
      <c r="AX154" t="str">
        <f>IF(Table1[[#This Row],[Bill ref name]]="","",Table1[[#This Row],[Amount-1]])</f>
        <v/>
      </c>
      <c r="AY154"/>
      <c r="AZ154"/>
      <c r="BA154" t="str">
        <f>IF(Table1[[#This Row],[Cost Centre]]="","","Primary Cost Category")</f>
        <v/>
      </c>
      <c r="BB154" t="str">
        <f>IF(Table1[[#This Row],[Cost Centre]]="","",Table1[[#This Row],[DP-1]])</f>
        <v/>
      </c>
      <c r="BC154"/>
      <c r="BD154" t="str">
        <f>IF(Table1[[#This Row],[Cost Centre]]="","",Table1[[#This Row],[Cost Centre]])</f>
        <v/>
      </c>
      <c r="BE154" t="str">
        <f>IF(Table1[[#This Row],[Cost Centre]]="","",Table1[[#This Row],[Amount-1]])</f>
        <v/>
      </c>
      <c r="BF154"/>
      <c r="BG154"/>
      <c r="BH154"/>
      <c r="BI154"/>
      <c r="BJ154" t="str">
        <f>IF(Table1[[#This Row],[Date]]="","","No")</f>
        <v/>
      </c>
      <c r="BK154" t="str">
        <f>IF(Table1[[#This Row],[Date]]="","",IF(Table1[[#This Row],[Net Amt]]&lt;0,"Yes","No"))</f>
        <v/>
      </c>
      <c r="BL154" t="str">
        <f>IF(Table1[[#This Row],[Date]]="","",$C$3)</f>
        <v/>
      </c>
      <c r="BM154" t="str">
        <f>IF(Table1[[#This Row],[Date]]="","",-Table1[[#This Row],[Amount-1]])</f>
        <v/>
      </c>
      <c r="BO154" t="str">
        <f>IF(Table1[[#This Row],[Transaction Type]]="","",Table1[[#This Row],[Transaction Type]])</f>
        <v/>
      </c>
      <c r="BP154" t="str">
        <f>IF(Table1[[#This Row],[Instrument No.]]="","",Table1[[#This Row],[Instrument No.]])</f>
        <v/>
      </c>
      <c r="BQ154" t="str">
        <f>IF(Table1[[#This Row],[Instrument No.]]="","",Table1[[#This Row],[Amount-2]])</f>
        <v/>
      </c>
      <c r="BR154" t="str">
        <f>IF(Table1[[#This Row],[Instrument date]]="","",TEXT(Table1[[#This Row],[Instrument date]],"yyyymmdd"))</f>
        <v/>
      </c>
      <c r="BU154" s="48"/>
      <c r="BV154" s="48"/>
    </row>
    <row r="155" spans="1:74">
      <c r="A155" s="16">
        <f t="shared" si="2"/>
        <v>150</v>
      </c>
      <c r="B155" s="17"/>
      <c r="C155" s="57"/>
      <c r="D155" s="61"/>
      <c r="E155" s="61"/>
      <c r="F155" s="57"/>
      <c r="G155" s="18"/>
      <c r="H1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5" s="18"/>
      <c r="J155" s="18"/>
      <c r="K155" s="18"/>
      <c r="L155" s="18"/>
      <c r="M155" s="18"/>
      <c r="N155" s="51"/>
      <c r="O155" s="14">
        <f>IF(Table1[[#This Row],[Date]]="",COUNTA(B156:$B$1005),0)</f>
        <v>0</v>
      </c>
      <c r="P155" s="14">
        <f>IF(COUNTA(Table1[[#This Row],[Payments]:[Receipts]])=0,0,(IF(COUNTA(Table1[[#This Row],[Payments]:[Receipts]])&gt;1,1,0)))</f>
        <v>0</v>
      </c>
      <c r="Q155" s="14">
        <f>IF(Table1[[#This Row],[Date]]="",0,IF(AND(Table1[[#This Row],[Date]]&gt;=$Q$2,Table1[[#This Row],[Date]]&lt;=$Q$3),0,1))</f>
        <v>0</v>
      </c>
      <c r="R155" s="14">
        <f>IF(Table1[[#This Row],[Payments]]="",0,IF(ISNUMBER(Table1[[#This Row],[Payments]]),0,1))</f>
        <v>0</v>
      </c>
      <c r="S155" s="14">
        <f>IF(Table1[[#This Row],[Receipts]]="",0,IF(ISNUMBER(Table1[[#This Row],[Receipts]]),0,1))</f>
        <v>0</v>
      </c>
      <c r="T155" s="14">
        <f>IF(LEN(Table1[[#This Row],[Second Ledger]])&gt;0,IF(TYPE(VLOOKUP(Table1[[#This Row],[Second Ledger]],$CZ:$CZ,1,FALSE))=16,1,0),0)</f>
        <v>0</v>
      </c>
      <c r="U155" s="14">
        <f>IF(Table1[[#This Row],[Date]]="",0,IF(Table1[[#This Row],[Voucher Type]]&gt;0,IF(TYPE(VLOOKUP(Table1[[#This Row],[Voucher Type]],Table1[[#All],[Voucher Type Master]],1,FALSE))=16,1,0),0))</f>
        <v>0</v>
      </c>
      <c r="V1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5" s="14">
        <f>IF(LEN(Table1[[#This Row],[Cost Centre]])&gt;0,IF(TYPE(VLOOKUP(Table1[[#This Row],[Cost Centre]],$DA:$DA,1,FALSE))=16,1,0),0)</f>
        <v>0</v>
      </c>
      <c r="X155" s="14">
        <f>Table1[[#This Row],[Payments]]-Table1[[#This Row],[Receipts]]</f>
        <v>0</v>
      </c>
      <c r="Y155" s="14"/>
      <c r="Z155" s="14"/>
      <c r="AA155" s="14"/>
      <c r="AB155" s="13"/>
      <c r="AC155" s="39"/>
      <c r="AD155" s="39"/>
      <c r="AE155" s="39"/>
      <c r="AF155" s="39"/>
      <c r="AG155" s="42"/>
      <c r="AH1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5" t="str">
        <f>IF(Table1[[#This Row],[Date]]="","",TEXT(Table1[[#This Row],[Date]],"yyyymmdd"))</f>
        <v/>
      </c>
      <c r="AJ155" t="str">
        <f>Table1[[#This Row],[Date2]]</f>
        <v/>
      </c>
      <c r="AK155" t="str">
        <f>IF(Table1[[#This Row],[Date]]="","",Table1[[#This Row],[Voucher Type]])</f>
        <v/>
      </c>
      <c r="AL155" t="str">
        <f>IF(Table1[[#This Row],[Date]]="","",Table1[[#This Row],[Voucher No]])</f>
        <v/>
      </c>
      <c r="AM155" t="str">
        <f>IF(Table1[[#This Row],[Date]]="","",Table1[[#This Row],[Narration]])</f>
        <v/>
      </c>
      <c r="AN155" t="str">
        <f>IF(Table1[[#This Row],[Date]]="","","tallytools-voucherentry-adhjadhh-"&amp;$AH$1&amp;ROW())</f>
        <v/>
      </c>
      <c r="AO155" t="str">
        <f>IF(Table1[[#This Row],[Date]]="","",$AH$1)</f>
        <v/>
      </c>
      <c r="AP155"/>
      <c r="AQ155" t="str">
        <f>IF(Table1[[#This Row],[Date]]="","","No")</f>
        <v/>
      </c>
      <c r="AR155" t="str">
        <f>IF(Table1[[#This Row],[Date]]="","",IF(Table1[[#This Row],[Net Amt]]&lt;0,"No","Yes"))</f>
        <v/>
      </c>
      <c r="AS155" t="str">
        <f>IF(Table1[[#This Row],[Date]]="","",Table1[[#This Row],[Second Ledger]])</f>
        <v/>
      </c>
      <c r="AT155" t="str">
        <f>IF(Table1[[#This Row],[Date]]="","",IF(Table1[[#This Row],[DP-1]]="Yes",-(Table1[[#This Row],[Payments]]+Table1[[#This Row],[Receipts]]),Table1[[#This Row],[Payments]]+Table1[[#This Row],[Receipts]]))</f>
        <v/>
      </c>
      <c r="AU155"/>
      <c r="AV155" t="str">
        <f>IF(Table1[[#This Row],[Bill Ref No]]="","",Table1[[#This Row],[Bill Ref No]])</f>
        <v/>
      </c>
      <c r="AW155" t="str">
        <f>IF(Table1[[#This Row],[Bill ref name]]="","","New Ref")</f>
        <v/>
      </c>
      <c r="AX155" t="str">
        <f>IF(Table1[[#This Row],[Bill ref name]]="","",Table1[[#This Row],[Amount-1]])</f>
        <v/>
      </c>
      <c r="AY155"/>
      <c r="AZ155"/>
      <c r="BA155" t="str">
        <f>IF(Table1[[#This Row],[Cost Centre]]="","","Primary Cost Category")</f>
        <v/>
      </c>
      <c r="BB155" t="str">
        <f>IF(Table1[[#This Row],[Cost Centre]]="","",Table1[[#This Row],[DP-1]])</f>
        <v/>
      </c>
      <c r="BC155"/>
      <c r="BD155" t="str">
        <f>IF(Table1[[#This Row],[Cost Centre]]="","",Table1[[#This Row],[Cost Centre]])</f>
        <v/>
      </c>
      <c r="BE155" t="str">
        <f>IF(Table1[[#This Row],[Cost Centre]]="","",Table1[[#This Row],[Amount-1]])</f>
        <v/>
      </c>
      <c r="BF155"/>
      <c r="BG155"/>
      <c r="BH155"/>
      <c r="BI155"/>
      <c r="BJ155" t="str">
        <f>IF(Table1[[#This Row],[Date]]="","","No")</f>
        <v/>
      </c>
      <c r="BK155" t="str">
        <f>IF(Table1[[#This Row],[Date]]="","",IF(Table1[[#This Row],[Net Amt]]&lt;0,"Yes","No"))</f>
        <v/>
      </c>
      <c r="BL155" t="str">
        <f>IF(Table1[[#This Row],[Date]]="","",$C$3)</f>
        <v/>
      </c>
      <c r="BM155" t="str">
        <f>IF(Table1[[#This Row],[Date]]="","",-Table1[[#This Row],[Amount-1]])</f>
        <v/>
      </c>
      <c r="BO155" t="str">
        <f>IF(Table1[[#This Row],[Transaction Type]]="","",Table1[[#This Row],[Transaction Type]])</f>
        <v/>
      </c>
      <c r="BP155" t="str">
        <f>IF(Table1[[#This Row],[Instrument No.]]="","",Table1[[#This Row],[Instrument No.]])</f>
        <v/>
      </c>
      <c r="BQ155" t="str">
        <f>IF(Table1[[#This Row],[Instrument No.]]="","",Table1[[#This Row],[Amount-2]])</f>
        <v/>
      </c>
      <c r="BR155" t="str">
        <f>IF(Table1[[#This Row],[Instrument date]]="","",TEXT(Table1[[#This Row],[Instrument date]],"yyyymmdd"))</f>
        <v/>
      </c>
      <c r="BU155" s="48"/>
      <c r="BV155" s="48"/>
    </row>
    <row r="156" spans="1:74">
      <c r="A156" s="16">
        <f t="shared" si="2"/>
        <v>151</v>
      </c>
      <c r="B156" s="17"/>
      <c r="C156" s="57"/>
      <c r="D156" s="61"/>
      <c r="E156" s="61"/>
      <c r="F156" s="57"/>
      <c r="G156" s="18"/>
      <c r="H1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6" s="18"/>
      <c r="J156" s="18"/>
      <c r="K156" s="18"/>
      <c r="L156" s="18"/>
      <c r="M156" s="18"/>
      <c r="N156" s="51"/>
      <c r="O156" s="14">
        <f>IF(Table1[[#This Row],[Date]]="",COUNTA(B157:$B$1005),0)</f>
        <v>0</v>
      </c>
      <c r="P156" s="14">
        <f>IF(COUNTA(Table1[[#This Row],[Payments]:[Receipts]])=0,0,(IF(COUNTA(Table1[[#This Row],[Payments]:[Receipts]])&gt;1,1,0)))</f>
        <v>0</v>
      </c>
      <c r="Q156" s="14">
        <f>IF(Table1[[#This Row],[Date]]="",0,IF(AND(Table1[[#This Row],[Date]]&gt;=$Q$2,Table1[[#This Row],[Date]]&lt;=$Q$3),0,1))</f>
        <v>0</v>
      </c>
      <c r="R156" s="14">
        <f>IF(Table1[[#This Row],[Payments]]="",0,IF(ISNUMBER(Table1[[#This Row],[Payments]]),0,1))</f>
        <v>0</v>
      </c>
      <c r="S156" s="14">
        <f>IF(Table1[[#This Row],[Receipts]]="",0,IF(ISNUMBER(Table1[[#This Row],[Receipts]]),0,1))</f>
        <v>0</v>
      </c>
      <c r="T156" s="14">
        <f>IF(LEN(Table1[[#This Row],[Second Ledger]])&gt;0,IF(TYPE(VLOOKUP(Table1[[#This Row],[Second Ledger]],$CZ:$CZ,1,FALSE))=16,1,0),0)</f>
        <v>0</v>
      </c>
      <c r="U156" s="14">
        <f>IF(Table1[[#This Row],[Date]]="",0,IF(Table1[[#This Row],[Voucher Type]]&gt;0,IF(TYPE(VLOOKUP(Table1[[#This Row],[Voucher Type]],Table1[[#All],[Voucher Type Master]],1,FALSE))=16,1,0),0))</f>
        <v>0</v>
      </c>
      <c r="V1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6" s="14">
        <f>IF(LEN(Table1[[#This Row],[Cost Centre]])&gt;0,IF(TYPE(VLOOKUP(Table1[[#This Row],[Cost Centre]],$DA:$DA,1,FALSE))=16,1,0),0)</f>
        <v>0</v>
      </c>
      <c r="X156" s="14">
        <f>Table1[[#This Row],[Payments]]-Table1[[#This Row],[Receipts]]</f>
        <v>0</v>
      </c>
      <c r="Y156" s="14"/>
      <c r="Z156" s="14"/>
      <c r="AA156" s="14"/>
      <c r="AB156" s="13"/>
      <c r="AC156" s="39"/>
      <c r="AD156" s="39"/>
      <c r="AE156" s="39"/>
      <c r="AF156" s="39"/>
      <c r="AG156" s="42"/>
      <c r="AH1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6" t="str">
        <f>IF(Table1[[#This Row],[Date]]="","",TEXT(Table1[[#This Row],[Date]],"yyyymmdd"))</f>
        <v/>
      </c>
      <c r="AJ156" t="str">
        <f>Table1[[#This Row],[Date2]]</f>
        <v/>
      </c>
      <c r="AK156" t="str">
        <f>IF(Table1[[#This Row],[Date]]="","",Table1[[#This Row],[Voucher Type]])</f>
        <v/>
      </c>
      <c r="AL156" t="str">
        <f>IF(Table1[[#This Row],[Date]]="","",Table1[[#This Row],[Voucher No]])</f>
        <v/>
      </c>
      <c r="AM156" t="str">
        <f>IF(Table1[[#This Row],[Date]]="","",Table1[[#This Row],[Narration]])</f>
        <v/>
      </c>
      <c r="AN156" t="str">
        <f>IF(Table1[[#This Row],[Date]]="","","tallytools-voucherentry-adhjadhh-"&amp;$AH$1&amp;ROW())</f>
        <v/>
      </c>
      <c r="AO156" t="str">
        <f>IF(Table1[[#This Row],[Date]]="","",$AH$1)</f>
        <v/>
      </c>
      <c r="AP156"/>
      <c r="AQ156" t="str">
        <f>IF(Table1[[#This Row],[Date]]="","","No")</f>
        <v/>
      </c>
      <c r="AR156" t="str">
        <f>IF(Table1[[#This Row],[Date]]="","",IF(Table1[[#This Row],[Net Amt]]&lt;0,"No","Yes"))</f>
        <v/>
      </c>
      <c r="AS156" t="str">
        <f>IF(Table1[[#This Row],[Date]]="","",Table1[[#This Row],[Second Ledger]])</f>
        <v/>
      </c>
      <c r="AT156" t="str">
        <f>IF(Table1[[#This Row],[Date]]="","",IF(Table1[[#This Row],[DP-1]]="Yes",-(Table1[[#This Row],[Payments]]+Table1[[#This Row],[Receipts]]),Table1[[#This Row],[Payments]]+Table1[[#This Row],[Receipts]]))</f>
        <v/>
      </c>
      <c r="AU156"/>
      <c r="AV156" t="str">
        <f>IF(Table1[[#This Row],[Bill Ref No]]="","",Table1[[#This Row],[Bill Ref No]])</f>
        <v/>
      </c>
      <c r="AW156" t="str">
        <f>IF(Table1[[#This Row],[Bill ref name]]="","","New Ref")</f>
        <v/>
      </c>
      <c r="AX156" t="str">
        <f>IF(Table1[[#This Row],[Bill ref name]]="","",Table1[[#This Row],[Amount-1]])</f>
        <v/>
      </c>
      <c r="AY156"/>
      <c r="AZ156"/>
      <c r="BA156" t="str">
        <f>IF(Table1[[#This Row],[Cost Centre]]="","","Primary Cost Category")</f>
        <v/>
      </c>
      <c r="BB156" t="str">
        <f>IF(Table1[[#This Row],[Cost Centre]]="","",Table1[[#This Row],[DP-1]])</f>
        <v/>
      </c>
      <c r="BC156"/>
      <c r="BD156" t="str">
        <f>IF(Table1[[#This Row],[Cost Centre]]="","",Table1[[#This Row],[Cost Centre]])</f>
        <v/>
      </c>
      <c r="BE156" t="str">
        <f>IF(Table1[[#This Row],[Cost Centre]]="","",Table1[[#This Row],[Amount-1]])</f>
        <v/>
      </c>
      <c r="BF156"/>
      <c r="BG156"/>
      <c r="BH156"/>
      <c r="BI156"/>
      <c r="BJ156" t="str">
        <f>IF(Table1[[#This Row],[Date]]="","","No")</f>
        <v/>
      </c>
      <c r="BK156" t="str">
        <f>IF(Table1[[#This Row],[Date]]="","",IF(Table1[[#This Row],[Net Amt]]&lt;0,"Yes","No"))</f>
        <v/>
      </c>
      <c r="BL156" t="str">
        <f>IF(Table1[[#This Row],[Date]]="","",$C$3)</f>
        <v/>
      </c>
      <c r="BM156" t="str">
        <f>IF(Table1[[#This Row],[Date]]="","",-Table1[[#This Row],[Amount-1]])</f>
        <v/>
      </c>
      <c r="BO156" t="str">
        <f>IF(Table1[[#This Row],[Transaction Type]]="","",Table1[[#This Row],[Transaction Type]])</f>
        <v/>
      </c>
      <c r="BP156" t="str">
        <f>IF(Table1[[#This Row],[Instrument No.]]="","",Table1[[#This Row],[Instrument No.]])</f>
        <v/>
      </c>
      <c r="BQ156" t="str">
        <f>IF(Table1[[#This Row],[Instrument No.]]="","",Table1[[#This Row],[Amount-2]])</f>
        <v/>
      </c>
      <c r="BR156" t="str">
        <f>IF(Table1[[#This Row],[Instrument date]]="","",TEXT(Table1[[#This Row],[Instrument date]],"yyyymmdd"))</f>
        <v/>
      </c>
      <c r="BU156" s="48"/>
      <c r="BV156" s="48"/>
    </row>
    <row r="157" spans="1:74">
      <c r="A157" s="16">
        <f t="shared" si="2"/>
        <v>152</v>
      </c>
      <c r="B157" s="17"/>
      <c r="C157" s="57"/>
      <c r="D157" s="61"/>
      <c r="E157" s="61"/>
      <c r="F157" s="57"/>
      <c r="G157" s="18"/>
      <c r="H1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7" s="18"/>
      <c r="J157" s="18"/>
      <c r="K157" s="18"/>
      <c r="L157" s="18"/>
      <c r="M157" s="18"/>
      <c r="N157" s="51"/>
      <c r="O157" s="14">
        <f>IF(Table1[[#This Row],[Date]]="",COUNTA(B158:$B$1005),0)</f>
        <v>0</v>
      </c>
      <c r="P157" s="14">
        <f>IF(COUNTA(Table1[[#This Row],[Payments]:[Receipts]])=0,0,(IF(COUNTA(Table1[[#This Row],[Payments]:[Receipts]])&gt;1,1,0)))</f>
        <v>0</v>
      </c>
      <c r="Q157" s="14">
        <f>IF(Table1[[#This Row],[Date]]="",0,IF(AND(Table1[[#This Row],[Date]]&gt;=$Q$2,Table1[[#This Row],[Date]]&lt;=$Q$3),0,1))</f>
        <v>0</v>
      </c>
      <c r="R157" s="14">
        <f>IF(Table1[[#This Row],[Payments]]="",0,IF(ISNUMBER(Table1[[#This Row],[Payments]]),0,1))</f>
        <v>0</v>
      </c>
      <c r="S157" s="14">
        <f>IF(Table1[[#This Row],[Receipts]]="",0,IF(ISNUMBER(Table1[[#This Row],[Receipts]]),0,1))</f>
        <v>0</v>
      </c>
      <c r="T157" s="14">
        <f>IF(LEN(Table1[[#This Row],[Second Ledger]])&gt;0,IF(TYPE(VLOOKUP(Table1[[#This Row],[Second Ledger]],$CZ:$CZ,1,FALSE))=16,1,0),0)</f>
        <v>0</v>
      </c>
      <c r="U157" s="14">
        <f>IF(Table1[[#This Row],[Date]]="",0,IF(Table1[[#This Row],[Voucher Type]]&gt;0,IF(TYPE(VLOOKUP(Table1[[#This Row],[Voucher Type]],Table1[[#All],[Voucher Type Master]],1,FALSE))=16,1,0),0))</f>
        <v>0</v>
      </c>
      <c r="V1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7" s="14">
        <f>IF(LEN(Table1[[#This Row],[Cost Centre]])&gt;0,IF(TYPE(VLOOKUP(Table1[[#This Row],[Cost Centre]],$DA:$DA,1,FALSE))=16,1,0),0)</f>
        <v>0</v>
      </c>
      <c r="X157" s="14">
        <f>Table1[[#This Row],[Payments]]-Table1[[#This Row],[Receipts]]</f>
        <v>0</v>
      </c>
      <c r="Y157" s="14"/>
      <c r="Z157" s="14"/>
      <c r="AA157" s="14"/>
      <c r="AB157" s="13"/>
      <c r="AC157" s="39"/>
      <c r="AD157" s="39"/>
      <c r="AE157" s="39"/>
      <c r="AF157" s="39"/>
      <c r="AG157" s="42"/>
      <c r="AH1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7" t="str">
        <f>IF(Table1[[#This Row],[Date]]="","",TEXT(Table1[[#This Row],[Date]],"yyyymmdd"))</f>
        <v/>
      </c>
      <c r="AJ157" t="str">
        <f>Table1[[#This Row],[Date2]]</f>
        <v/>
      </c>
      <c r="AK157" t="str">
        <f>IF(Table1[[#This Row],[Date]]="","",Table1[[#This Row],[Voucher Type]])</f>
        <v/>
      </c>
      <c r="AL157" t="str">
        <f>IF(Table1[[#This Row],[Date]]="","",Table1[[#This Row],[Voucher No]])</f>
        <v/>
      </c>
      <c r="AM157" t="str">
        <f>IF(Table1[[#This Row],[Date]]="","",Table1[[#This Row],[Narration]])</f>
        <v/>
      </c>
      <c r="AN157" t="str">
        <f>IF(Table1[[#This Row],[Date]]="","","tallytools-voucherentry-adhjadhh-"&amp;$AH$1&amp;ROW())</f>
        <v/>
      </c>
      <c r="AO157" t="str">
        <f>IF(Table1[[#This Row],[Date]]="","",$AH$1)</f>
        <v/>
      </c>
      <c r="AP157"/>
      <c r="AQ157" t="str">
        <f>IF(Table1[[#This Row],[Date]]="","","No")</f>
        <v/>
      </c>
      <c r="AR157" t="str">
        <f>IF(Table1[[#This Row],[Date]]="","",IF(Table1[[#This Row],[Net Amt]]&lt;0,"No","Yes"))</f>
        <v/>
      </c>
      <c r="AS157" t="str">
        <f>IF(Table1[[#This Row],[Date]]="","",Table1[[#This Row],[Second Ledger]])</f>
        <v/>
      </c>
      <c r="AT157" t="str">
        <f>IF(Table1[[#This Row],[Date]]="","",IF(Table1[[#This Row],[DP-1]]="Yes",-(Table1[[#This Row],[Payments]]+Table1[[#This Row],[Receipts]]),Table1[[#This Row],[Payments]]+Table1[[#This Row],[Receipts]]))</f>
        <v/>
      </c>
      <c r="AU157"/>
      <c r="AV157" t="str">
        <f>IF(Table1[[#This Row],[Bill Ref No]]="","",Table1[[#This Row],[Bill Ref No]])</f>
        <v/>
      </c>
      <c r="AW157" t="str">
        <f>IF(Table1[[#This Row],[Bill ref name]]="","","New Ref")</f>
        <v/>
      </c>
      <c r="AX157" t="str">
        <f>IF(Table1[[#This Row],[Bill ref name]]="","",Table1[[#This Row],[Amount-1]])</f>
        <v/>
      </c>
      <c r="AY157"/>
      <c r="AZ157"/>
      <c r="BA157" t="str">
        <f>IF(Table1[[#This Row],[Cost Centre]]="","","Primary Cost Category")</f>
        <v/>
      </c>
      <c r="BB157" t="str">
        <f>IF(Table1[[#This Row],[Cost Centre]]="","",Table1[[#This Row],[DP-1]])</f>
        <v/>
      </c>
      <c r="BC157"/>
      <c r="BD157" t="str">
        <f>IF(Table1[[#This Row],[Cost Centre]]="","",Table1[[#This Row],[Cost Centre]])</f>
        <v/>
      </c>
      <c r="BE157" t="str">
        <f>IF(Table1[[#This Row],[Cost Centre]]="","",Table1[[#This Row],[Amount-1]])</f>
        <v/>
      </c>
      <c r="BF157"/>
      <c r="BG157"/>
      <c r="BH157"/>
      <c r="BI157"/>
      <c r="BJ157" t="str">
        <f>IF(Table1[[#This Row],[Date]]="","","No")</f>
        <v/>
      </c>
      <c r="BK157" t="str">
        <f>IF(Table1[[#This Row],[Date]]="","",IF(Table1[[#This Row],[Net Amt]]&lt;0,"Yes","No"))</f>
        <v/>
      </c>
      <c r="BL157" t="str">
        <f>IF(Table1[[#This Row],[Date]]="","",$C$3)</f>
        <v/>
      </c>
      <c r="BM157" t="str">
        <f>IF(Table1[[#This Row],[Date]]="","",-Table1[[#This Row],[Amount-1]])</f>
        <v/>
      </c>
      <c r="BO157" t="str">
        <f>IF(Table1[[#This Row],[Transaction Type]]="","",Table1[[#This Row],[Transaction Type]])</f>
        <v/>
      </c>
      <c r="BP157" t="str">
        <f>IF(Table1[[#This Row],[Instrument No.]]="","",Table1[[#This Row],[Instrument No.]])</f>
        <v/>
      </c>
      <c r="BQ157" t="str">
        <f>IF(Table1[[#This Row],[Instrument No.]]="","",Table1[[#This Row],[Amount-2]])</f>
        <v/>
      </c>
      <c r="BR157" t="str">
        <f>IF(Table1[[#This Row],[Instrument date]]="","",TEXT(Table1[[#This Row],[Instrument date]],"yyyymmdd"))</f>
        <v/>
      </c>
      <c r="BU157" s="48"/>
      <c r="BV157" s="48"/>
    </row>
    <row r="158" spans="1:74">
      <c r="A158" s="16">
        <f t="shared" si="2"/>
        <v>153</v>
      </c>
      <c r="B158" s="17"/>
      <c r="C158" s="57"/>
      <c r="D158" s="61"/>
      <c r="E158" s="61"/>
      <c r="F158" s="57"/>
      <c r="G158" s="18"/>
      <c r="H1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8" s="18"/>
      <c r="J158" s="18"/>
      <c r="K158" s="18"/>
      <c r="L158" s="18"/>
      <c r="M158" s="18"/>
      <c r="N158" s="51"/>
      <c r="O158" s="14">
        <f>IF(Table1[[#This Row],[Date]]="",COUNTA(B159:$B$1005),0)</f>
        <v>0</v>
      </c>
      <c r="P158" s="14">
        <f>IF(COUNTA(Table1[[#This Row],[Payments]:[Receipts]])=0,0,(IF(COUNTA(Table1[[#This Row],[Payments]:[Receipts]])&gt;1,1,0)))</f>
        <v>0</v>
      </c>
      <c r="Q158" s="14">
        <f>IF(Table1[[#This Row],[Date]]="",0,IF(AND(Table1[[#This Row],[Date]]&gt;=$Q$2,Table1[[#This Row],[Date]]&lt;=$Q$3),0,1))</f>
        <v>0</v>
      </c>
      <c r="R158" s="14">
        <f>IF(Table1[[#This Row],[Payments]]="",0,IF(ISNUMBER(Table1[[#This Row],[Payments]]),0,1))</f>
        <v>0</v>
      </c>
      <c r="S158" s="14">
        <f>IF(Table1[[#This Row],[Receipts]]="",0,IF(ISNUMBER(Table1[[#This Row],[Receipts]]),0,1))</f>
        <v>0</v>
      </c>
      <c r="T158" s="14">
        <f>IF(LEN(Table1[[#This Row],[Second Ledger]])&gt;0,IF(TYPE(VLOOKUP(Table1[[#This Row],[Second Ledger]],$CZ:$CZ,1,FALSE))=16,1,0),0)</f>
        <v>0</v>
      </c>
      <c r="U158" s="14">
        <f>IF(Table1[[#This Row],[Date]]="",0,IF(Table1[[#This Row],[Voucher Type]]&gt;0,IF(TYPE(VLOOKUP(Table1[[#This Row],[Voucher Type]],Table1[[#All],[Voucher Type Master]],1,FALSE))=16,1,0),0))</f>
        <v>0</v>
      </c>
      <c r="V1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8" s="14">
        <f>IF(LEN(Table1[[#This Row],[Cost Centre]])&gt;0,IF(TYPE(VLOOKUP(Table1[[#This Row],[Cost Centre]],$DA:$DA,1,FALSE))=16,1,0),0)</f>
        <v>0</v>
      </c>
      <c r="X158" s="14">
        <f>Table1[[#This Row],[Payments]]-Table1[[#This Row],[Receipts]]</f>
        <v>0</v>
      </c>
      <c r="Y158" s="14"/>
      <c r="Z158" s="14"/>
      <c r="AA158" s="14"/>
      <c r="AB158" s="13"/>
      <c r="AC158" s="39"/>
      <c r="AD158" s="39"/>
      <c r="AE158" s="39"/>
      <c r="AF158" s="39"/>
      <c r="AG158" s="42"/>
      <c r="AH1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8" t="str">
        <f>IF(Table1[[#This Row],[Date]]="","",TEXT(Table1[[#This Row],[Date]],"yyyymmdd"))</f>
        <v/>
      </c>
      <c r="AJ158" t="str">
        <f>Table1[[#This Row],[Date2]]</f>
        <v/>
      </c>
      <c r="AK158" t="str">
        <f>IF(Table1[[#This Row],[Date]]="","",Table1[[#This Row],[Voucher Type]])</f>
        <v/>
      </c>
      <c r="AL158" t="str">
        <f>IF(Table1[[#This Row],[Date]]="","",Table1[[#This Row],[Voucher No]])</f>
        <v/>
      </c>
      <c r="AM158" t="str">
        <f>IF(Table1[[#This Row],[Date]]="","",Table1[[#This Row],[Narration]])</f>
        <v/>
      </c>
      <c r="AN158" t="str">
        <f>IF(Table1[[#This Row],[Date]]="","","tallytools-voucherentry-adhjadhh-"&amp;$AH$1&amp;ROW())</f>
        <v/>
      </c>
      <c r="AO158" t="str">
        <f>IF(Table1[[#This Row],[Date]]="","",$AH$1)</f>
        <v/>
      </c>
      <c r="AP158"/>
      <c r="AQ158" t="str">
        <f>IF(Table1[[#This Row],[Date]]="","","No")</f>
        <v/>
      </c>
      <c r="AR158" t="str">
        <f>IF(Table1[[#This Row],[Date]]="","",IF(Table1[[#This Row],[Net Amt]]&lt;0,"No","Yes"))</f>
        <v/>
      </c>
      <c r="AS158" t="str">
        <f>IF(Table1[[#This Row],[Date]]="","",Table1[[#This Row],[Second Ledger]])</f>
        <v/>
      </c>
      <c r="AT158" t="str">
        <f>IF(Table1[[#This Row],[Date]]="","",IF(Table1[[#This Row],[DP-1]]="Yes",-(Table1[[#This Row],[Payments]]+Table1[[#This Row],[Receipts]]),Table1[[#This Row],[Payments]]+Table1[[#This Row],[Receipts]]))</f>
        <v/>
      </c>
      <c r="AU158"/>
      <c r="AV158" t="str">
        <f>IF(Table1[[#This Row],[Bill Ref No]]="","",Table1[[#This Row],[Bill Ref No]])</f>
        <v/>
      </c>
      <c r="AW158" t="str">
        <f>IF(Table1[[#This Row],[Bill ref name]]="","","New Ref")</f>
        <v/>
      </c>
      <c r="AX158" t="str">
        <f>IF(Table1[[#This Row],[Bill ref name]]="","",Table1[[#This Row],[Amount-1]])</f>
        <v/>
      </c>
      <c r="AY158"/>
      <c r="AZ158"/>
      <c r="BA158" t="str">
        <f>IF(Table1[[#This Row],[Cost Centre]]="","","Primary Cost Category")</f>
        <v/>
      </c>
      <c r="BB158" t="str">
        <f>IF(Table1[[#This Row],[Cost Centre]]="","",Table1[[#This Row],[DP-1]])</f>
        <v/>
      </c>
      <c r="BC158"/>
      <c r="BD158" t="str">
        <f>IF(Table1[[#This Row],[Cost Centre]]="","",Table1[[#This Row],[Cost Centre]])</f>
        <v/>
      </c>
      <c r="BE158" t="str">
        <f>IF(Table1[[#This Row],[Cost Centre]]="","",Table1[[#This Row],[Amount-1]])</f>
        <v/>
      </c>
      <c r="BF158"/>
      <c r="BG158"/>
      <c r="BH158"/>
      <c r="BI158"/>
      <c r="BJ158" t="str">
        <f>IF(Table1[[#This Row],[Date]]="","","No")</f>
        <v/>
      </c>
      <c r="BK158" t="str">
        <f>IF(Table1[[#This Row],[Date]]="","",IF(Table1[[#This Row],[Net Amt]]&lt;0,"Yes","No"))</f>
        <v/>
      </c>
      <c r="BL158" t="str">
        <f>IF(Table1[[#This Row],[Date]]="","",$C$3)</f>
        <v/>
      </c>
      <c r="BM158" t="str">
        <f>IF(Table1[[#This Row],[Date]]="","",-Table1[[#This Row],[Amount-1]])</f>
        <v/>
      </c>
      <c r="BO158" t="str">
        <f>IF(Table1[[#This Row],[Transaction Type]]="","",Table1[[#This Row],[Transaction Type]])</f>
        <v/>
      </c>
      <c r="BP158" t="str">
        <f>IF(Table1[[#This Row],[Instrument No.]]="","",Table1[[#This Row],[Instrument No.]])</f>
        <v/>
      </c>
      <c r="BQ158" t="str">
        <f>IF(Table1[[#This Row],[Instrument No.]]="","",Table1[[#This Row],[Amount-2]])</f>
        <v/>
      </c>
      <c r="BR158" t="str">
        <f>IF(Table1[[#This Row],[Instrument date]]="","",TEXT(Table1[[#This Row],[Instrument date]],"yyyymmdd"))</f>
        <v/>
      </c>
      <c r="BU158" s="48"/>
      <c r="BV158" s="48"/>
    </row>
    <row r="159" spans="1:74">
      <c r="A159" s="16">
        <f t="shared" si="2"/>
        <v>154</v>
      </c>
      <c r="B159" s="17"/>
      <c r="C159" s="57"/>
      <c r="D159" s="61"/>
      <c r="E159" s="61"/>
      <c r="F159" s="57"/>
      <c r="G159" s="18"/>
      <c r="H1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59" s="18"/>
      <c r="J159" s="18"/>
      <c r="K159" s="18"/>
      <c r="L159" s="18"/>
      <c r="M159" s="18"/>
      <c r="N159" s="51"/>
      <c r="O159" s="14">
        <f>IF(Table1[[#This Row],[Date]]="",COUNTA(B160:$B$1005),0)</f>
        <v>0</v>
      </c>
      <c r="P159" s="14">
        <f>IF(COUNTA(Table1[[#This Row],[Payments]:[Receipts]])=0,0,(IF(COUNTA(Table1[[#This Row],[Payments]:[Receipts]])&gt;1,1,0)))</f>
        <v>0</v>
      </c>
      <c r="Q159" s="14">
        <f>IF(Table1[[#This Row],[Date]]="",0,IF(AND(Table1[[#This Row],[Date]]&gt;=$Q$2,Table1[[#This Row],[Date]]&lt;=$Q$3),0,1))</f>
        <v>0</v>
      </c>
      <c r="R159" s="14">
        <f>IF(Table1[[#This Row],[Payments]]="",0,IF(ISNUMBER(Table1[[#This Row],[Payments]]),0,1))</f>
        <v>0</v>
      </c>
      <c r="S159" s="14">
        <f>IF(Table1[[#This Row],[Receipts]]="",0,IF(ISNUMBER(Table1[[#This Row],[Receipts]]),0,1))</f>
        <v>0</v>
      </c>
      <c r="T159" s="14">
        <f>IF(LEN(Table1[[#This Row],[Second Ledger]])&gt;0,IF(TYPE(VLOOKUP(Table1[[#This Row],[Second Ledger]],$CZ:$CZ,1,FALSE))=16,1,0),0)</f>
        <v>0</v>
      </c>
      <c r="U159" s="14">
        <f>IF(Table1[[#This Row],[Date]]="",0,IF(Table1[[#This Row],[Voucher Type]]&gt;0,IF(TYPE(VLOOKUP(Table1[[#This Row],[Voucher Type]],Table1[[#All],[Voucher Type Master]],1,FALSE))=16,1,0),0))</f>
        <v>0</v>
      </c>
      <c r="V1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59" s="14">
        <f>IF(LEN(Table1[[#This Row],[Cost Centre]])&gt;0,IF(TYPE(VLOOKUP(Table1[[#This Row],[Cost Centre]],$DA:$DA,1,FALSE))=16,1,0),0)</f>
        <v>0</v>
      </c>
      <c r="X159" s="14">
        <f>Table1[[#This Row],[Payments]]-Table1[[#This Row],[Receipts]]</f>
        <v>0</v>
      </c>
      <c r="Y159" s="14"/>
      <c r="Z159" s="14"/>
      <c r="AA159" s="14"/>
      <c r="AB159" s="13"/>
      <c r="AC159" s="39"/>
      <c r="AD159" s="39"/>
      <c r="AE159" s="39"/>
      <c r="AF159" s="39"/>
      <c r="AG159" s="42"/>
      <c r="AH1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59" t="str">
        <f>IF(Table1[[#This Row],[Date]]="","",TEXT(Table1[[#This Row],[Date]],"yyyymmdd"))</f>
        <v/>
      </c>
      <c r="AJ159" t="str">
        <f>Table1[[#This Row],[Date2]]</f>
        <v/>
      </c>
      <c r="AK159" t="str">
        <f>IF(Table1[[#This Row],[Date]]="","",Table1[[#This Row],[Voucher Type]])</f>
        <v/>
      </c>
      <c r="AL159" t="str">
        <f>IF(Table1[[#This Row],[Date]]="","",Table1[[#This Row],[Voucher No]])</f>
        <v/>
      </c>
      <c r="AM159" t="str">
        <f>IF(Table1[[#This Row],[Date]]="","",Table1[[#This Row],[Narration]])</f>
        <v/>
      </c>
      <c r="AN159" t="str">
        <f>IF(Table1[[#This Row],[Date]]="","","tallytools-voucherentry-adhjadhh-"&amp;$AH$1&amp;ROW())</f>
        <v/>
      </c>
      <c r="AO159" t="str">
        <f>IF(Table1[[#This Row],[Date]]="","",$AH$1)</f>
        <v/>
      </c>
      <c r="AP159"/>
      <c r="AQ159" t="str">
        <f>IF(Table1[[#This Row],[Date]]="","","No")</f>
        <v/>
      </c>
      <c r="AR159" t="str">
        <f>IF(Table1[[#This Row],[Date]]="","",IF(Table1[[#This Row],[Net Amt]]&lt;0,"No","Yes"))</f>
        <v/>
      </c>
      <c r="AS159" t="str">
        <f>IF(Table1[[#This Row],[Date]]="","",Table1[[#This Row],[Second Ledger]])</f>
        <v/>
      </c>
      <c r="AT159" t="str">
        <f>IF(Table1[[#This Row],[Date]]="","",IF(Table1[[#This Row],[DP-1]]="Yes",-(Table1[[#This Row],[Payments]]+Table1[[#This Row],[Receipts]]),Table1[[#This Row],[Payments]]+Table1[[#This Row],[Receipts]]))</f>
        <v/>
      </c>
      <c r="AU159"/>
      <c r="AV159" t="str">
        <f>IF(Table1[[#This Row],[Bill Ref No]]="","",Table1[[#This Row],[Bill Ref No]])</f>
        <v/>
      </c>
      <c r="AW159" t="str">
        <f>IF(Table1[[#This Row],[Bill ref name]]="","","New Ref")</f>
        <v/>
      </c>
      <c r="AX159" t="str">
        <f>IF(Table1[[#This Row],[Bill ref name]]="","",Table1[[#This Row],[Amount-1]])</f>
        <v/>
      </c>
      <c r="AY159"/>
      <c r="AZ159"/>
      <c r="BA159" t="str">
        <f>IF(Table1[[#This Row],[Cost Centre]]="","","Primary Cost Category")</f>
        <v/>
      </c>
      <c r="BB159" t="str">
        <f>IF(Table1[[#This Row],[Cost Centre]]="","",Table1[[#This Row],[DP-1]])</f>
        <v/>
      </c>
      <c r="BC159"/>
      <c r="BD159" t="str">
        <f>IF(Table1[[#This Row],[Cost Centre]]="","",Table1[[#This Row],[Cost Centre]])</f>
        <v/>
      </c>
      <c r="BE159" t="str">
        <f>IF(Table1[[#This Row],[Cost Centre]]="","",Table1[[#This Row],[Amount-1]])</f>
        <v/>
      </c>
      <c r="BF159"/>
      <c r="BG159"/>
      <c r="BH159"/>
      <c r="BI159"/>
      <c r="BJ159" t="str">
        <f>IF(Table1[[#This Row],[Date]]="","","No")</f>
        <v/>
      </c>
      <c r="BK159" t="str">
        <f>IF(Table1[[#This Row],[Date]]="","",IF(Table1[[#This Row],[Net Amt]]&lt;0,"Yes","No"))</f>
        <v/>
      </c>
      <c r="BL159" t="str">
        <f>IF(Table1[[#This Row],[Date]]="","",$C$3)</f>
        <v/>
      </c>
      <c r="BM159" t="str">
        <f>IF(Table1[[#This Row],[Date]]="","",-Table1[[#This Row],[Amount-1]])</f>
        <v/>
      </c>
      <c r="BO159" t="str">
        <f>IF(Table1[[#This Row],[Transaction Type]]="","",Table1[[#This Row],[Transaction Type]])</f>
        <v/>
      </c>
      <c r="BP159" t="str">
        <f>IF(Table1[[#This Row],[Instrument No.]]="","",Table1[[#This Row],[Instrument No.]])</f>
        <v/>
      </c>
      <c r="BQ159" t="str">
        <f>IF(Table1[[#This Row],[Instrument No.]]="","",Table1[[#This Row],[Amount-2]])</f>
        <v/>
      </c>
      <c r="BR159" t="str">
        <f>IF(Table1[[#This Row],[Instrument date]]="","",TEXT(Table1[[#This Row],[Instrument date]],"yyyymmdd"))</f>
        <v/>
      </c>
      <c r="BU159" s="48"/>
      <c r="BV159" s="48"/>
    </row>
    <row r="160" spans="1:74">
      <c r="A160" s="16">
        <f t="shared" si="2"/>
        <v>155</v>
      </c>
      <c r="B160" s="17"/>
      <c r="C160" s="57"/>
      <c r="D160" s="61"/>
      <c r="E160" s="61"/>
      <c r="F160" s="57"/>
      <c r="G160" s="18"/>
      <c r="H1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0" s="18"/>
      <c r="J160" s="18"/>
      <c r="K160" s="18"/>
      <c r="L160" s="18"/>
      <c r="M160" s="18"/>
      <c r="N160" s="51"/>
      <c r="O160" s="14">
        <f>IF(Table1[[#This Row],[Date]]="",COUNTA(B161:$B$1005),0)</f>
        <v>0</v>
      </c>
      <c r="P160" s="14">
        <f>IF(COUNTA(Table1[[#This Row],[Payments]:[Receipts]])=0,0,(IF(COUNTA(Table1[[#This Row],[Payments]:[Receipts]])&gt;1,1,0)))</f>
        <v>0</v>
      </c>
      <c r="Q160" s="14">
        <f>IF(Table1[[#This Row],[Date]]="",0,IF(AND(Table1[[#This Row],[Date]]&gt;=$Q$2,Table1[[#This Row],[Date]]&lt;=$Q$3),0,1))</f>
        <v>0</v>
      </c>
      <c r="R160" s="14">
        <f>IF(Table1[[#This Row],[Payments]]="",0,IF(ISNUMBER(Table1[[#This Row],[Payments]]),0,1))</f>
        <v>0</v>
      </c>
      <c r="S160" s="14">
        <f>IF(Table1[[#This Row],[Receipts]]="",0,IF(ISNUMBER(Table1[[#This Row],[Receipts]]),0,1))</f>
        <v>0</v>
      </c>
      <c r="T160" s="14">
        <f>IF(LEN(Table1[[#This Row],[Second Ledger]])&gt;0,IF(TYPE(VLOOKUP(Table1[[#This Row],[Second Ledger]],$CZ:$CZ,1,FALSE))=16,1,0),0)</f>
        <v>0</v>
      </c>
      <c r="U160" s="14">
        <f>IF(Table1[[#This Row],[Date]]="",0,IF(Table1[[#This Row],[Voucher Type]]&gt;0,IF(TYPE(VLOOKUP(Table1[[#This Row],[Voucher Type]],Table1[[#All],[Voucher Type Master]],1,FALSE))=16,1,0),0))</f>
        <v>0</v>
      </c>
      <c r="V1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0" s="14">
        <f>IF(LEN(Table1[[#This Row],[Cost Centre]])&gt;0,IF(TYPE(VLOOKUP(Table1[[#This Row],[Cost Centre]],$DA:$DA,1,FALSE))=16,1,0),0)</f>
        <v>0</v>
      </c>
      <c r="X160" s="14">
        <f>Table1[[#This Row],[Payments]]-Table1[[#This Row],[Receipts]]</f>
        <v>0</v>
      </c>
      <c r="Y160" s="14"/>
      <c r="Z160" s="14"/>
      <c r="AA160" s="14"/>
      <c r="AB160" s="13"/>
      <c r="AC160" s="39"/>
      <c r="AD160" s="39"/>
      <c r="AE160" s="39"/>
      <c r="AF160" s="39"/>
      <c r="AG160" s="42"/>
      <c r="AH1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0" t="str">
        <f>IF(Table1[[#This Row],[Date]]="","",TEXT(Table1[[#This Row],[Date]],"yyyymmdd"))</f>
        <v/>
      </c>
      <c r="AJ160" t="str">
        <f>Table1[[#This Row],[Date2]]</f>
        <v/>
      </c>
      <c r="AK160" t="str">
        <f>IF(Table1[[#This Row],[Date]]="","",Table1[[#This Row],[Voucher Type]])</f>
        <v/>
      </c>
      <c r="AL160" t="str">
        <f>IF(Table1[[#This Row],[Date]]="","",Table1[[#This Row],[Voucher No]])</f>
        <v/>
      </c>
      <c r="AM160" t="str">
        <f>IF(Table1[[#This Row],[Date]]="","",Table1[[#This Row],[Narration]])</f>
        <v/>
      </c>
      <c r="AN160" t="str">
        <f>IF(Table1[[#This Row],[Date]]="","","tallytools-voucherentry-adhjadhh-"&amp;$AH$1&amp;ROW())</f>
        <v/>
      </c>
      <c r="AO160" t="str">
        <f>IF(Table1[[#This Row],[Date]]="","",$AH$1)</f>
        <v/>
      </c>
      <c r="AP160"/>
      <c r="AQ160" t="str">
        <f>IF(Table1[[#This Row],[Date]]="","","No")</f>
        <v/>
      </c>
      <c r="AR160" t="str">
        <f>IF(Table1[[#This Row],[Date]]="","",IF(Table1[[#This Row],[Net Amt]]&lt;0,"No","Yes"))</f>
        <v/>
      </c>
      <c r="AS160" t="str">
        <f>IF(Table1[[#This Row],[Date]]="","",Table1[[#This Row],[Second Ledger]])</f>
        <v/>
      </c>
      <c r="AT160" t="str">
        <f>IF(Table1[[#This Row],[Date]]="","",IF(Table1[[#This Row],[DP-1]]="Yes",-(Table1[[#This Row],[Payments]]+Table1[[#This Row],[Receipts]]),Table1[[#This Row],[Payments]]+Table1[[#This Row],[Receipts]]))</f>
        <v/>
      </c>
      <c r="AU160"/>
      <c r="AV160" t="str">
        <f>IF(Table1[[#This Row],[Bill Ref No]]="","",Table1[[#This Row],[Bill Ref No]])</f>
        <v/>
      </c>
      <c r="AW160" t="str">
        <f>IF(Table1[[#This Row],[Bill ref name]]="","","New Ref")</f>
        <v/>
      </c>
      <c r="AX160" t="str">
        <f>IF(Table1[[#This Row],[Bill ref name]]="","",Table1[[#This Row],[Amount-1]])</f>
        <v/>
      </c>
      <c r="AY160"/>
      <c r="AZ160"/>
      <c r="BA160" t="str">
        <f>IF(Table1[[#This Row],[Cost Centre]]="","","Primary Cost Category")</f>
        <v/>
      </c>
      <c r="BB160" t="str">
        <f>IF(Table1[[#This Row],[Cost Centre]]="","",Table1[[#This Row],[DP-1]])</f>
        <v/>
      </c>
      <c r="BC160"/>
      <c r="BD160" t="str">
        <f>IF(Table1[[#This Row],[Cost Centre]]="","",Table1[[#This Row],[Cost Centre]])</f>
        <v/>
      </c>
      <c r="BE160" t="str">
        <f>IF(Table1[[#This Row],[Cost Centre]]="","",Table1[[#This Row],[Amount-1]])</f>
        <v/>
      </c>
      <c r="BF160"/>
      <c r="BG160"/>
      <c r="BH160"/>
      <c r="BI160"/>
      <c r="BJ160" t="str">
        <f>IF(Table1[[#This Row],[Date]]="","","No")</f>
        <v/>
      </c>
      <c r="BK160" t="str">
        <f>IF(Table1[[#This Row],[Date]]="","",IF(Table1[[#This Row],[Net Amt]]&lt;0,"Yes","No"))</f>
        <v/>
      </c>
      <c r="BL160" t="str">
        <f>IF(Table1[[#This Row],[Date]]="","",$C$3)</f>
        <v/>
      </c>
      <c r="BM160" t="str">
        <f>IF(Table1[[#This Row],[Date]]="","",-Table1[[#This Row],[Amount-1]])</f>
        <v/>
      </c>
      <c r="BO160" t="str">
        <f>IF(Table1[[#This Row],[Transaction Type]]="","",Table1[[#This Row],[Transaction Type]])</f>
        <v/>
      </c>
      <c r="BP160" t="str">
        <f>IF(Table1[[#This Row],[Instrument No.]]="","",Table1[[#This Row],[Instrument No.]])</f>
        <v/>
      </c>
      <c r="BQ160" t="str">
        <f>IF(Table1[[#This Row],[Instrument No.]]="","",Table1[[#This Row],[Amount-2]])</f>
        <v/>
      </c>
      <c r="BR160" t="str">
        <f>IF(Table1[[#This Row],[Instrument date]]="","",TEXT(Table1[[#This Row],[Instrument date]],"yyyymmdd"))</f>
        <v/>
      </c>
      <c r="BU160" s="48"/>
      <c r="BV160" s="48"/>
    </row>
    <row r="161" spans="1:74">
      <c r="A161" s="16">
        <f t="shared" si="2"/>
        <v>156</v>
      </c>
      <c r="B161" s="17"/>
      <c r="C161" s="57"/>
      <c r="D161" s="61"/>
      <c r="E161" s="61"/>
      <c r="F161" s="57"/>
      <c r="G161" s="18"/>
      <c r="H1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1" s="18"/>
      <c r="J161" s="18"/>
      <c r="K161" s="18"/>
      <c r="L161" s="18"/>
      <c r="M161" s="18"/>
      <c r="N161" s="51"/>
      <c r="O161" s="14">
        <f>IF(Table1[[#This Row],[Date]]="",COUNTA(B162:$B$1005),0)</f>
        <v>0</v>
      </c>
      <c r="P161" s="14">
        <f>IF(COUNTA(Table1[[#This Row],[Payments]:[Receipts]])=0,0,(IF(COUNTA(Table1[[#This Row],[Payments]:[Receipts]])&gt;1,1,0)))</f>
        <v>0</v>
      </c>
      <c r="Q161" s="14">
        <f>IF(Table1[[#This Row],[Date]]="",0,IF(AND(Table1[[#This Row],[Date]]&gt;=$Q$2,Table1[[#This Row],[Date]]&lt;=$Q$3),0,1))</f>
        <v>0</v>
      </c>
      <c r="R161" s="14">
        <f>IF(Table1[[#This Row],[Payments]]="",0,IF(ISNUMBER(Table1[[#This Row],[Payments]]),0,1))</f>
        <v>0</v>
      </c>
      <c r="S161" s="14">
        <f>IF(Table1[[#This Row],[Receipts]]="",0,IF(ISNUMBER(Table1[[#This Row],[Receipts]]),0,1))</f>
        <v>0</v>
      </c>
      <c r="T161" s="14">
        <f>IF(LEN(Table1[[#This Row],[Second Ledger]])&gt;0,IF(TYPE(VLOOKUP(Table1[[#This Row],[Second Ledger]],$CZ:$CZ,1,FALSE))=16,1,0),0)</f>
        <v>0</v>
      </c>
      <c r="U161" s="14">
        <f>IF(Table1[[#This Row],[Date]]="",0,IF(Table1[[#This Row],[Voucher Type]]&gt;0,IF(TYPE(VLOOKUP(Table1[[#This Row],[Voucher Type]],Table1[[#All],[Voucher Type Master]],1,FALSE))=16,1,0),0))</f>
        <v>0</v>
      </c>
      <c r="V1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1" s="14">
        <f>IF(LEN(Table1[[#This Row],[Cost Centre]])&gt;0,IF(TYPE(VLOOKUP(Table1[[#This Row],[Cost Centre]],$DA:$DA,1,FALSE))=16,1,0),0)</f>
        <v>0</v>
      </c>
      <c r="X161" s="14">
        <f>Table1[[#This Row],[Payments]]-Table1[[#This Row],[Receipts]]</f>
        <v>0</v>
      </c>
      <c r="Y161" s="14"/>
      <c r="Z161" s="14"/>
      <c r="AA161" s="14"/>
      <c r="AB161" s="13"/>
      <c r="AC161" s="39"/>
      <c r="AD161" s="39"/>
      <c r="AE161" s="39"/>
      <c r="AF161" s="39"/>
      <c r="AG161" s="42"/>
      <c r="AH1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1" t="str">
        <f>IF(Table1[[#This Row],[Date]]="","",TEXT(Table1[[#This Row],[Date]],"yyyymmdd"))</f>
        <v/>
      </c>
      <c r="AJ161" t="str">
        <f>Table1[[#This Row],[Date2]]</f>
        <v/>
      </c>
      <c r="AK161" t="str">
        <f>IF(Table1[[#This Row],[Date]]="","",Table1[[#This Row],[Voucher Type]])</f>
        <v/>
      </c>
      <c r="AL161" t="str">
        <f>IF(Table1[[#This Row],[Date]]="","",Table1[[#This Row],[Voucher No]])</f>
        <v/>
      </c>
      <c r="AM161" t="str">
        <f>IF(Table1[[#This Row],[Date]]="","",Table1[[#This Row],[Narration]])</f>
        <v/>
      </c>
      <c r="AN161" t="str">
        <f>IF(Table1[[#This Row],[Date]]="","","tallytools-voucherentry-adhjadhh-"&amp;$AH$1&amp;ROW())</f>
        <v/>
      </c>
      <c r="AO161" t="str">
        <f>IF(Table1[[#This Row],[Date]]="","",$AH$1)</f>
        <v/>
      </c>
      <c r="AP161"/>
      <c r="AQ161" t="str">
        <f>IF(Table1[[#This Row],[Date]]="","","No")</f>
        <v/>
      </c>
      <c r="AR161" t="str">
        <f>IF(Table1[[#This Row],[Date]]="","",IF(Table1[[#This Row],[Net Amt]]&lt;0,"No","Yes"))</f>
        <v/>
      </c>
      <c r="AS161" t="str">
        <f>IF(Table1[[#This Row],[Date]]="","",Table1[[#This Row],[Second Ledger]])</f>
        <v/>
      </c>
      <c r="AT161" t="str">
        <f>IF(Table1[[#This Row],[Date]]="","",IF(Table1[[#This Row],[DP-1]]="Yes",-(Table1[[#This Row],[Payments]]+Table1[[#This Row],[Receipts]]),Table1[[#This Row],[Payments]]+Table1[[#This Row],[Receipts]]))</f>
        <v/>
      </c>
      <c r="AU161"/>
      <c r="AV161" t="str">
        <f>IF(Table1[[#This Row],[Bill Ref No]]="","",Table1[[#This Row],[Bill Ref No]])</f>
        <v/>
      </c>
      <c r="AW161" t="str">
        <f>IF(Table1[[#This Row],[Bill ref name]]="","","New Ref")</f>
        <v/>
      </c>
      <c r="AX161" t="str">
        <f>IF(Table1[[#This Row],[Bill ref name]]="","",Table1[[#This Row],[Amount-1]])</f>
        <v/>
      </c>
      <c r="AY161"/>
      <c r="AZ161"/>
      <c r="BA161" t="str">
        <f>IF(Table1[[#This Row],[Cost Centre]]="","","Primary Cost Category")</f>
        <v/>
      </c>
      <c r="BB161" t="str">
        <f>IF(Table1[[#This Row],[Cost Centre]]="","",Table1[[#This Row],[DP-1]])</f>
        <v/>
      </c>
      <c r="BC161"/>
      <c r="BD161" t="str">
        <f>IF(Table1[[#This Row],[Cost Centre]]="","",Table1[[#This Row],[Cost Centre]])</f>
        <v/>
      </c>
      <c r="BE161" t="str">
        <f>IF(Table1[[#This Row],[Cost Centre]]="","",Table1[[#This Row],[Amount-1]])</f>
        <v/>
      </c>
      <c r="BF161"/>
      <c r="BG161"/>
      <c r="BH161"/>
      <c r="BI161"/>
      <c r="BJ161" t="str">
        <f>IF(Table1[[#This Row],[Date]]="","","No")</f>
        <v/>
      </c>
      <c r="BK161" t="str">
        <f>IF(Table1[[#This Row],[Date]]="","",IF(Table1[[#This Row],[Net Amt]]&lt;0,"Yes","No"))</f>
        <v/>
      </c>
      <c r="BL161" t="str">
        <f>IF(Table1[[#This Row],[Date]]="","",$C$3)</f>
        <v/>
      </c>
      <c r="BM161" t="str">
        <f>IF(Table1[[#This Row],[Date]]="","",-Table1[[#This Row],[Amount-1]])</f>
        <v/>
      </c>
      <c r="BO161" t="str">
        <f>IF(Table1[[#This Row],[Transaction Type]]="","",Table1[[#This Row],[Transaction Type]])</f>
        <v/>
      </c>
      <c r="BP161" t="str">
        <f>IF(Table1[[#This Row],[Instrument No.]]="","",Table1[[#This Row],[Instrument No.]])</f>
        <v/>
      </c>
      <c r="BQ161" t="str">
        <f>IF(Table1[[#This Row],[Instrument No.]]="","",Table1[[#This Row],[Amount-2]])</f>
        <v/>
      </c>
      <c r="BR161" t="str">
        <f>IF(Table1[[#This Row],[Instrument date]]="","",TEXT(Table1[[#This Row],[Instrument date]],"yyyymmdd"))</f>
        <v/>
      </c>
      <c r="BU161" s="48"/>
      <c r="BV161" s="48"/>
    </row>
    <row r="162" spans="1:74">
      <c r="A162" s="16">
        <f t="shared" si="2"/>
        <v>157</v>
      </c>
      <c r="B162" s="17"/>
      <c r="C162" s="57"/>
      <c r="D162" s="61"/>
      <c r="E162" s="61"/>
      <c r="F162" s="57"/>
      <c r="G162" s="18"/>
      <c r="H1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2" s="18"/>
      <c r="J162" s="18"/>
      <c r="K162" s="18"/>
      <c r="L162" s="18"/>
      <c r="M162" s="18"/>
      <c r="N162" s="51"/>
      <c r="O162" s="14">
        <f>IF(Table1[[#This Row],[Date]]="",COUNTA(B163:$B$1005),0)</f>
        <v>0</v>
      </c>
      <c r="P162" s="14">
        <f>IF(COUNTA(Table1[[#This Row],[Payments]:[Receipts]])=0,0,(IF(COUNTA(Table1[[#This Row],[Payments]:[Receipts]])&gt;1,1,0)))</f>
        <v>0</v>
      </c>
      <c r="Q162" s="14">
        <f>IF(Table1[[#This Row],[Date]]="",0,IF(AND(Table1[[#This Row],[Date]]&gt;=$Q$2,Table1[[#This Row],[Date]]&lt;=$Q$3),0,1))</f>
        <v>0</v>
      </c>
      <c r="R162" s="14">
        <f>IF(Table1[[#This Row],[Payments]]="",0,IF(ISNUMBER(Table1[[#This Row],[Payments]]),0,1))</f>
        <v>0</v>
      </c>
      <c r="S162" s="14">
        <f>IF(Table1[[#This Row],[Receipts]]="",0,IF(ISNUMBER(Table1[[#This Row],[Receipts]]),0,1))</f>
        <v>0</v>
      </c>
      <c r="T162" s="14">
        <f>IF(LEN(Table1[[#This Row],[Second Ledger]])&gt;0,IF(TYPE(VLOOKUP(Table1[[#This Row],[Second Ledger]],$CZ:$CZ,1,FALSE))=16,1,0),0)</f>
        <v>0</v>
      </c>
      <c r="U162" s="14">
        <f>IF(Table1[[#This Row],[Date]]="",0,IF(Table1[[#This Row],[Voucher Type]]&gt;0,IF(TYPE(VLOOKUP(Table1[[#This Row],[Voucher Type]],Table1[[#All],[Voucher Type Master]],1,FALSE))=16,1,0),0))</f>
        <v>0</v>
      </c>
      <c r="V1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2" s="14">
        <f>IF(LEN(Table1[[#This Row],[Cost Centre]])&gt;0,IF(TYPE(VLOOKUP(Table1[[#This Row],[Cost Centre]],$DA:$DA,1,FALSE))=16,1,0),0)</f>
        <v>0</v>
      </c>
      <c r="X162" s="14">
        <f>Table1[[#This Row],[Payments]]-Table1[[#This Row],[Receipts]]</f>
        <v>0</v>
      </c>
      <c r="Y162" s="14"/>
      <c r="Z162" s="14"/>
      <c r="AA162" s="14"/>
      <c r="AB162" s="13"/>
      <c r="AC162" s="39"/>
      <c r="AD162" s="39"/>
      <c r="AE162" s="39"/>
      <c r="AF162" s="39"/>
      <c r="AG162" s="42"/>
      <c r="AH1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2" t="str">
        <f>IF(Table1[[#This Row],[Date]]="","",TEXT(Table1[[#This Row],[Date]],"yyyymmdd"))</f>
        <v/>
      </c>
      <c r="AJ162" t="str">
        <f>Table1[[#This Row],[Date2]]</f>
        <v/>
      </c>
      <c r="AK162" t="str">
        <f>IF(Table1[[#This Row],[Date]]="","",Table1[[#This Row],[Voucher Type]])</f>
        <v/>
      </c>
      <c r="AL162" t="str">
        <f>IF(Table1[[#This Row],[Date]]="","",Table1[[#This Row],[Voucher No]])</f>
        <v/>
      </c>
      <c r="AM162" t="str">
        <f>IF(Table1[[#This Row],[Date]]="","",Table1[[#This Row],[Narration]])</f>
        <v/>
      </c>
      <c r="AN162" t="str">
        <f>IF(Table1[[#This Row],[Date]]="","","tallytools-voucherentry-adhjadhh-"&amp;$AH$1&amp;ROW())</f>
        <v/>
      </c>
      <c r="AO162" t="str">
        <f>IF(Table1[[#This Row],[Date]]="","",$AH$1)</f>
        <v/>
      </c>
      <c r="AP162"/>
      <c r="AQ162" t="str">
        <f>IF(Table1[[#This Row],[Date]]="","","No")</f>
        <v/>
      </c>
      <c r="AR162" t="str">
        <f>IF(Table1[[#This Row],[Date]]="","",IF(Table1[[#This Row],[Net Amt]]&lt;0,"No","Yes"))</f>
        <v/>
      </c>
      <c r="AS162" t="str">
        <f>IF(Table1[[#This Row],[Date]]="","",Table1[[#This Row],[Second Ledger]])</f>
        <v/>
      </c>
      <c r="AT162" t="str">
        <f>IF(Table1[[#This Row],[Date]]="","",IF(Table1[[#This Row],[DP-1]]="Yes",-(Table1[[#This Row],[Payments]]+Table1[[#This Row],[Receipts]]),Table1[[#This Row],[Payments]]+Table1[[#This Row],[Receipts]]))</f>
        <v/>
      </c>
      <c r="AU162"/>
      <c r="AV162" t="str">
        <f>IF(Table1[[#This Row],[Bill Ref No]]="","",Table1[[#This Row],[Bill Ref No]])</f>
        <v/>
      </c>
      <c r="AW162" t="str">
        <f>IF(Table1[[#This Row],[Bill ref name]]="","","New Ref")</f>
        <v/>
      </c>
      <c r="AX162" t="str">
        <f>IF(Table1[[#This Row],[Bill ref name]]="","",Table1[[#This Row],[Amount-1]])</f>
        <v/>
      </c>
      <c r="AY162"/>
      <c r="AZ162"/>
      <c r="BA162" t="str">
        <f>IF(Table1[[#This Row],[Cost Centre]]="","","Primary Cost Category")</f>
        <v/>
      </c>
      <c r="BB162" t="str">
        <f>IF(Table1[[#This Row],[Cost Centre]]="","",Table1[[#This Row],[DP-1]])</f>
        <v/>
      </c>
      <c r="BC162"/>
      <c r="BD162" t="str">
        <f>IF(Table1[[#This Row],[Cost Centre]]="","",Table1[[#This Row],[Cost Centre]])</f>
        <v/>
      </c>
      <c r="BE162" t="str">
        <f>IF(Table1[[#This Row],[Cost Centre]]="","",Table1[[#This Row],[Amount-1]])</f>
        <v/>
      </c>
      <c r="BF162"/>
      <c r="BG162"/>
      <c r="BH162"/>
      <c r="BI162"/>
      <c r="BJ162" t="str">
        <f>IF(Table1[[#This Row],[Date]]="","","No")</f>
        <v/>
      </c>
      <c r="BK162" t="str">
        <f>IF(Table1[[#This Row],[Date]]="","",IF(Table1[[#This Row],[Net Amt]]&lt;0,"Yes","No"))</f>
        <v/>
      </c>
      <c r="BL162" t="str">
        <f>IF(Table1[[#This Row],[Date]]="","",$C$3)</f>
        <v/>
      </c>
      <c r="BM162" t="str">
        <f>IF(Table1[[#This Row],[Date]]="","",-Table1[[#This Row],[Amount-1]])</f>
        <v/>
      </c>
      <c r="BO162" t="str">
        <f>IF(Table1[[#This Row],[Transaction Type]]="","",Table1[[#This Row],[Transaction Type]])</f>
        <v/>
      </c>
      <c r="BP162" t="str">
        <f>IF(Table1[[#This Row],[Instrument No.]]="","",Table1[[#This Row],[Instrument No.]])</f>
        <v/>
      </c>
      <c r="BQ162" t="str">
        <f>IF(Table1[[#This Row],[Instrument No.]]="","",Table1[[#This Row],[Amount-2]])</f>
        <v/>
      </c>
      <c r="BR162" t="str">
        <f>IF(Table1[[#This Row],[Instrument date]]="","",TEXT(Table1[[#This Row],[Instrument date]],"yyyymmdd"))</f>
        <v/>
      </c>
      <c r="BU162" s="48"/>
      <c r="BV162" s="48"/>
    </row>
    <row r="163" spans="1:74">
      <c r="A163" s="16">
        <f t="shared" si="2"/>
        <v>158</v>
      </c>
      <c r="B163" s="17"/>
      <c r="C163" s="57"/>
      <c r="D163" s="61"/>
      <c r="E163" s="61"/>
      <c r="F163" s="57"/>
      <c r="G163" s="18"/>
      <c r="H1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3" s="18"/>
      <c r="J163" s="18"/>
      <c r="K163" s="18"/>
      <c r="L163" s="18"/>
      <c r="M163" s="18"/>
      <c r="N163" s="51"/>
      <c r="O163" s="14">
        <f>IF(Table1[[#This Row],[Date]]="",COUNTA(B164:$B$1005),0)</f>
        <v>0</v>
      </c>
      <c r="P163" s="14">
        <f>IF(COUNTA(Table1[[#This Row],[Payments]:[Receipts]])=0,0,(IF(COUNTA(Table1[[#This Row],[Payments]:[Receipts]])&gt;1,1,0)))</f>
        <v>0</v>
      </c>
      <c r="Q163" s="14">
        <f>IF(Table1[[#This Row],[Date]]="",0,IF(AND(Table1[[#This Row],[Date]]&gt;=$Q$2,Table1[[#This Row],[Date]]&lt;=$Q$3),0,1))</f>
        <v>0</v>
      </c>
      <c r="R163" s="14">
        <f>IF(Table1[[#This Row],[Payments]]="",0,IF(ISNUMBER(Table1[[#This Row],[Payments]]),0,1))</f>
        <v>0</v>
      </c>
      <c r="S163" s="14">
        <f>IF(Table1[[#This Row],[Receipts]]="",0,IF(ISNUMBER(Table1[[#This Row],[Receipts]]),0,1))</f>
        <v>0</v>
      </c>
      <c r="T163" s="14">
        <f>IF(LEN(Table1[[#This Row],[Second Ledger]])&gt;0,IF(TYPE(VLOOKUP(Table1[[#This Row],[Second Ledger]],$CZ:$CZ,1,FALSE))=16,1,0),0)</f>
        <v>0</v>
      </c>
      <c r="U163" s="14">
        <f>IF(Table1[[#This Row],[Date]]="",0,IF(Table1[[#This Row],[Voucher Type]]&gt;0,IF(TYPE(VLOOKUP(Table1[[#This Row],[Voucher Type]],Table1[[#All],[Voucher Type Master]],1,FALSE))=16,1,0),0))</f>
        <v>0</v>
      </c>
      <c r="V1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3" s="14">
        <f>IF(LEN(Table1[[#This Row],[Cost Centre]])&gt;0,IF(TYPE(VLOOKUP(Table1[[#This Row],[Cost Centre]],$DA:$DA,1,FALSE))=16,1,0),0)</f>
        <v>0</v>
      </c>
      <c r="X163" s="14">
        <f>Table1[[#This Row],[Payments]]-Table1[[#This Row],[Receipts]]</f>
        <v>0</v>
      </c>
      <c r="Y163" s="14"/>
      <c r="Z163" s="14"/>
      <c r="AA163" s="14"/>
      <c r="AB163" s="13"/>
      <c r="AC163" s="39"/>
      <c r="AD163" s="39"/>
      <c r="AE163" s="39"/>
      <c r="AF163" s="39"/>
      <c r="AG163" s="42"/>
      <c r="AH1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3" t="str">
        <f>IF(Table1[[#This Row],[Date]]="","",TEXT(Table1[[#This Row],[Date]],"yyyymmdd"))</f>
        <v/>
      </c>
      <c r="AJ163" t="str">
        <f>Table1[[#This Row],[Date2]]</f>
        <v/>
      </c>
      <c r="AK163" t="str">
        <f>IF(Table1[[#This Row],[Date]]="","",Table1[[#This Row],[Voucher Type]])</f>
        <v/>
      </c>
      <c r="AL163" t="str">
        <f>IF(Table1[[#This Row],[Date]]="","",Table1[[#This Row],[Voucher No]])</f>
        <v/>
      </c>
      <c r="AM163" t="str">
        <f>IF(Table1[[#This Row],[Date]]="","",Table1[[#This Row],[Narration]])</f>
        <v/>
      </c>
      <c r="AN163" t="str">
        <f>IF(Table1[[#This Row],[Date]]="","","tallytools-voucherentry-adhjadhh-"&amp;$AH$1&amp;ROW())</f>
        <v/>
      </c>
      <c r="AO163" t="str">
        <f>IF(Table1[[#This Row],[Date]]="","",$AH$1)</f>
        <v/>
      </c>
      <c r="AP163"/>
      <c r="AQ163" t="str">
        <f>IF(Table1[[#This Row],[Date]]="","","No")</f>
        <v/>
      </c>
      <c r="AR163" t="str">
        <f>IF(Table1[[#This Row],[Date]]="","",IF(Table1[[#This Row],[Net Amt]]&lt;0,"No","Yes"))</f>
        <v/>
      </c>
      <c r="AS163" t="str">
        <f>IF(Table1[[#This Row],[Date]]="","",Table1[[#This Row],[Second Ledger]])</f>
        <v/>
      </c>
      <c r="AT163" t="str">
        <f>IF(Table1[[#This Row],[Date]]="","",IF(Table1[[#This Row],[DP-1]]="Yes",-(Table1[[#This Row],[Payments]]+Table1[[#This Row],[Receipts]]),Table1[[#This Row],[Payments]]+Table1[[#This Row],[Receipts]]))</f>
        <v/>
      </c>
      <c r="AU163"/>
      <c r="AV163" t="str">
        <f>IF(Table1[[#This Row],[Bill Ref No]]="","",Table1[[#This Row],[Bill Ref No]])</f>
        <v/>
      </c>
      <c r="AW163" t="str">
        <f>IF(Table1[[#This Row],[Bill ref name]]="","","New Ref")</f>
        <v/>
      </c>
      <c r="AX163" t="str">
        <f>IF(Table1[[#This Row],[Bill ref name]]="","",Table1[[#This Row],[Amount-1]])</f>
        <v/>
      </c>
      <c r="AY163"/>
      <c r="AZ163"/>
      <c r="BA163" t="str">
        <f>IF(Table1[[#This Row],[Cost Centre]]="","","Primary Cost Category")</f>
        <v/>
      </c>
      <c r="BB163" t="str">
        <f>IF(Table1[[#This Row],[Cost Centre]]="","",Table1[[#This Row],[DP-1]])</f>
        <v/>
      </c>
      <c r="BC163"/>
      <c r="BD163" t="str">
        <f>IF(Table1[[#This Row],[Cost Centre]]="","",Table1[[#This Row],[Cost Centre]])</f>
        <v/>
      </c>
      <c r="BE163" t="str">
        <f>IF(Table1[[#This Row],[Cost Centre]]="","",Table1[[#This Row],[Amount-1]])</f>
        <v/>
      </c>
      <c r="BF163"/>
      <c r="BG163"/>
      <c r="BH163"/>
      <c r="BI163"/>
      <c r="BJ163" t="str">
        <f>IF(Table1[[#This Row],[Date]]="","","No")</f>
        <v/>
      </c>
      <c r="BK163" t="str">
        <f>IF(Table1[[#This Row],[Date]]="","",IF(Table1[[#This Row],[Net Amt]]&lt;0,"Yes","No"))</f>
        <v/>
      </c>
      <c r="BL163" t="str">
        <f>IF(Table1[[#This Row],[Date]]="","",$C$3)</f>
        <v/>
      </c>
      <c r="BM163" t="str">
        <f>IF(Table1[[#This Row],[Date]]="","",-Table1[[#This Row],[Amount-1]])</f>
        <v/>
      </c>
      <c r="BO163" t="str">
        <f>IF(Table1[[#This Row],[Transaction Type]]="","",Table1[[#This Row],[Transaction Type]])</f>
        <v/>
      </c>
      <c r="BP163" t="str">
        <f>IF(Table1[[#This Row],[Instrument No.]]="","",Table1[[#This Row],[Instrument No.]])</f>
        <v/>
      </c>
      <c r="BQ163" t="str">
        <f>IF(Table1[[#This Row],[Instrument No.]]="","",Table1[[#This Row],[Amount-2]])</f>
        <v/>
      </c>
      <c r="BR163" t="str">
        <f>IF(Table1[[#This Row],[Instrument date]]="","",TEXT(Table1[[#This Row],[Instrument date]],"yyyymmdd"))</f>
        <v/>
      </c>
      <c r="BU163" s="48"/>
      <c r="BV163" s="48"/>
    </row>
    <row r="164" spans="1:74">
      <c r="A164" s="16">
        <f t="shared" si="2"/>
        <v>159</v>
      </c>
      <c r="B164" s="17"/>
      <c r="C164" s="57"/>
      <c r="D164" s="61"/>
      <c r="E164" s="61"/>
      <c r="F164" s="57"/>
      <c r="G164" s="18"/>
      <c r="H1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4" s="18"/>
      <c r="J164" s="18"/>
      <c r="K164" s="18"/>
      <c r="L164" s="18"/>
      <c r="M164" s="18"/>
      <c r="N164" s="51"/>
      <c r="O164" s="14">
        <f>IF(Table1[[#This Row],[Date]]="",COUNTA(B165:$B$1005),0)</f>
        <v>0</v>
      </c>
      <c r="P164" s="14">
        <f>IF(COUNTA(Table1[[#This Row],[Payments]:[Receipts]])=0,0,(IF(COUNTA(Table1[[#This Row],[Payments]:[Receipts]])&gt;1,1,0)))</f>
        <v>0</v>
      </c>
      <c r="Q164" s="14">
        <f>IF(Table1[[#This Row],[Date]]="",0,IF(AND(Table1[[#This Row],[Date]]&gt;=$Q$2,Table1[[#This Row],[Date]]&lt;=$Q$3),0,1))</f>
        <v>0</v>
      </c>
      <c r="R164" s="14">
        <f>IF(Table1[[#This Row],[Payments]]="",0,IF(ISNUMBER(Table1[[#This Row],[Payments]]),0,1))</f>
        <v>0</v>
      </c>
      <c r="S164" s="14">
        <f>IF(Table1[[#This Row],[Receipts]]="",0,IF(ISNUMBER(Table1[[#This Row],[Receipts]]),0,1))</f>
        <v>0</v>
      </c>
      <c r="T164" s="14">
        <f>IF(LEN(Table1[[#This Row],[Second Ledger]])&gt;0,IF(TYPE(VLOOKUP(Table1[[#This Row],[Second Ledger]],$CZ:$CZ,1,FALSE))=16,1,0),0)</f>
        <v>0</v>
      </c>
      <c r="U164" s="14">
        <f>IF(Table1[[#This Row],[Date]]="",0,IF(Table1[[#This Row],[Voucher Type]]&gt;0,IF(TYPE(VLOOKUP(Table1[[#This Row],[Voucher Type]],Table1[[#All],[Voucher Type Master]],1,FALSE))=16,1,0),0))</f>
        <v>0</v>
      </c>
      <c r="V1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4" s="14">
        <f>IF(LEN(Table1[[#This Row],[Cost Centre]])&gt;0,IF(TYPE(VLOOKUP(Table1[[#This Row],[Cost Centre]],$DA:$DA,1,FALSE))=16,1,0),0)</f>
        <v>0</v>
      </c>
      <c r="X164" s="14">
        <f>Table1[[#This Row],[Payments]]-Table1[[#This Row],[Receipts]]</f>
        <v>0</v>
      </c>
      <c r="Y164" s="14"/>
      <c r="Z164" s="14"/>
      <c r="AA164" s="14"/>
      <c r="AB164" s="13"/>
      <c r="AC164" s="39"/>
      <c r="AD164" s="39"/>
      <c r="AE164" s="39"/>
      <c r="AF164" s="39"/>
      <c r="AG164" s="42"/>
      <c r="AH1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4" t="str">
        <f>IF(Table1[[#This Row],[Date]]="","",TEXT(Table1[[#This Row],[Date]],"yyyymmdd"))</f>
        <v/>
      </c>
      <c r="AJ164" t="str">
        <f>Table1[[#This Row],[Date2]]</f>
        <v/>
      </c>
      <c r="AK164" t="str">
        <f>IF(Table1[[#This Row],[Date]]="","",Table1[[#This Row],[Voucher Type]])</f>
        <v/>
      </c>
      <c r="AL164" t="str">
        <f>IF(Table1[[#This Row],[Date]]="","",Table1[[#This Row],[Voucher No]])</f>
        <v/>
      </c>
      <c r="AM164" t="str">
        <f>IF(Table1[[#This Row],[Date]]="","",Table1[[#This Row],[Narration]])</f>
        <v/>
      </c>
      <c r="AN164" t="str">
        <f>IF(Table1[[#This Row],[Date]]="","","tallytools-voucherentry-adhjadhh-"&amp;$AH$1&amp;ROW())</f>
        <v/>
      </c>
      <c r="AO164" t="str">
        <f>IF(Table1[[#This Row],[Date]]="","",$AH$1)</f>
        <v/>
      </c>
      <c r="AP164"/>
      <c r="AQ164" t="str">
        <f>IF(Table1[[#This Row],[Date]]="","","No")</f>
        <v/>
      </c>
      <c r="AR164" t="str">
        <f>IF(Table1[[#This Row],[Date]]="","",IF(Table1[[#This Row],[Net Amt]]&lt;0,"No","Yes"))</f>
        <v/>
      </c>
      <c r="AS164" t="str">
        <f>IF(Table1[[#This Row],[Date]]="","",Table1[[#This Row],[Second Ledger]])</f>
        <v/>
      </c>
      <c r="AT164" t="str">
        <f>IF(Table1[[#This Row],[Date]]="","",IF(Table1[[#This Row],[DP-1]]="Yes",-(Table1[[#This Row],[Payments]]+Table1[[#This Row],[Receipts]]),Table1[[#This Row],[Payments]]+Table1[[#This Row],[Receipts]]))</f>
        <v/>
      </c>
      <c r="AU164"/>
      <c r="AV164" t="str">
        <f>IF(Table1[[#This Row],[Bill Ref No]]="","",Table1[[#This Row],[Bill Ref No]])</f>
        <v/>
      </c>
      <c r="AW164" t="str">
        <f>IF(Table1[[#This Row],[Bill ref name]]="","","New Ref")</f>
        <v/>
      </c>
      <c r="AX164" t="str">
        <f>IF(Table1[[#This Row],[Bill ref name]]="","",Table1[[#This Row],[Amount-1]])</f>
        <v/>
      </c>
      <c r="AY164"/>
      <c r="AZ164"/>
      <c r="BA164" t="str">
        <f>IF(Table1[[#This Row],[Cost Centre]]="","","Primary Cost Category")</f>
        <v/>
      </c>
      <c r="BB164" t="str">
        <f>IF(Table1[[#This Row],[Cost Centre]]="","",Table1[[#This Row],[DP-1]])</f>
        <v/>
      </c>
      <c r="BC164"/>
      <c r="BD164" t="str">
        <f>IF(Table1[[#This Row],[Cost Centre]]="","",Table1[[#This Row],[Cost Centre]])</f>
        <v/>
      </c>
      <c r="BE164" t="str">
        <f>IF(Table1[[#This Row],[Cost Centre]]="","",Table1[[#This Row],[Amount-1]])</f>
        <v/>
      </c>
      <c r="BF164"/>
      <c r="BG164"/>
      <c r="BH164"/>
      <c r="BI164"/>
      <c r="BJ164" t="str">
        <f>IF(Table1[[#This Row],[Date]]="","","No")</f>
        <v/>
      </c>
      <c r="BK164" t="str">
        <f>IF(Table1[[#This Row],[Date]]="","",IF(Table1[[#This Row],[Net Amt]]&lt;0,"Yes","No"))</f>
        <v/>
      </c>
      <c r="BL164" t="str">
        <f>IF(Table1[[#This Row],[Date]]="","",$C$3)</f>
        <v/>
      </c>
      <c r="BM164" t="str">
        <f>IF(Table1[[#This Row],[Date]]="","",-Table1[[#This Row],[Amount-1]])</f>
        <v/>
      </c>
      <c r="BO164" t="str">
        <f>IF(Table1[[#This Row],[Transaction Type]]="","",Table1[[#This Row],[Transaction Type]])</f>
        <v/>
      </c>
      <c r="BP164" t="str">
        <f>IF(Table1[[#This Row],[Instrument No.]]="","",Table1[[#This Row],[Instrument No.]])</f>
        <v/>
      </c>
      <c r="BQ164" t="str">
        <f>IF(Table1[[#This Row],[Instrument No.]]="","",Table1[[#This Row],[Amount-2]])</f>
        <v/>
      </c>
      <c r="BR164" t="str">
        <f>IF(Table1[[#This Row],[Instrument date]]="","",TEXT(Table1[[#This Row],[Instrument date]],"yyyymmdd"))</f>
        <v/>
      </c>
      <c r="BU164" s="48"/>
      <c r="BV164" s="48"/>
    </row>
    <row r="165" spans="1:74">
      <c r="A165" s="16">
        <f t="shared" si="2"/>
        <v>160</v>
      </c>
      <c r="B165" s="17"/>
      <c r="C165" s="57"/>
      <c r="D165" s="61"/>
      <c r="E165" s="61"/>
      <c r="F165" s="57"/>
      <c r="G165" s="18"/>
      <c r="H1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5" s="18"/>
      <c r="J165" s="18"/>
      <c r="K165" s="18"/>
      <c r="L165" s="18"/>
      <c r="M165" s="18"/>
      <c r="N165" s="51"/>
      <c r="O165" s="14">
        <f>IF(Table1[[#This Row],[Date]]="",COUNTA(B166:$B$1005),0)</f>
        <v>0</v>
      </c>
      <c r="P165" s="14">
        <f>IF(COUNTA(Table1[[#This Row],[Payments]:[Receipts]])=0,0,(IF(COUNTA(Table1[[#This Row],[Payments]:[Receipts]])&gt;1,1,0)))</f>
        <v>0</v>
      </c>
      <c r="Q165" s="14">
        <f>IF(Table1[[#This Row],[Date]]="",0,IF(AND(Table1[[#This Row],[Date]]&gt;=$Q$2,Table1[[#This Row],[Date]]&lt;=$Q$3),0,1))</f>
        <v>0</v>
      </c>
      <c r="R165" s="14">
        <f>IF(Table1[[#This Row],[Payments]]="",0,IF(ISNUMBER(Table1[[#This Row],[Payments]]),0,1))</f>
        <v>0</v>
      </c>
      <c r="S165" s="14">
        <f>IF(Table1[[#This Row],[Receipts]]="",0,IF(ISNUMBER(Table1[[#This Row],[Receipts]]),0,1))</f>
        <v>0</v>
      </c>
      <c r="T165" s="14">
        <f>IF(LEN(Table1[[#This Row],[Second Ledger]])&gt;0,IF(TYPE(VLOOKUP(Table1[[#This Row],[Second Ledger]],$CZ:$CZ,1,FALSE))=16,1,0),0)</f>
        <v>0</v>
      </c>
      <c r="U165" s="14">
        <f>IF(Table1[[#This Row],[Date]]="",0,IF(Table1[[#This Row],[Voucher Type]]&gt;0,IF(TYPE(VLOOKUP(Table1[[#This Row],[Voucher Type]],Table1[[#All],[Voucher Type Master]],1,FALSE))=16,1,0),0))</f>
        <v>0</v>
      </c>
      <c r="V1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5" s="14">
        <f>IF(LEN(Table1[[#This Row],[Cost Centre]])&gt;0,IF(TYPE(VLOOKUP(Table1[[#This Row],[Cost Centre]],$DA:$DA,1,FALSE))=16,1,0),0)</f>
        <v>0</v>
      </c>
      <c r="X165" s="14">
        <f>Table1[[#This Row],[Payments]]-Table1[[#This Row],[Receipts]]</f>
        <v>0</v>
      </c>
      <c r="Y165" s="14"/>
      <c r="Z165" s="14"/>
      <c r="AA165" s="14"/>
      <c r="AB165" s="13"/>
      <c r="AC165" s="39"/>
      <c r="AD165" s="39"/>
      <c r="AE165" s="39"/>
      <c r="AF165" s="39"/>
      <c r="AG165" s="42"/>
      <c r="AH1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5" t="str">
        <f>IF(Table1[[#This Row],[Date]]="","",TEXT(Table1[[#This Row],[Date]],"yyyymmdd"))</f>
        <v/>
      </c>
      <c r="AJ165" t="str">
        <f>Table1[[#This Row],[Date2]]</f>
        <v/>
      </c>
      <c r="AK165" t="str">
        <f>IF(Table1[[#This Row],[Date]]="","",Table1[[#This Row],[Voucher Type]])</f>
        <v/>
      </c>
      <c r="AL165" t="str">
        <f>IF(Table1[[#This Row],[Date]]="","",Table1[[#This Row],[Voucher No]])</f>
        <v/>
      </c>
      <c r="AM165" t="str">
        <f>IF(Table1[[#This Row],[Date]]="","",Table1[[#This Row],[Narration]])</f>
        <v/>
      </c>
      <c r="AN165" t="str">
        <f>IF(Table1[[#This Row],[Date]]="","","tallytools-voucherentry-adhjadhh-"&amp;$AH$1&amp;ROW())</f>
        <v/>
      </c>
      <c r="AO165" t="str">
        <f>IF(Table1[[#This Row],[Date]]="","",$AH$1)</f>
        <v/>
      </c>
      <c r="AP165"/>
      <c r="AQ165" t="str">
        <f>IF(Table1[[#This Row],[Date]]="","","No")</f>
        <v/>
      </c>
      <c r="AR165" t="str">
        <f>IF(Table1[[#This Row],[Date]]="","",IF(Table1[[#This Row],[Net Amt]]&lt;0,"No","Yes"))</f>
        <v/>
      </c>
      <c r="AS165" t="str">
        <f>IF(Table1[[#This Row],[Date]]="","",Table1[[#This Row],[Second Ledger]])</f>
        <v/>
      </c>
      <c r="AT165" t="str">
        <f>IF(Table1[[#This Row],[Date]]="","",IF(Table1[[#This Row],[DP-1]]="Yes",-(Table1[[#This Row],[Payments]]+Table1[[#This Row],[Receipts]]),Table1[[#This Row],[Payments]]+Table1[[#This Row],[Receipts]]))</f>
        <v/>
      </c>
      <c r="AU165"/>
      <c r="AV165" t="str">
        <f>IF(Table1[[#This Row],[Bill Ref No]]="","",Table1[[#This Row],[Bill Ref No]])</f>
        <v/>
      </c>
      <c r="AW165" t="str">
        <f>IF(Table1[[#This Row],[Bill ref name]]="","","New Ref")</f>
        <v/>
      </c>
      <c r="AX165" t="str">
        <f>IF(Table1[[#This Row],[Bill ref name]]="","",Table1[[#This Row],[Amount-1]])</f>
        <v/>
      </c>
      <c r="AY165"/>
      <c r="AZ165"/>
      <c r="BA165" t="str">
        <f>IF(Table1[[#This Row],[Cost Centre]]="","","Primary Cost Category")</f>
        <v/>
      </c>
      <c r="BB165" t="str">
        <f>IF(Table1[[#This Row],[Cost Centre]]="","",Table1[[#This Row],[DP-1]])</f>
        <v/>
      </c>
      <c r="BC165"/>
      <c r="BD165" t="str">
        <f>IF(Table1[[#This Row],[Cost Centre]]="","",Table1[[#This Row],[Cost Centre]])</f>
        <v/>
      </c>
      <c r="BE165" t="str">
        <f>IF(Table1[[#This Row],[Cost Centre]]="","",Table1[[#This Row],[Amount-1]])</f>
        <v/>
      </c>
      <c r="BF165"/>
      <c r="BG165"/>
      <c r="BH165"/>
      <c r="BI165"/>
      <c r="BJ165" t="str">
        <f>IF(Table1[[#This Row],[Date]]="","","No")</f>
        <v/>
      </c>
      <c r="BK165" t="str">
        <f>IF(Table1[[#This Row],[Date]]="","",IF(Table1[[#This Row],[Net Amt]]&lt;0,"Yes","No"))</f>
        <v/>
      </c>
      <c r="BL165" t="str">
        <f>IF(Table1[[#This Row],[Date]]="","",$C$3)</f>
        <v/>
      </c>
      <c r="BM165" t="str">
        <f>IF(Table1[[#This Row],[Date]]="","",-Table1[[#This Row],[Amount-1]])</f>
        <v/>
      </c>
      <c r="BO165" t="str">
        <f>IF(Table1[[#This Row],[Transaction Type]]="","",Table1[[#This Row],[Transaction Type]])</f>
        <v/>
      </c>
      <c r="BP165" t="str">
        <f>IF(Table1[[#This Row],[Instrument No.]]="","",Table1[[#This Row],[Instrument No.]])</f>
        <v/>
      </c>
      <c r="BQ165" t="str">
        <f>IF(Table1[[#This Row],[Instrument No.]]="","",Table1[[#This Row],[Amount-2]])</f>
        <v/>
      </c>
      <c r="BR165" t="str">
        <f>IF(Table1[[#This Row],[Instrument date]]="","",TEXT(Table1[[#This Row],[Instrument date]],"yyyymmdd"))</f>
        <v/>
      </c>
      <c r="BU165" s="48"/>
      <c r="BV165" s="48"/>
    </row>
    <row r="166" spans="1:74">
      <c r="A166" s="16">
        <f t="shared" si="2"/>
        <v>161</v>
      </c>
      <c r="B166" s="17"/>
      <c r="C166" s="57"/>
      <c r="D166" s="61"/>
      <c r="E166" s="61"/>
      <c r="F166" s="57"/>
      <c r="G166" s="18"/>
      <c r="H1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6" s="18"/>
      <c r="J166" s="18"/>
      <c r="K166" s="18"/>
      <c r="L166" s="18"/>
      <c r="M166" s="18"/>
      <c r="N166" s="51"/>
      <c r="O166" s="14">
        <f>IF(Table1[[#This Row],[Date]]="",COUNTA(B167:$B$1005),0)</f>
        <v>0</v>
      </c>
      <c r="P166" s="14">
        <f>IF(COUNTA(Table1[[#This Row],[Payments]:[Receipts]])=0,0,(IF(COUNTA(Table1[[#This Row],[Payments]:[Receipts]])&gt;1,1,0)))</f>
        <v>0</v>
      </c>
      <c r="Q166" s="14">
        <f>IF(Table1[[#This Row],[Date]]="",0,IF(AND(Table1[[#This Row],[Date]]&gt;=$Q$2,Table1[[#This Row],[Date]]&lt;=$Q$3),0,1))</f>
        <v>0</v>
      </c>
      <c r="R166" s="14">
        <f>IF(Table1[[#This Row],[Payments]]="",0,IF(ISNUMBER(Table1[[#This Row],[Payments]]),0,1))</f>
        <v>0</v>
      </c>
      <c r="S166" s="14">
        <f>IF(Table1[[#This Row],[Receipts]]="",0,IF(ISNUMBER(Table1[[#This Row],[Receipts]]),0,1))</f>
        <v>0</v>
      </c>
      <c r="T166" s="14">
        <f>IF(LEN(Table1[[#This Row],[Second Ledger]])&gt;0,IF(TYPE(VLOOKUP(Table1[[#This Row],[Second Ledger]],$CZ:$CZ,1,FALSE))=16,1,0),0)</f>
        <v>0</v>
      </c>
      <c r="U166" s="14">
        <f>IF(Table1[[#This Row],[Date]]="",0,IF(Table1[[#This Row],[Voucher Type]]&gt;0,IF(TYPE(VLOOKUP(Table1[[#This Row],[Voucher Type]],Table1[[#All],[Voucher Type Master]],1,FALSE))=16,1,0),0))</f>
        <v>0</v>
      </c>
      <c r="V1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6" s="14">
        <f>IF(LEN(Table1[[#This Row],[Cost Centre]])&gt;0,IF(TYPE(VLOOKUP(Table1[[#This Row],[Cost Centre]],$DA:$DA,1,FALSE))=16,1,0),0)</f>
        <v>0</v>
      </c>
      <c r="X166" s="14">
        <f>Table1[[#This Row],[Payments]]-Table1[[#This Row],[Receipts]]</f>
        <v>0</v>
      </c>
      <c r="Y166" s="14"/>
      <c r="Z166" s="14"/>
      <c r="AA166" s="14"/>
      <c r="AB166" s="13"/>
      <c r="AC166" s="39"/>
      <c r="AD166" s="39"/>
      <c r="AE166" s="39"/>
      <c r="AF166" s="39"/>
      <c r="AG166" s="42"/>
      <c r="AH1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6" t="str">
        <f>IF(Table1[[#This Row],[Date]]="","",TEXT(Table1[[#This Row],[Date]],"yyyymmdd"))</f>
        <v/>
      </c>
      <c r="AJ166" t="str">
        <f>Table1[[#This Row],[Date2]]</f>
        <v/>
      </c>
      <c r="AK166" t="str">
        <f>IF(Table1[[#This Row],[Date]]="","",Table1[[#This Row],[Voucher Type]])</f>
        <v/>
      </c>
      <c r="AL166" t="str">
        <f>IF(Table1[[#This Row],[Date]]="","",Table1[[#This Row],[Voucher No]])</f>
        <v/>
      </c>
      <c r="AM166" t="str">
        <f>IF(Table1[[#This Row],[Date]]="","",Table1[[#This Row],[Narration]])</f>
        <v/>
      </c>
      <c r="AN166" t="str">
        <f>IF(Table1[[#This Row],[Date]]="","","tallytools-voucherentry-adhjadhh-"&amp;$AH$1&amp;ROW())</f>
        <v/>
      </c>
      <c r="AO166" t="str">
        <f>IF(Table1[[#This Row],[Date]]="","",$AH$1)</f>
        <v/>
      </c>
      <c r="AP166"/>
      <c r="AQ166" t="str">
        <f>IF(Table1[[#This Row],[Date]]="","","No")</f>
        <v/>
      </c>
      <c r="AR166" t="str">
        <f>IF(Table1[[#This Row],[Date]]="","",IF(Table1[[#This Row],[Net Amt]]&lt;0,"No","Yes"))</f>
        <v/>
      </c>
      <c r="AS166" t="str">
        <f>IF(Table1[[#This Row],[Date]]="","",Table1[[#This Row],[Second Ledger]])</f>
        <v/>
      </c>
      <c r="AT166" t="str">
        <f>IF(Table1[[#This Row],[Date]]="","",IF(Table1[[#This Row],[DP-1]]="Yes",-(Table1[[#This Row],[Payments]]+Table1[[#This Row],[Receipts]]),Table1[[#This Row],[Payments]]+Table1[[#This Row],[Receipts]]))</f>
        <v/>
      </c>
      <c r="AU166"/>
      <c r="AV166" t="str">
        <f>IF(Table1[[#This Row],[Bill Ref No]]="","",Table1[[#This Row],[Bill Ref No]])</f>
        <v/>
      </c>
      <c r="AW166" t="str">
        <f>IF(Table1[[#This Row],[Bill ref name]]="","","New Ref")</f>
        <v/>
      </c>
      <c r="AX166" t="str">
        <f>IF(Table1[[#This Row],[Bill ref name]]="","",Table1[[#This Row],[Amount-1]])</f>
        <v/>
      </c>
      <c r="AY166"/>
      <c r="AZ166"/>
      <c r="BA166" t="str">
        <f>IF(Table1[[#This Row],[Cost Centre]]="","","Primary Cost Category")</f>
        <v/>
      </c>
      <c r="BB166" t="str">
        <f>IF(Table1[[#This Row],[Cost Centre]]="","",Table1[[#This Row],[DP-1]])</f>
        <v/>
      </c>
      <c r="BC166"/>
      <c r="BD166" t="str">
        <f>IF(Table1[[#This Row],[Cost Centre]]="","",Table1[[#This Row],[Cost Centre]])</f>
        <v/>
      </c>
      <c r="BE166" t="str">
        <f>IF(Table1[[#This Row],[Cost Centre]]="","",Table1[[#This Row],[Amount-1]])</f>
        <v/>
      </c>
      <c r="BF166"/>
      <c r="BG166"/>
      <c r="BH166"/>
      <c r="BI166"/>
      <c r="BJ166" t="str">
        <f>IF(Table1[[#This Row],[Date]]="","","No")</f>
        <v/>
      </c>
      <c r="BK166" t="str">
        <f>IF(Table1[[#This Row],[Date]]="","",IF(Table1[[#This Row],[Net Amt]]&lt;0,"Yes","No"))</f>
        <v/>
      </c>
      <c r="BL166" t="str">
        <f>IF(Table1[[#This Row],[Date]]="","",$C$3)</f>
        <v/>
      </c>
      <c r="BM166" t="str">
        <f>IF(Table1[[#This Row],[Date]]="","",-Table1[[#This Row],[Amount-1]])</f>
        <v/>
      </c>
      <c r="BO166" t="str">
        <f>IF(Table1[[#This Row],[Transaction Type]]="","",Table1[[#This Row],[Transaction Type]])</f>
        <v/>
      </c>
      <c r="BP166" t="str">
        <f>IF(Table1[[#This Row],[Instrument No.]]="","",Table1[[#This Row],[Instrument No.]])</f>
        <v/>
      </c>
      <c r="BQ166" t="str">
        <f>IF(Table1[[#This Row],[Instrument No.]]="","",Table1[[#This Row],[Amount-2]])</f>
        <v/>
      </c>
      <c r="BR166" t="str">
        <f>IF(Table1[[#This Row],[Instrument date]]="","",TEXT(Table1[[#This Row],[Instrument date]],"yyyymmdd"))</f>
        <v/>
      </c>
      <c r="BU166" s="48"/>
      <c r="BV166" s="48"/>
    </row>
    <row r="167" spans="1:74">
      <c r="A167" s="16">
        <f t="shared" si="2"/>
        <v>162</v>
      </c>
      <c r="B167" s="17"/>
      <c r="C167" s="57"/>
      <c r="D167" s="61"/>
      <c r="E167" s="61"/>
      <c r="F167" s="57"/>
      <c r="G167" s="18"/>
      <c r="H1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7" s="18"/>
      <c r="J167" s="18"/>
      <c r="K167" s="18"/>
      <c r="L167" s="18"/>
      <c r="M167" s="18"/>
      <c r="N167" s="51"/>
      <c r="O167" s="14">
        <f>IF(Table1[[#This Row],[Date]]="",COUNTA(B168:$B$1005),0)</f>
        <v>0</v>
      </c>
      <c r="P167" s="14">
        <f>IF(COUNTA(Table1[[#This Row],[Payments]:[Receipts]])=0,0,(IF(COUNTA(Table1[[#This Row],[Payments]:[Receipts]])&gt;1,1,0)))</f>
        <v>0</v>
      </c>
      <c r="Q167" s="14">
        <f>IF(Table1[[#This Row],[Date]]="",0,IF(AND(Table1[[#This Row],[Date]]&gt;=$Q$2,Table1[[#This Row],[Date]]&lt;=$Q$3),0,1))</f>
        <v>0</v>
      </c>
      <c r="R167" s="14">
        <f>IF(Table1[[#This Row],[Payments]]="",0,IF(ISNUMBER(Table1[[#This Row],[Payments]]),0,1))</f>
        <v>0</v>
      </c>
      <c r="S167" s="14">
        <f>IF(Table1[[#This Row],[Receipts]]="",0,IF(ISNUMBER(Table1[[#This Row],[Receipts]]),0,1))</f>
        <v>0</v>
      </c>
      <c r="T167" s="14">
        <f>IF(LEN(Table1[[#This Row],[Second Ledger]])&gt;0,IF(TYPE(VLOOKUP(Table1[[#This Row],[Second Ledger]],$CZ:$CZ,1,FALSE))=16,1,0),0)</f>
        <v>0</v>
      </c>
      <c r="U167" s="14">
        <f>IF(Table1[[#This Row],[Date]]="",0,IF(Table1[[#This Row],[Voucher Type]]&gt;0,IF(TYPE(VLOOKUP(Table1[[#This Row],[Voucher Type]],Table1[[#All],[Voucher Type Master]],1,FALSE))=16,1,0),0))</f>
        <v>0</v>
      </c>
      <c r="V1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7" s="14">
        <f>IF(LEN(Table1[[#This Row],[Cost Centre]])&gt;0,IF(TYPE(VLOOKUP(Table1[[#This Row],[Cost Centre]],$DA:$DA,1,FALSE))=16,1,0),0)</f>
        <v>0</v>
      </c>
      <c r="X167" s="14">
        <f>Table1[[#This Row],[Payments]]-Table1[[#This Row],[Receipts]]</f>
        <v>0</v>
      </c>
      <c r="Y167" s="14"/>
      <c r="Z167" s="14"/>
      <c r="AA167" s="14"/>
      <c r="AB167" s="13"/>
      <c r="AC167" s="39"/>
      <c r="AD167" s="39"/>
      <c r="AE167" s="39"/>
      <c r="AF167" s="39"/>
      <c r="AG167" s="42"/>
      <c r="AH1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7" t="str">
        <f>IF(Table1[[#This Row],[Date]]="","",TEXT(Table1[[#This Row],[Date]],"yyyymmdd"))</f>
        <v/>
      </c>
      <c r="AJ167" t="str">
        <f>Table1[[#This Row],[Date2]]</f>
        <v/>
      </c>
      <c r="AK167" t="str">
        <f>IF(Table1[[#This Row],[Date]]="","",Table1[[#This Row],[Voucher Type]])</f>
        <v/>
      </c>
      <c r="AL167" t="str">
        <f>IF(Table1[[#This Row],[Date]]="","",Table1[[#This Row],[Voucher No]])</f>
        <v/>
      </c>
      <c r="AM167" t="str">
        <f>IF(Table1[[#This Row],[Date]]="","",Table1[[#This Row],[Narration]])</f>
        <v/>
      </c>
      <c r="AN167" t="str">
        <f>IF(Table1[[#This Row],[Date]]="","","tallytools-voucherentry-adhjadhh-"&amp;$AH$1&amp;ROW())</f>
        <v/>
      </c>
      <c r="AO167" t="str">
        <f>IF(Table1[[#This Row],[Date]]="","",$AH$1)</f>
        <v/>
      </c>
      <c r="AP167"/>
      <c r="AQ167" t="str">
        <f>IF(Table1[[#This Row],[Date]]="","","No")</f>
        <v/>
      </c>
      <c r="AR167" t="str">
        <f>IF(Table1[[#This Row],[Date]]="","",IF(Table1[[#This Row],[Net Amt]]&lt;0,"No","Yes"))</f>
        <v/>
      </c>
      <c r="AS167" t="str">
        <f>IF(Table1[[#This Row],[Date]]="","",Table1[[#This Row],[Second Ledger]])</f>
        <v/>
      </c>
      <c r="AT167" t="str">
        <f>IF(Table1[[#This Row],[Date]]="","",IF(Table1[[#This Row],[DP-1]]="Yes",-(Table1[[#This Row],[Payments]]+Table1[[#This Row],[Receipts]]),Table1[[#This Row],[Payments]]+Table1[[#This Row],[Receipts]]))</f>
        <v/>
      </c>
      <c r="AU167"/>
      <c r="AV167" t="str">
        <f>IF(Table1[[#This Row],[Bill Ref No]]="","",Table1[[#This Row],[Bill Ref No]])</f>
        <v/>
      </c>
      <c r="AW167" t="str">
        <f>IF(Table1[[#This Row],[Bill ref name]]="","","New Ref")</f>
        <v/>
      </c>
      <c r="AX167" t="str">
        <f>IF(Table1[[#This Row],[Bill ref name]]="","",Table1[[#This Row],[Amount-1]])</f>
        <v/>
      </c>
      <c r="AY167"/>
      <c r="AZ167"/>
      <c r="BA167" t="str">
        <f>IF(Table1[[#This Row],[Cost Centre]]="","","Primary Cost Category")</f>
        <v/>
      </c>
      <c r="BB167" t="str">
        <f>IF(Table1[[#This Row],[Cost Centre]]="","",Table1[[#This Row],[DP-1]])</f>
        <v/>
      </c>
      <c r="BC167"/>
      <c r="BD167" t="str">
        <f>IF(Table1[[#This Row],[Cost Centre]]="","",Table1[[#This Row],[Cost Centre]])</f>
        <v/>
      </c>
      <c r="BE167" t="str">
        <f>IF(Table1[[#This Row],[Cost Centre]]="","",Table1[[#This Row],[Amount-1]])</f>
        <v/>
      </c>
      <c r="BF167"/>
      <c r="BG167"/>
      <c r="BH167"/>
      <c r="BI167"/>
      <c r="BJ167" t="str">
        <f>IF(Table1[[#This Row],[Date]]="","","No")</f>
        <v/>
      </c>
      <c r="BK167" t="str">
        <f>IF(Table1[[#This Row],[Date]]="","",IF(Table1[[#This Row],[Net Amt]]&lt;0,"Yes","No"))</f>
        <v/>
      </c>
      <c r="BL167" t="str">
        <f>IF(Table1[[#This Row],[Date]]="","",$C$3)</f>
        <v/>
      </c>
      <c r="BM167" t="str">
        <f>IF(Table1[[#This Row],[Date]]="","",-Table1[[#This Row],[Amount-1]])</f>
        <v/>
      </c>
      <c r="BO167" t="str">
        <f>IF(Table1[[#This Row],[Transaction Type]]="","",Table1[[#This Row],[Transaction Type]])</f>
        <v/>
      </c>
      <c r="BP167" t="str">
        <f>IF(Table1[[#This Row],[Instrument No.]]="","",Table1[[#This Row],[Instrument No.]])</f>
        <v/>
      </c>
      <c r="BQ167" t="str">
        <f>IF(Table1[[#This Row],[Instrument No.]]="","",Table1[[#This Row],[Amount-2]])</f>
        <v/>
      </c>
      <c r="BR167" t="str">
        <f>IF(Table1[[#This Row],[Instrument date]]="","",TEXT(Table1[[#This Row],[Instrument date]],"yyyymmdd"))</f>
        <v/>
      </c>
      <c r="BU167" s="48"/>
      <c r="BV167" s="48"/>
    </row>
    <row r="168" spans="1:74">
      <c r="A168" s="16">
        <f t="shared" si="2"/>
        <v>163</v>
      </c>
      <c r="B168" s="17"/>
      <c r="C168" s="57"/>
      <c r="D168" s="61"/>
      <c r="E168" s="61"/>
      <c r="F168" s="57"/>
      <c r="G168" s="18"/>
      <c r="H1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8" s="18"/>
      <c r="J168" s="18"/>
      <c r="K168" s="18"/>
      <c r="L168" s="18"/>
      <c r="M168" s="18"/>
      <c r="N168" s="51"/>
      <c r="O168" s="14">
        <f>IF(Table1[[#This Row],[Date]]="",COUNTA(B169:$B$1005),0)</f>
        <v>0</v>
      </c>
      <c r="P168" s="14">
        <f>IF(COUNTA(Table1[[#This Row],[Payments]:[Receipts]])=0,0,(IF(COUNTA(Table1[[#This Row],[Payments]:[Receipts]])&gt;1,1,0)))</f>
        <v>0</v>
      </c>
      <c r="Q168" s="14">
        <f>IF(Table1[[#This Row],[Date]]="",0,IF(AND(Table1[[#This Row],[Date]]&gt;=$Q$2,Table1[[#This Row],[Date]]&lt;=$Q$3),0,1))</f>
        <v>0</v>
      </c>
      <c r="R168" s="14">
        <f>IF(Table1[[#This Row],[Payments]]="",0,IF(ISNUMBER(Table1[[#This Row],[Payments]]),0,1))</f>
        <v>0</v>
      </c>
      <c r="S168" s="14">
        <f>IF(Table1[[#This Row],[Receipts]]="",0,IF(ISNUMBER(Table1[[#This Row],[Receipts]]),0,1))</f>
        <v>0</v>
      </c>
      <c r="T168" s="14">
        <f>IF(LEN(Table1[[#This Row],[Second Ledger]])&gt;0,IF(TYPE(VLOOKUP(Table1[[#This Row],[Second Ledger]],$CZ:$CZ,1,FALSE))=16,1,0),0)</f>
        <v>0</v>
      </c>
      <c r="U168" s="14">
        <f>IF(Table1[[#This Row],[Date]]="",0,IF(Table1[[#This Row],[Voucher Type]]&gt;0,IF(TYPE(VLOOKUP(Table1[[#This Row],[Voucher Type]],Table1[[#All],[Voucher Type Master]],1,FALSE))=16,1,0),0))</f>
        <v>0</v>
      </c>
      <c r="V1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8" s="14">
        <f>IF(LEN(Table1[[#This Row],[Cost Centre]])&gt;0,IF(TYPE(VLOOKUP(Table1[[#This Row],[Cost Centre]],$DA:$DA,1,FALSE))=16,1,0),0)</f>
        <v>0</v>
      </c>
      <c r="X168" s="14">
        <f>Table1[[#This Row],[Payments]]-Table1[[#This Row],[Receipts]]</f>
        <v>0</v>
      </c>
      <c r="Y168" s="14"/>
      <c r="Z168" s="14"/>
      <c r="AA168" s="14"/>
      <c r="AB168" s="13"/>
      <c r="AC168" s="39"/>
      <c r="AD168" s="39"/>
      <c r="AE168" s="39"/>
      <c r="AF168" s="39"/>
      <c r="AG168" s="42"/>
      <c r="AH1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8" t="str">
        <f>IF(Table1[[#This Row],[Date]]="","",TEXT(Table1[[#This Row],[Date]],"yyyymmdd"))</f>
        <v/>
      </c>
      <c r="AJ168" t="str">
        <f>Table1[[#This Row],[Date2]]</f>
        <v/>
      </c>
      <c r="AK168" t="str">
        <f>IF(Table1[[#This Row],[Date]]="","",Table1[[#This Row],[Voucher Type]])</f>
        <v/>
      </c>
      <c r="AL168" t="str">
        <f>IF(Table1[[#This Row],[Date]]="","",Table1[[#This Row],[Voucher No]])</f>
        <v/>
      </c>
      <c r="AM168" t="str">
        <f>IF(Table1[[#This Row],[Date]]="","",Table1[[#This Row],[Narration]])</f>
        <v/>
      </c>
      <c r="AN168" t="str">
        <f>IF(Table1[[#This Row],[Date]]="","","tallytools-voucherentry-adhjadhh-"&amp;$AH$1&amp;ROW())</f>
        <v/>
      </c>
      <c r="AO168" t="str">
        <f>IF(Table1[[#This Row],[Date]]="","",$AH$1)</f>
        <v/>
      </c>
      <c r="AP168"/>
      <c r="AQ168" t="str">
        <f>IF(Table1[[#This Row],[Date]]="","","No")</f>
        <v/>
      </c>
      <c r="AR168" t="str">
        <f>IF(Table1[[#This Row],[Date]]="","",IF(Table1[[#This Row],[Net Amt]]&lt;0,"No","Yes"))</f>
        <v/>
      </c>
      <c r="AS168" t="str">
        <f>IF(Table1[[#This Row],[Date]]="","",Table1[[#This Row],[Second Ledger]])</f>
        <v/>
      </c>
      <c r="AT168" t="str">
        <f>IF(Table1[[#This Row],[Date]]="","",IF(Table1[[#This Row],[DP-1]]="Yes",-(Table1[[#This Row],[Payments]]+Table1[[#This Row],[Receipts]]),Table1[[#This Row],[Payments]]+Table1[[#This Row],[Receipts]]))</f>
        <v/>
      </c>
      <c r="AU168"/>
      <c r="AV168" t="str">
        <f>IF(Table1[[#This Row],[Bill Ref No]]="","",Table1[[#This Row],[Bill Ref No]])</f>
        <v/>
      </c>
      <c r="AW168" t="str">
        <f>IF(Table1[[#This Row],[Bill ref name]]="","","New Ref")</f>
        <v/>
      </c>
      <c r="AX168" t="str">
        <f>IF(Table1[[#This Row],[Bill ref name]]="","",Table1[[#This Row],[Amount-1]])</f>
        <v/>
      </c>
      <c r="AY168"/>
      <c r="AZ168"/>
      <c r="BA168" t="str">
        <f>IF(Table1[[#This Row],[Cost Centre]]="","","Primary Cost Category")</f>
        <v/>
      </c>
      <c r="BB168" t="str">
        <f>IF(Table1[[#This Row],[Cost Centre]]="","",Table1[[#This Row],[DP-1]])</f>
        <v/>
      </c>
      <c r="BC168"/>
      <c r="BD168" t="str">
        <f>IF(Table1[[#This Row],[Cost Centre]]="","",Table1[[#This Row],[Cost Centre]])</f>
        <v/>
      </c>
      <c r="BE168" t="str">
        <f>IF(Table1[[#This Row],[Cost Centre]]="","",Table1[[#This Row],[Amount-1]])</f>
        <v/>
      </c>
      <c r="BF168"/>
      <c r="BG168"/>
      <c r="BH168"/>
      <c r="BI168"/>
      <c r="BJ168" t="str">
        <f>IF(Table1[[#This Row],[Date]]="","","No")</f>
        <v/>
      </c>
      <c r="BK168" t="str">
        <f>IF(Table1[[#This Row],[Date]]="","",IF(Table1[[#This Row],[Net Amt]]&lt;0,"Yes","No"))</f>
        <v/>
      </c>
      <c r="BL168" t="str">
        <f>IF(Table1[[#This Row],[Date]]="","",$C$3)</f>
        <v/>
      </c>
      <c r="BM168" t="str">
        <f>IF(Table1[[#This Row],[Date]]="","",-Table1[[#This Row],[Amount-1]])</f>
        <v/>
      </c>
      <c r="BO168" t="str">
        <f>IF(Table1[[#This Row],[Transaction Type]]="","",Table1[[#This Row],[Transaction Type]])</f>
        <v/>
      </c>
      <c r="BP168" t="str">
        <f>IF(Table1[[#This Row],[Instrument No.]]="","",Table1[[#This Row],[Instrument No.]])</f>
        <v/>
      </c>
      <c r="BQ168" t="str">
        <f>IF(Table1[[#This Row],[Instrument No.]]="","",Table1[[#This Row],[Amount-2]])</f>
        <v/>
      </c>
      <c r="BR168" t="str">
        <f>IF(Table1[[#This Row],[Instrument date]]="","",TEXT(Table1[[#This Row],[Instrument date]],"yyyymmdd"))</f>
        <v/>
      </c>
      <c r="BU168" s="48"/>
      <c r="BV168" s="48"/>
    </row>
    <row r="169" spans="1:74">
      <c r="A169" s="16">
        <f t="shared" si="2"/>
        <v>164</v>
      </c>
      <c r="B169" s="17"/>
      <c r="C169" s="57"/>
      <c r="D169" s="61"/>
      <c r="E169" s="61"/>
      <c r="F169" s="57"/>
      <c r="G169" s="18"/>
      <c r="H1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69" s="18"/>
      <c r="J169" s="18"/>
      <c r="K169" s="18"/>
      <c r="L169" s="18"/>
      <c r="M169" s="18"/>
      <c r="N169" s="51"/>
      <c r="O169" s="14">
        <f>IF(Table1[[#This Row],[Date]]="",COUNTA(B170:$B$1005),0)</f>
        <v>0</v>
      </c>
      <c r="P169" s="14">
        <f>IF(COUNTA(Table1[[#This Row],[Payments]:[Receipts]])=0,0,(IF(COUNTA(Table1[[#This Row],[Payments]:[Receipts]])&gt;1,1,0)))</f>
        <v>0</v>
      </c>
      <c r="Q169" s="14">
        <f>IF(Table1[[#This Row],[Date]]="",0,IF(AND(Table1[[#This Row],[Date]]&gt;=$Q$2,Table1[[#This Row],[Date]]&lt;=$Q$3),0,1))</f>
        <v>0</v>
      </c>
      <c r="R169" s="14">
        <f>IF(Table1[[#This Row],[Payments]]="",0,IF(ISNUMBER(Table1[[#This Row],[Payments]]),0,1))</f>
        <v>0</v>
      </c>
      <c r="S169" s="14">
        <f>IF(Table1[[#This Row],[Receipts]]="",0,IF(ISNUMBER(Table1[[#This Row],[Receipts]]),0,1))</f>
        <v>0</v>
      </c>
      <c r="T169" s="14">
        <f>IF(LEN(Table1[[#This Row],[Second Ledger]])&gt;0,IF(TYPE(VLOOKUP(Table1[[#This Row],[Second Ledger]],$CZ:$CZ,1,FALSE))=16,1,0),0)</f>
        <v>0</v>
      </c>
      <c r="U169" s="14">
        <f>IF(Table1[[#This Row],[Date]]="",0,IF(Table1[[#This Row],[Voucher Type]]&gt;0,IF(TYPE(VLOOKUP(Table1[[#This Row],[Voucher Type]],Table1[[#All],[Voucher Type Master]],1,FALSE))=16,1,0),0))</f>
        <v>0</v>
      </c>
      <c r="V1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69" s="14">
        <f>IF(LEN(Table1[[#This Row],[Cost Centre]])&gt;0,IF(TYPE(VLOOKUP(Table1[[#This Row],[Cost Centre]],$DA:$DA,1,FALSE))=16,1,0),0)</f>
        <v>0</v>
      </c>
      <c r="X169" s="14">
        <f>Table1[[#This Row],[Payments]]-Table1[[#This Row],[Receipts]]</f>
        <v>0</v>
      </c>
      <c r="Y169" s="14"/>
      <c r="Z169" s="14"/>
      <c r="AA169" s="14"/>
      <c r="AB169" s="13"/>
      <c r="AC169" s="39"/>
      <c r="AD169" s="39"/>
      <c r="AE169" s="39"/>
      <c r="AF169" s="39"/>
      <c r="AG169" s="42"/>
      <c r="AH1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69" t="str">
        <f>IF(Table1[[#This Row],[Date]]="","",TEXT(Table1[[#This Row],[Date]],"yyyymmdd"))</f>
        <v/>
      </c>
      <c r="AJ169" t="str">
        <f>Table1[[#This Row],[Date2]]</f>
        <v/>
      </c>
      <c r="AK169" t="str">
        <f>IF(Table1[[#This Row],[Date]]="","",Table1[[#This Row],[Voucher Type]])</f>
        <v/>
      </c>
      <c r="AL169" t="str">
        <f>IF(Table1[[#This Row],[Date]]="","",Table1[[#This Row],[Voucher No]])</f>
        <v/>
      </c>
      <c r="AM169" t="str">
        <f>IF(Table1[[#This Row],[Date]]="","",Table1[[#This Row],[Narration]])</f>
        <v/>
      </c>
      <c r="AN169" t="str">
        <f>IF(Table1[[#This Row],[Date]]="","","tallytools-voucherentry-adhjadhh-"&amp;$AH$1&amp;ROW())</f>
        <v/>
      </c>
      <c r="AO169" t="str">
        <f>IF(Table1[[#This Row],[Date]]="","",$AH$1)</f>
        <v/>
      </c>
      <c r="AP169"/>
      <c r="AQ169" t="str">
        <f>IF(Table1[[#This Row],[Date]]="","","No")</f>
        <v/>
      </c>
      <c r="AR169" t="str">
        <f>IF(Table1[[#This Row],[Date]]="","",IF(Table1[[#This Row],[Net Amt]]&lt;0,"No","Yes"))</f>
        <v/>
      </c>
      <c r="AS169" t="str">
        <f>IF(Table1[[#This Row],[Date]]="","",Table1[[#This Row],[Second Ledger]])</f>
        <v/>
      </c>
      <c r="AT169" t="str">
        <f>IF(Table1[[#This Row],[Date]]="","",IF(Table1[[#This Row],[DP-1]]="Yes",-(Table1[[#This Row],[Payments]]+Table1[[#This Row],[Receipts]]),Table1[[#This Row],[Payments]]+Table1[[#This Row],[Receipts]]))</f>
        <v/>
      </c>
      <c r="AU169"/>
      <c r="AV169" t="str">
        <f>IF(Table1[[#This Row],[Bill Ref No]]="","",Table1[[#This Row],[Bill Ref No]])</f>
        <v/>
      </c>
      <c r="AW169" t="str">
        <f>IF(Table1[[#This Row],[Bill ref name]]="","","New Ref")</f>
        <v/>
      </c>
      <c r="AX169" t="str">
        <f>IF(Table1[[#This Row],[Bill ref name]]="","",Table1[[#This Row],[Amount-1]])</f>
        <v/>
      </c>
      <c r="AY169"/>
      <c r="AZ169"/>
      <c r="BA169" t="str">
        <f>IF(Table1[[#This Row],[Cost Centre]]="","","Primary Cost Category")</f>
        <v/>
      </c>
      <c r="BB169" t="str">
        <f>IF(Table1[[#This Row],[Cost Centre]]="","",Table1[[#This Row],[DP-1]])</f>
        <v/>
      </c>
      <c r="BC169"/>
      <c r="BD169" t="str">
        <f>IF(Table1[[#This Row],[Cost Centre]]="","",Table1[[#This Row],[Cost Centre]])</f>
        <v/>
      </c>
      <c r="BE169" t="str">
        <f>IF(Table1[[#This Row],[Cost Centre]]="","",Table1[[#This Row],[Amount-1]])</f>
        <v/>
      </c>
      <c r="BF169"/>
      <c r="BG169"/>
      <c r="BH169"/>
      <c r="BI169"/>
      <c r="BJ169" t="str">
        <f>IF(Table1[[#This Row],[Date]]="","","No")</f>
        <v/>
      </c>
      <c r="BK169" t="str">
        <f>IF(Table1[[#This Row],[Date]]="","",IF(Table1[[#This Row],[Net Amt]]&lt;0,"Yes","No"))</f>
        <v/>
      </c>
      <c r="BL169" t="str">
        <f>IF(Table1[[#This Row],[Date]]="","",$C$3)</f>
        <v/>
      </c>
      <c r="BM169" t="str">
        <f>IF(Table1[[#This Row],[Date]]="","",-Table1[[#This Row],[Amount-1]])</f>
        <v/>
      </c>
      <c r="BO169" t="str">
        <f>IF(Table1[[#This Row],[Transaction Type]]="","",Table1[[#This Row],[Transaction Type]])</f>
        <v/>
      </c>
      <c r="BP169" t="str">
        <f>IF(Table1[[#This Row],[Instrument No.]]="","",Table1[[#This Row],[Instrument No.]])</f>
        <v/>
      </c>
      <c r="BQ169" t="str">
        <f>IF(Table1[[#This Row],[Instrument No.]]="","",Table1[[#This Row],[Amount-2]])</f>
        <v/>
      </c>
      <c r="BR169" t="str">
        <f>IF(Table1[[#This Row],[Instrument date]]="","",TEXT(Table1[[#This Row],[Instrument date]],"yyyymmdd"))</f>
        <v/>
      </c>
      <c r="BU169" s="48"/>
      <c r="BV169" s="48"/>
    </row>
    <row r="170" spans="1:74">
      <c r="A170" s="16">
        <f t="shared" si="2"/>
        <v>165</v>
      </c>
      <c r="B170" s="17"/>
      <c r="C170" s="57"/>
      <c r="D170" s="61"/>
      <c r="E170" s="61"/>
      <c r="F170" s="57"/>
      <c r="G170" s="18"/>
      <c r="H1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0" s="18"/>
      <c r="J170" s="18"/>
      <c r="K170" s="18"/>
      <c r="L170" s="18"/>
      <c r="M170" s="18"/>
      <c r="N170" s="51"/>
      <c r="O170" s="14">
        <f>IF(Table1[[#This Row],[Date]]="",COUNTA(B171:$B$1005),0)</f>
        <v>0</v>
      </c>
      <c r="P170" s="14">
        <f>IF(COUNTA(Table1[[#This Row],[Payments]:[Receipts]])=0,0,(IF(COUNTA(Table1[[#This Row],[Payments]:[Receipts]])&gt;1,1,0)))</f>
        <v>0</v>
      </c>
      <c r="Q170" s="14">
        <f>IF(Table1[[#This Row],[Date]]="",0,IF(AND(Table1[[#This Row],[Date]]&gt;=$Q$2,Table1[[#This Row],[Date]]&lt;=$Q$3),0,1))</f>
        <v>0</v>
      </c>
      <c r="R170" s="14">
        <f>IF(Table1[[#This Row],[Payments]]="",0,IF(ISNUMBER(Table1[[#This Row],[Payments]]),0,1))</f>
        <v>0</v>
      </c>
      <c r="S170" s="14">
        <f>IF(Table1[[#This Row],[Receipts]]="",0,IF(ISNUMBER(Table1[[#This Row],[Receipts]]),0,1))</f>
        <v>0</v>
      </c>
      <c r="T170" s="14">
        <f>IF(LEN(Table1[[#This Row],[Second Ledger]])&gt;0,IF(TYPE(VLOOKUP(Table1[[#This Row],[Second Ledger]],$CZ:$CZ,1,FALSE))=16,1,0),0)</f>
        <v>0</v>
      </c>
      <c r="U170" s="14">
        <f>IF(Table1[[#This Row],[Date]]="",0,IF(Table1[[#This Row],[Voucher Type]]&gt;0,IF(TYPE(VLOOKUP(Table1[[#This Row],[Voucher Type]],Table1[[#All],[Voucher Type Master]],1,FALSE))=16,1,0),0))</f>
        <v>0</v>
      </c>
      <c r="V1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0" s="14">
        <f>IF(LEN(Table1[[#This Row],[Cost Centre]])&gt;0,IF(TYPE(VLOOKUP(Table1[[#This Row],[Cost Centre]],$DA:$DA,1,FALSE))=16,1,0),0)</f>
        <v>0</v>
      </c>
      <c r="X170" s="14">
        <f>Table1[[#This Row],[Payments]]-Table1[[#This Row],[Receipts]]</f>
        <v>0</v>
      </c>
      <c r="Y170" s="14"/>
      <c r="Z170" s="14"/>
      <c r="AA170" s="14"/>
      <c r="AB170" s="13"/>
      <c r="AC170" s="39"/>
      <c r="AD170" s="39"/>
      <c r="AE170" s="39"/>
      <c r="AF170" s="39"/>
      <c r="AG170" s="42"/>
      <c r="AH1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0" t="str">
        <f>IF(Table1[[#This Row],[Date]]="","",TEXT(Table1[[#This Row],[Date]],"yyyymmdd"))</f>
        <v/>
      </c>
      <c r="AJ170" t="str">
        <f>Table1[[#This Row],[Date2]]</f>
        <v/>
      </c>
      <c r="AK170" t="str">
        <f>IF(Table1[[#This Row],[Date]]="","",Table1[[#This Row],[Voucher Type]])</f>
        <v/>
      </c>
      <c r="AL170" t="str">
        <f>IF(Table1[[#This Row],[Date]]="","",Table1[[#This Row],[Voucher No]])</f>
        <v/>
      </c>
      <c r="AM170" t="str">
        <f>IF(Table1[[#This Row],[Date]]="","",Table1[[#This Row],[Narration]])</f>
        <v/>
      </c>
      <c r="AN170" t="str">
        <f>IF(Table1[[#This Row],[Date]]="","","tallytools-voucherentry-adhjadhh-"&amp;$AH$1&amp;ROW())</f>
        <v/>
      </c>
      <c r="AO170" t="str">
        <f>IF(Table1[[#This Row],[Date]]="","",$AH$1)</f>
        <v/>
      </c>
      <c r="AP170"/>
      <c r="AQ170" t="str">
        <f>IF(Table1[[#This Row],[Date]]="","","No")</f>
        <v/>
      </c>
      <c r="AR170" t="str">
        <f>IF(Table1[[#This Row],[Date]]="","",IF(Table1[[#This Row],[Net Amt]]&lt;0,"No","Yes"))</f>
        <v/>
      </c>
      <c r="AS170" t="str">
        <f>IF(Table1[[#This Row],[Date]]="","",Table1[[#This Row],[Second Ledger]])</f>
        <v/>
      </c>
      <c r="AT170" t="str">
        <f>IF(Table1[[#This Row],[Date]]="","",IF(Table1[[#This Row],[DP-1]]="Yes",-(Table1[[#This Row],[Payments]]+Table1[[#This Row],[Receipts]]),Table1[[#This Row],[Payments]]+Table1[[#This Row],[Receipts]]))</f>
        <v/>
      </c>
      <c r="AU170"/>
      <c r="AV170" t="str">
        <f>IF(Table1[[#This Row],[Bill Ref No]]="","",Table1[[#This Row],[Bill Ref No]])</f>
        <v/>
      </c>
      <c r="AW170" t="str">
        <f>IF(Table1[[#This Row],[Bill ref name]]="","","New Ref")</f>
        <v/>
      </c>
      <c r="AX170" t="str">
        <f>IF(Table1[[#This Row],[Bill ref name]]="","",Table1[[#This Row],[Amount-1]])</f>
        <v/>
      </c>
      <c r="AY170"/>
      <c r="AZ170"/>
      <c r="BA170" t="str">
        <f>IF(Table1[[#This Row],[Cost Centre]]="","","Primary Cost Category")</f>
        <v/>
      </c>
      <c r="BB170" t="str">
        <f>IF(Table1[[#This Row],[Cost Centre]]="","",Table1[[#This Row],[DP-1]])</f>
        <v/>
      </c>
      <c r="BC170"/>
      <c r="BD170" t="str">
        <f>IF(Table1[[#This Row],[Cost Centre]]="","",Table1[[#This Row],[Cost Centre]])</f>
        <v/>
      </c>
      <c r="BE170" t="str">
        <f>IF(Table1[[#This Row],[Cost Centre]]="","",Table1[[#This Row],[Amount-1]])</f>
        <v/>
      </c>
      <c r="BF170"/>
      <c r="BG170"/>
      <c r="BH170"/>
      <c r="BI170"/>
      <c r="BJ170" t="str">
        <f>IF(Table1[[#This Row],[Date]]="","","No")</f>
        <v/>
      </c>
      <c r="BK170" t="str">
        <f>IF(Table1[[#This Row],[Date]]="","",IF(Table1[[#This Row],[Net Amt]]&lt;0,"Yes","No"))</f>
        <v/>
      </c>
      <c r="BL170" t="str">
        <f>IF(Table1[[#This Row],[Date]]="","",$C$3)</f>
        <v/>
      </c>
      <c r="BM170" t="str">
        <f>IF(Table1[[#This Row],[Date]]="","",-Table1[[#This Row],[Amount-1]])</f>
        <v/>
      </c>
      <c r="BO170" t="str">
        <f>IF(Table1[[#This Row],[Transaction Type]]="","",Table1[[#This Row],[Transaction Type]])</f>
        <v/>
      </c>
      <c r="BP170" t="str">
        <f>IF(Table1[[#This Row],[Instrument No.]]="","",Table1[[#This Row],[Instrument No.]])</f>
        <v/>
      </c>
      <c r="BQ170" t="str">
        <f>IF(Table1[[#This Row],[Instrument No.]]="","",Table1[[#This Row],[Amount-2]])</f>
        <v/>
      </c>
      <c r="BR170" t="str">
        <f>IF(Table1[[#This Row],[Instrument date]]="","",TEXT(Table1[[#This Row],[Instrument date]],"yyyymmdd"))</f>
        <v/>
      </c>
      <c r="BU170" s="48"/>
      <c r="BV170" s="48"/>
    </row>
    <row r="171" spans="1:74">
      <c r="A171" s="16">
        <f t="shared" si="2"/>
        <v>166</v>
      </c>
      <c r="B171" s="17"/>
      <c r="C171" s="57"/>
      <c r="D171" s="61"/>
      <c r="E171" s="61"/>
      <c r="F171" s="57"/>
      <c r="G171" s="18"/>
      <c r="H1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1" s="18"/>
      <c r="J171" s="18"/>
      <c r="K171" s="18"/>
      <c r="L171" s="18"/>
      <c r="M171" s="18"/>
      <c r="N171" s="51"/>
      <c r="O171" s="14">
        <f>IF(Table1[[#This Row],[Date]]="",COUNTA(B172:$B$1005),0)</f>
        <v>0</v>
      </c>
      <c r="P171" s="14">
        <f>IF(COUNTA(Table1[[#This Row],[Payments]:[Receipts]])=0,0,(IF(COUNTA(Table1[[#This Row],[Payments]:[Receipts]])&gt;1,1,0)))</f>
        <v>0</v>
      </c>
      <c r="Q171" s="14">
        <f>IF(Table1[[#This Row],[Date]]="",0,IF(AND(Table1[[#This Row],[Date]]&gt;=$Q$2,Table1[[#This Row],[Date]]&lt;=$Q$3),0,1))</f>
        <v>0</v>
      </c>
      <c r="R171" s="14">
        <f>IF(Table1[[#This Row],[Payments]]="",0,IF(ISNUMBER(Table1[[#This Row],[Payments]]),0,1))</f>
        <v>0</v>
      </c>
      <c r="S171" s="14">
        <f>IF(Table1[[#This Row],[Receipts]]="",0,IF(ISNUMBER(Table1[[#This Row],[Receipts]]),0,1))</f>
        <v>0</v>
      </c>
      <c r="T171" s="14">
        <f>IF(LEN(Table1[[#This Row],[Second Ledger]])&gt;0,IF(TYPE(VLOOKUP(Table1[[#This Row],[Second Ledger]],$CZ:$CZ,1,FALSE))=16,1,0),0)</f>
        <v>0</v>
      </c>
      <c r="U171" s="14">
        <f>IF(Table1[[#This Row],[Date]]="",0,IF(Table1[[#This Row],[Voucher Type]]&gt;0,IF(TYPE(VLOOKUP(Table1[[#This Row],[Voucher Type]],Table1[[#All],[Voucher Type Master]],1,FALSE))=16,1,0),0))</f>
        <v>0</v>
      </c>
      <c r="V1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1" s="14">
        <f>IF(LEN(Table1[[#This Row],[Cost Centre]])&gt;0,IF(TYPE(VLOOKUP(Table1[[#This Row],[Cost Centre]],$DA:$DA,1,FALSE))=16,1,0),0)</f>
        <v>0</v>
      </c>
      <c r="X171" s="14">
        <f>Table1[[#This Row],[Payments]]-Table1[[#This Row],[Receipts]]</f>
        <v>0</v>
      </c>
      <c r="Y171" s="14"/>
      <c r="Z171" s="14"/>
      <c r="AA171" s="14"/>
      <c r="AB171" s="13"/>
      <c r="AC171" s="39"/>
      <c r="AD171" s="39"/>
      <c r="AE171" s="39"/>
      <c r="AF171" s="39"/>
      <c r="AG171" s="42"/>
      <c r="AH1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1" t="str">
        <f>IF(Table1[[#This Row],[Date]]="","",TEXT(Table1[[#This Row],[Date]],"yyyymmdd"))</f>
        <v/>
      </c>
      <c r="AJ171" t="str">
        <f>Table1[[#This Row],[Date2]]</f>
        <v/>
      </c>
      <c r="AK171" t="str">
        <f>IF(Table1[[#This Row],[Date]]="","",Table1[[#This Row],[Voucher Type]])</f>
        <v/>
      </c>
      <c r="AL171" t="str">
        <f>IF(Table1[[#This Row],[Date]]="","",Table1[[#This Row],[Voucher No]])</f>
        <v/>
      </c>
      <c r="AM171" t="str">
        <f>IF(Table1[[#This Row],[Date]]="","",Table1[[#This Row],[Narration]])</f>
        <v/>
      </c>
      <c r="AN171" t="str">
        <f>IF(Table1[[#This Row],[Date]]="","","tallytools-voucherentry-adhjadhh-"&amp;$AH$1&amp;ROW())</f>
        <v/>
      </c>
      <c r="AO171" t="str">
        <f>IF(Table1[[#This Row],[Date]]="","",$AH$1)</f>
        <v/>
      </c>
      <c r="AP171"/>
      <c r="AQ171" t="str">
        <f>IF(Table1[[#This Row],[Date]]="","","No")</f>
        <v/>
      </c>
      <c r="AR171" t="str">
        <f>IF(Table1[[#This Row],[Date]]="","",IF(Table1[[#This Row],[Net Amt]]&lt;0,"No","Yes"))</f>
        <v/>
      </c>
      <c r="AS171" t="str">
        <f>IF(Table1[[#This Row],[Date]]="","",Table1[[#This Row],[Second Ledger]])</f>
        <v/>
      </c>
      <c r="AT171" t="str">
        <f>IF(Table1[[#This Row],[Date]]="","",IF(Table1[[#This Row],[DP-1]]="Yes",-(Table1[[#This Row],[Payments]]+Table1[[#This Row],[Receipts]]),Table1[[#This Row],[Payments]]+Table1[[#This Row],[Receipts]]))</f>
        <v/>
      </c>
      <c r="AU171"/>
      <c r="AV171" t="str">
        <f>IF(Table1[[#This Row],[Bill Ref No]]="","",Table1[[#This Row],[Bill Ref No]])</f>
        <v/>
      </c>
      <c r="AW171" t="str">
        <f>IF(Table1[[#This Row],[Bill ref name]]="","","New Ref")</f>
        <v/>
      </c>
      <c r="AX171" t="str">
        <f>IF(Table1[[#This Row],[Bill ref name]]="","",Table1[[#This Row],[Amount-1]])</f>
        <v/>
      </c>
      <c r="AY171"/>
      <c r="AZ171"/>
      <c r="BA171" t="str">
        <f>IF(Table1[[#This Row],[Cost Centre]]="","","Primary Cost Category")</f>
        <v/>
      </c>
      <c r="BB171" t="str">
        <f>IF(Table1[[#This Row],[Cost Centre]]="","",Table1[[#This Row],[DP-1]])</f>
        <v/>
      </c>
      <c r="BC171"/>
      <c r="BD171" t="str">
        <f>IF(Table1[[#This Row],[Cost Centre]]="","",Table1[[#This Row],[Cost Centre]])</f>
        <v/>
      </c>
      <c r="BE171" t="str">
        <f>IF(Table1[[#This Row],[Cost Centre]]="","",Table1[[#This Row],[Amount-1]])</f>
        <v/>
      </c>
      <c r="BF171"/>
      <c r="BG171"/>
      <c r="BH171"/>
      <c r="BI171"/>
      <c r="BJ171" t="str">
        <f>IF(Table1[[#This Row],[Date]]="","","No")</f>
        <v/>
      </c>
      <c r="BK171" t="str">
        <f>IF(Table1[[#This Row],[Date]]="","",IF(Table1[[#This Row],[Net Amt]]&lt;0,"Yes","No"))</f>
        <v/>
      </c>
      <c r="BL171" t="str">
        <f>IF(Table1[[#This Row],[Date]]="","",$C$3)</f>
        <v/>
      </c>
      <c r="BM171" t="str">
        <f>IF(Table1[[#This Row],[Date]]="","",-Table1[[#This Row],[Amount-1]])</f>
        <v/>
      </c>
      <c r="BO171" t="str">
        <f>IF(Table1[[#This Row],[Transaction Type]]="","",Table1[[#This Row],[Transaction Type]])</f>
        <v/>
      </c>
      <c r="BP171" t="str">
        <f>IF(Table1[[#This Row],[Instrument No.]]="","",Table1[[#This Row],[Instrument No.]])</f>
        <v/>
      </c>
      <c r="BQ171" t="str">
        <f>IF(Table1[[#This Row],[Instrument No.]]="","",Table1[[#This Row],[Amount-2]])</f>
        <v/>
      </c>
      <c r="BR171" t="str">
        <f>IF(Table1[[#This Row],[Instrument date]]="","",TEXT(Table1[[#This Row],[Instrument date]],"yyyymmdd"))</f>
        <v/>
      </c>
      <c r="BU171" s="48"/>
      <c r="BV171" s="48"/>
    </row>
    <row r="172" spans="1:74">
      <c r="A172" s="16">
        <f t="shared" si="2"/>
        <v>167</v>
      </c>
      <c r="B172" s="17"/>
      <c r="C172" s="57"/>
      <c r="D172" s="61"/>
      <c r="E172" s="61"/>
      <c r="F172" s="57"/>
      <c r="G172" s="18"/>
      <c r="H1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2" s="18"/>
      <c r="J172" s="18"/>
      <c r="K172" s="18"/>
      <c r="L172" s="18"/>
      <c r="M172" s="18"/>
      <c r="N172" s="51"/>
      <c r="O172" s="14">
        <f>IF(Table1[[#This Row],[Date]]="",COUNTA(B173:$B$1005),0)</f>
        <v>0</v>
      </c>
      <c r="P172" s="14">
        <f>IF(COUNTA(Table1[[#This Row],[Payments]:[Receipts]])=0,0,(IF(COUNTA(Table1[[#This Row],[Payments]:[Receipts]])&gt;1,1,0)))</f>
        <v>0</v>
      </c>
      <c r="Q172" s="14">
        <f>IF(Table1[[#This Row],[Date]]="",0,IF(AND(Table1[[#This Row],[Date]]&gt;=$Q$2,Table1[[#This Row],[Date]]&lt;=$Q$3),0,1))</f>
        <v>0</v>
      </c>
      <c r="R172" s="14">
        <f>IF(Table1[[#This Row],[Payments]]="",0,IF(ISNUMBER(Table1[[#This Row],[Payments]]),0,1))</f>
        <v>0</v>
      </c>
      <c r="S172" s="14">
        <f>IF(Table1[[#This Row],[Receipts]]="",0,IF(ISNUMBER(Table1[[#This Row],[Receipts]]),0,1))</f>
        <v>0</v>
      </c>
      <c r="T172" s="14">
        <f>IF(LEN(Table1[[#This Row],[Second Ledger]])&gt;0,IF(TYPE(VLOOKUP(Table1[[#This Row],[Second Ledger]],$CZ:$CZ,1,FALSE))=16,1,0),0)</f>
        <v>0</v>
      </c>
      <c r="U172" s="14">
        <f>IF(Table1[[#This Row],[Date]]="",0,IF(Table1[[#This Row],[Voucher Type]]&gt;0,IF(TYPE(VLOOKUP(Table1[[#This Row],[Voucher Type]],Table1[[#All],[Voucher Type Master]],1,FALSE))=16,1,0),0))</f>
        <v>0</v>
      </c>
      <c r="V1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2" s="14">
        <f>IF(LEN(Table1[[#This Row],[Cost Centre]])&gt;0,IF(TYPE(VLOOKUP(Table1[[#This Row],[Cost Centre]],$DA:$DA,1,FALSE))=16,1,0),0)</f>
        <v>0</v>
      </c>
      <c r="X172" s="14">
        <f>Table1[[#This Row],[Payments]]-Table1[[#This Row],[Receipts]]</f>
        <v>0</v>
      </c>
      <c r="Y172" s="14"/>
      <c r="Z172" s="14"/>
      <c r="AA172" s="14"/>
      <c r="AB172" s="13"/>
      <c r="AC172" s="39"/>
      <c r="AD172" s="39"/>
      <c r="AE172" s="39"/>
      <c r="AF172" s="39"/>
      <c r="AG172" s="42"/>
      <c r="AH1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2" t="str">
        <f>IF(Table1[[#This Row],[Date]]="","",TEXT(Table1[[#This Row],[Date]],"yyyymmdd"))</f>
        <v/>
      </c>
      <c r="AJ172" t="str">
        <f>Table1[[#This Row],[Date2]]</f>
        <v/>
      </c>
      <c r="AK172" t="str">
        <f>IF(Table1[[#This Row],[Date]]="","",Table1[[#This Row],[Voucher Type]])</f>
        <v/>
      </c>
      <c r="AL172" t="str">
        <f>IF(Table1[[#This Row],[Date]]="","",Table1[[#This Row],[Voucher No]])</f>
        <v/>
      </c>
      <c r="AM172" t="str">
        <f>IF(Table1[[#This Row],[Date]]="","",Table1[[#This Row],[Narration]])</f>
        <v/>
      </c>
      <c r="AN172" t="str">
        <f>IF(Table1[[#This Row],[Date]]="","","tallytools-voucherentry-adhjadhh-"&amp;$AH$1&amp;ROW())</f>
        <v/>
      </c>
      <c r="AO172" t="str">
        <f>IF(Table1[[#This Row],[Date]]="","",$AH$1)</f>
        <v/>
      </c>
      <c r="AP172"/>
      <c r="AQ172" t="str">
        <f>IF(Table1[[#This Row],[Date]]="","","No")</f>
        <v/>
      </c>
      <c r="AR172" t="str">
        <f>IF(Table1[[#This Row],[Date]]="","",IF(Table1[[#This Row],[Net Amt]]&lt;0,"No","Yes"))</f>
        <v/>
      </c>
      <c r="AS172" t="str">
        <f>IF(Table1[[#This Row],[Date]]="","",Table1[[#This Row],[Second Ledger]])</f>
        <v/>
      </c>
      <c r="AT172" t="str">
        <f>IF(Table1[[#This Row],[Date]]="","",IF(Table1[[#This Row],[DP-1]]="Yes",-(Table1[[#This Row],[Payments]]+Table1[[#This Row],[Receipts]]),Table1[[#This Row],[Payments]]+Table1[[#This Row],[Receipts]]))</f>
        <v/>
      </c>
      <c r="AU172"/>
      <c r="AV172" t="str">
        <f>IF(Table1[[#This Row],[Bill Ref No]]="","",Table1[[#This Row],[Bill Ref No]])</f>
        <v/>
      </c>
      <c r="AW172" t="str">
        <f>IF(Table1[[#This Row],[Bill ref name]]="","","New Ref")</f>
        <v/>
      </c>
      <c r="AX172" t="str">
        <f>IF(Table1[[#This Row],[Bill ref name]]="","",Table1[[#This Row],[Amount-1]])</f>
        <v/>
      </c>
      <c r="AY172"/>
      <c r="AZ172"/>
      <c r="BA172" t="str">
        <f>IF(Table1[[#This Row],[Cost Centre]]="","","Primary Cost Category")</f>
        <v/>
      </c>
      <c r="BB172" t="str">
        <f>IF(Table1[[#This Row],[Cost Centre]]="","",Table1[[#This Row],[DP-1]])</f>
        <v/>
      </c>
      <c r="BC172"/>
      <c r="BD172" t="str">
        <f>IF(Table1[[#This Row],[Cost Centre]]="","",Table1[[#This Row],[Cost Centre]])</f>
        <v/>
      </c>
      <c r="BE172" t="str">
        <f>IF(Table1[[#This Row],[Cost Centre]]="","",Table1[[#This Row],[Amount-1]])</f>
        <v/>
      </c>
      <c r="BF172"/>
      <c r="BG172"/>
      <c r="BH172"/>
      <c r="BI172"/>
      <c r="BJ172" t="str">
        <f>IF(Table1[[#This Row],[Date]]="","","No")</f>
        <v/>
      </c>
      <c r="BK172" t="str">
        <f>IF(Table1[[#This Row],[Date]]="","",IF(Table1[[#This Row],[Net Amt]]&lt;0,"Yes","No"))</f>
        <v/>
      </c>
      <c r="BL172" t="str">
        <f>IF(Table1[[#This Row],[Date]]="","",$C$3)</f>
        <v/>
      </c>
      <c r="BM172" t="str">
        <f>IF(Table1[[#This Row],[Date]]="","",-Table1[[#This Row],[Amount-1]])</f>
        <v/>
      </c>
      <c r="BO172" t="str">
        <f>IF(Table1[[#This Row],[Transaction Type]]="","",Table1[[#This Row],[Transaction Type]])</f>
        <v/>
      </c>
      <c r="BP172" t="str">
        <f>IF(Table1[[#This Row],[Instrument No.]]="","",Table1[[#This Row],[Instrument No.]])</f>
        <v/>
      </c>
      <c r="BQ172" t="str">
        <f>IF(Table1[[#This Row],[Instrument No.]]="","",Table1[[#This Row],[Amount-2]])</f>
        <v/>
      </c>
      <c r="BR172" t="str">
        <f>IF(Table1[[#This Row],[Instrument date]]="","",TEXT(Table1[[#This Row],[Instrument date]],"yyyymmdd"))</f>
        <v/>
      </c>
      <c r="BU172" s="48"/>
      <c r="BV172" s="48"/>
    </row>
    <row r="173" spans="1:74">
      <c r="A173" s="16">
        <f t="shared" si="2"/>
        <v>168</v>
      </c>
      <c r="B173" s="17"/>
      <c r="C173" s="57"/>
      <c r="D173" s="61"/>
      <c r="E173" s="61"/>
      <c r="F173" s="57"/>
      <c r="G173" s="18"/>
      <c r="H1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3" s="18"/>
      <c r="J173" s="18"/>
      <c r="K173" s="18"/>
      <c r="L173" s="18"/>
      <c r="M173" s="18"/>
      <c r="N173" s="51"/>
      <c r="O173" s="14">
        <f>IF(Table1[[#This Row],[Date]]="",COUNTA(B174:$B$1005),0)</f>
        <v>0</v>
      </c>
      <c r="P173" s="14">
        <f>IF(COUNTA(Table1[[#This Row],[Payments]:[Receipts]])=0,0,(IF(COUNTA(Table1[[#This Row],[Payments]:[Receipts]])&gt;1,1,0)))</f>
        <v>0</v>
      </c>
      <c r="Q173" s="14">
        <f>IF(Table1[[#This Row],[Date]]="",0,IF(AND(Table1[[#This Row],[Date]]&gt;=$Q$2,Table1[[#This Row],[Date]]&lt;=$Q$3),0,1))</f>
        <v>0</v>
      </c>
      <c r="R173" s="14">
        <f>IF(Table1[[#This Row],[Payments]]="",0,IF(ISNUMBER(Table1[[#This Row],[Payments]]),0,1))</f>
        <v>0</v>
      </c>
      <c r="S173" s="14">
        <f>IF(Table1[[#This Row],[Receipts]]="",0,IF(ISNUMBER(Table1[[#This Row],[Receipts]]),0,1))</f>
        <v>0</v>
      </c>
      <c r="T173" s="14">
        <f>IF(LEN(Table1[[#This Row],[Second Ledger]])&gt;0,IF(TYPE(VLOOKUP(Table1[[#This Row],[Second Ledger]],$CZ:$CZ,1,FALSE))=16,1,0),0)</f>
        <v>0</v>
      </c>
      <c r="U173" s="14">
        <f>IF(Table1[[#This Row],[Date]]="",0,IF(Table1[[#This Row],[Voucher Type]]&gt;0,IF(TYPE(VLOOKUP(Table1[[#This Row],[Voucher Type]],Table1[[#All],[Voucher Type Master]],1,FALSE))=16,1,0),0))</f>
        <v>0</v>
      </c>
      <c r="V1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3" s="14">
        <f>IF(LEN(Table1[[#This Row],[Cost Centre]])&gt;0,IF(TYPE(VLOOKUP(Table1[[#This Row],[Cost Centre]],$DA:$DA,1,FALSE))=16,1,0),0)</f>
        <v>0</v>
      </c>
      <c r="X173" s="14">
        <f>Table1[[#This Row],[Payments]]-Table1[[#This Row],[Receipts]]</f>
        <v>0</v>
      </c>
      <c r="Y173" s="14"/>
      <c r="Z173" s="14"/>
      <c r="AA173" s="14"/>
      <c r="AB173" s="13"/>
      <c r="AC173" s="39"/>
      <c r="AD173" s="39"/>
      <c r="AE173" s="39"/>
      <c r="AF173" s="39"/>
      <c r="AG173" s="42"/>
      <c r="AH1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3" t="str">
        <f>IF(Table1[[#This Row],[Date]]="","",TEXT(Table1[[#This Row],[Date]],"yyyymmdd"))</f>
        <v/>
      </c>
      <c r="AJ173" t="str">
        <f>Table1[[#This Row],[Date2]]</f>
        <v/>
      </c>
      <c r="AK173" t="str">
        <f>IF(Table1[[#This Row],[Date]]="","",Table1[[#This Row],[Voucher Type]])</f>
        <v/>
      </c>
      <c r="AL173" t="str">
        <f>IF(Table1[[#This Row],[Date]]="","",Table1[[#This Row],[Voucher No]])</f>
        <v/>
      </c>
      <c r="AM173" t="str">
        <f>IF(Table1[[#This Row],[Date]]="","",Table1[[#This Row],[Narration]])</f>
        <v/>
      </c>
      <c r="AN173" t="str">
        <f>IF(Table1[[#This Row],[Date]]="","","tallytools-voucherentry-adhjadhh-"&amp;$AH$1&amp;ROW())</f>
        <v/>
      </c>
      <c r="AO173" t="str">
        <f>IF(Table1[[#This Row],[Date]]="","",$AH$1)</f>
        <v/>
      </c>
      <c r="AP173"/>
      <c r="AQ173" t="str">
        <f>IF(Table1[[#This Row],[Date]]="","","No")</f>
        <v/>
      </c>
      <c r="AR173" t="str">
        <f>IF(Table1[[#This Row],[Date]]="","",IF(Table1[[#This Row],[Net Amt]]&lt;0,"No","Yes"))</f>
        <v/>
      </c>
      <c r="AS173" t="str">
        <f>IF(Table1[[#This Row],[Date]]="","",Table1[[#This Row],[Second Ledger]])</f>
        <v/>
      </c>
      <c r="AT173" t="str">
        <f>IF(Table1[[#This Row],[Date]]="","",IF(Table1[[#This Row],[DP-1]]="Yes",-(Table1[[#This Row],[Payments]]+Table1[[#This Row],[Receipts]]),Table1[[#This Row],[Payments]]+Table1[[#This Row],[Receipts]]))</f>
        <v/>
      </c>
      <c r="AU173"/>
      <c r="AV173" t="str">
        <f>IF(Table1[[#This Row],[Bill Ref No]]="","",Table1[[#This Row],[Bill Ref No]])</f>
        <v/>
      </c>
      <c r="AW173" t="str">
        <f>IF(Table1[[#This Row],[Bill ref name]]="","","New Ref")</f>
        <v/>
      </c>
      <c r="AX173" t="str">
        <f>IF(Table1[[#This Row],[Bill ref name]]="","",Table1[[#This Row],[Amount-1]])</f>
        <v/>
      </c>
      <c r="AY173"/>
      <c r="AZ173"/>
      <c r="BA173" t="str">
        <f>IF(Table1[[#This Row],[Cost Centre]]="","","Primary Cost Category")</f>
        <v/>
      </c>
      <c r="BB173" t="str">
        <f>IF(Table1[[#This Row],[Cost Centre]]="","",Table1[[#This Row],[DP-1]])</f>
        <v/>
      </c>
      <c r="BC173"/>
      <c r="BD173" t="str">
        <f>IF(Table1[[#This Row],[Cost Centre]]="","",Table1[[#This Row],[Cost Centre]])</f>
        <v/>
      </c>
      <c r="BE173" t="str">
        <f>IF(Table1[[#This Row],[Cost Centre]]="","",Table1[[#This Row],[Amount-1]])</f>
        <v/>
      </c>
      <c r="BF173"/>
      <c r="BG173"/>
      <c r="BH173"/>
      <c r="BI173"/>
      <c r="BJ173" t="str">
        <f>IF(Table1[[#This Row],[Date]]="","","No")</f>
        <v/>
      </c>
      <c r="BK173" t="str">
        <f>IF(Table1[[#This Row],[Date]]="","",IF(Table1[[#This Row],[Net Amt]]&lt;0,"Yes","No"))</f>
        <v/>
      </c>
      <c r="BL173" t="str">
        <f>IF(Table1[[#This Row],[Date]]="","",$C$3)</f>
        <v/>
      </c>
      <c r="BM173" t="str">
        <f>IF(Table1[[#This Row],[Date]]="","",-Table1[[#This Row],[Amount-1]])</f>
        <v/>
      </c>
      <c r="BO173" t="str">
        <f>IF(Table1[[#This Row],[Transaction Type]]="","",Table1[[#This Row],[Transaction Type]])</f>
        <v/>
      </c>
      <c r="BP173" t="str">
        <f>IF(Table1[[#This Row],[Instrument No.]]="","",Table1[[#This Row],[Instrument No.]])</f>
        <v/>
      </c>
      <c r="BQ173" t="str">
        <f>IF(Table1[[#This Row],[Instrument No.]]="","",Table1[[#This Row],[Amount-2]])</f>
        <v/>
      </c>
      <c r="BR173" t="str">
        <f>IF(Table1[[#This Row],[Instrument date]]="","",TEXT(Table1[[#This Row],[Instrument date]],"yyyymmdd"))</f>
        <v/>
      </c>
      <c r="BU173" s="48"/>
      <c r="BV173" s="48"/>
    </row>
    <row r="174" spans="1:74">
      <c r="A174" s="16">
        <f t="shared" si="2"/>
        <v>169</v>
      </c>
      <c r="B174" s="17"/>
      <c r="C174" s="57"/>
      <c r="D174" s="61"/>
      <c r="E174" s="61"/>
      <c r="F174" s="57"/>
      <c r="G174" s="18"/>
      <c r="H1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4" s="18"/>
      <c r="J174" s="18"/>
      <c r="K174" s="18"/>
      <c r="L174" s="18"/>
      <c r="M174" s="18"/>
      <c r="N174" s="51"/>
      <c r="O174" s="14">
        <f>IF(Table1[[#This Row],[Date]]="",COUNTA(B175:$B$1005),0)</f>
        <v>0</v>
      </c>
      <c r="P174" s="14">
        <f>IF(COUNTA(Table1[[#This Row],[Payments]:[Receipts]])=0,0,(IF(COUNTA(Table1[[#This Row],[Payments]:[Receipts]])&gt;1,1,0)))</f>
        <v>0</v>
      </c>
      <c r="Q174" s="14">
        <f>IF(Table1[[#This Row],[Date]]="",0,IF(AND(Table1[[#This Row],[Date]]&gt;=$Q$2,Table1[[#This Row],[Date]]&lt;=$Q$3),0,1))</f>
        <v>0</v>
      </c>
      <c r="R174" s="14">
        <f>IF(Table1[[#This Row],[Payments]]="",0,IF(ISNUMBER(Table1[[#This Row],[Payments]]),0,1))</f>
        <v>0</v>
      </c>
      <c r="S174" s="14">
        <f>IF(Table1[[#This Row],[Receipts]]="",0,IF(ISNUMBER(Table1[[#This Row],[Receipts]]),0,1))</f>
        <v>0</v>
      </c>
      <c r="T174" s="14">
        <f>IF(LEN(Table1[[#This Row],[Second Ledger]])&gt;0,IF(TYPE(VLOOKUP(Table1[[#This Row],[Second Ledger]],$CZ:$CZ,1,FALSE))=16,1,0),0)</f>
        <v>0</v>
      </c>
      <c r="U174" s="14">
        <f>IF(Table1[[#This Row],[Date]]="",0,IF(Table1[[#This Row],[Voucher Type]]&gt;0,IF(TYPE(VLOOKUP(Table1[[#This Row],[Voucher Type]],Table1[[#All],[Voucher Type Master]],1,FALSE))=16,1,0),0))</f>
        <v>0</v>
      </c>
      <c r="V1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4" s="14">
        <f>IF(LEN(Table1[[#This Row],[Cost Centre]])&gt;0,IF(TYPE(VLOOKUP(Table1[[#This Row],[Cost Centre]],$DA:$DA,1,FALSE))=16,1,0),0)</f>
        <v>0</v>
      </c>
      <c r="X174" s="14">
        <f>Table1[[#This Row],[Payments]]-Table1[[#This Row],[Receipts]]</f>
        <v>0</v>
      </c>
      <c r="Y174" s="14"/>
      <c r="Z174" s="14"/>
      <c r="AA174" s="14"/>
      <c r="AB174" s="13"/>
      <c r="AC174" s="39"/>
      <c r="AD174" s="39"/>
      <c r="AE174" s="39"/>
      <c r="AF174" s="39"/>
      <c r="AG174" s="42"/>
      <c r="AH1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4" t="str">
        <f>IF(Table1[[#This Row],[Date]]="","",TEXT(Table1[[#This Row],[Date]],"yyyymmdd"))</f>
        <v/>
      </c>
      <c r="AJ174" t="str">
        <f>Table1[[#This Row],[Date2]]</f>
        <v/>
      </c>
      <c r="AK174" t="str">
        <f>IF(Table1[[#This Row],[Date]]="","",Table1[[#This Row],[Voucher Type]])</f>
        <v/>
      </c>
      <c r="AL174" t="str">
        <f>IF(Table1[[#This Row],[Date]]="","",Table1[[#This Row],[Voucher No]])</f>
        <v/>
      </c>
      <c r="AM174" t="str">
        <f>IF(Table1[[#This Row],[Date]]="","",Table1[[#This Row],[Narration]])</f>
        <v/>
      </c>
      <c r="AN174" t="str">
        <f>IF(Table1[[#This Row],[Date]]="","","tallytools-voucherentry-adhjadhh-"&amp;$AH$1&amp;ROW())</f>
        <v/>
      </c>
      <c r="AO174" t="str">
        <f>IF(Table1[[#This Row],[Date]]="","",$AH$1)</f>
        <v/>
      </c>
      <c r="AP174"/>
      <c r="AQ174" t="str">
        <f>IF(Table1[[#This Row],[Date]]="","","No")</f>
        <v/>
      </c>
      <c r="AR174" t="str">
        <f>IF(Table1[[#This Row],[Date]]="","",IF(Table1[[#This Row],[Net Amt]]&lt;0,"No","Yes"))</f>
        <v/>
      </c>
      <c r="AS174" t="str">
        <f>IF(Table1[[#This Row],[Date]]="","",Table1[[#This Row],[Second Ledger]])</f>
        <v/>
      </c>
      <c r="AT174" t="str">
        <f>IF(Table1[[#This Row],[Date]]="","",IF(Table1[[#This Row],[DP-1]]="Yes",-(Table1[[#This Row],[Payments]]+Table1[[#This Row],[Receipts]]),Table1[[#This Row],[Payments]]+Table1[[#This Row],[Receipts]]))</f>
        <v/>
      </c>
      <c r="AU174"/>
      <c r="AV174" t="str">
        <f>IF(Table1[[#This Row],[Bill Ref No]]="","",Table1[[#This Row],[Bill Ref No]])</f>
        <v/>
      </c>
      <c r="AW174" t="str">
        <f>IF(Table1[[#This Row],[Bill ref name]]="","","New Ref")</f>
        <v/>
      </c>
      <c r="AX174" t="str">
        <f>IF(Table1[[#This Row],[Bill ref name]]="","",Table1[[#This Row],[Amount-1]])</f>
        <v/>
      </c>
      <c r="AY174"/>
      <c r="AZ174"/>
      <c r="BA174" t="str">
        <f>IF(Table1[[#This Row],[Cost Centre]]="","","Primary Cost Category")</f>
        <v/>
      </c>
      <c r="BB174" t="str">
        <f>IF(Table1[[#This Row],[Cost Centre]]="","",Table1[[#This Row],[DP-1]])</f>
        <v/>
      </c>
      <c r="BC174"/>
      <c r="BD174" t="str">
        <f>IF(Table1[[#This Row],[Cost Centre]]="","",Table1[[#This Row],[Cost Centre]])</f>
        <v/>
      </c>
      <c r="BE174" t="str">
        <f>IF(Table1[[#This Row],[Cost Centre]]="","",Table1[[#This Row],[Amount-1]])</f>
        <v/>
      </c>
      <c r="BF174"/>
      <c r="BG174"/>
      <c r="BH174"/>
      <c r="BI174"/>
      <c r="BJ174" t="str">
        <f>IF(Table1[[#This Row],[Date]]="","","No")</f>
        <v/>
      </c>
      <c r="BK174" t="str">
        <f>IF(Table1[[#This Row],[Date]]="","",IF(Table1[[#This Row],[Net Amt]]&lt;0,"Yes","No"))</f>
        <v/>
      </c>
      <c r="BL174" t="str">
        <f>IF(Table1[[#This Row],[Date]]="","",$C$3)</f>
        <v/>
      </c>
      <c r="BM174" t="str">
        <f>IF(Table1[[#This Row],[Date]]="","",-Table1[[#This Row],[Amount-1]])</f>
        <v/>
      </c>
      <c r="BO174" t="str">
        <f>IF(Table1[[#This Row],[Transaction Type]]="","",Table1[[#This Row],[Transaction Type]])</f>
        <v/>
      </c>
      <c r="BP174" t="str">
        <f>IF(Table1[[#This Row],[Instrument No.]]="","",Table1[[#This Row],[Instrument No.]])</f>
        <v/>
      </c>
      <c r="BQ174" t="str">
        <f>IF(Table1[[#This Row],[Instrument No.]]="","",Table1[[#This Row],[Amount-2]])</f>
        <v/>
      </c>
      <c r="BR174" t="str">
        <f>IF(Table1[[#This Row],[Instrument date]]="","",TEXT(Table1[[#This Row],[Instrument date]],"yyyymmdd"))</f>
        <v/>
      </c>
      <c r="BU174" s="48"/>
      <c r="BV174" s="48"/>
    </row>
    <row r="175" spans="1:74">
      <c r="A175" s="16">
        <f t="shared" si="2"/>
        <v>170</v>
      </c>
      <c r="B175" s="17"/>
      <c r="C175" s="57"/>
      <c r="D175" s="61"/>
      <c r="E175" s="61"/>
      <c r="F175" s="57"/>
      <c r="G175" s="18"/>
      <c r="H1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5" s="18"/>
      <c r="J175" s="18"/>
      <c r="K175" s="18"/>
      <c r="L175" s="18"/>
      <c r="M175" s="18"/>
      <c r="N175" s="51"/>
      <c r="O175" s="14">
        <f>IF(Table1[[#This Row],[Date]]="",COUNTA(B176:$B$1005),0)</f>
        <v>0</v>
      </c>
      <c r="P175" s="14">
        <f>IF(COUNTA(Table1[[#This Row],[Payments]:[Receipts]])=0,0,(IF(COUNTA(Table1[[#This Row],[Payments]:[Receipts]])&gt;1,1,0)))</f>
        <v>0</v>
      </c>
      <c r="Q175" s="14">
        <f>IF(Table1[[#This Row],[Date]]="",0,IF(AND(Table1[[#This Row],[Date]]&gt;=$Q$2,Table1[[#This Row],[Date]]&lt;=$Q$3),0,1))</f>
        <v>0</v>
      </c>
      <c r="R175" s="14">
        <f>IF(Table1[[#This Row],[Payments]]="",0,IF(ISNUMBER(Table1[[#This Row],[Payments]]),0,1))</f>
        <v>0</v>
      </c>
      <c r="S175" s="14">
        <f>IF(Table1[[#This Row],[Receipts]]="",0,IF(ISNUMBER(Table1[[#This Row],[Receipts]]),0,1))</f>
        <v>0</v>
      </c>
      <c r="T175" s="14">
        <f>IF(LEN(Table1[[#This Row],[Second Ledger]])&gt;0,IF(TYPE(VLOOKUP(Table1[[#This Row],[Second Ledger]],$CZ:$CZ,1,FALSE))=16,1,0),0)</f>
        <v>0</v>
      </c>
      <c r="U175" s="14">
        <f>IF(Table1[[#This Row],[Date]]="",0,IF(Table1[[#This Row],[Voucher Type]]&gt;0,IF(TYPE(VLOOKUP(Table1[[#This Row],[Voucher Type]],Table1[[#All],[Voucher Type Master]],1,FALSE))=16,1,0),0))</f>
        <v>0</v>
      </c>
      <c r="V1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5" s="14">
        <f>IF(LEN(Table1[[#This Row],[Cost Centre]])&gt;0,IF(TYPE(VLOOKUP(Table1[[#This Row],[Cost Centre]],$DA:$DA,1,FALSE))=16,1,0),0)</f>
        <v>0</v>
      </c>
      <c r="X175" s="14">
        <f>Table1[[#This Row],[Payments]]-Table1[[#This Row],[Receipts]]</f>
        <v>0</v>
      </c>
      <c r="Y175" s="14"/>
      <c r="Z175" s="14"/>
      <c r="AA175" s="14"/>
      <c r="AB175" s="13"/>
      <c r="AC175" s="39"/>
      <c r="AD175" s="39"/>
      <c r="AE175" s="39"/>
      <c r="AF175" s="39"/>
      <c r="AG175" s="42"/>
      <c r="AH1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5" t="str">
        <f>IF(Table1[[#This Row],[Date]]="","",TEXT(Table1[[#This Row],[Date]],"yyyymmdd"))</f>
        <v/>
      </c>
      <c r="AJ175" t="str">
        <f>Table1[[#This Row],[Date2]]</f>
        <v/>
      </c>
      <c r="AK175" t="str">
        <f>IF(Table1[[#This Row],[Date]]="","",Table1[[#This Row],[Voucher Type]])</f>
        <v/>
      </c>
      <c r="AL175" t="str">
        <f>IF(Table1[[#This Row],[Date]]="","",Table1[[#This Row],[Voucher No]])</f>
        <v/>
      </c>
      <c r="AM175" t="str">
        <f>IF(Table1[[#This Row],[Date]]="","",Table1[[#This Row],[Narration]])</f>
        <v/>
      </c>
      <c r="AN175" t="str">
        <f>IF(Table1[[#This Row],[Date]]="","","tallytools-voucherentry-adhjadhh-"&amp;$AH$1&amp;ROW())</f>
        <v/>
      </c>
      <c r="AO175" t="str">
        <f>IF(Table1[[#This Row],[Date]]="","",$AH$1)</f>
        <v/>
      </c>
      <c r="AP175"/>
      <c r="AQ175" t="str">
        <f>IF(Table1[[#This Row],[Date]]="","","No")</f>
        <v/>
      </c>
      <c r="AR175" t="str">
        <f>IF(Table1[[#This Row],[Date]]="","",IF(Table1[[#This Row],[Net Amt]]&lt;0,"No","Yes"))</f>
        <v/>
      </c>
      <c r="AS175" t="str">
        <f>IF(Table1[[#This Row],[Date]]="","",Table1[[#This Row],[Second Ledger]])</f>
        <v/>
      </c>
      <c r="AT175" t="str">
        <f>IF(Table1[[#This Row],[Date]]="","",IF(Table1[[#This Row],[DP-1]]="Yes",-(Table1[[#This Row],[Payments]]+Table1[[#This Row],[Receipts]]),Table1[[#This Row],[Payments]]+Table1[[#This Row],[Receipts]]))</f>
        <v/>
      </c>
      <c r="AU175"/>
      <c r="AV175" t="str">
        <f>IF(Table1[[#This Row],[Bill Ref No]]="","",Table1[[#This Row],[Bill Ref No]])</f>
        <v/>
      </c>
      <c r="AW175" t="str">
        <f>IF(Table1[[#This Row],[Bill ref name]]="","","New Ref")</f>
        <v/>
      </c>
      <c r="AX175" t="str">
        <f>IF(Table1[[#This Row],[Bill ref name]]="","",Table1[[#This Row],[Amount-1]])</f>
        <v/>
      </c>
      <c r="AY175"/>
      <c r="AZ175"/>
      <c r="BA175" t="str">
        <f>IF(Table1[[#This Row],[Cost Centre]]="","","Primary Cost Category")</f>
        <v/>
      </c>
      <c r="BB175" t="str">
        <f>IF(Table1[[#This Row],[Cost Centre]]="","",Table1[[#This Row],[DP-1]])</f>
        <v/>
      </c>
      <c r="BC175"/>
      <c r="BD175" t="str">
        <f>IF(Table1[[#This Row],[Cost Centre]]="","",Table1[[#This Row],[Cost Centre]])</f>
        <v/>
      </c>
      <c r="BE175" t="str">
        <f>IF(Table1[[#This Row],[Cost Centre]]="","",Table1[[#This Row],[Amount-1]])</f>
        <v/>
      </c>
      <c r="BF175"/>
      <c r="BG175"/>
      <c r="BH175"/>
      <c r="BI175"/>
      <c r="BJ175" t="str">
        <f>IF(Table1[[#This Row],[Date]]="","","No")</f>
        <v/>
      </c>
      <c r="BK175" t="str">
        <f>IF(Table1[[#This Row],[Date]]="","",IF(Table1[[#This Row],[Net Amt]]&lt;0,"Yes","No"))</f>
        <v/>
      </c>
      <c r="BL175" t="str">
        <f>IF(Table1[[#This Row],[Date]]="","",$C$3)</f>
        <v/>
      </c>
      <c r="BM175" t="str">
        <f>IF(Table1[[#This Row],[Date]]="","",-Table1[[#This Row],[Amount-1]])</f>
        <v/>
      </c>
      <c r="BO175" t="str">
        <f>IF(Table1[[#This Row],[Transaction Type]]="","",Table1[[#This Row],[Transaction Type]])</f>
        <v/>
      </c>
      <c r="BP175" t="str">
        <f>IF(Table1[[#This Row],[Instrument No.]]="","",Table1[[#This Row],[Instrument No.]])</f>
        <v/>
      </c>
      <c r="BQ175" t="str">
        <f>IF(Table1[[#This Row],[Instrument No.]]="","",Table1[[#This Row],[Amount-2]])</f>
        <v/>
      </c>
      <c r="BR175" t="str">
        <f>IF(Table1[[#This Row],[Instrument date]]="","",TEXT(Table1[[#This Row],[Instrument date]],"yyyymmdd"))</f>
        <v/>
      </c>
      <c r="BU175" s="48"/>
      <c r="BV175" s="48"/>
    </row>
    <row r="176" spans="1:74">
      <c r="A176" s="16">
        <f t="shared" si="2"/>
        <v>171</v>
      </c>
      <c r="B176" s="17"/>
      <c r="C176" s="57"/>
      <c r="D176" s="61"/>
      <c r="E176" s="61"/>
      <c r="F176" s="57"/>
      <c r="G176" s="18"/>
      <c r="H1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6" s="18"/>
      <c r="J176" s="18"/>
      <c r="K176" s="18"/>
      <c r="L176" s="18"/>
      <c r="M176" s="18"/>
      <c r="N176" s="51"/>
      <c r="O176" s="14">
        <f>IF(Table1[[#This Row],[Date]]="",COUNTA(B177:$B$1005),0)</f>
        <v>0</v>
      </c>
      <c r="P176" s="14">
        <f>IF(COUNTA(Table1[[#This Row],[Payments]:[Receipts]])=0,0,(IF(COUNTA(Table1[[#This Row],[Payments]:[Receipts]])&gt;1,1,0)))</f>
        <v>0</v>
      </c>
      <c r="Q176" s="14">
        <f>IF(Table1[[#This Row],[Date]]="",0,IF(AND(Table1[[#This Row],[Date]]&gt;=$Q$2,Table1[[#This Row],[Date]]&lt;=$Q$3),0,1))</f>
        <v>0</v>
      </c>
      <c r="R176" s="14">
        <f>IF(Table1[[#This Row],[Payments]]="",0,IF(ISNUMBER(Table1[[#This Row],[Payments]]),0,1))</f>
        <v>0</v>
      </c>
      <c r="S176" s="14">
        <f>IF(Table1[[#This Row],[Receipts]]="",0,IF(ISNUMBER(Table1[[#This Row],[Receipts]]),0,1))</f>
        <v>0</v>
      </c>
      <c r="T176" s="14">
        <f>IF(LEN(Table1[[#This Row],[Second Ledger]])&gt;0,IF(TYPE(VLOOKUP(Table1[[#This Row],[Second Ledger]],$CZ:$CZ,1,FALSE))=16,1,0),0)</f>
        <v>0</v>
      </c>
      <c r="U176" s="14">
        <f>IF(Table1[[#This Row],[Date]]="",0,IF(Table1[[#This Row],[Voucher Type]]&gt;0,IF(TYPE(VLOOKUP(Table1[[#This Row],[Voucher Type]],Table1[[#All],[Voucher Type Master]],1,FALSE))=16,1,0),0))</f>
        <v>0</v>
      </c>
      <c r="V1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6" s="14">
        <f>IF(LEN(Table1[[#This Row],[Cost Centre]])&gt;0,IF(TYPE(VLOOKUP(Table1[[#This Row],[Cost Centre]],$DA:$DA,1,FALSE))=16,1,0),0)</f>
        <v>0</v>
      </c>
      <c r="X176" s="14">
        <f>Table1[[#This Row],[Payments]]-Table1[[#This Row],[Receipts]]</f>
        <v>0</v>
      </c>
      <c r="Y176" s="14"/>
      <c r="Z176" s="14"/>
      <c r="AA176" s="14"/>
      <c r="AB176" s="13"/>
      <c r="AC176" s="39"/>
      <c r="AD176" s="39"/>
      <c r="AE176" s="39"/>
      <c r="AF176" s="39"/>
      <c r="AG176" s="42"/>
      <c r="AH1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6" t="str">
        <f>IF(Table1[[#This Row],[Date]]="","",TEXT(Table1[[#This Row],[Date]],"yyyymmdd"))</f>
        <v/>
      </c>
      <c r="AJ176" t="str">
        <f>Table1[[#This Row],[Date2]]</f>
        <v/>
      </c>
      <c r="AK176" t="str">
        <f>IF(Table1[[#This Row],[Date]]="","",Table1[[#This Row],[Voucher Type]])</f>
        <v/>
      </c>
      <c r="AL176" t="str">
        <f>IF(Table1[[#This Row],[Date]]="","",Table1[[#This Row],[Voucher No]])</f>
        <v/>
      </c>
      <c r="AM176" t="str">
        <f>IF(Table1[[#This Row],[Date]]="","",Table1[[#This Row],[Narration]])</f>
        <v/>
      </c>
      <c r="AN176" t="str">
        <f>IF(Table1[[#This Row],[Date]]="","","tallytools-voucherentry-adhjadhh-"&amp;$AH$1&amp;ROW())</f>
        <v/>
      </c>
      <c r="AO176" t="str">
        <f>IF(Table1[[#This Row],[Date]]="","",$AH$1)</f>
        <v/>
      </c>
      <c r="AP176"/>
      <c r="AQ176" t="str">
        <f>IF(Table1[[#This Row],[Date]]="","","No")</f>
        <v/>
      </c>
      <c r="AR176" t="str">
        <f>IF(Table1[[#This Row],[Date]]="","",IF(Table1[[#This Row],[Net Amt]]&lt;0,"No","Yes"))</f>
        <v/>
      </c>
      <c r="AS176" t="str">
        <f>IF(Table1[[#This Row],[Date]]="","",Table1[[#This Row],[Second Ledger]])</f>
        <v/>
      </c>
      <c r="AT176" t="str">
        <f>IF(Table1[[#This Row],[Date]]="","",IF(Table1[[#This Row],[DP-1]]="Yes",-(Table1[[#This Row],[Payments]]+Table1[[#This Row],[Receipts]]),Table1[[#This Row],[Payments]]+Table1[[#This Row],[Receipts]]))</f>
        <v/>
      </c>
      <c r="AU176"/>
      <c r="AV176" t="str">
        <f>IF(Table1[[#This Row],[Bill Ref No]]="","",Table1[[#This Row],[Bill Ref No]])</f>
        <v/>
      </c>
      <c r="AW176" t="str">
        <f>IF(Table1[[#This Row],[Bill ref name]]="","","New Ref")</f>
        <v/>
      </c>
      <c r="AX176" t="str">
        <f>IF(Table1[[#This Row],[Bill ref name]]="","",Table1[[#This Row],[Amount-1]])</f>
        <v/>
      </c>
      <c r="AY176"/>
      <c r="AZ176"/>
      <c r="BA176" t="str">
        <f>IF(Table1[[#This Row],[Cost Centre]]="","","Primary Cost Category")</f>
        <v/>
      </c>
      <c r="BB176" t="str">
        <f>IF(Table1[[#This Row],[Cost Centre]]="","",Table1[[#This Row],[DP-1]])</f>
        <v/>
      </c>
      <c r="BC176"/>
      <c r="BD176" t="str">
        <f>IF(Table1[[#This Row],[Cost Centre]]="","",Table1[[#This Row],[Cost Centre]])</f>
        <v/>
      </c>
      <c r="BE176" t="str">
        <f>IF(Table1[[#This Row],[Cost Centre]]="","",Table1[[#This Row],[Amount-1]])</f>
        <v/>
      </c>
      <c r="BF176"/>
      <c r="BG176"/>
      <c r="BH176"/>
      <c r="BI176"/>
      <c r="BJ176" t="str">
        <f>IF(Table1[[#This Row],[Date]]="","","No")</f>
        <v/>
      </c>
      <c r="BK176" t="str">
        <f>IF(Table1[[#This Row],[Date]]="","",IF(Table1[[#This Row],[Net Amt]]&lt;0,"Yes","No"))</f>
        <v/>
      </c>
      <c r="BL176" t="str">
        <f>IF(Table1[[#This Row],[Date]]="","",$C$3)</f>
        <v/>
      </c>
      <c r="BM176" t="str">
        <f>IF(Table1[[#This Row],[Date]]="","",-Table1[[#This Row],[Amount-1]])</f>
        <v/>
      </c>
      <c r="BO176" t="str">
        <f>IF(Table1[[#This Row],[Transaction Type]]="","",Table1[[#This Row],[Transaction Type]])</f>
        <v/>
      </c>
      <c r="BP176" t="str">
        <f>IF(Table1[[#This Row],[Instrument No.]]="","",Table1[[#This Row],[Instrument No.]])</f>
        <v/>
      </c>
      <c r="BQ176" t="str">
        <f>IF(Table1[[#This Row],[Instrument No.]]="","",Table1[[#This Row],[Amount-2]])</f>
        <v/>
      </c>
      <c r="BR176" t="str">
        <f>IF(Table1[[#This Row],[Instrument date]]="","",TEXT(Table1[[#This Row],[Instrument date]],"yyyymmdd"))</f>
        <v/>
      </c>
      <c r="BU176" s="48"/>
      <c r="BV176" s="48"/>
    </row>
    <row r="177" spans="1:74">
      <c r="A177" s="16">
        <f t="shared" si="2"/>
        <v>172</v>
      </c>
      <c r="B177" s="17"/>
      <c r="C177" s="57"/>
      <c r="D177" s="61"/>
      <c r="E177" s="61"/>
      <c r="F177" s="57"/>
      <c r="G177" s="18"/>
      <c r="H1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7" s="18"/>
      <c r="J177" s="18"/>
      <c r="K177" s="18"/>
      <c r="L177" s="18"/>
      <c r="M177" s="18"/>
      <c r="N177" s="51"/>
      <c r="O177" s="14">
        <f>IF(Table1[[#This Row],[Date]]="",COUNTA(B178:$B$1005),0)</f>
        <v>0</v>
      </c>
      <c r="P177" s="14">
        <f>IF(COUNTA(Table1[[#This Row],[Payments]:[Receipts]])=0,0,(IF(COUNTA(Table1[[#This Row],[Payments]:[Receipts]])&gt;1,1,0)))</f>
        <v>0</v>
      </c>
      <c r="Q177" s="14">
        <f>IF(Table1[[#This Row],[Date]]="",0,IF(AND(Table1[[#This Row],[Date]]&gt;=$Q$2,Table1[[#This Row],[Date]]&lt;=$Q$3),0,1))</f>
        <v>0</v>
      </c>
      <c r="R177" s="14">
        <f>IF(Table1[[#This Row],[Payments]]="",0,IF(ISNUMBER(Table1[[#This Row],[Payments]]),0,1))</f>
        <v>0</v>
      </c>
      <c r="S177" s="14">
        <f>IF(Table1[[#This Row],[Receipts]]="",0,IF(ISNUMBER(Table1[[#This Row],[Receipts]]),0,1))</f>
        <v>0</v>
      </c>
      <c r="T177" s="14">
        <f>IF(LEN(Table1[[#This Row],[Second Ledger]])&gt;0,IF(TYPE(VLOOKUP(Table1[[#This Row],[Second Ledger]],$CZ:$CZ,1,FALSE))=16,1,0),0)</f>
        <v>0</v>
      </c>
      <c r="U177" s="14">
        <f>IF(Table1[[#This Row],[Date]]="",0,IF(Table1[[#This Row],[Voucher Type]]&gt;0,IF(TYPE(VLOOKUP(Table1[[#This Row],[Voucher Type]],Table1[[#All],[Voucher Type Master]],1,FALSE))=16,1,0),0))</f>
        <v>0</v>
      </c>
      <c r="V1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7" s="14">
        <f>IF(LEN(Table1[[#This Row],[Cost Centre]])&gt;0,IF(TYPE(VLOOKUP(Table1[[#This Row],[Cost Centre]],$DA:$DA,1,FALSE))=16,1,0),0)</f>
        <v>0</v>
      </c>
      <c r="X177" s="14">
        <f>Table1[[#This Row],[Payments]]-Table1[[#This Row],[Receipts]]</f>
        <v>0</v>
      </c>
      <c r="Y177" s="14"/>
      <c r="Z177" s="14"/>
      <c r="AA177" s="14"/>
      <c r="AB177" s="13"/>
      <c r="AC177" s="39"/>
      <c r="AD177" s="39"/>
      <c r="AE177" s="39"/>
      <c r="AF177" s="39"/>
      <c r="AG177" s="42"/>
      <c r="AH1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7" t="str">
        <f>IF(Table1[[#This Row],[Date]]="","",TEXT(Table1[[#This Row],[Date]],"yyyymmdd"))</f>
        <v/>
      </c>
      <c r="AJ177" t="str">
        <f>Table1[[#This Row],[Date2]]</f>
        <v/>
      </c>
      <c r="AK177" t="str">
        <f>IF(Table1[[#This Row],[Date]]="","",Table1[[#This Row],[Voucher Type]])</f>
        <v/>
      </c>
      <c r="AL177" t="str">
        <f>IF(Table1[[#This Row],[Date]]="","",Table1[[#This Row],[Voucher No]])</f>
        <v/>
      </c>
      <c r="AM177" t="str">
        <f>IF(Table1[[#This Row],[Date]]="","",Table1[[#This Row],[Narration]])</f>
        <v/>
      </c>
      <c r="AN177" t="str">
        <f>IF(Table1[[#This Row],[Date]]="","","tallytools-voucherentry-adhjadhh-"&amp;$AH$1&amp;ROW())</f>
        <v/>
      </c>
      <c r="AO177" t="str">
        <f>IF(Table1[[#This Row],[Date]]="","",$AH$1)</f>
        <v/>
      </c>
      <c r="AP177"/>
      <c r="AQ177" t="str">
        <f>IF(Table1[[#This Row],[Date]]="","","No")</f>
        <v/>
      </c>
      <c r="AR177" t="str">
        <f>IF(Table1[[#This Row],[Date]]="","",IF(Table1[[#This Row],[Net Amt]]&lt;0,"No","Yes"))</f>
        <v/>
      </c>
      <c r="AS177" t="str">
        <f>IF(Table1[[#This Row],[Date]]="","",Table1[[#This Row],[Second Ledger]])</f>
        <v/>
      </c>
      <c r="AT177" t="str">
        <f>IF(Table1[[#This Row],[Date]]="","",IF(Table1[[#This Row],[DP-1]]="Yes",-(Table1[[#This Row],[Payments]]+Table1[[#This Row],[Receipts]]),Table1[[#This Row],[Payments]]+Table1[[#This Row],[Receipts]]))</f>
        <v/>
      </c>
      <c r="AU177"/>
      <c r="AV177" t="str">
        <f>IF(Table1[[#This Row],[Bill Ref No]]="","",Table1[[#This Row],[Bill Ref No]])</f>
        <v/>
      </c>
      <c r="AW177" t="str">
        <f>IF(Table1[[#This Row],[Bill ref name]]="","","New Ref")</f>
        <v/>
      </c>
      <c r="AX177" t="str">
        <f>IF(Table1[[#This Row],[Bill ref name]]="","",Table1[[#This Row],[Amount-1]])</f>
        <v/>
      </c>
      <c r="AY177"/>
      <c r="AZ177"/>
      <c r="BA177" t="str">
        <f>IF(Table1[[#This Row],[Cost Centre]]="","","Primary Cost Category")</f>
        <v/>
      </c>
      <c r="BB177" t="str">
        <f>IF(Table1[[#This Row],[Cost Centre]]="","",Table1[[#This Row],[DP-1]])</f>
        <v/>
      </c>
      <c r="BC177"/>
      <c r="BD177" t="str">
        <f>IF(Table1[[#This Row],[Cost Centre]]="","",Table1[[#This Row],[Cost Centre]])</f>
        <v/>
      </c>
      <c r="BE177" t="str">
        <f>IF(Table1[[#This Row],[Cost Centre]]="","",Table1[[#This Row],[Amount-1]])</f>
        <v/>
      </c>
      <c r="BF177"/>
      <c r="BG177"/>
      <c r="BH177"/>
      <c r="BI177"/>
      <c r="BJ177" t="str">
        <f>IF(Table1[[#This Row],[Date]]="","","No")</f>
        <v/>
      </c>
      <c r="BK177" t="str">
        <f>IF(Table1[[#This Row],[Date]]="","",IF(Table1[[#This Row],[Net Amt]]&lt;0,"Yes","No"))</f>
        <v/>
      </c>
      <c r="BL177" t="str">
        <f>IF(Table1[[#This Row],[Date]]="","",$C$3)</f>
        <v/>
      </c>
      <c r="BM177" t="str">
        <f>IF(Table1[[#This Row],[Date]]="","",-Table1[[#This Row],[Amount-1]])</f>
        <v/>
      </c>
      <c r="BO177" t="str">
        <f>IF(Table1[[#This Row],[Transaction Type]]="","",Table1[[#This Row],[Transaction Type]])</f>
        <v/>
      </c>
      <c r="BP177" t="str">
        <f>IF(Table1[[#This Row],[Instrument No.]]="","",Table1[[#This Row],[Instrument No.]])</f>
        <v/>
      </c>
      <c r="BQ177" t="str">
        <f>IF(Table1[[#This Row],[Instrument No.]]="","",Table1[[#This Row],[Amount-2]])</f>
        <v/>
      </c>
      <c r="BR177" t="str">
        <f>IF(Table1[[#This Row],[Instrument date]]="","",TEXT(Table1[[#This Row],[Instrument date]],"yyyymmdd"))</f>
        <v/>
      </c>
      <c r="BU177" s="48"/>
      <c r="BV177" s="48"/>
    </row>
    <row r="178" spans="1:74">
      <c r="A178" s="16">
        <f t="shared" si="2"/>
        <v>173</v>
      </c>
      <c r="B178" s="17"/>
      <c r="C178" s="57"/>
      <c r="D178" s="61"/>
      <c r="E178" s="61"/>
      <c r="F178" s="57"/>
      <c r="G178" s="18"/>
      <c r="H1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8" s="18"/>
      <c r="J178" s="18"/>
      <c r="K178" s="18"/>
      <c r="L178" s="18"/>
      <c r="M178" s="18"/>
      <c r="N178" s="51"/>
      <c r="O178" s="14">
        <f>IF(Table1[[#This Row],[Date]]="",COUNTA(B179:$B$1005),0)</f>
        <v>0</v>
      </c>
      <c r="P178" s="14">
        <f>IF(COUNTA(Table1[[#This Row],[Payments]:[Receipts]])=0,0,(IF(COUNTA(Table1[[#This Row],[Payments]:[Receipts]])&gt;1,1,0)))</f>
        <v>0</v>
      </c>
      <c r="Q178" s="14">
        <f>IF(Table1[[#This Row],[Date]]="",0,IF(AND(Table1[[#This Row],[Date]]&gt;=$Q$2,Table1[[#This Row],[Date]]&lt;=$Q$3),0,1))</f>
        <v>0</v>
      </c>
      <c r="R178" s="14">
        <f>IF(Table1[[#This Row],[Payments]]="",0,IF(ISNUMBER(Table1[[#This Row],[Payments]]),0,1))</f>
        <v>0</v>
      </c>
      <c r="S178" s="14">
        <f>IF(Table1[[#This Row],[Receipts]]="",0,IF(ISNUMBER(Table1[[#This Row],[Receipts]]),0,1))</f>
        <v>0</v>
      </c>
      <c r="T178" s="14">
        <f>IF(LEN(Table1[[#This Row],[Second Ledger]])&gt;0,IF(TYPE(VLOOKUP(Table1[[#This Row],[Second Ledger]],$CZ:$CZ,1,FALSE))=16,1,0),0)</f>
        <v>0</v>
      </c>
      <c r="U178" s="14">
        <f>IF(Table1[[#This Row],[Date]]="",0,IF(Table1[[#This Row],[Voucher Type]]&gt;0,IF(TYPE(VLOOKUP(Table1[[#This Row],[Voucher Type]],Table1[[#All],[Voucher Type Master]],1,FALSE))=16,1,0),0))</f>
        <v>0</v>
      </c>
      <c r="V1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8" s="14">
        <f>IF(LEN(Table1[[#This Row],[Cost Centre]])&gt;0,IF(TYPE(VLOOKUP(Table1[[#This Row],[Cost Centre]],$DA:$DA,1,FALSE))=16,1,0),0)</f>
        <v>0</v>
      </c>
      <c r="X178" s="14">
        <f>Table1[[#This Row],[Payments]]-Table1[[#This Row],[Receipts]]</f>
        <v>0</v>
      </c>
      <c r="Y178" s="14"/>
      <c r="Z178" s="14"/>
      <c r="AA178" s="14"/>
      <c r="AB178" s="13"/>
      <c r="AC178" s="39"/>
      <c r="AD178" s="39"/>
      <c r="AE178" s="39"/>
      <c r="AF178" s="39"/>
      <c r="AG178" s="42"/>
      <c r="AH1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8" t="str">
        <f>IF(Table1[[#This Row],[Date]]="","",TEXT(Table1[[#This Row],[Date]],"yyyymmdd"))</f>
        <v/>
      </c>
      <c r="AJ178" t="str">
        <f>Table1[[#This Row],[Date2]]</f>
        <v/>
      </c>
      <c r="AK178" t="str">
        <f>IF(Table1[[#This Row],[Date]]="","",Table1[[#This Row],[Voucher Type]])</f>
        <v/>
      </c>
      <c r="AL178" t="str">
        <f>IF(Table1[[#This Row],[Date]]="","",Table1[[#This Row],[Voucher No]])</f>
        <v/>
      </c>
      <c r="AM178" t="str">
        <f>IF(Table1[[#This Row],[Date]]="","",Table1[[#This Row],[Narration]])</f>
        <v/>
      </c>
      <c r="AN178" t="str">
        <f>IF(Table1[[#This Row],[Date]]="","","tallytools-voucherentry-adhjadhh-"&amp;$AH$1&amp;ROW())</f>
        <v/>
      </c>
      <c r="AO178" t="str">
        <f>IF(Table1[[#This Row],[Date]]="","",$AH$1)</f>
        <v/>
      </c>
      <c r="AP178"/>
      <c r="AQ178" t="str">
        <f>IF(Table1[[#This Row],[Date]]="","","No")</f>
        <v/>
      </c>
      <c r="AR178" t="str">
        <f>IF(Table1[[#This Row],[Date]]="","",IF(Table1[[#This Row],[Net Amt]]&lt;0,"No","Yes"))</f>
        <v/>
      </c>
      <c r="AS178" t="str">
        <f>IF(Table1[[#This Row],[Date]]="","",Table1[[#This Row],[Second Ledger]])</f>
        <v/>
      </c>
      <c r="AT178" t="str">
        <f>IF(Table1[[#This Row],[Date]]="","",IF(Table1[[#This Row],[DP-1]]="Yes",-(Table1[[#This Row],[Payments]]+Table1[[#This Row],[Receipts]]),Table1[[#This Row],[Payments]]+Table1[[#This Row],[Receipts]]))</f>
        <v/>
      </c>
      <c r="AU178"/>
      <c r="AV178" t="str">
        <f>IF(Table1[[#This Row],[Bill Ref No]]="","",Table1[[#This Row],[Bill Ref No]])</f>
        <v/>
      </c>
      <c r="AW178" t="str">
        <f>IF(Table1[[#This Row],[Bill ref name]]="","","New Ref")</f>
        <v/>
      </c>
      <c r="AX178" t="str">
        <f>IF(Table1[[#This Row],[Bill ref name]]="","",Table1[[#This Row],[Amount-1]])</f>
        <v/>
      </c>
      <c r="AY178"/>
      <c r="AZ178"/>
      <c r="BA178" t="str">
        <f>IF(Table1[[#This Row],[Cost Centre]]="","","Primary Cost Category")</f>
        <v/>
      </c>
      <c r="BB178" t="str">
        <f>IF(Table1[[#This Row],[Cost Centre]]="","",Table1[[#This Row],[DP-1]])</f>
        <v/>
      </c>
      <c r="BC178"/>
      <c r="BD178" t="str">
        <f>IF(Table1[[#This Row],[Cost Centre]]="","",Table1[[#This Row],[Cost Centre]])</f>
        <v/>
      </c>
      <c r="BE178" t="str">
        <f>IF(Table1[[#This Row],[Cost Centre]]="","",Table1[[#This Row],[Amount-1]])</f>
        <v/>
      </c>
      <c r="BF178"/>
      <c r="BG178"/>
      <c r="BH178"/>
      <c r="BI178"/>
      <c r="BJ178" t="str">
        <f>IF(Table1[[#This Row],[Date]]="","","No")</f>
        <v/>
      </c>
      <c r="BK178" t="str">
        <f>IF(Table1[[#This Row],[Date]]="","",IF(Table1[[#This Row],[Net Amt]]&lt;0,"Yes","No"))</f>
        <v/>
      </c>
      <c r="BL178" t="str">
        <f>IF(Table1[[#This Row],[Date]]="","",$C$3)</f>
        <v/>
      </c>
      <c r="BM178" t="str">
        <f>IF(Table1[[#This Row],[Date]]="","",-Table1[[#This Row],[Amount-1]])</f>
        <v/>
      </c>
      <c r="BO178" t="str">
        <f>IF(Table1[[#This Row],[Transaction Type]]="","",Table1[[#This Row],[Transaction Type]])</f>
        <v/>
      </c>
      <c r="BP178" t="str">
        <f>IF(Table1[[#This Row],[Instrument No.]]="","",Table1[[#This Row],[Instrument No.]])</f>
        <v/>
      </c>
      <c r="BQ178" t="str">
        <f>IF(Table1[[#This Row],[Instrument No.]]="","",Table1[[#This Row],[Amount-2]])</f>
        <v/>
      </c>
      <c r="BR178" t="str">
        <f>IF(Table1[[#This Row],[Instrument date]]="","",TEXT(Table1[[#This Row],[Instrument date]],"yyyymmdd"))</f>
        <v/>
      </c>
      <c r="BU178" s="48"/>
      <c r="BV178" s="48"/>
    </row>
    <row r="179" spans="1:74">
      <c r="A179" s="16">
        <f t="shared" si="2"/>
        <v>174</v>
      </c>
      <c r="B179" s="17"/>
      <c r="C179" s="57"/>
      <c r="D179" s="61"/>
      <c r="E179" s="61"/>
      <c r="F179" s="57"/>
      <c r="G179" s="18"/>
      <c r="H1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79" s="18"/>
      <c r="J179" s="18"/>
      <c r="K179" s="18"/>
      <c r="L179" s="18"/>
      <c r="M179" s="18"/>
      <c r="N179" s="51"/>
      <c r="O179" s="14">
        <f>IF(Table1[[#This Row],[Date]]="",COUNTA(B180:$B$1005),0)</f>
        <v>0</v>
      </c>
      <c r="P179" s="14">
        <f>IF(COUNTA(Table1[[#This Row],[Payments]:[Receipts]])=0,0,(IF(COUNTA(Table1[[#This Row],[Payments]:[Receipts]])&gt;1,1,0)))</f>
        <v>0</v>
      </c>
      <c r="Q179" s="14">
        <f>IF(Table1[[#This Row],[Date]]="",0,IF(AND(Table1[[#This Row],[Date]]&gt;=$Q$2,Table1[[#This Row],[Date]]&lt;=$Q$3),0,1))</f>
        <v>0</v>
      </c>
      <c r="R179" s="14">
        <f>IF(Table1[[#This Row],[Payments]]="",0,IF(ISNUMBER(Table1[[#This Row],[Payments]]),0,1))</f>
        <v>0</v>
      </c>
      <c r="S179" s="14">
        <f>IF(Table1[[#This Row],[Receipts]]="",0,IF(ISNUMBER(Table1[[#This Row],[Receipts]]),0,1))</f>
        <v>0</v>
      </c>
      <c r="T179" s="14">
        <f>IF(LEN(Table1[[#This Row],[Second Ledger]])&gt;0,IF(TYPE(VLOOKUP(Table1[[#This Row],[Second Ledger]],$CZ:$CZ,1,FALSE))=16,1,0),0)</f>
        <v>0</v>
      </c>
      <c r="U179" s="14">
        <f>IF(Table1[[#This Row],[Date]]="",0,IF(Table1[[#This Row],[Voucher Type]]&gt;0,IF(TYPE(VLOOKUP(Table1[[#This Row],[Voucher Type]],Table1[[#All],[Voucher Type Master]],1,FALSE))=16,1,0),0))</f>
        <v>0</v>
      </c>
      <c r="V1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79" s="14">
        <f>IF(LEN(Table1[[#This Row],[Cost Centre]])&gt;0,IF(TYPE(VLOOKUP(Table1[[#This Row],[Cost Centre]],$DA:$DA,1,FALSE))=16,1,0),0)</f>
        <v>0</v>
      </c>
      <c r="X179" s="14">
        <f>Table1[[#This Row],[Payments]]-Table1[[#This Row],[Receipts]]</f>
        <v>0</v>
      </c>
      <c r="Y179" s="14"/>
      <c r="Z179" s="14"/>
      <c r="AA179" s="14"/>
      <c r="AB179" s="13"/>
      <c r="AC179" s="39"/>
      <c r="AD179" s="39"/>
      <c r="AE179" s="39"/>
      <c r="AF179" s="39"/>
      <c r="AG179" s="42"/>
      <c r="AH1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79" t="str">
        <f>IF(Table1[[#This Row],[Date]]="","",TEXT(Table1[[#This Row],[Date]],"yyyymmdd"))</f>
        <v/>
      </c>
      <c r="AJ179" t="str">
        <f>Table1[[#This Row],[Date2]]</f>
        <v/>
      </c>
      <c r="AK179" t="str">
        <f>IF(Table1[[#This Row],[Date]]="","",Table1[[#This Row],[Voucher Type]])</f>
        <v/>
      </c>
      <c r="AL179" t="str">
        <f>IF(Table1[[#This Row],[Date]]="","",Table1[[#This Row],[Voucher No]])</f>
        <v/>
      </c>
      <c r="AM179" t="str">
        <f>IF(Table1[[#This Row],[Date]]="","",Table1[[#This Row],[Narration]])</f>
        <v/>
      </c>
      <c r="AN179" t="str">
        <f>IF(Table1[[#This Row],[Date]]="","","tallytools-voucherentry-adhjadhh-"&amp;$AH$1&amp;ROW())</f>
        <v/>
      </c>
      <c r="AO179" t="str">
        <f>IF(Table1[[#This Row],[Date]]="","",$AH$1)</f>
        <v/>
      </c>
      <c r="AP179"/>
      <c r="AQ179" t="str">
        <f>IF(Table1[[#This Row],[Date]]="","","No")</f>
        <v/>
      </c>
      <c r="AR179" t="str">
        <f>IF(Table1[[#This Row],[Date]]="","",IF(Table1[[#This Row],[Net Amt]]&lt;0,"No","Yes"))</f>
        <v/>
      </c>
      <c r="AS179" t="str">
        <f>IF(Table1[[#This Row],[Date]]="","",Table1[[#This Row],[Second Ledger]])</f>
        <v/>
      </c>
      <c r="AT179" t="str">
        <f>IF(Table1[[#This Row],[Date]]="","",IF(Table1[[#This Row],[DP-1]]="Yes",-(Table1[[#This Row],[Payments]]+Table1[[#This Row],[Receipts]]),Table1[[#This Row],[Payments]]+Table1[[#This Row],[Receipts]]))</f>
        <v/>
      </c>
      <c r="AU179"/>
      <c r="AV179" t="str">
        <f>IF(Table1[[#This Row],[Bill Ref No]]="","",Table1[[#This Row],[Bill Ref No]])</f>
        <v/>
      </c>
      <c r="AW179" t="str">
        <f>IF(Table1[[#This Row],[Bill ref name]]="","","New Ref")</f>
        <v/>
      </c>
      <c r="AX179" t="str">
        <f>IF(Table1[[#This Row],[Bill ref name]]="","",Table1[[#This Row],[Amount-1]])</f>
        <v/>
      </c>
      <c r="AY179"/>
      <c r="AZ179"/>
      <c r="BA179" t="str">
        <f>IF(Table1[[#This Row],[Cost Centre]]="","","Primary Cost Category")</f>
        <v/>
      </c>
      <c r="BB179" t="str">
        <f>IF(Table1[[#This Row],[Cost Centre]]="","",Table1[[#This Row],[DP-1]])</f>
        <v/>
      </c>
      <c r="BC179"/>
      <c r="BD179" t="str">
        <f>IF(Table1[[#This Row],[Cost Centre]]="","",Table1[[#This Row],[Cost Centre]])</f>
        <v/>
      </c>
      <c r="BE179" t="str">
        <f>IF(Table1[[#This Row],[Cost Centre]]="","",Table1[[#This Row],[Amount-1]])</f>
        <v/>
      </c>
      <c r="BF179"/>
      <c r="BG179"/>
      <c r="BH179"/>
      <c r="BI179"/>
      <c r="BJ179" t="str">
        <f>IF(Table1[[#This Row],[Date]]="","","No")</f>
        <v/>
      </c>
      <c r="BK179" t="str">
        <f>IF(Table1[[#This Row],[Date]]="","",IF(Table1[[#This Row],[Net Amt]]&lt;0,"Yes","No"))</f>
        <v/>
      </c>
      <c r="BL179" t="str">
        <f>IF(Table1[[#This Row],[Date]]="","",$C$3)</f>
        <v/>
      </c>
      <c r="BM179" t="str">
        <f>IF(Table1[[#This Row],[Date]]="","",-Table1[[#This Row],[Amount-1]])</f>
        <v/>
      </c>
      <c r="BO179" t="str">
        <f>IF(Table1[[#This Row],[Transaction Type]]="","",Table1[[#This Row],[Transaction Type]])</f>
        <v/>
      </c>
      <c r="BP179" t="str">
        <f>IF(Table1[[#This Row],[Instrument No.]]="","",Table1[[#This Row],[Instrument No.]])</f>
        <v/>
      </c>
      <c r="BQ179" t="str">
        <f>IF(Table1[[#This Row],[Instrument No.]]="","",Table1[[#This Row],[Amount-2]])</f>
        <v/>
      </c>
      <c r="BR179" t="str">
        <f>IF(Table1[[#This Row],[Instrument date]]="","",TEXT(Table1[[#This Row],[Instrument date]],"yyyymmdd"))</f>
        <v/>
      </c>
      <c r="BU179" s="48"/>
      <c r="BV179" s="48"/>
    </row>
    <row r="180" spans="1:74">
      <c r="A180" s="16">
        <f t="shared" si="2"/>
        <v>175</v>
      </c>
      <c r="B180" s="17"/>
      <c r="C180" s="57"/>
      <c r="D180" s="61"/>
      <c r="E180" s="61"/>
      <c r="F180" s="57"/>
      <c r="G180" s="18"/>
      <c r="H1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0" s="18"/>
      <c r="J180" s="18"/>
      <c r="K180" s="18"/>
      <c r="L180" s="18"/>
      <c r="M180" s="18"/>
      <c r="N180" s="51"/>
      <c r="O180" s="14">
        <f>IF(Table1[[#This Row],[Date]]="",COUNTA(B181:$B$1005),0)</f>
        <v>0</v>
      </c>
      <c r="P180" s="14">
        <f>IF(COUNTA(Table1[[#This Row],[Payments]:[Receipts]])=0,0,(IF(COUNTA(Table1[[#This Row],[Payments]:[Receipts]])&gt;1,1,0)))</f>
        <v>0</v>
      </c>
      <c r="Q180" s="14">
        <f>IF(Table1[[#This Row],[Date]]="",0,IF(AND(Table1[[#This Row],[Date]]&gt;=$Q$2,Table1[[#This Row],[Date]]&lt;=$Q$3),0,1))</f>
        <v>0</v>
      </c>
      <c r="R180" s="14">
        <f>IF(Table1[[#This Row],[Payments]]="",0,IF(ISNUMBER(Table1[[#This Row],[Payments]]),0,1))</f>
        <v>0</v>
      </c>
      <c r="S180" s="14">
        <f>IF(Table1[[#This Row],[Receipts]]="",0,IF(ISNUMBER(Table1[[#This Row],[Receipts]]),0,1))</f>
        <v>0</v>
      </c>
      <c r="T180" s="14">
        <f>IF(LEN(Table1[[#This Row],[Second Ledger]])&gt;0,IF(TYPE(VLOOKUP(Table1[[#This Row],[Second Ledger]],$CZ:$CZ,1,FALSE))=16,1,0),0)</f>
        <v>0</v>
      </c>
      <c r="U180" s="14">
        <f>IF(Table1[[#This Row],[Date]]="",0,IF(Table1[[#This Row],[Voucher Type]]&gt;0,IF(TYPE(VLOOKUP(Table1[[#This Row],[Voucher Type]],Table1[[#All],[Voucher Type Master]],1,FALSE))=16,1,0),0))</f>
        <v>0</v>
      </c>
      <c r="V1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0" s="14">
        <f>IF(LEN(Table1[[#This Row],[Cost Centre]])&gt;0,IF(TYPE(VLOOKUP(Table1[[#This Row],[Cost Centre]],$DA:$DA,1,FALSE))=16,1,0),0)</f>
        <v>0</v>
      </c>
      <c r="X180" s="14">
        <f>Table1[[#This Row],[Payments]]-Table1[[#This Row],[Receipts]]</f>
        <v>0</v>
      </c>
      <c r="Y180" s="14"/>
      <c r="Z180" s="14"/>
      <c r="AA180" s="14"/>
      <c r="AB180" s="13"/>
      <c r="AC180" s="39"/>
      <c r="AD180" s="39"/>
      <c r="AE180" s="39"/>
      <c r="AF180" s="39"/>
      <c r="AG180" s="42"/>
      <c r="AH1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0" t="str">
        <f>IF(Table1[[#This Row],[Date]]="","",TEXT(Table1[[#This Row],[Date]],"yyyymmdd"))</f>
        <v/>
      </c>
      <c r="AJ180" t="str">
        <f>Table1[[#This Row],[Date2]]</f>
        <v/>
      </c>
      <c r="AK180" t="str">
        <f>IF(Table1[[#This Row],[Date]]="","",Table1[[#This Row],[Voucher Type]])</f>
        <v/>
      </c>
      <c r="AL180" t="str">
        <f>IF(Table1[[#This Row],[Date]]="","",Table1[[#This Row],[Voucher No]])</f>
        <v/>
      </c>
      <c r="AM180" t="str">
        <f>IF(Table1[[#This Row],[Date]]="","",Table1[[#This Row],[Narration]])</f>
        <v/>
      </c>
      <c r="AN180" t="str">
        <f>IF(Table1[[#This Row],[Date]]="","","tallytools-voucherentry-adhjadhh-"&amp;$AH$1&amp;ROW())</f>
        <v/>
      </c>
      <c r="AO180" t="str">
        <f>IF(Table1[[#This Row],[Date]]="","",$AH$1)</f>
        <v/>
      </c>
      <c r="AP180"/>
      <c r="AQ180" t="str">
        <f>IF(Table1[[#This Row],[Date]]="","","No")</f>
        <v/>
      </c>
      <c r="AR180" t="str">
        <f>IF(Table1[[#This Row],[Date]]="","",IF(Table1[[#This Row],[Net Amt]]&lt;0,"No","Yes"))</f>
        <v/>
      </c>
      <c r="AS180" t="str">
        <f>IF(Table1[[#This Row],[Date]]="","",Table1[[#This Row],[Second Ledger]])</f>
        <v/>
      </c>
      <c r="AT180" t="str">
        <f>IF(Table1[[#This Row],[Date]]="","",IF(Table1[[#This Row],[DP-1]]="Yes",-(Table1[[#This Row],[Payments]]+Table1[[#This Row],[Receipts]]),Table1[[#This Row],[Payments]]+Table1[[#This Row],[Receipts]]))</f>
        <v/>
      </c>
      <c r="AU180"/>
      <c r="AV180" t="str">
        <f>IF(Table1[[#This Row],[Bill Ref No]]="","",Table1[[#This Row],[Bill Ref No]])</f>
        <v/>
      </c>
      <c r="AW180" t="str">
        <f>IF(Table1[[#This Row],[Bill ref name]]="","","New Ref")</f>
        <v/>
      </c>
      <c r="AX180" t="str">
        <f>IF(Table1[[#This Row],[Bill ref name]]="","",Table1[[#This Row],[Amount-1]])</f>
        <v/>
      </c>
      <c r="AY180"/>
      <c r="AZ180"/>
      <c r="BA180" t="str">
        <f>IF(Table1[[#This Row],[Cost Centre]]="","","Primary Cost Category")</f>
        <v/>
      </c>
      <c r="BB180" t="str">
        <f>IF(Table1[[#This Row],[Cost Centre]]="","",Table1[[#This Row],[DP-1]])</f>
        <v/>
      </c>
      <c r="BC180"/>
      <c r="BD180" t="str">
        <f>IF(Table1[[#This Row],[Cost Centre]]="","",Table1[[#This Row],[Cost Centre]])</f>
        <v/>
      </c>
      <c r="BE180" t="str">
        <f>IF(Table1[[#This Row],[Cost Centre]]="","",Table1[[#This Row],[Amount-1]])</f>
        <v/>
      </c>
      <c r="BF180"/>
      <c r="BG180"/>
      <c r="BH180"/>
      <c r="BI180"/>
      <c r="BJ180" t="str">
        <f>IF(Table1[[#This Row],[Date]]="","","No")</f>
        <v/>
      </c>
      <c r="BK180" t="str">
        <f>IF(Table1[[#This Row],[Date]]="","",IF(Table1[[#This Row],[Net Amt]]&lt;0,"Yes","No"))</f>
        <v/>
      </c>
      <c r="BL180" t="str">
        <f>IF(Table1[[#This Row],[Date]]="","",$C$3)</f>
        <v/>
      </c>
      <c r="BM180" t="str">
        <f>IF(Table1[[#This Row],[Date]]="","",-Table1[[#This Row],[Amount-1]])</f>
        <v/>
      </c>
      <c r="BO180" t="str">
        <f>IF(Table1[[#This Row],[Transaction Type]]="","",Table1[[#This Row],[Transaction Type]])</f>
        <v/>
      </c>
      <c r="BP180" t="str">
        <f>IF(Table1[[#This Row],[Instrument No.]]="","",Table1[[#This Row],[Instrument No.]])</f>
        <v/>
      </c>
      <c r="BQ180" t="str">
        <f>IF(Table1[[#This Row],[Instrument No.]]="","",Table1[[#This Row],[Amount-2]])</f>
        <v/>
      </c>
      <c r="BR180" t="str">
        <f>IF(Table1[[#This Row],[Instrument date]]="","",TEXT(Table1[[#This Row],[Instrument date]],"yyyymmdd"))</f>
        <v/>
      </c>
      <c r="BU180" s="48"/>
      <c r="BV180" s="48"/>
    </row>
    <row r="181" spans="1:74">
      <c r="A181" s="16">
        <f t="shared" si="2"/>
        <v>176</v>
      </c>
      <c r="B181" s="17"/>
      <c r="C181" s="57"/>
      <c r="D181" s="61"/>
      <c r="E181" s="61"/>
      <c r="F181" s="57"/>
      <c r="G181" s="18"/>
      <c r="H1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1" s="18"/>
      <c r="J181" s="18"/>
      <c r="K181" s="18"/>
      <c r="L181" s="18"/>
      <c r="M181" s="18"/>
      <c r="N181" s="51"/>
      <c r="O181" s="14">
        <f>IF(Table1[[#This Row],[Date]]="",COUNTA(B182:$B$1005),0)</f>
        <v>0</v>
      </c>
      <c r="P181" s="14">
        <f>IF(COUNTA(Table1[[#This Row],[Payments]:[Receipts]])=0,0,(IF(COUNTA(Table1[[#This Row],[Payments]:[Receipts]])&gt;1,1,0)))</f>
        <v>0</v>
      </c>
      <c r="Q181" s="14">
        <f>IF(Table1[[#This Row],[Date]]="",0,IF(AND(Table1[[#This Row],[Date]]&gt;=$Q$2,Table1[[#This Row],[Date]]&lt;=$Q$3),0,1))</f>
        <v>0</v>
      </c>
      <c r="R181" s="14">
        <f>IF(Table1[[#This Row],[Payments]]="",0,IF(ISNUMBER(Table1[[#This Row],[Payments]]),0,1))</f>
        <v>0</v>
      </c>
      <c r="S181" s="14">
        <f>IF(Table1[[#This Row],[Receipts]]="",0,IF(ISNUMBER(Table1[[#This Row],[Receipts]]),0,1))</f>
        <v>0</v>
      </c>
      <c r="T181" s="14">
        <f>IF(LEN(Table1[[#This Row],[Second Ledger]])&gt;0,IF(TYPE(VLOOKUP(Table1[[#This Row],[Second Ledger]],$CZ:$CZ,1,FALSE))=16,1,0),0)</f>
        <v>0</v>
      </c>
      <c r="U181" s="14">
        <f>IF(Table1[[#This Row],[Date]]="",0,IF(Table1[[#This Row],[Voucher Type]]&gt;0,IF(TYPE(VLOOKUP(Table1[[#This Row],[Voucher Type]],Table1[[#All],[Voucher Type Master]],1,FALSE))=16,1,0),0))</f>
        <v>0</v>
      </c>
      <c r="V1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1" s="14">
        <f>IF(LEN(Table1[[#This Row],[Cost Centre]])&gt;0,IF(TYPE(VLOOKUP(Table1[[#This Row],[Cost Centre]],$DA:$DA,1,FALSE))=16,1,0),0)</f>
        <v>0</v>
      </c>
      <c r="X181" s="14">
        <f>Table1[[#This Row],[Payments]]-Table1[[#This Row],[Receipts]]</f>
        <v>0</v>
      </c>
      <c r="Y181" s="14"/>
      <c r="Z181" s="14"/>
      <c r="AA181" s="14"/>
      <c r="AB181" s="13"/>
      <c r="AC181" s="39"/>
      <c r="AD181" s="39"/>
      <c r="AE181" s="39"/>
      <c r="AF181" s="39"/>
      <c r="AG181" s="42"/>
      <c r="AH1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1" t="str">
        <f>IF(Table1[[#This Row],[Date]]="","",TEXT(Table1[[#This Row],[Date]],"yyyymmdd"))</f>
        <v/>
      </c>
      <c r="AJ181" t="str">
        <f>Table1[[#This Row],[Date2]]</f>
        <v/>
      </c>
      <c r="AK181" t="str">
        <f>IF(Table1[[#This Row],[Date]]="","",Table1[[#This Row],[Voucher Type]])</f>
        <v/>
      </c>
      <c r="AL181" t="str">
        <f>IF(Table1[[#This Row],[Date]]="","",Table1[[#This Row],[Voucher No]])</f>
        <v/>
      </c>
      <c r="AM181" t="str">
        <f>IF(Table1[[#This Row],[Date]]="","",Table1[[#This Row],[Narration]])</f>
        <v/>
      </c>
      <c r="AN181" t="str">
        <f>IF(Table1[[#This Row],[Date]]="","","tallytools-voucherentry-adhjadhh-"&amp;$AH$1&amp;ROW())</f>
        <v/>
      </c>
      <c r="AO181" t="str">
        <f>IF(Table1[[#This Row],[Date]]="","",$AH$1)</f>
        <v/>
      </c>
      <c r="AP181"/>
      <c r="AQ181" t="str">
        <f>IF(Table1[[#This Row],[Date]]="","","No")</f>
        <v/>
      </c>
      <c r="AR181" t="str">
        <f>IF(Table1[[#This Row],[Date]]="","",IF(Table1[[#This Row],[Net Amt]]&lt;0,"No","Yes"))</f>
        <v/>
      </c>
      <c r="AS181" t="str">
        <f>IF(Table1[[#This Row],[Date]]="","",Table1[[#This Row],[Second Ledger]])</f>
        <v/>
      </c>
      <c r="AT181" t="str">
        <f>IF(Table1[[#This Row],[Date]]="","",IF(Table1[[#This Row],[DP-1]]="Yes",-(Table1[[#This Row],[Payments]]+Table1[[#This Row],[Receipts]]),Table1[[#This Row],[Payments]]+Table1[[#This Row],[Receipts]]))</f>
        <v/>
      </c>
      <c r="AU181"/>
      <c r="AV181" t="str">
        <f>IF(Table1[[#This Row],[Bill Ref No]]="","",Table1[[#This Row],[Bill Ref No]])</f>
        <v/>
      </c>
      <c r="AW181" t="str">
        <f>IF(Table1[[#This Row],[Bill ref name]]="","","New Ref")</f>
        <v/>
      </c>
      <c r="AX181" t="str">
        <f>IF(Table1[[#This Row],[Bill ref name]]="","",Table1[[#This Row],[Amount-1]])</f>
        <v/>
      </c>
      <c r="AY181"/>
      <c r="AZ181"/>
      <c r="BA181" t="str">
        <f>IF(Table1[[#This Row],[Cost Centre]]="","","Primary Cost Category")</f>
        <v/>
      </c>
      <c r="BB181" t="str">
        <f>IF(Table1[[#This Row],[Cost Centre]]="","",Table1[[#This Row],[DP-1]])</f>
        <v/>
      </c>
      <c r="BC181"/>
      <c r="BD181" t="str">
        <f>IF(Table1[[#This Row],[Cost Centre]]="","",Table1[[#This Row],[Cost Centre]])</f>
        <v/>
      </c>
      <c r="BE181" t="str">
        <f>IF(Table1[[#This Row],[Cost Centre]]="","",Table1[[#This Row],[Amount-1]])</f>
        <v/>
      </c>
      <c r="BF181"/>
      <c r="BG181"/>
      <c r="BH181"/>
      <c r="BI181"/>
      <c r="BJ181" t="str">
        <f>IF(Table1[[#This Row],[Date]]="","","No")</f>
        <v/>
      </c>
      <c r="BK181" t="str">
        <f>IF(Table1[[#This Row],[Date]]="","",IF(Table1[[#This Row],[Net Amt]]&lt;0,"Yes","No"))</f>
        <v/>
      </c>
      <c r="BL181" t="str">
        <f>IF(Table1[[#This Row],[Date]]="","",$C$3)</f>
        <v/>
      </c>
      <c r="BM181" t="str">
        <f>IF(Table1[[#This Row],[Date]]="","",-Table1[[#This Row],[Amount-1]])</f>
        <v/>
      </c>
      <c r="BO181" t="str">
        <f>IF(Table1[[#This Row],[Transaction Type]]="","",Table1[[#This Row],[Transaction Type]])</f>
        <v/>
      </c>
      <c r="BP181" t="str">
        <f>IF(Table1[[#This Row],[Instrument No.]]="","",Table1[[#This Row],[Instrument No.]])</f>
        <v/>
      </c>
      <c r="BQ181" t="str">
        <f>IF(Table1[[#This Row],[Instrument No.]]="","",Table1[[#This Row],[Amount-2]])</f>
        <v/>
      </c>
      <c r="BR181" t="str">
        <f>IF(Table1[[#This Row],[Instrument date]]="","",TEXT(Table1[[#This Row],[Instrument date]],"yyyymmdd"))</f>
        <v/>
      </c>
      <c r="BU181" s="48"/>
      <c r="BV181" s="48"/>
    </row>
    <row r="182" spans="1:74">
      <c r="A182" s="16">
        <f t="shared" si="2"/>
        <v>177</v>
      </c>
      <c r="B182" s="17"/>
      <c r="C182" s="57"/>
      <c r="D182" s="61"/>
      <c r="E182" s="61"/>
      <c r="F182" s="57"/>
      <c r="G182" s="18"/>
      <c r="H1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2" s="18"/>
      <c r="J182" s="18"/>
      <c r="K182" s="18"/>
      <c r="L182" s="18"/>
      <c r="M182" s="18"/>
      <c r="N182" s="51"/>
      <c r="O182" s="14">
        <f>IF(Table1[[#This Row],[Date]]="",COUNTA(B183:$B$1005),0)</f>
        <v>0</v>
      </c>
      <c r="P182" s="14">
        <f>IF(COUNTA(Table1[[#This Row],[Payments]:[Receipts]])=0,0,(IF(COUNTA(Table1[[#This Row],[Payments]:[Receipts]])&gt;1,1,0)))</f>
        <v>0</v>
      </c>
      <c r="Q182" s="14">
        <f>IF(Table1[[#This Row],[Date]]="",0,IF(AND(Table1[[#This Row],[Date]]&gt;=$Q$2,Table1[[#This Row],[Date]]&lt;=$Q$3),0,1))</f>
        <v>0</v>
      </c>
      <c r="R182" s="14">
        <f>IF(Table1[[#This Row],[Payments]]="",0,IF(ISNUMBER(Table1[[#This Row],[Payments]]),0,1))</f>
        <v>0</v>
      </c>
      <c r="S182" s="14">
        <f>IF(Table1[[#This Row],[Receipts]]="",0,IF(ISNUMBER(Table1[[#This Row],[Receipts]]),0,1))</f>
        <v>0</v>
      </c>
      <c r="T182" s="14">
        <f>IF(LEN(Table1[[#This Row],[Second Ledger]])&gt;0,IF(TYPE(VLOOKUP(Table1[[#This Row],[Second Ledger]],$CZ:$CZ,1,FALSE))=16,1,0),0)</f>
        <v>0</v>
      </c>
      <c r="U182" s="14">
        <f>IF(Table1[[#This Row],[Date]]="",0,IF(Table1[[#This Row],[Voucher Type]]&gt;0,IF(TYPE(VLOOKUP(Table1[[#This Row],[Voucher Type]],Table1[[#All],[Voucher Type Master]],1,FALSE))=16,1,0),0))</f>
        <v>0</v>
      </c>
      <c r="V1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2" s="14">
        <f>IF(LEN(Table1[[#This Row],[Cost Centre]])&gt;0,IF(TYPE(VLOOKUP(Table1[[#This Row],[Cost Centre]],$DA:$DA,1,FALSE))=16,1,0),0)</f>
        <v>0</v>
      </c>
      <c r="X182" s="14">
        <f>Table1[[#This Row],[Payments]]-Table1[[#This Row],[Receipts]]</f>
        <v>0</v>
      </c>
      <c r="Y182" s="14"/>
      <c r="Z182" s="14"/>
      <c r="AA182" s="14"/>
      <c r="AB182" s="13"/>
      <c r="AC182" s="39"/>
      <c r="AD182" s="39"/>
      <c r="AE182" s="39"/>
      <c r="AF182" s="39"/>
      <c r="AG182" s="42"/>
      <c r="AH1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2" t="str">
        <f>IF(Table1[[#This Row],[Date]]="","",TEXT(Table1[[#This Row],[Date]],"yyyymmdd"))</f>
        <v/>
      </c>
      <c r="AJ182" t="str">
        <f>Table1[[#This Row],[Date2]]</f>
        <v/>
      </c>
      <c r="AK182" t="str">
        <f>IF(Table1[[#This Row],[Date]]="","",Table1[[#This Row],[Voucher Type]])</f>
        <v/>
      </c>
      <c r="AL182" t="str">
        <f>IF(Table1[[#This Row],[Date]]="","",Table1[[#This Row],[Voucher No]])</f>
        <v/>
      </c>
      <c r="AM182" t="str">
        <f>IF(Table1[[#This Row],[Date]]="","",Table1[[#This Row],[Narration]])</f>
        <v/>
      </c>
      <c r="AN182" t="str">
        <f>IF(Table1[[#This Row],[Date]]="","","tallytools-voucherentry-adhjadhh-"&amp;$AH$1&amp;ROW())</f>
        <v/>
      </c>
      <c r="AO182" t="str">
        <f>IF(Table1[[#This Row],[Date]]="","",$AH$1)</f>
        <v/>
      </c>
      <c r="AP182"/>
      <c r="AQ182" t="str">
        <f>IF(Table1[[#This Row],[Date]]="","","No")</f>
        <v/>
      </c>
      <c r="AR182" t="str">
        <f>IF(Table1[[#This Row],[Date]]="","",IF(Table1[[#This Row],[Net Amt]]&lt;0,"No","Yes"))</f>
        <v/>
      </c>
      <c r="AS182" t="str">
        <f>IF(Table1[[#This Row],[Date]]="","",Table1[[#This Row],[Second Ledger]])</f>
        <v/>
      </c>
      <c r="AT182" t="str">
        <f>IF(Table1[[#This Row],[Date]]="","",IF(Table1[[#This Row],[DP-1]]="Yes",-(Table1[[#This Row],[Payments]]+Table1[[#This Row],[Receipts]]),Table1[[#This Row],[Payments]]+Table1[[#This Row],[Receipts]]))</f>
        <v/>
      </c>
      <c r="AU182"/>
      <c r="AV182" t="str">
        <f>IF(Table1[[#This Row],[Bill Ref No]]="","",Table1[[#This Row],[Bill Ref No]])</f>
        <v/>
      </c>
      <c r="AW182" t="str">
        <f>IF(Table1[[#This Row],[Bill ref name]]="","","New Ref")</f>
        <v/>
      </c>
      <c r="AX182" t="str">
        <f>IF(Table1[[#This Row],[Bill ref name]]="","",Table1[[#This Row],[Amount-1]])</f>
        <v/>
      </c>
      <c r="AY182"/>
      <c r="AZ182"/>
      <c r="BA182" t="str">
        <f>IF(Table1[[#This Row],[Cost Centre]]="","","Primary Cost Category")</f>
        <v/>
      </c>
      <c r="BB182" t="str">
        <f>IF(Table1[[#This Row],[Cost Centre]]="","",Table1[[#This Row],[DP-1]])</f>
        <v/>
      </c>
      <c r="BC182"/>
      <c r="BD182" t="str">
        <f>IF(Table1[[#This Row],[Cost Centre]]="","",Table1[[#This Row],[Cost Centre]])</f>
        <v/>
      </c>
      <c r="BE182" t="str">
        <f>IF(Table1[[#This Row],[Cost Centre]]="","",Table1[[#This Row],[Amount-1]])</f>
        <v/>
      </c>
      <c r="BF182"/>
      <c r="BG182"/>
      <c r="BH182"/>
      <c r="BI182"/>
      <c r="BJ182" t="str">
        <f>IF(Table1[[#This Row],[Date]]="","","No")</f>
        <v/>
      </c>
      <c r="BK182" t="str">
        <f>IF(Table1[[#This Row],[Date]]="","",IF(Table1[[#This Row],[Net Amt]]&lt;0,"Yes","No"))</f>
        <v/>
      </c>
      <c r="BL182" t="str">
        <f>IF(Table1[[#This Row],[Date]]="","",$C$3)</f>
        <v/>
      </c>
      <c r="BM182" t="str">
        <f>IF(Table1[[#This Row],[Date]]="","",-Table1[[#This Row],[Amount-1]])</f>
        <v/>
      </c>
      <c r="BO182" t="str">
        <f>IF(Table1[[#This Row],[Transaction Type]]="","",Table1[[#This Row],[Transaction Type]])</f>
        <v/>
      </c>
      <c r="BP182" t="str">
        <f>IF(Table1[[#This Row],[Instrument No.]]="","",Table1[[#This Row],[Instrument No.]])</f>
        <v/>
      </c>
      <c r="BQ182" t="str">
        <f>IF(Table1[[#This Row],[Instrument No.]]="","",Table1[[#This Row],[Amount-2]])</f>
        <v/>
      </c>
      <c r="BR182" t="str">
        <f>IF(Table1[[#This Row],[Instrument date]]="","",TEXT(Table1[[#This Row],[Instrument date]],"yyyymmdd"))</f>
        <v/>
      </c>
      <c r="BU182" s="48"/>
      <c r="BV182" s="48"/>
    </row>
    <row r="183" spans="1:74">
      <c r="A183" s="16">
        <f t="shared" si="2"/>
        <v>178</v>
      </c>
      <c r="B183" s="17"/>
      <c r="C183" s="57"/>
      <c r="D183" s="61"/>
      <c r="E183" s="61"/>
      <c r="F183" s="57"/>
      <c r="G183" s="18"/>
      <c r="H1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3" s="18"/>
      <c r="J183" s="18"/>
      <c r="K183" s="18"/>
      <c r="L183" s="18"/>
      <c r="M183" s="18"/>
      <c r="N183" s="51"/>
      <c r="O183" s="14">
        <f>IF(Table1[[#This Row],[Date]]="",COUNTA(B184:$B$1005),0)</f>
        <v>0</v>
      </c>
      <c r="P183" s="14">
        <f>IF(COUNTA(Table1[[#This Row],[Payments]:[Receipts]])=0,0,(IF(COUNTA(Table1[[#This Row],[Payments]:[Receipts]])&gt;1,1,0)))</f>
        <v>0</v>
      </c>
      <c r="Q183" s="14">
        <f>IF(Table1[[#This Row],[Date]]="",0,IF(AND(Table1[[#This Row],[Date]]&gt;=$Q$2,Table1[[#This Row],[Date]]&lt;=$Q$3),0,1))</f>
        <v>0</v>
      </c>
      <c r="R183" s="14">
        <f>IF(Table1[[#This Row],[Payments]]="",0,IF(ISNUMBER(Table1[[#This Row],[Payments]]),0,1))</f>
        <v>0</v>
      </c>
      <c r="S183" s="14">
        <f>IF(Table1[[#This Row],[Receipts]]="",0,IF(ISNUMBER(Table1[[#This Row],[Receipts]]),0,1))</f>
        <v>0</v>
      </c>
      <c r="T183" s="14">
        <f>IF(LEN(Table1[[#This Row],[Second Ledger]])&gt;0,IF(TYPE(VLOOKUP(Table1[[#This Row],[Second Ledger]],$CZ:$CZ,1,FALSE))=16,1,0),0)</f>
        <v>0</v>
      </c>
      <c r="U183" s="14">
        <f>IF(Table1[[#This Row],[Date]]="",0,IF(Table1[[#This Row],[Voucher Type]]&gt;0,IF(TYPE(VLOOKUP(Table1[[#This Row],[Voucher Type]],Table1[[#All],[Voucher Type Master]],1,FALSE))=16,1,0),0))</f>
        <v>0</v>
      </c>
      <c r="V1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3" s="14">
        <f>IF(LEN(Table1[[#This Row],[Cost Centre]])&gt;0,IF(TYPE(VLOOKUP(Table1[[#This Row],[Cost Centre]],$DA:$DA,1,FALSE))=16,1,0),0)</f>
        <v>0</v>
      </c>
      <c r="X183" s="14">
        <f>Table1[[#This Row],[Payments]]-Table1[[#This Row],[Receipts]]</f>
        <v>0</v>
      </c>
      <c r="Y183" s="14"/>
      <c r="Z183" s="14"/>
      <c r="AA183" s="14"/>
      <c r="AB183" s="13"/>
      <c r="AC183" s="39"/>
      <c r="AD183" s="39"/>
      <c r="AE183" s="39"/>
      <c r="AF183" s="39"/>
      <c r="AG183" s="42"/>
      <c r="AH1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3" t="str">
        <f>IF(Table1[[#This Row],[Date]]="","",TEXT(Table1[[#This Row],[Date]],"yyyymmdd"))</f>
        <v/>
      </c>
      <c r="AJ183" t="str">
        <f>Table1[[#This Row],[Date2]]</f>
        <v/>
      </c>
      <c r="AK183" t="str">
        <f>IF(Table1[[#This Row],[Date]]="","",Table1[[#This Row],[Voucher Type]])</f>
        <v/>
      </c>
      <c r="AL183" t="str">
        <f>IF(Table1[[#This Row],[Date]]="","",Table1[[#This Row],[Voucher No]])</f>
        <v/>
      </c>
      <c r="AM183" t="str">
        <f>IF(Table1[[#This Row],[Date]]="","",Table1[[#This Row],[Narration]])</f>
        <v/>
      </c>
      <c r="AN183" t="str">
        <f>IF(Table1[[#This Row],[Date]]="","","tallytools-voucherentry-adhjadhh-"&amp;$AH$1&amp;ROW())</f>
        <v/>
      </c>
      <c r="AO183" t="str">
        <f>IF(Table1[[#This Row],[Date]]="","",$AH$1)</f>
        <v/>
      </c>
      <c r="AP183"/>
      <c r="AQ183" t="str">
        <f>IF(Table1[[#This Row],[Date]]="","","No")</f>
        <v/>
      </c>
      <c r="AR183" t="str">
        <f>IF(Table1[[#This Row],[Date]]="","",IF(Table1[[#This Row],[Net Amt]]&lt;0,"No","Yes"))</f>
        <v/>
      </c>
      <c r="AS183" t="str">
        <f>IF(Table1[[#This Row],[Date]]="","",Table1[[#This Row],[Second Ledger]])</f>
        <v/>
      </c>
      <c r="AT183" t="str">
        <f>IF(Table1[[#This Row],[Date]]="","",IF(Table1[[#This Row],[DP-1]]="Yes",-(Table1[[#This Row],[Payments]]+Table1[[#This Row],[Receipts]]),Table1[[#This Row],[Payments]]+Table1[[#This Row],[Receipts]]))</f>
        <v/>
      </c>
      <c r="AU183"/>
      <c r="AV183" t="str">
        <f>IF(Table1[[#This Row],[Bill Ref No]]="","",Table1[[#This Row],[Bill Ref No]])</f>
        <v/>
      </c>
      <c r="AW183" t="str">
        <f>IF(Table1[[#This Row],[Bill ref name]]="","","New Ref")</f>
        <v/>
      </c>
      <c r="AX183" t="str">
        <f>IF(Table1[[#This Row],[Bill ref name]]="","",Table1[[#This Row],[Amount-1]])</f>
        <v/>
      </c>
      <c r="AY183"/>
      <c r="AZ183"/>
      <c r="BA183" t="str">
        <f>IF(Table1[[#This Row],[Cost Centre]]="","","Primary Cost Category")</f>
        <v/>
      </c>
      <c r="BB183" t="str">
        <f>IF(Table1[[#This Row],[Cost Centre]]="","",Table1[[#This Row],[DP-1]])</f>
        <v/>
      </c>
      <c r="BC183"/>
      <c r="BD183" t="str">
        <f>IF(Table1[[#This Row],[Cost Centre]]="","",Table1[[#This Row],[Cost Centre]])</f>
        <v/>
      </c>
      <c r="BE183" t="str">
        <f>IF(Table1[[#This Row],[Cost Centre]]="","",Table1[[#This Row],[Amount-1]])</f>
        <v/>
      </c>
      <c r="BF183"/>
      <c r="BG183"/>
      <c r="BH183"/>
      <c r="BI183"/>
      <c r="BJ183" t="str">
        <f>IF(Table1[[#This Row],[Date]]="","","No")</f>
        <v/>
      </c>
      <c r="BK183" t="str">
        <f>IF(Table1[[#This Row],[Date]]="","",IF(Table1[[#This Row],[Net Amt]]&lt;0,"Yes","No"))</f>
        <v/>
      </c>
      <c r="BL183" t="str">
        <f>IF(Table1[[#This Row],[Date]]="","",$C$3)</f>
        <v/>
      </c>
      <c r="BM183" t="str">
        <f>IF(Table1[[#This Row],[Date]]="","",-Table1[[#This Row],[Amount-1]])</f>
        <v/>
      </c>
      <c r="BO183" t="str">
        <f>IF(Table1[[#This Row],[Transaction Type]]="","",Table1[[#This Row],[Transaction Type]])</f>
        <v/>
      </c>
      <c r="BP183" t="str">
        <f>IF(Table1[[#This Row],[Instrument No.]]="","",Table1[[#This Row],[Instrument No.]])</f>
        <v/>
      </c>
      <c r="BQ183" t="str">
        <f>IF(Table1[[#This Row],[Instrument No.]]="","",Table1[[#This Row],[Amount-2]])</f>
        <v/>
      </c>
      <c r="BR183" t="str">
        <f>IF(Table1[[#This Row],[Instrument date]]="","",TEXT(Table1[[#This Row],[Instrument date]],"yyyymmdd"))</f>
        <v/>
      </c>
      <c r="BU183" s="48"/>
      <c r="BV183" s="48"/>
    </row>
    <row r="184" spans="1:74">
      <c r="A184" s="16">
        <f t="shared" si="2"/>
        <v>179</v>
      </c>
      <c r="B184" s="17"/>
      <c r="C184" s="57"/>
      <c r="D184" s="61"/>
      <c r="E184" s="61"/>
      <c r="F184" s="57"/>
      <c r="G184" s="18"/>
      <c r="H1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4" s="18"/>
      <c r="J184" s="18"/>
      <c r="K184" s="18"/>
      <c r="L184" s="18"/>
      <c r="M184" s="18"/>
      <c r="N184" s="51"/>
      <c r="O184" s="14">
        <f>IF(Table1[[#This Row],[Date]]="",COUNTA(B185:$B$1005),0)</f>
        <v>0</v>
      </c>
      <c r="P184" s="14">
        <f>IF(COUNTA(Table1[[#This Row],[Payments]:[Receipts]])=0,0,(IF(COUNTA(Table1[[#This Row],[Payments]:[Receipts]])&gt;1,1,0)))</f>
        <v>0</v>
      </c>
      <c r="Q184" s="14">
        <f>IF(Table1[[#This Row],[Date]]="",0,IF(AND(Table1[[#This Row],[Date]]&gt;=$Q$2,Table1[[#This Row],[Date]]&lt;=$Q$3),0,1))</f>
        <v>0</v>
      </c>
      <c r="R184" s="14">
        <f>IF(Table1[[#This Row],[Payments]]="",0,IF(ISNUMBER(Table1[[#This Row],[Payments]]),0,1))</f>
        <v>0</v>
      </c>
      <c r="S184" s="14">
        <f>IF(Table1[[#This Row],[Receipts]]="",0,IF(ISNUMBER(Table1[[#This Row],[Receipts]]),0,1))</f>
        <v>0</v>
      </c>
      <c r="T184" s="14">
        <f>IF(LEN(Table1[[#This Row],[Second Ledger]])&gt;0,IF(TYPE(VLOOKUP(Table1[[#This Row],[Second Ledger]],$CZ:$CZ,1,FALSE))=16,1,0),0)</f>
        <v>0</v>
      </c>
      <c r="U184" s="14">
        <f>IF(Table1[[#This Row],[Date]]="",0,IF(Table1[[#This Row],[Voucher Type]]&gt;0,IF(TYPE(VLOOKUP(Table1[[#This Row],[Voucher Type]],Table1[[#All],[Voucher Type Master]],1,FALSE))=16,1,0),0))</f>
        <v>0</v>
      </c>
      <c r="V1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4" s="14">
        <f>IF(LEN(Table1[[#This Row],[Cost Centre]])&gt;0,IF(TYPE(VLOOKUP(Table1[[#This Row],[Cost Centre]],$DA:$DA,1,FALSE))=16,1,0),0)</f>
        <v>0</v>
      </c>
      <c r="X184" s="14">
        <f>Table1[[#This Row],[Payments]]-Table1[[#This Row],[Receipts]]</f>
        <v>0</v>
      </c>
      <c r="Y184" s="14"/>
      <c r="Z184" s="14"/>
      <c r="AA184" s="14"/>
      <c r="AB184" s="13"/>
      <c r="AC184" s="39"/>
      <c r="AD184" s="39"/>
      <c r="AE184" s="39"/>
      <c r="AF184" s="39"/>
      <c r="AG184" s="42"/>
      <c r="AH1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4" t="str">
        <f>IF(Table1[[#This Row],[Date]]="","",TEXT(Table1[[#This Row],[Date]],"yyyymmdd"))</f>
        <v/>
      </c>
      <c r="AJ184" t="str">
        <f>Table1[[#This Row],[Date2]]</f>
        <v/>
      </c>
      <c r="AK184" t="str">
        <f>IF(Table1[[#This Row],[Date]]="","",Table1[[#This Row],[Voucher Type]])</f>
        <v/>
      </c>
      <c r="AL184" t="str">
        <f>IF(Table1[[#This Row],[Date]]="","",Table1[[#This Row],[Voucher No]])</f>
        <v/>
      </c>
      <c r="AM184" t="str">
        <f>IF(Table1[[#This Row],[Date]]="","",Table1[[#This Row],[Narration]])</f>
        <v/>
      </c>
      <c r="AN184" t="str">
        <f>IF(Table1[[#This Row],[Date]]="","","tallytools-voucherentry-adhjadhh-"&amp;$AH$1&amp;ROW())</f>
        <v/>
      </c>
      <c r="AO184" t="str">
        <f>IF(Table1[[#This Row],[Date]]="","",$AH$1)</f>
        <v/>
      </c>
      <c r="AP184"/>
      <c r="AQ184" t="str">
        <f>IF(Table1[[#This Row],[Date]]="","","No")</f>
        <v/>
      </c>
      <c r="AR184" t="str">
        <f>IF(Table1[[#This Row],[Date]]="","",IF(Table1[[#This Row],[Net Amt]]&lt;0,"No","Yes"))</f>
        <v/>
      </c>
      <c r="AS184" t="str">
        <f>IF(Table1[[#This Row],[Date]]="","",Table1[[#This Row],[Second Ledger]])</f>
        <v/>
      </c>
      <c r="AT184" t="str">
        <f>IF(Table1[[#This Row],[Date]]="","",IF(Table1[[#This Row],[DP-1]]="Yes",-(Table1[[#This Row],[Payments]]+Table1[[#This Row],[Receipts]]),Table1[[#This Row],[Payments]]+Table1[[#This Row],[Receipts]]))</f>
        <v/>
      </c>
      <c r="AU184"/>
      <c r="AV184" t="str">
        <f>IF(Table1[[#This Row],[Bill Ref No]]="","",Table1[[#This Row],[Bill Ref No]])</f>
        <v/>
      </c>
      <c r="AW184" t="str">
        <f>IF(Table1[[#This Row],[Bill ref name]]="","","New Ref")</f>
        <v/>
      </c>
      <c r="AX184" t="str">
        <f>IF(Table1[[#This Row],[Bill ref name]]="","",Table1[[#This Row],[Amount-1]])</f>
        <v/>
      </c>
      <c r="AY184"/>
      <c r="AZ184"/>
      <c r="BA184" t="str">
        <f>IF(Table1[[#This Row],[Cost Centre]]="","","Primary Cost Category")</f>
        <v/>
      </c>
      <c r="BB184" t="str">
        <f>IF(Table1[[#This Row],[Cost Centre]]="","",Table1[[#This Row],[DP-1]])</f>
        <v/>
      </c>
      <c r="BC184"/>
      <c r="BD184" t="str">
        <f>IF(Table1[[#This Row],[Cost Centre]]="","",Table1[[#This Row],[Cost Centre]])</f>
        <v/>
      </c>
      <c r="BE184" t="str">
        <f>IF(Table1[[#This Row],[Cost Centre]]="","",Table1[[#This Row],[Amount-1]])</f>
        <v/>
      </c>
      <c r="BF184"/>
      <c r="BG184"/>
      <c r="BH184"/>
      <c r="BI184"/>
      <c r="BJ184" t="str">
        <f>IF(Table1[[#This Row],[Date]]="","","No")</f>
        <v/>
      </c>
      <c r="BK184" t="str">
        <f>IF(Table1[[#This Row],[Date]]="","",IF(Table1[[#This Row],[Net Amt]]&lt;0,"Yes","No"))</f>
        <v/>
      </c>
      <c r="BL184" t="str">
        <f>IF(Table1[[#This Row],[Date]]="","",$C$3)</f>
        <v/>
      </c>
      <c r="BM184" t="str">
        <f>IF(Table1[[#This Row],[Date]]="","",-Table1[[#This Row],[Amount-1]])</f>
        <v/>
      </c>
      <c r="BO184" t="str">
        <f>IF(Table1[[#This Row],[Transaction Type]]="","",Table1[[#This Row],[Transaction Type]])</f>
        <v/>
      </c>
      <c r="BP184" t="str">
        <f>IF(Table1[[#This Row],[Instrument No.]]="","",Table1[[#This Row],[Instrument No.]])</f>
        <v/>
      </c>
      <c r="BQ184" t="str">
        <f>IF(Table1[[#This Row],[Instrument No.]]="","",Table1[[#This Row],[Amount-2]])</f>
        <v/>
      </c>
      <c r="BR184" t="str">
        <f>IF(Table1[[#This Row],[Instrument date]]="","",TEXT(Table1[[#This Row],[Instrument date]],"yyyymmdd"))</f>
        <v/>
      </c>
      <c r="BU184" s="48"/>
      <c r="BV184" s="48"/>
    </row>
    <row r="185" spans="1:74">
      <c r="A185" s="16">
        <f t="shared" si="2"/>
        <v>180</v>
      </c>
      <c r="B185" s="17"/>
      <c r="C185" s="57"/>
      <c r="D185" s="61"/>
      <c r="E185" s="61"/>
      <c r="F185" s="57"/>
      <c r="G185" s="18"/>
      <c r="H1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5" s="18"/>
      <c r="J185" s="18"/>
      <c r="K185" s="18"/>
      <c r="L185" s="18"/>
      <c r="M185" s="18"/>
      <c r="N185" s="51"/>
      <c r="O185" s="14">
        <f>IF(Table1[[#This Row],[Date]]="",COUNTA(B186:$B$1005),0)</f>
        <v>0</v>
      </c>
      <c r="P185" s="14">
        <f>IF(COUNTA(Table1[[#This Row],[Payments]:[Receipts]])=0,0,(IF(COUNTA(Table1[[#This Row],[Payments]:[Receipts]])&gt;1,1,0)))</f>
        <v>0</v>
      </c>
      <c r="Q185" s="14">
        <f>IF(Table1[[#This Row],[Date]]="",0,IF(AND(Table1[[#This Row],[Date]]&gt;=$Q$2,Table1[[#This Row],[Date]]&lt;=$Q$3),0,1))</f>
        <v>0</v>
      </c>
      <c r="R185" s="14">
        <f>IF(Table1[[#This Row],[Payments]]="",0,IF(ISNUMBER(Table1[[#This Row],[Payments]]),0,1))</f>
        <v>0</v>
      </c>
      <c r="S185" s="14">
        <f>IF(Table1[[#This Row],[Receipts]]="",0,IF(ISNUMBER(Table1[[#This Row],[Receipts]]),0,1))</f>
        <v>0</v>
      </c>
      <c r="T185" s="14">
        <f>IF(LEN(Table1[[#This Row],[Second Ledger]])&gt;0,IF(TYPE(VLOOKUP(Table1[[#This Row],[Second Ledger]],$CZ:$CZ,1,FALSE))=16,1,0),0)</f>
        <v>0</v>
      </c>
      <c r="U185" s="14">
        <f>IF(Table1[[#This Row],[Date]]="",0,IF(Table1[[#This Row],[Voucher Type]]&gt;0,IF(TYPE(VLOOKUP(Table1[[#This Row],[Voucher Type]],Table1[[#All],[Voucher Type Master]],1,FALSE))=16,1,0),0))</f>
        <v>0</v>
      </c>
      <c r="V1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5" s="14">
        <f>IF(LEN(Table1[[#This Row],[Cost Centre]])&gt;0,IF(TYPE(VLOOKUP(Table1[[#This Row],[Cost Centre]],$DA:$DA,1,FALSE))=16,1,0),0)</f>
        <v>0</v>
      </c>
      <c r="X185" s="14">
        <f>Table1[[#This Row],[Payments]]-Table1[[#This Row],[Receipts]]</f>
        <v>0</v>
      </c>
      <c r="Y185" s="14"/>
      <c r="Z185" s="14"/>
      <c r="AA185" s="14"/>
      <c r="AB185" s="13"/>
      <c r="AC185" s="39"/>
      <c r="AD185" s="39"/>
      <c r="AE185" s="39"/>
      <c r="AF185" s="39"/>
      <c r="AG185" s="42"/>
      <c r="AH1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5" t="str">
        <f>IF(Table1[[#This Row],[Date]]="","",TEXT(Table1[[#This Row],[Date]],"yyyymmdd"))</f>
        <v/>
      </c>
      <c r="AJ185" t="str">
        <f>Table1[[#This Row],[Date2]]</f>
        <v/>
      </c>
      <c r="AK185" t="str">
        <f>IF(Table1[[#This Row],[Date]]="","",Table1[[#This Row],[Voucher Type]])</f>
        <v/>
      </c>
      <c r="AL185" t="str">
        <f>IF(Table1[[#This Row],[Date]]="","",Table1[[#This Row],[Voucher No]])</f>
        <v/>
      </c>
      <c r="AM185" t="str">
        <f>IF(Table1[[#This Row],[Date]]="","",Table1[[#This Row],[Narration]])</f>
        <v/>
      </c>
      <c r="AN185" t="str">
        <f>IF(Table1[[#This Row],[Date]]="","","tallytools-voucherentry-adhjadhh-"&amp;$AH$1&amp;ROW())</f>
        <v/>
      </c>
      <c r="AO185" t="str">
        <f>IF(Table1[[#This Row],[Date]]="","",$AH$1)</f>
        <v/>
      </c>
      <c r="AP185"/>
      <c r="AQ185" t="str">
        <f>IF(Table1[[#This Row],[Date]]="","","No")</f>
        <v/>
      </c>
      <c r="AR185" t="str">
        <f>IF(Table1[[#This Row],[Date]]="","",IF(Table1[[#This Row],[Net Amt]]&lt;0,"No","Yes"))</f>
        <v/>
      </c>
      <c r="AS185" t="str">
        <f>IF(Table1[[#This Row],[Date]]="","",Table1[[#This Row],[Second Ledger]])</f>
        <v/>
      </c>
      <c r="AT185" t="str">
        <f>IF(Table1[[#This Row],[Date]]="","",IF(Table1[[#This Row],[DP-1]]="Yes",-(Table1[[#This Row],[Payments]]+Table1[[#This Row],[Receipts]]),Table1[[#This Row],[Payments]]+Table1[[#This Row],[Receipts]]))</f>
        <v/>
      </c>
      <c r="AU185"/>
      <c r="AV185" t="str">
        <f>IF(Table1[[#This Row],[Bill Ref No]]="","",Table1[[#This Row],[Bill Ref No]])</f>
        <v/>
      </c>
      <c r="AW185" t="str">
        <f>IF(Table1[[#This Row],[Bill ref name]]="","","New Ref")</f>
        <v/>
      </c>
      <c r="AX185" t="str">
        <f>IF(Table1[[#This Row],[Bill ref name]]="","",Table1[[#This Row],[Amount-1]])</f>
        <v/>
      </c>
      <c r="AY185"/>
      <c r="AZ185"/>
      <c r="BA185" t="str">
        <f>IF(Table1[[#This Row],[Cost Centre]]="","","Primary Cost Category")</f>
        <v/>
      </c>
      <c r="BB185" t="str">
        <f>IF(Table1[[#This Row],[Cost Centre]]="","",Table1[[#This Row],[DP-1]])</f>
        <v/>
      </c>
      <c r="BC185"/>
      <c r="BD185" t="str">
        <f>IF(Table1[[#This Row],[Cost Centre]]="","",Table1[[#This Row],[Cost Centre]])</f>
        <v/>
      </c>
      <c r="BE185" t="str">
        <f>IF(Table1[[#This Row],[Cost Centre]]="","",Table1[[#This Row],[Amount-1]])</f>
        <v/>
      </c>
      <c r="BF185"/>
      <c r="BG185"/>
      <c r="BH185"/>
      <c r="BI185"/>
      <c r="BJ185" t="str">
        <f>IF(Table1[[#This Row],[Date]]="","","No")</f>
        <v/>
      </c>
      <c r="BK185" t="str">
        <f>IF(Table1[[#This Row],[Date]]="","",IF(Table1[[#This Row],[Net Amt]]&lt;0,"Yes","No"))</f>
        <v/>
      </c>
      <c r="BL185" t="str">
        <f>IF(Table1[[#This Row],[Date]]="","",$C$3)</f>
        <v/>
      </c>
      <c r="BM185" t="str">
        <f>IF(Table1[[#This Row],[Date]]="","",-Table1[[#This Row],[Amount-1]])</f>
        <v/>
      </c>
      <c r="BO185" t="str">
        <f>IF(Table1[[#This Row],[Transaction Type]]="","",Table1[[#This Row],[Transaction Type]])</f>
        <v/>
      </c>
      <c r="BP185" t="str">
        <f>IF(Table1[[#This Row],[Instrument No.]]="","",Table1[[#This Row],[Instrument No.]])</f>
        <v/>
      </c>
      <c r="BQ185" t="str">
        <f>IF(Table1[[#This Row],[Instrument No.]]="","",Table1[[#This Row],[Amount-2]])</f>
        <v/>
      </c>
      <c r="BR185" t="str">
        <f>IF(Table1[[#This Row],[Instrument date]]="","",TEXT(Table1[[#This Row],[Instrument date]],"yyyymmdd"))</f>
        <v/>
      </c>
      <c r="BU185" s="48"/>
      <c r="BV185" s="48"/>
    </row>
    <row r="186" spans="1:74">
      <c r="A186" s="16">
        <f t="shared" si="2"/>
        <v>181</v>
      </c>
      <c r="B186" s="17"/>
      <c r="C186" s="57"/>
      <c r="D186" s="61"/>
      <c r="E186" s="61"/>
      <c r="F186" s="57"/>
      <c r="G186" s="18"/>
      <c r="H1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6" s="18"/>
      <c r="J186" s="18"/>
      <c r="K186" s="18"/>
      <c r="L186" s="18"/>
      <c r="M186" s="18"/>
      <c r="N186" s="51"/>
      <c r="O186" s="14">
        <f>IF(Table1[[#This Row],[Date]]="",COUNTA(B187:$B$1005),0)</f>
        <v>0</v>
      </c>
      <c r="P186" s="14">
        <f>IF(COUNTA(Table1[[#This Row],[Payments]:[Receipts]])=0,0,(IF(COUNTA(Table1[[#This Row],[Payments]:[Receipts]])&gt;1,1,0)))</f>
        <v>0</v>
      </c>
      <c r="Q186" s="14">
        <f>IF(Table1[[#This Row],[Date]]="",0,IF(AND(Table1[[#This Row],[Date]]&gt;=$Q$2,Table1[[#This Row],[Date]]&lt;=$Q$3),0,1))</f>
        <v>0</v>
      </c>
      <c r="R186" s="14">
        <f>IF(Table1[[#This Row],[Payments]]="",0,IF(ISNUMBER(Table1[[#This Row],[Payments]]),0,1))</f>
        <v>0</v>
      </c>
      <c r="S186" s="14">
        <f>IF(Table1[[#This Row],[Receipts]]="",0,IF(ISNUMBER(Table1[[#This Row],[Receipts]]),0,1))</f>
        <v>0</v>
      </c>
      <c r="T186" s="14">
        <f>IF(LEN(Table1[[#This Row],[Second Ledger]])&gt;0,IF(TYPE(VLOOKUP(Table1[[#This Row],[Second Ledger]],$CZ:$CZ,1,FALSE))=16,1,0),0)</f>
        <v>0</v>
      </c>
      <c r="U186" s="14">
        <f>IF(Table1[[#This Row],[Date]]="",0,IF(Table1[[#This Row],[Voucher Type]]&gt;0,IF(TYPE(VLOOKUP(Table1[[#This Row],[Voucher Type]],Table1[[#All],[Voucher Type Master]],1,FALSE))=16,1,0),0))</f>
        <v>0</v>
      </c>
      <c r="V1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6" s="14">
        <f>IF(LEN(Table1[[#This Row],[Cost Centre]])&gt;0,IF(TYPE(VLOOKUP(Table1[[#This Row],[Cost Centre]],$DA:$DA,1,FALSE))=16,1,0),0)</f>
        <v>0</v>
      </c>
      <c r="X186" s="14">
        <f>Table1[[#This Row],[Payments]]-Table1[[#This Row],[Receipts]]</f>
        <v>0</v>
      </c>
      <c r="Y186" s="14"/>
      <c r="Z186" s="14"/>
      <c r="AA186" s="14"/>
      <c r="AB186" s="13"/>
      <c r="AC186" s="39"/>
      <c r="AD186" s="39"/>
      <c r="AE186" s="39"/>
      <c r="AF186" s="39"/>
      <c r="AG186" s="42"/>
      <c r="AH1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6" t="str">
        <f>IF(Table1[[#This Row],[Date]]="","",TEXT(Table1[[#This Row],[Date]],"yyyymmdd"))</f>
        <v/>
      </c>
      <c r="AJ186" t="str">
        <f>Table1[[#This Row],[Date2]]</f>
        <v/>
      </c>
      <c r="AK186" t="str">
        <f>IF(Table1[[#This Row],[Date]]="","",Table1[[#This Row],[Voucher Type]])</f>
        <v/>
      </c>
      <c r="AL186" t="str">
        <f>IF(Table1[[#This Row],[Date]]="","",Table1[[#This Row],[Voucher No]])</f>
        <v/>
      </c>
      <c r="AM186" t="str">
        <f>IF(Table1[[#This Row],[Date]]="","",Table1[[#This Row],[Narration]])</f>
        <v/>
      </c>
      <c r="AN186" t="str">
        <f>IF(Table1[[#This Row],[Date]]="","","tallytools-voucherentry-adhjadhh-"&amp;$AH$1&amp;ROW())</f>
        <v/>
      </c>
      <c r="AO186" t="str">
        <f>IF(Table1[[#This Row],[Date]]="","",$AH$1)</f>
        <v/>
      </c>
      <c r="AP186"/>
      <c r="AQ186" t="str">
        <f>IF(Table1[[#This Row],[Date]]="","","No")</f>
        <v/>
      </c>
      <c r="AR186" t="str">
        <f>IF(Table1[[#This Row],[Date]]="","",IF(Table1[[#This Row],[Net Amt]]&lt;0,"No","Yes"))</f>
        <v/>
      </c>
      <c r="AS186" t="str">
        <f>IF(Table1[[#This Row],[Date]]="","",Table1[[#This Row],[Second Ledger]])</f>
        <v/>
      </c>
      <c r="AT186" t="str">
        <f>IF(Table1[[#This Row],[Date]]="","",IF(Table1[[#This Row],[DP-1]]="Yes",-(Table1[[#This Row],[Payments]]+Table1[[#This Row],[Receipts]]),Table1[[#This Row],[Payments]]+Table1[[#This Row],[Receipts]]))</f>
        <v/>
      </c>
      <c r="AU186"/>
      <c r="AV186" t="str">
        <f>IF(Table1[[#This Row],[Bill Ref No]]="","",Table1[[#This Row],[Bill Ref No]])</f>
        <v/>
      </c>
      <c r="AW186" t="str">
        <f>IF(Table1[[#This Row],[Bill ref name]]="","","New Ref")</f>
        <v/>
      </c>
      <c r="AX186" t="str">
        <f>IF(Table1[[#This Row],[Bill ref name]]="","",Table1[[#This Row],[Amount-1]])</f>
        <v/>
      </c>
      <c r="AY186"/>
      <c r="AZ186"/>
      <c r="BA186" t="str">
        <f>IF(Table1[[#This Row],[Cost Centre]]="","","Primary Cost Category")</f>
        <v/>
      </c>
      <c r="BB186" t="str">
        <f>IF(Table1[[#This Row],[Cost Centre]]="","",Table1[[#This Row],[DP-1]])</f>
        <v/>
      </c>
      <c r="BC186"/>
      <c r="BD186" t="str">
        <f>IF(Table1[[#This Row],[Cost Centre]]="","",Table1[[#This Row],[Cost Centre]])</f>
        <v/>
      </c>
      <c r="BE186" t="str">
        <f>IF(Table1[[#This Row],[Cost Centre]]="","",Table1[[#This Row],[Amount-1]])</f>
        <v/>
      </c>
      <c r="BF186"/>
      <c r="BG186"/>
      <c r="BH186"/>
      <c r="BI186"/>
      <c r="BJ186" t="str">
        <f>IF(Table1[[#This Row],[Date]]="","","No")</f>
        <v/>
      </c>
      <c r="BK186" t="str">
        <f>IF(Table1[[#This Row],[Date]]="","",IF(Table1[[#This Row],[Net Amt]]&lt;0,"Yes","No"))</f>
        <v/>
      </c>
      <c r="BL186" t="str">
        <f>IF(Table1[[#This Row],[Date]]="","",$C$3)</f>
        <v/>
      </c>
      <c r="BM186" t="str">
        <f>IF(Table1[[#This Row],[Date]]="","",-Table1[[#This Row],[Amount-1]])</f>
        <v/>
      </c>
      <c r="BO186" t="str">
        <f>IF(Table1[[#This Row],[Transaction Type]]="","",Table1[[#This Row],[Transaction Type]])</f>
        <v/>
      </c>
      <c r="BP186" t="str">
        <f>IF(Table1[[#This Row],[Instrument No.]]="","",Table1[[#This Row],[Instrument No.]])</f>
        <v/>
      </c>
      <c r="BQ186" t="str">
        <f>IF(Table1[[#This Row],[Instrument No.]]="","",Table1[[#This Row],[Amount-2]])</f>
        <v/>
      </c>
      <c r="BR186" t="str">
        <f>IF(Table1[[#This Row],[Instrument date]]="","",TEXT(Table1[[#This Row],[Instrument date]],"yyyymmdd"))</f>
        <v/>
      </c>
      <c r="BU186" s="48"/>
      <c r="BV186" s="48"/>
    </row>
    <row r="187" spans="1:74">
      <c r="A187" s="16">
        <f t="shared" si="2"/>
        <v>182</v>
      </c>
      <c r="B187" s="17"/>
      <c r="C187" s="57"/>
      <c r="D187" s="61"/>
      <c r="E187" s="61"/>
      <c r="F187" s="57"/>
      <c r="G187" s="18"/>
      <c r="H1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7" s="18"/>
      <c r="J187" s="18"/>
      <c r="K187" s="18"/>
      <c r="L187" s="18"/>
      <c r="M187" s="18"/>
      <c r="N187" s="51"/>
      <c r="O187" s="14">
        <f>IF(Table1[[#This Row],[Date]]="",COUNTA(B188:$B$1005),0)</f>
        <v>0</v>
      </c>
      <c r="P187" s="14">
        <f>IF(COUNTA(Table1[[#This Row],[Payments]:[Receipts]])=0,0,(IF(COUNTA(Table1[[#This Row],[Payments]:[Receipts]])&gt;1,1,0)))</f>
        <v>0</v>
      </c>
      <c r="Q187" s="14">
        <f>IF(Table1[[#This Row],[Date]]="",0,IF(AND(Table1[[#This Row],[Date]]&gt;=$Q$2,Table1[[#This Row],[Date]]&lt;=$Q$3),0,1))</f>
        <v>0</v>
      </c>
      <c r="R187" s="14">
        <f>IF(Table1[[#This Row],[Payments]]="",0,IF(ISNUMBER(Table1[[#This Row],[Payments]]),0,1))</f>
        <v>0</v>
      </c>
      <c r="S187" s="14">
        <f>IF(Table1[[#This Row],[Receipts]]="",0,IF(ISNUMBER(Table1[[#This Row],[Receipts]]),0,1))</f>
        <v>0</v>
      </c>
      <c r="T187" s="14">
        <f>IF(LEN(Table1[[#This Row],[Second Ledger]])&gt;0,IF(TYPE(VLOOKUP(Table1[[#This Row],[Second Ledger]],$CZ:$CZ,1,FALSE))=16,1,0),0)</f>
        <v>0</v>
      </c>
      <c r="U187" s="14">
        <f>IF(Table1[[#This Row],[Date]]="",0,IF(Table1[[#This Row],[Voucher Type]]&gt;0,IF(TYPE(VLOOKUP(Table1[[#This Row],[Voucher Type]],Table1[[#All],[Voucher Type Master]],1,FALSE))=16,1,0),0))</f>
        <v>0</v>
      </c>
      <c r="V1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7" s="14">
        <f>IF(LEN(Table1[[#This Row],[Cost Centre]])&gt;0,IF(TYPE(VLOOKUP(Table1[[#This Row],[Cost Centre]],$DA:$DA,1,FALSE))=16,1,0),0)</f>
        <v>0</v>
      </c>
      <c r="X187" s="14">
        <f>Table1[[#This Row],[Payments]]-Table1[[#This Row],[Receipts]]</f>
        <v>0</v>
      </c>
      <c r="Y187" s="14"/>
      <c r="Z187" s="14"/>
      <c r="AA187" s="14"/>
      <c r="AB187" s="13"/>
      <c r="AC187" s="39"/>
      <c r="AD187" s="39"/>
      <c r="AE187" s="39"/>
      <c r="AF187" s="39"/>
      <c r="AG187" s="42"/>
      <c r="AH1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7" t="str">
        <f>IF(Table1[[#This Row],[Date]]="","",TEXT(Table1[[#This Row],[Date]],"yyyymmdd"))</f>
        <v/>
      </c>
      <c r="AJ187" t="str">
        <f>Table1[[#This Row],[Date2]]</f>
        <v/>
      </c>
      <c r="AK187" t="str">
        <f>IF(Table1[[#This Row],[Date]]="","",Table1[[#This Row],[Voucher Type]])</f>
        <v/>
      </c>
      <c r="AL187" t="str">
        <f>IF(Table1[[#This Row],[Date]]="","",Table1[[#This Row],[Voucher No]])</f>
        <v/>
      </c>
      <c r="AM187" t="str">
        <f>IF(Table1[[#This Row],[Date]]="","",Table1[[#This Row],[Narration]])</f>
        <v/>
      </c>
      <c r="AN187" t="str">
        <f>IF(Table1[[#This Row],[Date]]="","","tallytools-voucherentry-adhjadhh-"&amp;$AH$1&amp;ROW())</f>
        <v/>
      </c>
      <c r="AO187" t="str">
        <f>IF(Table1[[#This Row],[Date]]="","",$AH$1)</f>
        <v/>
      </c>
      <c r="AP187"/>
      <c r="AQ187" t="str">
        <f>IF(Table1[[#This Row],[Date]]="","","No")</f>
        <v/>
      </c>
      <c r="AR187" t="str">
        <f>IF(Table1[[#This Row],[Date]]="","",IF(Table1[[#This Row],[Net Amt]]&lt;0,"No","Yes"))</f>
        <v/>
      </c>
      <c r="AS187" t="str">
        <f>IF(Table1[[#This Row],[Date]]="","",Table1[[#This Row],[Second Ledger]])</f>
        <v/>
      </c>
      <c r="AT187" t="str">
        <f>IF(Table1[[#This Row],[Date]]="","",IF(Table1[[#This Row],[DP-1]]="Yes",-(Table1[[#This Row],[Payments]]+Table1[[#This Row],[Receipts]]),Table1[[#This Row],[Payments]]+Table1[[#This Row],[Receipts]]))</f>
        <v/>
      </c>
      <c r="AU187"/>
      <c r="AV187" t="str">
        <f>IF(Table1[[#This Row],[Bill Ref No]]="","",Table1[[#This Row],[Bill Ref No]])</f>
        <v/>
      </c>
      <c r="AW187" t="str">
        <f>IF(Table1[[#This Row],[Bill ref name]]="","","New Ref")</f>
        <v/>
      </c>
      <c r="AX187" t="str">
        <f>IF(Table1[[#This Row],[Bill ref name]]="","",Table1[[#This Row],[Amount-1]])</f>
        <v/>
      </c>
      <c r="AY187"/>
      <c r="AZ187"/>
      <c r="BA187" t="str">
        <f>IF(Table1[[#This Row],[Cost Centre]]="","","Primary Cost Category")</f>
        <v/>
      </c>
      <c r="BB187" t="str">
        <f>IF(Table1[[#This Row],[Cost Centre]]="","",Table1[[#This Row],[DP-1]])</f>
        <v/>
      </c>
      <c r="BC187"/>
      <c r="BD187" t="str">
        <f>IF(Table1[[#This Row],[Cost Centre]]="","",Table1[[#This Row],[Cost Centre]])</f>
        <v/>
      </c>
      <c r="BE187" t="str">
        <f>IF(Table1[[#This Row],[Cost Centre]]="","",Table1[[#This Row],[Amount-1]])</f>
        <v/>
      </c>
      <c r="BF187"/>
      <c r="BG187"/>
      <c r="BH187"/>
      <c r="BI187"/>
      <c r="BJ187" t="str">
        <f>IF(Table1[[#This Row],[Date]]="","","No")</f>
        <v/>
      </c>
      <c r="BK187" t="str">
        <f>IF(Table1[[#This Row],[Date]]="","",IF(Table1[[#This Row],[Net Amt]]&lt;0,"Yes","No"))</f>
        <v/>
      </c>
      <c r="BL187" t="str">
        <f>IF(Table1[[#This Row],[Date]]="","",$C$3)</f>
        <v/>
      </c>
      <c r="BM187" t="str">
        <f>IF(Table1[[#This Row],[Date]]="","",-Table1[[#This Row],[Amount-1]])</f>
        <v/>
      </c>
      <c r="BO187" t="str">
        <f>IF(Table1[[#This Row],[Transaction Type]]="","",Table1[[#This Row],[Transaction Type]])</f>
        <v/>
      </c>
      <c r="BP187" t="str">
        <f>IF(Table1[[#This Row],[Instrument No.]]="","",Table1[[#This Row],[Instrument No.]])</f>
        <v/>
      </c>
      <c r="BQ187" t="str">
        <f>IF(Table1[[#This Row],[Instrument No.]]="","",Table1[[#This Row],[Amount-2]])</f>
        <v/>
      </c>
      <c r="BR187" t="str">
        <f>IF(Table1[[#This Row],[Instrument date]]="","",TEXT(Table1[[#This Row],[Instrument date]],"yyyymmdd"))</f>
        <v/>
      </c>
      <c r="BU187" s="48"/>
      <c r="BV187" s="48"/>
    </row>
    <row r="188" spans="1:74">
      <c r="A188" s="16">
        <f t="shared" si="2"/>
        <v>183</v>
      </c>
      <c r="B188" s="17"/>
      <c r="C188" s="57"/>
      <c r="D188" s="61"/>
      <c r="E188" s="61"/>
      <c r="F188" s="57"/>
      <c r="G188" s="18"/>
      <c r="H1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8" s="18"/>
      <c r="J188" s="18"/>
      <c r="K188" s="18"/>
      <c r="L188" s="18"/>
      <c r="M188" s="18"/>
      <c r="N188" s="51"/>
      <c r="O188" s="14">
        <f>IF(Table1[[#This Row],[Date]]="",COUNTA(B189:$B$1005),0)</f>
        <v>0</v>
      </c>
      <c r="P188" s="14">
        <f>IF(COUNTA(Table1[[#This Row],[Payments]:[Receipts]])=0,0,(IF(COUNTA(Table1[[#This Row],[Payments]:[Receipts]])&gt;1,1,0)))</f>
        <v>0</v>
      </c>
      <c r="Q188" s="14">
        <f>IF(Table1[[#This Row],[Date]]="",0,IF(AND(Table1[[#This Row],[Date]]&gt;=$Q$2,Table1[[#This Row],[Date]]&lt;=$Q$3),0,1))</f>
        <v>0</v>
      </c>
      <c r="R188" s="14">
        <f>IF(Table1[[#This Row],[Payments]]="",0,IF(ISNUMBER(Table1[[#This Row],[Payments]]),0,1))</f>
        <v>0</v>
      </c>
      <c r="S188" s="14">
        <f>IF(Table1[[#This Row],[Receipts]]="",0,IF(ISNUMBER(Table1[[#This Row],[Receipts]]),0,1))</f>
        <v>0</v>
      </c>
      <c r="T188" s="14">
        <f>IF(LEN(Table1[[#This Row],[Second Ledger]])&gt;0,IF(TYPE(VLOOKUP(Table1[[#This Row],[Second Ledger]],$CZ:$CZ,1,FALSE))=16,1,0),0)</f>
        <v>0</v>
      </c>
      <c r="U188" s="14">
        <f>IF(Table1[[#This Row],[Date]]="",0,IF(Table1[[#This Row],[Voucher Type]]&gt;0,IF(TYPE(VLOOKUP(Table1[[#This Row],[Voucher Type]],Table1[[#All],[Voucher Type Master]],1,FALSE))=16,1,0),0))</f>
        <v>0</v>
      </c>
      <c r="V1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8" s="14">
        <f>IF(LEN(Table1[[#This Row],[Cost Centre]])&gt;0,IF(TYPE(VLOOKUP(Table1[[#This Row],[Cost Centre]],$DA:$DA,1,FALSE))=16,1,0),0)</f>
        <v>0</v>
      </c>
      <c r="X188" s="14">
        <f>Table1[[#This Row],[Payments]]-Table1[[#This Row],[Receipts]]</f>
        <v>0</v>
      </c>
      <c r="Y188" s="14"/>
      <c r="Z188" s="14"/>
      <c r="AA188" s="14"/>
      <c r="AB188" s="13"/>
      <c r="AC188" s="39"/>
      <c r="AD188" s="39"/>
      <c r="AE188" s="39"/>
      <c r="AF188" s="39"/>
      <c r="AG188" s="42"/>
      <c r="AH1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8" t="str">
        <f>IF(Table1[[#This Row],[Date]]="","",TEXT(Table1[[#This Row],[Date]],"yyyymmdd"))</f>
        <v/>
      </c>
      <c r="AJ188" t="str">
        <f>Table1[[#This Row],[Date2]]</f>
        <v/>
      </c>
      <c r="AK188" t="str">
        <f>IF(Table1[[#This Row],[Date]]="","",Table1[[#This Row],[Voucher Type]])</f>
        <v/>
      </c>
      <c r="AL188" t="str">
        <f>IF(Table1[[#This Row],[Date]]="","",Table1[[#This Row],[Voucher No]])</f>
        <v/>
      </c>
      <c r="AM188" t="str">
        <f>IF(Table1[[#This Row],[Date]]="","",Table1[[#This Row],[Narration]])</f>
        <v/>
      </c>
      <c r="AN188" t="str">
        <f>IF(Table1[[#This Row],[Date]]="","","tallytools-voucherentry-adhjadhh-"&amp;$AH$1&amp;ROW())</f>
        <v/>
      </c>
      <c r="AO188" t="str">
        <f>IF(Table1[[#This Row],[Date]]="","",$AH$1)</f>
        <v/>
      </c>
      <c r="AP188"/>
      <c r="AQ188" t="str">
        <f>IF(Table1[[#This Row],[Date]]="","","No")</f>
        <v/>
      </c>
      <c r="AR188" t="str">
        <f>IF(Table1[[#This Row],[Date]]="","",IF(Table1[[#This Row],[Net Amt]]&lt;0,"No","Yes"))</f>
        <v/>
      </c>
      <c r="AS188" t="str">
        <f>IF(Table1[[#This Row],[Date]]="","",Table1[[#This Row],[Second Ledger]])</f>
        <v/>
      </c>
      <c r="AT188" t="str">
        <f>IF(Table1[[#This Row],[Date]]="","",IF(Table1[[#This Row],[DP-1]]="Yes",-(Table1[[#This Row],[Payments]]+Table1[[#This Row],[Receipts]]),Table1[[#This Row],[Payments]]+Table1[[#This Row],[Receipts]]))</f>
        <v/>
      </c>
      <c r="AU188"/>
      <c r="AV188" t="str">
        <f>IF(Table1[[#This Row],[Bill Ref No]]="","",Table1[[#This Row],[Bill Ref No]])</f>
        <v/>
      </c>
      <c r="AW188" t="str">
        <f>IF(Table1[[#This Row],[Bill ref name]]="","","New Ref")</f>
        <v/>
      </c>
      <c r="AX188" t="str">
        <f>IF(Table1[[#This Row],[Bill ref name]]="","",Table1[[#This Row],[Amount-1]])</f>
        <v/>
      </c>
      <c r="AY188"/>
      <c r="AZ188"/>
      <c r="BA188" t="str">
        <f>IF(Table1[[#This Row],[Cost Centre]]="","","Primary Cost Category")</f>
        <v/>
      </c>
      <c r="BB188" t="str">
        <f>IF(Table1[[#This Row],[Cost Centre]]="","",Table1[[#This Row],[DP-1]])</f>
        <v/>
      </c>
      <c r="BC188"/>
      <c r="BD188" t="str">
        <f>IF(Table1[[#This Row],[Cost Centre]]="","",Table1[[#This Row],[Cost Centre]])</f>
        <v/>
      </c>
      <c r="BE188" t="str">
        <f>IF(Table1[[#This Row],[Cost Centre]]="","",Table1[[#This Row],[Amount-1]])</f>
        <v/>
      </c>
      <c r="BF188"/>
      <c r="BG188"/>
      <c r="BH188"/>
      <c r="BI188"/>
      <c r="BJ188" t="str">
        <f>IF(Table1[[#This Row],[Date]]="","","No")</f>
        <v/>
      </c>
      <c r="BK188" t="str">
        <f>IF(Table1[[#This Row],[Date]]="","",IF(Table1[[#This Row],[Net Amt]]&lt;0,"Yes","No"))</f>
        <v/>
      </c>
      <c r="BL188" t="str">
        <f>IF(Table1[[#This Row],[Date]]="","",$C$3)</f>
        <v/>
      </c>
      <c r="BM188" t="str">
        <f>IF(Table1[[#This Row],[Date]]="","",-Table1[[#This Row],[Amount-1]])</f>
        <v/>
      </c>
      <c r="BO188" t="str">
        <f>IF(Table1[[#This Row],[Transaction Type]]="","",Table1[[#This Row],[Transaction Type]])</f>
        <v/>
      </c>
      <c r="BP188" t="str">
        <f>IF(Table1[[#This Row],[Instrument No.]]="","",Table1[[#This Row],[Instrument No.]])</f>
        <v/>
      </c>
      <c r="BQ188" t="str">
        <f>IF(Table1[[#This Row],[Instrument No.]]="","",Table1[[#This Row],[Amount-2]])</f>
        <v/>
      </c>
      <c r="BR188" t="str">
        <f>IF(Table1[[#This Row],[Instrument date]]="","",TEXT(Table1[[#This Row],[Instrument date]],"yyyymmdd"))</f>
        <v/>
      </c>
      <c r="BU188" s="48"/>
      <c r="BV188" s="48"/>
    </row>
    <row r="189" spans="1:74">
      <c r="A189" s="16">
        <f t="shared" si="2"/>
        <v>184</v>
      </c>
      <c r="B189" s="17"/>
      <c r="C189" s="57"/>
      <c r="D189" s="61"/>
      <c r="E189" s="61"/>
      <c r="F189" s="57"/>
      <c r="G189" s="18"/>
      <c r="H1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89" s="18"/>
      <c r="J189" s="18"/>
      <c r="K189" s="18"/>
      <c r="L189" s="18"/>
      <c r="M189" s="18"/>
      <c r="N189" s="51"/>
      <c r="O189" s="14">
        <f>IF(Table1[[#This Row],[Date]]="",COUNTA(B190:$B$1005),0)</f>
        <v>0</v>
      </c>
      <c r="P189" s="14">
        <f>IF(COUNTA(Table1[[#This Row],[Payments]:[Receipts]])=0,0,(IF(COUNTA(Table1[[#This Row],[Payments]:[Receipts]])&gt;1,1,0)))</f>
        <v>0</v>
      </c>
      <c r="Q189" s="14">
        <f>IF(Table1[[#This Row],[Date]]="",0,IF(AND(Table1[[#This Row],[Date]]&gt;=$Q$2,Table1[[#This Row],[Date]]&lt;=$Q$3),0,1))</f>
        <v>0</v>
      </c>
      <c r="R189" s="14">
        <f>IF(Table1[[#This Row],[Payments]]="",0,IF(ISNUMBER(Table1[[#This Row],[Payments]]),0,1))</f>
        <v>0</v>
      </c>
      <c r="S189" s="14">
        <f>IF(Table1[[#This Row],[Receipts]]="",0,IF(ISNUMBER(Table1[[#This Row],[Receipts]]),0,1))</f>
        <v>0</v>
      </c>
      <c r="T189" s="14">
        <f>IF(LEN(Table1[[#This Row],[Second Ledger]])&gt;0,IF(TYPE(VLOOKUP(Table1[[#This Row],[Second Ledger]],$CZ:$CZ,1,FALSE))=16,1,0),0)</f>
        <v>0</v>
      </c>
      <c r="U189" s="14">
        <f>IF(Table1[[#This Row],[Date]]="",0,IF(Table1[[#This Row],[Voucher Type]]&gt;0,IF(TYPE(VLOOKUP(Table1[[#This Row],[Voucher Type]],Table1[[#All],[Voucher Type Master]],1,FALSE))=16,1,0),0))</f>
        <v>0</v>
      </c>
      <c r="V1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89" s="14">
        <f>IF(LEN(Table1[[#This Row],[Cost Centre]])&gt;0,IF(TYPE(VLOOKUP(Table1[[#This Row],[Cost Centre]],$DA:$DA,1,FALSE))=16,1,0),0)</f>
        <v>0</v>
      </c>
      <c r="X189" s="14">
        <f>Table1[[#This Row],[Payments]]-Table1[[#This Row],[Receipts]]</f>
        <v>0</v>
      </c>
      <c r="Y189" s="14"/>
      <c r="Z189" s="14"/>
      <c r="AA189" s="14"/>
      <c r="AB189" s="13"/>
      <c r="AC189" s="39"/>
      <c r="AD189" s="39"/>
      <c r="AE189" s="39"/>
      <c r="AF189" s="39"/>
      <c r="AG189" s="42"/>
      <c r="AH1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89" t="str">
        <f>IF(Table1[[#This Row],[Date]]="","",TEXT(Table1[[#This Row],[Date]],"yyyymmdd"))</f>
        <v/>
      </c>
      <c r="AJ189" t="str">
        <f>Table1[[#This Row],[Date2]]</f>
        <v/>
      </c>
      <c r="AK189" t="str">
        <f>IF(Table1[[#This Row],[Date]]="","",Table1[[#This Row],[Voucher Type]])</f>
        <v/>
      </c>
      <c r="AL189" t="str">
        <f>IF(Table1[[#This Row],[Date]]="","",Table1[[#This Row],[Voucher No]])</f>
        <v/>
      </c>
      <c r="AM189" t="str">
        <f>IF(Table1[[#This Row],[Date]]="","",Table1[[#This Row],[Narration]])</f>
        <v/>
      </c>
      <c r="AN189" t="str">
        <f>IF(Table1[[#This Row],[Date]]="","","tallytools-voucherentry-adhjadhh-"&amp;$AH$1&amp;ROW())</f>
        <v/>
      </c>
      <c r="AO189" t="str">
        <f>IF(Table1[[#This Row],[Date]]="","",$AH$1)</f>
        <v/>
      </c>
      <c r="AP189"/>
      <c r="AQ189" t="str">
        <f>IF(Table1[[#This Row],[Date]]="","","No")</f>
        <v/>
      </c>
      <c r="AR189" t="str">
        <f>IF(Table1[[#This Row],[Date]]="","",IF(Table1[[#This Row],[Net Amt]]&lt;0,"No","Yes"))</f>
        <v/>
      </c>
      <c r="AS189" t="str">
        <f>IF(Table1[[#This Row],[Date]]="","",Table1[[#This Row],[Second Ledger]])</f>
        <v/>
      </c>
      <c r="AT189" t="str">
        <f>IF(Table1[[#This Row],[Date]]="","",IF(Table1[[#This Row],[DP-1]]="Yes",-(Table1[[#This Row],[Payments]]+Table1[[#This Row],[Receipts]]),Table1[[#This Row],[Payments]]+Table1[[#This Row],[Receipts]]))</f>
        <v/>
      </c>
      <c r="AU189"/>
      <c r="AV189" t="str">
        <f>IF(Table1[[#This Row],[Bill Ref No]]="","",Table1[[#This Row],[Bill Ref No]])</f>
        <v/>
      </c>
      <c r="AW189" t="str">
        <f>IF(Table1[[#This Row],[Bill ref name]]="","","New Ref")</f>
        <v/>
      </c>
      <c r="AX189" t="str">
        <f>IF(Table1[[#This Row],[Bill ref name]]="","",Table1[[#This Row],[Amount-1]])</f>
        <v/>
      </c>
      <c r="AY189"/>
      <c r="AZ189"/>
      <c r="BA189" t="str">
        <f>IF(Table1[[#This Row],[Cost Centre]]="","","Primary Cost Category")</f>
        <v/>
      </c>
      <c r="BB189" t="str">
        <f>IF(Table1[[#This Row],[Cost Centre]]="","",Table1[[#This Row],[DP-1]])</f>
        <v/>
      </c>
      <c r="BC189"/>
      <c r="BD189" t="str">
        <f>IF(Table1[[#This Row],[Cost Centre]]="","",Table1[[#This Row],[Cost Centre]])</f>
        <v/>
      </c>
      <c r="BE189" t="str">
        <f>IF(Table1[[#This Row],[Cost Centre]]="","",Table1[[#This Row],[Amount-1]])</f>
        <v/>
      </c>
      <c r="BF189"/>
      <c r="BG189"/>
      <c r="BH189"/>
      <c r="BI189"/>
      <c r="BJ189" t="str">
        <f>IF(Table1[[#This Row],[Date]]="","","No")</f>
        <v/>
      </c>
      <c r="BK189" t="str">
        <f>IF(Table1[[#This Row],[Date]]="","",IF(Table1[[#This Row],[Net Amt]]&lt;0,"Yes","No"))</f>
        <v/>
      </c>
      <c r="BL189" t="str">
        <f>IF(Table1[[#This Row],[Date]]="","",$C$3)</f>
        <v/>
      </c>
      <c r="BM189" t="str">
        <f>IF(Table1[[#This Row],[Date]]="","",-Table1[[#This Row],[Amount-1]])</f>
        <v/>
      </c>
      <c r="BO189" t="str">
        <f>IF(Table1[[#This Row],[Transaction Type]]="","",Table1[[#This Row],[Transaction Type]])</f>
        <v/>
      </c>
      <c r="BP189" t="str">
        <f>IF(Table1[[#This Row],[Instrument No.]]="","",Table1[[#This Row],[Instrument No.]])</f>
        <v/>
      </c>
      <c r="BQ189" t="str">
        <f>IF(Table1[[#This Row],[Instrument No.]]="","",Table1[[#This Row],[Amount-2]])</f>
        <v/>
      </c>
      <c r="BR189" t="str">
        <f>IF(Table1[[#This Row],[Instrument date]]="","",TEXT(Table1[[#This Row],[Instrument date]],"yyyymmdd"))</f>
        <v/>
      </c>
      <c r="BU189" s="48"/>
      <c r="BV189" s="48"/>
    </row>
    <row r="190" spans="1:74">
      <c r="A190" s="16">
        <f t="shared" si="2"/>
        <v>185</v>
      </c>
      <c r="B190" s="17"/>
      <c r="C190" s="57"/>
      <c r="D190" s="61"/>
      <c r="E190" s="61"/>
      <c r="F190" s="57"/>
      <c r="G190" s="18"/>
      <c r="H1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0" s="18"/>
      <c r="J190" s="18"/>
      <c r="K190" s="18"/>
      <c r="L190" s="18"/>
      <c r="M190" s="18"/>
      <c r="N190" s="51"/>
      <c r="O190" s="14">
        <f>IF(Table1[[#This Row],[Date]]="",COUNTA(B191:$B$1005),0)</f>
        <v>0</v>
      </c>
      <c r="P190" s="14">
        <f>IF(COUNTA(Table1[[#This Row],[Payments]:[Receipts]])=0,0,(IF(COUNTA(Table1[[#This Row],[Payments]:[Receipts]])&gt;1,1,0)))</f>
        <v>0</v>
      </c>
      <c r="Q190" s="14">
        <f>IF(Table1[[#This Row],[Date]]="",0,IF(AND(Table1[[#This Row],[Date]]&gt;=$Q$2,Table1[[#This Row],[Date]]&lt;=$Q$3),0,1))</f>
        <v>0</v>
      </c>
      <c r="R190" s="14">
        <f>IF(Table1[[#This Row],[Payments]]="",0,IF(ISNUMBER(Table1[[#This Row],[Payments]]),0,1))</f>
        <v>0</v>
      </c>
      <c r="S190" s="14">
        <f>IF(Table1[[#This Row],[Receipts]]="",0,IF(ISNUMBER(Table1[[#This Row],[Receipts]]),0,1))</f>
        <v>0</v>
      </c>
      <c r="T190" s="14">
        <f>IF(LEN(Table1[[#This Row],[Second Ledger]])&gt;0,IF(TYPE(VLOOKUP(Table1[[#This Row],[Second Ledger]],$CZ:$CZ,1,FALSE))=16,1,0),0)</f>
        <v>0</v>
      </c>
      <c r="U190" s="14">
        <f>IF(Table1[[#This Row],[Date]]="",0,IF(Table1[[#This Row],[Voucher Type]]&gt;0,IF(TYPE(VLOOKUP(Table1[[#This Row],[Voucher Type]],Table1[[#All],[Voucher Type Master]],1,FALSE))=16,1,0),0))</f>
        <v>0</v>
      </c>
      <c r="V1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0" s="14">
        <f>IF(LEN(Table1[[#This Row],[Cost Centre]])&gt;0,IF(TYPE(VLOOKUP(Table1[[#This Row],[Cost Centre]],$DA:$DA,1,FALSE))=16,1,0),0)</f>
        <v>0</v>
      </c>
      <c r="X190" s="14">
        <f>Table1[[#This Row],[Payments]]-Table1[[#This Row],[Receipts]]</f>
        <v>0</v>
      </c>
      <c r="Y190" s="14"/>
      <c r="Z190" s="14"/>
      <c r="AA190" s="14"/>
      <c r="AB190" s="13"/>
      <c r="AC190" s="39"/>
      <c r="AD190" s="39"/>
      <c r="AE190" s="39"/>
      <c r="AF190" s="39"/>
      <c r="AG190" s="42"/>
      <c r="AH1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0" t="str">
        <f>IF(Table1[[#This Row],[Date]]="","",TEXT(Table1[[#This Row],[Date]],"yyyymmdd"))</f>
        <v/>
      </c>
      <c r="AJ190" t="str">
        <f>Table1[[#This Row],[Date2]]</f>
        <v/>
      </c>
      <c r="AK190" t="str">
        <f>IF(Table1[[#This Row],[Date]]="","",Table1[[#This Row],[Voucher Type]])</f>
        <v/>
      </c>
      <c r="AL190" t="str">
        <f>IF(Table1[[#This Row],[Date]]="","",Table1[[#This Row],[Voucher No]])</f>
        <v/>
      </c>
      <c r="AM190" t="str">
        <f>IF(Table1[[#This Row],[Date]]="","",Table1[[#This Row],[Narration]])</f>
        <v/>
      </c>
      <c r="AN190" t="str">
        <f>IF(Table1[[#This Row],[Date]]="","","tallytools-voucherentry-adhjadhh-"&amp;$AH$1&amp;ROW())</f>
        <v/>
      </c>
      <c r="AO190" t="str">
        <f>IF(Table1[[#This Row],[Date]]="","",$AH$1)</f>
        <v/>
      </c>
      <c r="AP190"/>
      <c r="AQ190" t="str">
        <f>IF(Table1[[#This Row],[Date]]="","","No")</f>
        <v/>
      </c>
      <c r="AR190" t="str">
        <f>IF(Table1[[#This Row],[Date]]="","",IF(Table1[[#This Row],[Net Amt]]&lt;0,"No","Yes"))</f>
        <v/>
      </c>
      <c r="AS190" t="str">
        <f>IF(Table1[[#This Row],[Date]]="","",Table1[[#This Row],[Second Ledger]])</f>
        <v/>
      </c>
      <c r="AT190" t="str">
        <f>IF(Table1[[#This Row],[Date]]="","",IF(Table1[[#This Row],[DP-1]]="Yes",-(Table1[[#This Row],[Payments]]+Table1[[#This Row],[Receipts]]),Table1[[#This Row],[Payments]]+Table1[[#This Row],[Receipts]]))</f>
        <v/>
      </c>
      <c r="AU190"/>
      <c r="AV190" t="str">
        <f>IF(Table1[[#This Row],[Bill Ref No]]="","",Table1[[#This Row],[Bill Ref No]])</f>
        <v/>
      </c>
      <c r="AW190" t="str">
        <f>IF(Table1[[#This Row],[Bill ref name]]="","","New Ref")</f>
        <v/>
      </c>
      <c r="AX190" t="str">
        <f>IF(Table1[[#This Row],[Bill ref name]]="","",Table1[[#This Row],[Amount-1]])</f>
        <v/>
      </c>
      <c r="AY190"/>
      <c r="AZ190"/>
      <c r="BA190" t="str">
        <f>IF(Table1[[#This Row],[Cost Centre]]="","","Primary Cost Category")</f>
        <v/>
      </c>
      <c r="BB190" t="str">
        <f>IF(Table1[[#This Row],[Cost Centre]]="","",Table1[[#This Row],[DP-1]])</f>
        <v/>
      </c>
      <c r="BC190"/>
      <c r="BD190" t="str">
        <f>IF(Table1[[#This Row],[Cost Centre]]="","",Table1[[#This Row],[Cost Centre]])</f>
        <v/>
      </c>
      <c r="BE190" t="str">
        <f>IF(Table1[[#This Row],[Cost Centre]]="","",Table1[[#This Row],[Amount-1]])</f>
        <v/>
      </c>
      <c r="BF190"/>
      <c r="BG190"/>
      <c r="BH190"/>
      <c r="BI190"/>
      <c r="BJ190" t="str">
        <f>IF(Table1[[#This Row],[Date]]="","","No")</f>
        <v/>
      </c>
      <c r="BK190" t="str">
        <f>IF(Table1[[#This Row],[Date]]="","",IF(Table1[[#This Row],[Net Amt]]&lt;0,"Yes","No"))</f>
        <v/>
      </c>
      <c r="BL190" t="str">
        <f>IF(Table1[[#This Row],[Date]]="","",$C$3)</f>
        <v/>
      </c>
      <c r="BM190" t="str">
        <f>IF(Table1[[#This Row],[Date]]="","",-Table1[[#This Row],[Amount-1]])</f>
        <v/>
      </c>
      <c r="BO190" t="str">
        <f>IF(Table1[[#This Row],[Transaction Type]]="","",Table1[[#This Row],[Transaction Type]])</f>
        <v/>
      </c>
      <c r="BP190" t="str">
        <f>IF(Table1[[#This Row],[Instrument No.]]="","",Table1[[#This Row],[Instrument No.]])</f>
        <v/>
      </c>
      <c r="BQ190" t="str">
        <f>IF(Table1[[#This Row],[Instrument No.]]="","",Table1[[#This Row],[Amount-2]])</f>
        <v/>
      </c>
      <c r="BR190" t="str">
        <f>IF(Table1[[#This Row],[Instrument date]]="","",TEXT(Table1[[#This Row],[Instrument date]],"yyyymmdd"))</f>
        <v/>
      </c>
      <c r="BU190" s="48"/>
      <c r="BV190" s="48"/>
    </row>
    <row r="191" spans="1:74">
      <c r="A191" s="16">
        <f t="shared" si="2"/>
        <v>186</v>
      </c>
      <c r="B191" s="17"/>
      <c r="C191" s="57"/>
      <c r="D191" s="61"/>
      <c r="E191" s="61"/>
      <c r="F191" s="57"/>
      <c r="G191" s="18"/>
      <c r="H1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1" s="18"/>
      <c r="J191" s="18"/>
      <c r="K191" s="18"/>
      <c r="L191" s="18"/>
      <c r="M191" s="18"/>
      <c r="N191" s="51"/>
      <c r="O191" s="14">
        <f>IF(Table1[[#This Row],[Date]]="",COUNTA(B192:$B$1005),0)</f>
        <v>0</v>
      </c>
      <c r="P191" s="14">
        <f>IF(COUNTA(Table1[[#This Row],[Payments]:[Receipts]])=0,0,(IF(COUNTA(Table1[[#This Row],[Payments]:[Receipts]])&gt;1,1,0)))</f>
        <v>0</v>
      </c>
      <c r="Q191" s="14">
        <f>IF(Table1[[#This Row],[Date]]="",0,IF(AND(Table1[[#This Row],[Date]]&gt;=$Q$2,Table1[[#This Row],[Date]]&lt;=$Q$3),0,1))</f>
        <v>0</v>
      </c>
      <c r="R191" s="14">
        <f>IF(Table1[[#This Row],[Payments]]="",0,IF(ISNUMBER(Table1[[#This Row],[Payments]]),0,1))</f>
        <v>0</v>
      </c>
      <c r="S191" s="14">
        <f>IF(Table1[[#This Row],[Receipts]]="",0,IF(ISNUMBER(Table1[[#This Row],[Receipts]]),0,1))</f>
        <v>0</v>
      </c>
      <c r="T191" s="14">
        <f>IF(LEN(Table1[[#This Row],[Second Ledger]])&gt;0,IF(TYPE(VLOOKUP(Table1[[#This Row],[Second Ledger]],$CZ:$CZ,1,FALSE))=16,1,0),0)</f>
        <v>0</v>
      </c>
      <c r="U191" s="14">
        <f>IF(Table1[[#This Row],[Date]]="",0,IF(Table1[[#This Row],[Voucher Type]]&gt;0,IF(TYPE(VLOOKUP(Table1[[#This Row],[Voucher Type]],Table1[[#All],[Voucher Type Master]],1,FALSE))=16,1,0),0))</f>
        <v>0</v>
      </c>
      <c r="V1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1" s="14">
        <f>IF(LEN(Table1[[#This Row],[Cost Centre]])&gt;0,IF(TYPE(VLOOKUP(Table1[[#This Row],[Cost Centre]],$DA:$DA,1,FALSE))=16,1,0),0)</f>
        <v>0</v>
      </c>
      <c r="X191" s="14">
        <f>Table1[[#This Row],[Payments]]-Table1[[#This Row],[Receipts]]</f>
        <v>0</v>
      </c>
      <c r="Y191" s="14"/>
      <c r="Z191" s="14"/>
      <c r="AA191" s="14"/>
      <c r="AB191" s="13"/>
      <c r="AC191" s="39"/>
      <c r="AD191" s="39"/>
      <c r="AE191" s="39"/>
      <c r="AF191" s="39"/>
      <c r="AG191" s="42"/>
      <c r="AH1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1" t="str">
        <f>IF(Table1[[#This Row],[Date]]="","",TEXT(Table1[[#This Row],[Date]],"yyyymmdd"))</f>
        <v/>
      </c>
      <c r="AJ191" t="str">
        <f>Table1[[#This Row],[Date2]]</f>
        <v/>
      </c>
      <c r="AK191" t="str">
        <f>IF(Table1[[#This Row],[Date]]="","",Table1[[#This Row],[Voucher Type]])</f>
        <v/>
      </c>
      <c r="AL191" t="str">
        <f>IF(Table1[[#This Row],[Date]]="","",Table1[[#This Row],[Voucher No]])</f>
        <v/>
      </c>
      <c r="AM191" t="str">
        <f>IF(Table1[[#This Row],[Date]]="","",Table1[[#This Row],[Narration]])</f>
        <v/>
      </c>
      <c r="AN191" t="str">
        <f>IF(Table1[[#This Row],[Date]]="","","tallytools-voucherentry-adhjadhh-"&amp;$AH$1&amp;ROW())</f>
        <v/>
      </c>
      <c r="AO191" t="str">
        <f>IF(Table1[[#This Row],[Date]]="","",$AH$1)</f>
        <v/>
      </c>
      <c r="AP191"/>
      <c r="AQ191" t="str">
        <f>IF(Table1[[#This Row],[Date]]="","","No")</f>
        <v/>
      </c>
      <c r="AR191" t="str">
        <f>IF(Table1[[#This Row],[Date]]="","",IF(Table1[[#This Row],[Net Amt]]&lt;0,"No","Yes"))</f>
        <v/>
      </c>
      <c r="AS191" t="str">
        <f>IF(Table1[[#This Row],[Date]]="","",Table1[[#This Row],[Second Ledger]])</f>
        <v/>
      </c>
      <c r="AT191" t="str">
        <f>IF(Table1[[#This Row],[Date]]="","",IF(Table1[[#This Row],[DP-1]]="Yes",-(Table1[[#This Row],[Payments]]+Table1[[#This Row],[Receipts]]),Table1[[#This Row],[Payments]]+Table1[[#This Row],[Receipts]]))</f>
        <v/>
      </c>
      <c r="AU191"/>
      <c r="AV191" t="str">
        <f>IF(Table1[[#This Row],[Bill Ref No]]="","",Table1[[#This Row],[Bill Ref No]])</f>
        <v/>
      </c>
      <c r="AW191" t="str">
        <f>IF(Table1[[#This Row],[Bill ref name]]="","","New Ref")</f>
        <v/>
      </c>
      <c r="AX191" t="str">
        <f>IF(Table1[[#This Row],[Bill ref name]]="","",Table1[[#This Row],[Amount-1]])</f>
        <v/>
      </c>
      <c r="AY191"/>
      <c r="AZ191"/>
      <c r="BA191" t="str">
        <f>IF(Table1[[#This Row],[Cost Centre]]="","","Primary Cost Category")</f>
        <v/>
      </c>
      <c r="BB191" t="str">
        <f>IF(Table1[[#This Row],[Cost Centre]]="","",Table1[[#This Row],[DP-1]])</f>
        <v/>
      </c>
      <c r="BC191"/>
      <c r="BD191" t="str">
        <f>IF(Table1[[#This Row],[Cost Centre]]="","",Table1[[#This Row],[Cost Centre]])</f>
        <v/>
      </c>
      <c r="BE191" t="str">
        <f>IF(Table1[[#This Row],[Cost Centre]]="","",Table1[[#This Row],[Amount-1]])</f>
        <v/>
      </c>
      <c r="BF191"/>
      <c r="BG191"/>
      <c r="BH191"/>
      <c r="BI191"/>
      <c r="BJ191" t="str">
        <f>IF(Table1[[#This Row],[Date]]="","","No")</f>
        <v/>
      </c>
      <c r="BK191" t="str">
        <f>IF(Table1[[#This Row],[Date]]="","",IF(Table1[[#This Row],[Net Amt]]&lt;0,"Yes","No"))</f>
        <v/>
      </c>
      <c r="BL191" t="str">
        <f>IF(Table1[[#This Row],[Date]]="","",$C$3)</f>
        <v/>
      </c>
      <c r="BM191" t="str">
        <f>IF(Table1[[#This Row],[Date]]="","",-Table1[[#This Row],[Amount-1]])</f>
        <v/>
      </c>
      <c r="BO191" t="str">
        <f>IF(Table1[[#This Row],[Transaction Type]]="","",Table1[[#This Row],[Transaction Type]])</f>
        <v/>
      </c>
      <c r="BP191" t="str">
        <f>IF(Table1[[#This Row],[Instrument No.]]="","",Table1[[#This Row],[Instrument No.]])</f>
        <v/>
      </c>
      <c r="BQ191" t="str">
        <f>IF(Table1[[#This Row],[Instrument No.]]="","",Table1[[#This Row],[Amount-2]])</f>
        <v/>
      </c>
      <c r="BR191" t="str">
        <f>IF(Table1[[#This Row],[Instrument date]]="","",TEXT(Table1[[#This Row],[Instrument date]],"yyyymmdd"))</f>
        <v/>
      </c>
      <c r="BU191" s="48"/>
      <c r="BV191" s="48"/>
    </row>
    <row r="192" spans="1:74">
      <c r="A192" s="16">
        <f t="shared" si="2"/>
        <v>187</v>
      </c>
      <c r="B192" s="17"/>
      <c r="C192" s="57"/>
      <c r="D192" s="61"/>
      <c r="E192" s="61"/>
      <c r="F192" s="57"/>
      <c r="G192" s="18"/>
      <c r="H1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2" s="18"/>
      <c r="J192" s="18"/>
      <c r="K192" s="18"/>
      <c r="L192" s="18"/>
      <c r="M192" s="18"/>
      <c r="N192" s="51"/>
      <c r="O192" s="14">
        <f>IF(Table1[[#This Row],[Date]]="",COUNTA(B193:$B$1005),0)</f>
        <v>0</v>
      </c>
      <c r="P192" s="14">
        <f>IF(COUNTA(Table1[[#This Row],[Payments]:[Receipts]])=0,0,(IF(COUNTA(Table1[[#This Row],[Payments]:[Receipts]])&gt;1,1,0)))</f>
        <v>0</v>
      </c>
      <c r="Q192" s="14">
        <f>IF(Table1[[#This Row],[Date]]="",0,IF(AND(Table1[[#This Row],[Date]]&gt;=$Q$2,Table1[[#This Row],[Date]]&lt;=$Q$3),0,1))</f>
        <v>0</v>
      </c>
      <c r="R192" s="14">
        <f>IF(Table1[[#This Row],[Payments]]="",0,IF(ISNUMBER(Table1[[#This Row],[Payments]]),0,1))</f>
        <v>0</v>
      </c>
      <c r="S192" s="14">
        <f>IF(Table1[[#This Row],[Receipts]]="",0,IF(ISNUMBER(Table1[[#This Row],[Receipts]]),0,1))</f>
        <v>0</v>
      </c>
      <c r="T192" s="14">
        <f>IF(LEN(Table1[[#This Row],[Second Ledger]])&gt;0,IF(TYPE(VLOOKUP(Table1[[#This Row],[Second Ledger]],$CZ:$CZ,1,FALSE))=16,1,0),0)</f>
        <v>0</v>
      </c>
      <c r="U192" s="14">
        <f>IF(Table1[[#This Row],[Date]]="",0,IF(Table1[[#This Row],[Voucher Type]]&gt;0,IF(TYPE(VLOOKUP(Table1[[#This Row],[Voucher Type]],Table1[[#All],[Voucher Type Master]],1,FALSE))=16,1,0),0))</f>
        <v>0</v>
      </c>
      <c r="V1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2" s="14">
        <f>IF(LEN(Table1[[#This Row],[Cost Centre]])&gt;0,IF(TYPE(VLOOKUP(Table1[[#This Row],[Cost Centre]],$DA:$DA,1,FALSE))=16,1,0),0)</f>
        <v>0</v>
      </c>
      <c r="X192" s="14">
        <f>Table1[[#This Row],[Payments]]-Table1[[#This Row],[Receipts]]</f>
        <v>0</v>
      </c>
      <c r="Y192" s="14"/>
      <c r="Z192" s="14"/>
      <c r="AA192" s="14"/>
      <c r="AB192" s="13"/>
      <c r="AC192" s="39"/>
      <c r="AD192" s="39"/>
      <c r="AE192" s="39"/>
      <c r="AF192" s="39"/>
      <c r="AG192" s="42"/>
      <c r="AH1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2" t="str">
        <f>IF(Table1[[#This Row],[Date]]="","",TEXT(Table1[[#This Row],[Date]],"yyyymmdd"))</f>
        <v/>
      </c>
      <c r="AJ192" t="str">
        <f>Table1[[#This Row],[Date2]]</f>
        <v/>
      </c>
      <c r="AK192" t="str">
        <f>IF(Table1[[#This Row],[Date]]="","",Table1[[#This Row],[Voucher Type]])</f>
        <v/>
      </c>
      <c r="AL192" t="str">
        <f>IF(Table1[[#This Row],[Date]]="","",Table1[[#This Row],[Voucher No]])</f>
        <v/>
      </c>
      <c r="AM192" t="str">
        <f>IF(Table1[[#This Row],[Date]]="","",Table1[[#This Row],[Narration]])</f>
        <v/>
      </c>
      <c r="AN192" t="str">
        <f>IF(Table1[[#This Row],[Date]]="","","tallytools-voucherentry-adhjadhh-"&amp;$AH$1&amp;ROW())</f>
        <v/>
      </c>
      <c r="AO192" t="str">
        <f>IF(Table1[[#This Row],[Date]]="","",$AH$1)</f>
        <v/>
      </c>
      <c r="AP192"/>
      <c r="AQ192" t="str">
        <f>IF(Table1[[#This Row],[Date]]="","","No")</f>
        <v/>
      </c>
      <c r="AR192" t="str">
        <f>IF(Table1[[#This Row],[Date]]="","",IF(Table1[[#This Row],[Net Amt]]&lt;0,"No","Yes"))</f>
        <v/>
      </c>
      <c r="AS192" t="str">
        <f>IF(Table1[[#This Row],[Date]]="","",Table1[[#This Row],[Second Ledger]])</f>
        <v/>
      </c>
      <c r="AT192" t="str">
        <f>IF(Table1[[#This Row],[Date]]="","",IF(Table1[[#This Row],[DP-1]]="Yes",-(Table1[[#This Row],[Payments]]+Table1[[#This Row],[Receipts]]),Table1[[#This Row],[Payments]]+Table1[[#This Row],[Receipts]]))</f>
        <v/>
      </c>
      <c r="AU192"/>
      <c r="AV192" t="str">
        <f>IF(Table1[[#This Row],[Bill Ref No]]="","",Table1[[#This Row],[Bill Ref No]])</f>
        <v/>
      </c>
      <c r="AW192" t="str">
        <f>IF(Table1[[#This Row],[Bill ref name]]="","","New Ref")</f>
        <v/>
      </c>
      <c r="AX192" t="str">
        <f>IF(Table1[[#This Row],[Bill ref name]]="","",Table1[[#This Row],[Amount-1]])</f>
        <v/>
      </c>
      <c r="AY192"/>
      <c r="AZ192"/>
      <c r="BA192" t="str">
        <f>IF(Table1[[#This Row],[Cost Centre]]="","","Primary Cost Category")</f>
        <v/>
      </c>
      <c r="BB192" t="str">
        <f>IF(Table1[[#This Row],[Cost Centre]]="","",Table1[[#This Row],[DP-1]])</f>
        <v/>
      </c>
      <c r="BC192"/>
      <c r="BD192" t="str">
        <f>IF(Table1[[#This Row],[Cost Centre]]="","",Table1[[#This Row],[Cost Centre]])</f>
        <v/>
      </c>
      <c r="BE192" t="str">
        <f>IF(Table1[[#This Row],[Cost Centre]]="","",Table1[[#This Row],[Amount-1]])</f>
        <v/>
      </c>
      <c r="BF192"/>
      <c r="BG192"/>
      <c r="BH192"/>
      <c r="BI192"/>
      <c r="BJ192" t="str">
        <f>IF(Table1[[#This Row],[Date]]="","","No")</f>
        <v/>
      </c>
      <c r="BK192" t="str">
        <f>IF(Table1[[#This Row],[Date]]="","",IF(Table1[[#This Row],[Net Amt]]&lt;0,"Yes","No"))</f>
        <v/>
      </c>
      <c r="BL192" t="str">
        <f>IF(Table1[[#This Row],[Date]]="","",$C$3)</f>
        <v/>
      </c>
      <c r="BM192" t="str">
        <f>IF(Table1[[#This Row],[Date]]="","",-Table1[[#This Row],[Amount-1]])</f>
        <v/>
      </c>
      <c r="BO192" t="str">
        <f>IF(Table1[[#This Row],[Transaction Type]]="","",Table1[[#This Row],[Transaction Type]])</f>
        <v/>
      </c>
      <c r="BP192" t="str">
        <f>IF(Table1[[#This Row],[Instrument No.]]="","",Table1[[#This Row],[Instrument No.]])</f>
        <v/>
      </c>
      <c r="BQ192" t="str">
        <f>IF(Table1[[#This Row],[Instrument No.]]="","",Table1[[#This Row],[Amount-2]])</f>
        <v/>
      </c>
      <c r="BR192" t="str">
        <f>IF(Table1[[#This Row],[Instrument date]]="","",TEXT(Table1[[#This Row],[Instrument date]],"yyyymmdd"))</f>
        <v/>
      </c>
      <c r="BU192" s="48"/>
      <c r="BV192" s="48"/>
    </row>
    <row r="193" spans="1:74">
      <c r="A193" s="16">
        <f t="shared" si="2"/>
        <v>188</v>
      </c>
      <c r="B193" s="17"/>
      <c r="C193" s="57"/>
      <c r="D193" s="61"/>
      <c r="E193" s="61"/>
      <c r="F193" s="57"/>
      <c r="G193" s="18"/>
      <c r="H1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3" s="18"/>
      <c r="J193" s="18"/>
      <c r="K193" s="18"/>
      <c r="L193" s="18"/>
      <c r="M193" s="18"/>
      <c r="N193" s="51"/>
      <c r="O193" s="14">
        <f>IF(Table1[[#This Row],[Date]]="",COUNTA(B194:$B$1005),0)</f>
        <v>0</v>
      </c>
      <c r="P193" s="14">
        <f>IF(COUNTA(Table1[[#This Row],[Payments]:[Receipts]])=0,0,(IF(COUNTA(Table1[[#This Row],[Payments]:[Receipts]])&gt;1,1,0)))</f>
        <v>0</v>
      </c>
      <c r="Q193" s="14">
        <f>IF(Table1[[#This Row],[Date]]="",0,IF(AND(Table1[[#This Row],[Date]]&gt;=$Q$2,Table1[[#This Row],[Date]]&lt;=$Q$3),0,1))</f>
        <v>0</v>
      </c>
      <c r="R193" s="14">
        <f>IF(Table1[[#This Row],[Payments]]="",0,IF(ISNUMBER(Table1[[#This Row],[Payments]]),0,1))</f>
        <v>0</v>
      </c>
      <c r="S193" s="14">
        <f>IF(Table1[[#This Row],[Receipts]]="",0,IF(ISNUMBER(Table1[[#This Row],[Receipts]]),0,1))</f>
        <v>0</v>
      </c>
      <c r="T193" s="14">
        <f>IF(LEN(Table1[[#This Row],[Second Ledger]])&gt;0,IF(TYPE(VLOOKUP(Table1[[#This Row],[Second Ledger]],$CZ:$CZ,1,FALSE))=16,1,0),0)</f>
        <v>0</v>
      </c>
      <c r="U193" s="14">
        <f>IF(Table1[[#This Row],[Date]]="",0,IF(Table1[[#This Row],[Voucher Type]]&gt;0,IF(TYPE(VLOOKUP(Table1[[#This Row],[Voucher Type]],Table1[[#All],[Voucher Type Master]],1,FALSE))=16,1,0),0))</f>
        <v>0</v>
      </c>
      <c r="V1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3" s="14">
        <f>IF(LEN(Table1[[#This Row],[Cost Centre]])&gt;0,IF(TYPE(VLOOKUP(Table1[[#This Row],[Cost Centre]],$DA:$DA,1,FALSE))=16,1,0),0)</f>
        <v>0</v>
      </c>
      <c r="X193" s="14">
        <f>Table1[[#This Row],[Payments]]-Table1[[#This Row],[Receipts]]</f>
        <v>0</v>
      </c>
      <c r="Y193" s="14"/>
      <c r="Z193" s="14"/>
      <c r="AA193" s="14"/>
      <c r="AB193" s="13"/>
      <c r="AC193" s="39"/>
      <c r="AD193" s="39"/>
      <c r="AE193" s="39"/>
      <c r="AF193" s="39"/>
      <c r="AG193" s="42"/>
      <c r="AH1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3" t="str">
        <f>IF(Table1[[#This Row],[Date]]="","",TEXT(Table1[[#This Row],[Date]],"yyyymmdd"))</f>
        <v/>
      </c>
      <c r="AJ193" t="str">
        <f>Table1[[#This Row],[Date2]]</f>
        <v/>
      </c>
      <c r="AK193" t="str">
        <f>IF(Table1[[#This Row],[Date]]="","",Table1[[#This Row],[Voucher Type]])</f>
        <v/>
      </c>
      <c r="AL193" t="str">
        <f>IF(Table1[[#This Row],[Date]]="","",Table1[[#This Row],[Voucher No]])</f>
        <v/>
      </c>
      <c r="AM193" t="str">
        <f>IF(Table1[[#This Row],[Date]]="","",Table1[[#This Row],[Narration]])</f>
        <v/>
      </c>
      <c r="AN193" t="str">
        <f>IF(Table1[[#This Row],[Date]]="","","tallytools-voucherentry-adhjadhh-"&amp;$AH$1&amp;ROW())</f>
        <v/>
      </c>
      <c r="AO193" t="str">
        <f>IF(Table1[[#This Row],[Date]]="","",$AH$1)</f>
        <v/>
      </c>
      <c r="AP193"/>
      <c r="AQ193" t="str">
        <f>IF(Table1[[#This Row],[Date]]="","","No")</f>
        <v/>
      </c>
      <c r="AR193" t="str">
        <f>IF(Table1[[#This Row],[Date]]="","",IF(Table1[[#This Row],[Net Amt]]&lt;0,"No","Yes"))</f>
        <v/>
      </c>
      <c r="AS193" t="str">
        <f>IF(Table1[[#This Row],[Date]]="","",Table1[[#This Row],[Second Ledger]])</f>
        <v/>
      </c>
      <c r="AT193" t="str">
        <f>IF(Table1[[#This Row],[Date]]="","",IF(Table1[[#This Row],[DP-1]]="Yes",-(Table1[[#This Row],[Payments]]+Table1[[#This Row],[Receipts]]),Table1[[#This Row],[Payments]]+Table1[[#This Row],[Receipts]]))</f>
        <v/>
      </c>
      <c r="AU193"/>
      <c r="AV193" t="str">
        <f>IF(Table1[[#This Row],[Bill Ref No]]="","",Table1[[#This Row],[Bill Ref No]])</f>
        <v/>
      </c>
      <c r="AW193" t="str">
        <f>IF(Table1[[#This Row],[Bill ref name]]="","","New Ref")</f>
        <v/>
      </c>
      <c r="AX193" t="str">
        <f>IF(Table1[[#This Row],[Bill ref name]]="","",Table1[[#This Row],[Amount-1]])</f>
        <v/>
      </c>
      <c r="AY193"/>
      <c r="AZ193"/>
      <c r="BA193" t="str">
        <f>IF(Table1[[#This Row],[Cost Centre]]="","","Primary Cost Category")</f>
        <v/>
      </c>
      <c r="BB193" t="str">
        <f>IF(Table1[[#This Row],[Cost Centre]]="","",Table1[[#This Row],[DP-1]])</f>
        <v/>
      </c>
      <c r="BC193"/>
      <c r="BD193" t="str">
        <f>IF(Table1[[#This Row],[Cost Centre]]="","",Table1[[#This Row],[Cost Centre]])</f>
        <v/>
      </c>
      <c r="BE193" t="str">
        <f>IF(Table1[[#This Row],[Cost Centre]]="","",Table1[[#This Row],[Amount-1]])</f>
        <v/>
      </c>
      <c r="BF193"/>
      <c r="BG193"/>
      <c r="BH193"/>
      <c r="BI193"/>
      <c r="BJ193" t="str">
        <f>IF(Table1[[#This Row],[Date]]="","","No")</f>
        <v/>
      </c>
      <c r="BK193" t="str">
        <f>IF(Table1[[#This Row],[Date]]="","",IF(Table1[[#This Row],[Net Amt]]&lt;0,"Yes","No"))</f>
        <v/>
      </c>
      <c r="BL193" t="str">
        <f>IF(Table1[[#This Row],[Date]]="","",$C$3)</f>
        <v/>
      </c>
      <c r="BM193" t="str">
        <f>IF(Table1[[#This Row],[Date]]="","",-Table1[[#This Row],[Amount-1]])</f>
        <v/>
      </c>
      <c r="BO193" t="str">
        <f>IF(Table1[[#This Row],[Transaction Type]]="","",Table1[[#This Row],[Transaction Type]])</f>
        <v/>
      </c>
      <c r="BP193" t="str">
        <f>IF(Table1[[#This Row],[Instrument No.]]="","",Table1[[#This Row],[Instrument No.]])</f>
        <v/>
      </c>
      <c r="BQ193" t="str">
        <f>IF(Table1[[#This Row],[Instrument No.]]="","",Table1[[#This Row],[Amount-2]])</f>
        <v/>
      </c>
      <c r="BR193" t="str">
        <f>IF(Table1[[#This Row],[Instrument date]]="","",TEXT(Table1[[#This Row],[Instrument date]],"yyyymmdd"))</f>
        <v/>
      </c>
      <c r="BU193" s="48"/>
      <c r="BV193" s="48"/>
    </row>
    <row r="194" spans="1:74">
      <c r="A194" s="16">
        <f t="shared" si="2"/>
        <v>189</v>
      </c>
      <c r="B194" s="17"/>
      <c r="C194" s="57"/>
      <c r="D194" s="61"/>
      <c r="E194" s="61"/>
      <c r="F194" s="57"/>
      <c r="G194" s="18"/>
      <c r="H1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4" s="18"/>
      <c r="J194" s="18"/>
      <c r="K194" s="18"/>
      <c r="L194" s="18"/>
      <c r="M194" s="18"/>
      <c r="N194" s="51"/>
      <c r="O194" s="14">
        <f>IF(Table1[[#This Row],[Date]]="",COUNTA(B195:$B$1005),0)</f>
        <v>0</v>
      </c>
      <c r="P194" s="14">
        <f>IF(COUNTA(Table1[[#This Row],[Payments]:[Receipts]])=0,0,(IF(COUNTA(Table1[[#This Row],[Payments]:[Receipts]])&gt;1,1,0)))</f>
        <v>0</v>
      </c>
      <c r="Q194" s="14">
        <f>IF(Table1[[#This Row],[Date]]="",0,IF(AND(Table1[[#This Row],[Date]]&gt;=$Q$2,Table1[[#This Row],[Date]]&lt;=$Q$3),0,1))</f>
        <v>0</v>
      </c>
      <c r="R194" s="14">
        <f>IF(Table1[[#This Row],[Payments]]="",0,IF(ISNUMBER(Table1[[#This Row],[Payments]]),0,1))</f>
        <v>0</v>
      </c>
      <c r="S194" s="14">
        <f>IF(Table1[[#This Row],[Receipts]]="",0,IF(ISNUMBER(Table1[[#This Row],[Receipts]]),0,1))</f>
        <v>0</v>
      </c>
      <c r="T194" s="14">
        <f>IF(LEN(Table1[[#This Row],[Second Ledger]])&gt;0,IF(TYPE(VLOOKUP(Table1[[#This Row],[Second Ledger]],$CZ:$CZ,1,FALSE))=16,1,0),0)</f>
        <v>0</v>
      </c>
      <c r="U194" s="14">
        <f>IF(Table1[[#This Row],[Date]]="",0,IF(Table1[[#This Row],[Voucher Type]]&gt;0,IF(TYPE(VLOOKUP(Table1[[#This Row],[Voucher Type]],Table1[[#All],[Voucher Type Master]],1,FALSE))=16,1,0),0))</f>
        <v>0</v>
      </c>
      <c r="V1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4" s="14">
        <f>IF(LEN(Table1[[#This Row],[Cost Centre]])&gt;0,IF(TYPE(VLOOKUP(Table1[[#This Row],[Cost Centre]],$DA:$DA,1,FALSE))=16,1,0),0)</f>
        <v>0</v>
      </c>
      <c r="X194" s="14">
        <f>Table1[[#This Row],[Payments]]-Table1[[#This Row],[Receipts]]</f>
        <v>0</v>
      </c>
      <c r="Y194" s="14"/>
      <c r="Z194" s="14"/>
      <c r="AA194" s="14"/>
      <c r="AB194" s="13"/>
      <c r="AC194" s="39"/>
      <c r="AD194" s="39"/>
      <c r="AE194" s="39"/>
      <c r="AF194" s="39"/>
      <c r="AG194" s="42"/>
      <c r="AH1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4" t="str">
        <f>IF(Table1[[#This Row],[Date]]="","",TEXT(Table1[[#This Row],[Date]],"yyyymmdd"))</f>
        <v/>
      </c>
      <c r="AJ194" t="str">
        <f>Table1[[#This Row],[Date2]]</f>
        <v/>
      </c>
      <c r="AK194" t="str">
        <f>IF(Table1[[#This Row],[Date]]="","",Table1[[#This Row],[Voucher Type]])</f>
        <v/>
      </c>
      <c r="AL194" t="str">
        <f>IF(Table1[[#This Row],[Date]]="","",Table1[[#This Row],[Voucher No]])</f>
        <v/>
      </c>
      <c r="AM194" t="str">
        <f>IF(Table1[[#This Row],[Date]]="","",Table1[[#This Row],[Narration]])</f>
        <v/>
      </c>
      <c r="AN194" t="str">
        <f>IF(Table1[[#This Row],[Date]]="","","tallytools-voucherentry-adhjadhh-"&amp;$AH$1&amp;ROW())</f>
        <v/>
      </c>
      <c r="AO194" t="str">
        <f>IF(Table1[[#This Row],[Date]]="","",$AH$1)</f>
        <v/>
      </c>
      <c r="AP194"/>
      <c r="AQ194" t="str">
        <f>IF(Table1[[#This Row],[Date]]="","","No")</f>
        <v/>
      </c>
      <c r="AR194" t="str">
        <f>IF(Table1[[#This Row],[Date]]="","",IF(Table1[[#This Row],[Net Amt]]&lt;0,"No","Yes"))</f>
        <v/>
      </c>
      <c r="AS194" t="str">
        <f>IF(Table1[[#This Row],[Date]]="","",Table1[[#This Row],[Second Ledger]])</f>
        <v/>
      </c>
      <c r="AT194" t="str">
        <f>IF(Table1[[#This Row],[Date]]="","",IF(Table1[[#This Row],[DP-1]]="Yes",-(Table1[[#This Row],[Payments]]+Table1[[#This Row],[Receipts]]),Table1[[#This Row],[Payments]]+Table1[[#This Row],[Receipts]]))</f>
        <v/>
      </c>
      <c r="AU194"/>
      <c r="AV194" t="str">
        <f>IF(Table1[[#This Row],[Bill Ref No]]="","",Table1[[#This Row],[Bill Ref No]])</f>
        <v/>
      </c>
      <c r="AW194" t="str">
        <f>IF(Table1[[#This Row],[Bill ref name]]="","","New Ref")</f>
        <v/>
      </c>
      <c r="AX194" t="str">
        <f>IF(Table1[[#This Row],[Bill ref name]]="","",Table1[[#This Row],[Amount-1]])</f>
        <v/>
      </c>
      <c r="AY194"/>
      <c r="AZ194"/>
      <c r="BA194" t="str">
        <f>IF(Table1[[#This Row],[Cost Centre]]="","","Primary Cost Category")</f>
        <v/>
      </c>
      <c r="BB194" t="str">
        <f>IF(Table1[[#This Row],[Cost Centre]]="","",Table1[[#This Row],[DP-1]])</f>
        <v/>
      </c>
      <c r="BC194"/>
      <c r="BD194" t="str">
        <f>IF(Table1[[#This Row],[Cost Centre]]="","",Table1[[#This Row],[Cost Centre]])</f>
        <v/>
      </c>
      <c r="BE194" t="str">
        <f>IF(Table1[[#This Row],[Cost Centre]]="","",Table1[[#This Row],[Amount-1]])</f>
        <v/>
      </c>
      <c r="BF194"/>
      <c r="BG194"/>
      <c r="BH194"/>
      <c r="BI194"/>
      <c r="BJ194" t="str">
        <f>IF(Table1[[#This Row],[Date]]="","","No")</f>
        <v/>
      </c>
      <c r="BK194" t="str">
        <f>IF(Table1[[#This Row],[Date]]="","",IF(Table1[[#This Row],[Net Amt]]&lt;0,"Yes","No"))</f>
        <v/>
      </c>
      <c r="BL194" t="str">
        <f>IF(Table1[[#This Row],[Date]]="","",$C$3)</f>
        <v/>
      </c>
      <c r="BM194" t="str">
        <f>IF(Table1[[#This Row],[Date]]="","",-Table1[[#This Row],[Amount-1]])</f>
        <v/>
      </c>
      <c r="BO194" t="str">
        <f>IF(Table1[[#This Row],[Transaction Type]]="","",Table1[[#This Row],[Transaction Type]])</f>
        <v/>
      </c>
      <c r="BP194" t="str">
        <f>IF(Table1[[#This Row],[Instrument No.]]="","",Table1[[#This Row],[Instrument No.]])</f>
        <v/>
      </c>
      <c r="BQ194" t="str">
        <f>IF(Table1[[#This Row],[Instrument No.]]="","",Table1[[#This Row],[Amount-2]])</f>
        <v/>
      </c>
      <c r="BR194" t="str">
        <f>IF(Table1[[#This Row],[Instrument date]]="","",TEXT(Table1[[#This Row],[Instrument date]],"yyyymmdd"))</f>
        <v/>
      </c>
      <c r="BU194" s="48"/>
      <c r="BV194" s="48"/>
    </row>
    <row r="195" spans="1:74">
      <c r="A195" s="16">
        <f t="shared" si="2"/>
        <v>190</v>
      </c>
      <c r="B195" s="17"/>
      <c r="C195" s="57"/>
      <c r="D195" s="61"/>
      <c r="E195" s="61"/>
      <c r="F195" s="57"/>
      <c r="G195" s="18"/>
      <c r="H1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5" s="18"/>
      <c r="J195" s="18"/>
      <c r="K195" s="18"/>
      <c r="L195" s="18"/>
      <c r="M195" s="18"/>
      <c r="N195" s="51"/>
      <c r="O195" s="14">
        <f>IF(Table1[[#This Row],[Date]]="",COUNTA(B196:$B$1005),0)</f>
        <v>0</v>
      </c>
      <c r="P195" s="14">
        <f>IF(COUNTA(Table1[[#This Row],[Payments]:[Receipts]])=0,0,(IF(COUNTA(Table1[[#This Row],[Payments]:[Receipts]])&gt;1,1,0)))</f>
        <v>0</v>
      </c>
      <c r="Q195" s="14">
        <f>IF(Table1[[#This Row],[Date]]="",0,IF(AND(Table1[[#This Row],[Date]]&gt;=$Q$2,Table1[[#This Row],[Date]]&lt;=$Q$3),0,1))</f>
        <v>0</v>
      </c>
      <c r="R195" s="14">
        <f>IF(Table1[[#This Row],[Payments]]="",0,IF(ISNUMBER(Table1[[#This Row],[Payments]]),0,1))</f>
        <v>0</v>
      </c>
      <c r="S195" s="14">
        <f>IF(Table1[[#This Row],[Receipts]]="",0,IF(ISNUMBER(Table1[[#This Row],[Receipts]]),0,1))</f>
        <v>0</v>
      </c>
      <c r="T195" s="14">
        <f>IF(LEN(Table1[[#This Row],[Second Ledger]])&gt;0,IF(TYPE(VLOOKUP(Table1[[#This Row],[Second Ledger]],$CZ:$CZ,1,FALSE))=16,1,0),0)</f>
        <v>0</v>
      </c>
      <c r="U195" s="14">
        <f>IF(Table1[[#This Row],[Date]]="",0,IF(Table1[[#This Row],[Voucher Type]]&gt;0,IF(TYPE(VLOOKUP(Table1[[#This Row],[Voucher Type]],Table1[[#All],[Voucher Type Master]],1,FALSE))=16,1,0),0))</f>
        <v>0</v>
      </c>
      <c r="V1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5" s="14">
        <f>IF(LEN(Table1[[#This Row],[Cost Centre]])&gt;0,IF(TYPE(VLOOKUP(Table1[[#This Row],[Cost Centre]],$DA:$DA,1,FALSE))=16,1,0),0)</f>
        <v>0</v>
      </c>
      <c r="X195" s="14">
        <f>Table1[[#This Row],[Payments]]-Table1[[#This Row],[Receipts]]</f>
        <v>0</v>
      </c>
      <c r="Y195" s="14"/>
      <c r="Z195" s="14"/>
      <c r="AA195" s="14"/>
      <c r="AB195" s="13"/>
      <c r="AC195" s="39"/>
      <c r="AD195" s="39"/>
      <c r="AE195" s="39"/>
      <c r="AF195" s="39"/>
      <c r="AG195" s="42"/>
      <c r="AH1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5" t="str">
        <f>IF(Table1[[#This Row],[Date]]="","",TEXT(Table1[[#This Row],[Date]],"yyyymmdd"))</f>
        <v/>
      </c>
      <c r="AJ195" t="str">
        <f>Table1[[#This Row],[Date2]]</f>
        <v/>
      </c>
      <c r="AK195" t="str">
        <f>IF(Table1[[#This Row],[Date]]="","",Table1[[#This Row],[Voucher Type]])</f>
        <v/>
      </c>
      <c r="AL195" t="str">
        <f>IF(Table1[[#This Row],[Date]]="","",Table1[[#This Row],[Voucher No]])</f>
        <v/>
      </c>
      <c r="AM195" t="str">
        <f>IF(Table1[[#This Row],[Date]]="","",Table1[[#This Row],[Narration]])</f>
        <v/>
      </c>
      <c r="AN195" t="str">
        <f>IF(Table1[[#This Row],[Date]]="","","tallytools-voucherentry-adhjadhh-"&amp;$AH$1&amp;ROW())</f>
        <v/>
      </c>
      <c r="AO195" t="str">
        <f>IF(Table1[[#This Row],[Date]]="","",$AH$1)</f>
        <v/>
      </c>
      <c r="AP195"/>
      <c r="AQ195" t="str">
        <f>IF(Table1[[#This Row],[Date]]="","","No")</f>
        <v/>
      </c>
      <c r="AR195" t="str">
        <f>IF(Table1[[#This Row],[Date]]="","",IF(Table1[[#This Row],[Net Amt]]&lt;0,"No","Yes"))</f>
        <v/>
      </c>
      <c r="AS195" t="str">
        <f>IF(Table1[[#This Row],[Date]]="","",Table1[[#This Row],[Second Ledger]])</f>
        <v/>
      </c>
      <c r="AT195" t="str">
        <f>IF(Table1[[#This Row],[Date]]="","",IF(Table1[[#This Row],[DP-1]]="Yes",-(Table1[[#This Row],[Payments]]+Table1[[#This Row],[Receipts]]),Table1[[#This Row],[Payments]]+Table1[[#This Row],[Receipts]]))</f>
        <v/>
      </c>
      <c r="AU195"/>
      <c r="AV195" t="str">
        <f>IF(Table1[[#This Row],[Bill Ref No]]="","",Table1[[#This Row],[Bill Ref No]])</f>
        <v/>
      </c>
      <c r="AW195" t="str">
        <f>IF(Table1[[#This Row],[Bill ref name]]="","","New Ref")</f>
        <v/>
      </c>
      <c r="AX195" t="str">
        <f>IF(Table1[[#This Row],[Bill ref name]]="","",Table1[[#This Row],[Amount-1]])</f>
        <v/>
      </c>
      <c r="AY195"/>
      <c r="AZ195"/>
      <c r="BA195" t="str">
        <f>IF(Table1[[#This Row],[Cost Centre]]="","","Primary Cost Category")</f>
        <v/>
      </c>
      <c r="BB195" t="str">
        <f>IF(Table1[[#This Row],[Cost Centre]]="","",Table1[[#This Row],[DP-1]])</f>
        <v/>
      </c>
      <c r="BC195"/>
      <c r="BD195" t="str">
        <f>IF(Table1[[#This Row],[Cost Centre]]="","",Table1[[#This Row],[Cost Centre]])</f>
        <v/>
      </c>
      <c r="BE195" t="str">
        <f>IF(Table1[[#This Row],[Cost Centre]]="","",Table1[[#This Row],[Amount-1]])</f>
        <v/>
      </c>
      <c r="BF195"/>
      <c r="BG195"/>
      <c r="BH195"/>
      <c r="BI195"/>
      <c r="BJ195" t="str">
        <f>IF(Table1[[#This Row],[Date]]="","","No")</f>
        <v/>
      </c>
      <c r="BK195" t="str">
        <f>IF(Table1[[#This Row],[Date]]="","",IF(Table1[[#This Row],[Net Amt]]&lt;0,"Yes","No"))</f>
        <v/>
      </c>
      <c r="BL195" t="str">
        <f>IF(Table1[[#This Row],[Date]]="","",$C$3)</f>
        <v/>
      </c>
      <c r="BM195" t="str">
        <f>IF(Table1[[#This Row],[Date]]="","",-Table1[[#This Row],[Amount-1]])</f>
        <v/>
      </c>
      <c r="BO195" t="str">
        <f>IF(Table1[[#This Row],[Transaction Type]]="","",Table1[[#This Row],[Transaction Type]])</f>
        <v/>
      </c>
      <c r="BP195" t="str">
        <f>IF(Table1[[#This Row],[Instrument No.]]="","",Table1[[#This Row],[Instrument No.]])</f>
        <v/>
      </c>
      <c r="BQ195" t="str">
        <f>IF(Table1[[#This Row],[Instrument No.]]="","",Table1[[#This Row],[Amount-2]])</f>
        <v/>
      </c>
      <c r="BR195" t="str">
        <f>IF(Table1[[#This Row],[Instrument date]]="","",TEXT(Table1[[#This Row],[Instrument date]],"yyyymmdd"))</f>
        <v/>
      </c>
      <c r="BU195" s="48"/>
      <c r="BV195" s="48"/>
    </row>
    <row r="196" spans="1:74">
      <c r="A196" s="16">
        <f t="shared" si="2"/>
        <v>191</v>
      </c>
      <c r="B196" s="17"/>
      <c r="C196" s="57"/>
      <c r="D196" s="61"/>
      <c r="E196" s="61"/>
      <c r="F196" s="57"/>
      <c r="G196" s="18"/>
      <c r="H1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6" s="18"/>
      <c r="J196" s="18"/>
      <c r="K196" s="18"/>
      <c r="L196" s="18"/>
      <c r="M196" s="18"/>
      <c r="N196" s="51"/>
      <c r="O196" s="14">
        <f>IF(Table1[[#This Row],[Date]]="",COUNTA(B197:$B$1005),0)</f>
        <v>0</v>
      </c>
      <c r="P196" s="14">
        <f>IF(COUNTA(Table1[[#This Row],[Payments]:[Receipts]])=0,0,(IF(COUNTA(Table1[[#This Row],[Payments]:[Receipts]])&gt;1,1,0)))</f>
        <v>0</v>
      </c>
      <c r="Q196" s="14">
        <f>IF(Table1[[#This Row],[Date]]="",0,IF(AND(Table1[[#This Row],[Date]]&gt;=$Q$2,Table1[[#This Row],[Date]]&lt;=$Q$3),0,1))</f>
        <v>0</v>
      </c>
      <c r="R196" s="14">
        <f>IF(Table1[[#This Row],[Payments]]="",0,IF(ISNUMBER(Table1[[#This Row],[Payments]]),0,1))</f>
        <v>0</v>
      </c>
      <c r="S196" s="14">
        <f>IF(Table1[[#This Row],[Receipts]]="",0,IF(ISNUMBER(Table1[[#This Row],[Receipts]]),0,1))</f>
        <v>0</v>
      </c>
      <c r="T196" s="14">
        <f>IF(LEN(Table1[[#This Row],[Second Ledger]])&gt;0,IF(TYPE(VLOOKUP(Table1[[#This Row],[Second Ledger]],$CZ:$CZ,1,FALSE))=16,1,0),0)</f>
        <v>0</v>
      </c>
      <c r="U196" s="14">
        <f>IF(Table1[[#This Row],[Date]]="",0,IF(Table1[[#This Row],[Voucher Type]]&gt;0,IF(TYPE(VLOOKUP(Table1[[#This Row],[Voucher Type]],Table1[[#All],[Voucher Type Master]],1,FALSE))=16,1,0),0))</f>
        <v>0</v>
      </c>
      <c r="V1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6" s="14">
        <f>IF(LEN(Table1[[#This Row],[Cost Centre]])&gt;0,IF(TYPE(VLOOKUP(Table1[[#This Row],[Cost Centre]],$DA:$DA,1,FALSE))=16,1,0),0)</f>
        <v>0</v>
      </c>
      <c r="X196" s="14">
        <f>Table1[[#This Row],[Payments]]-Table1[[#This Row],[Receipts]]</f>
        <v>0</v>
      </c>
      <c r="Y196" s="14"/>
      <c r="Z196" s="14"/>
      <c r="AA196" s="14"/>
      <c r="AB196" s="13"/>
      <c r="AC196" s="39"/>
      <c r="AD196" s="39"/>
      <c r="AE196" s="39"/>
      <c r="AF196" s="39"/>
      <c r="AG196" s="42"/>
      <c r="AH1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6" t="str">
        <f>IF(Table1[[#This Row],[Date]]="","",TEXT(Table1[[#This Row],[Date]],"yyyymmdd"))</f>
        <v/>
      </c>
      <c r="AJ196" t="str">
        <f>Table1[[#This Row],[Date2]]</f>
        <v/>
      </c>
      <c r="AK196" t="str">
        <f>IF(Table1[[#This Row],[Date]]="","",Table1[[#This Row],[Voucher Type]])</f>
        <v/>
      </c>
      <c r="AL196" t="str">
        <f>IF(Table1[[#This Row],[Date]]="","",Table1[[#This Row],[Voucher No]])</f>
        <v/>
      </c>
      <c r="AM196" t="str">
        <f>IF(Table1[[#This Row],[Date]]="","",Table1[[#This Row],[Narration]])</f>
        <v/>
      </c>
      <c r="AN196" t="str">
        <f>IF(Table1[[#This Row],[Date]]="","","tallytools-voucherentry-adhjadhh-"&amp;$AH$1&amp;ROW())</f>
        <v/>
      </c>
      <c r="AO196" t="str">
        <f>IF(Table1[[#This Row],[Date]]="","",$AH$1)</f>
        <v/>
      </c>
      <c r="AP196"/>
      <c r="AQ196" t="str">
        <f>IF(Table1[[#This Row],[Date]]="","","No")</f>
        <v/>
      </c>
      <c r="AR196" t="str">
        <f>IF(Table1[[#This Row],[Date]]="","",IF(Table1[[#This Row],[Net Amt]]&lt;0,"No","Yes"))</f>
        <v/>
      </c>
      <c r="AS196" t="str">
        <f>IF(Table1[[#This Row],[Date]]="","",Table1[[#This Row],[Second Ledger]])</f>
        <v/>
      </c>
      <c r="AT196" t="str">
        <f>IF(Table1[[#This Row],[Date]]="","",IF(Table1[[#This Row],[DP-1]]="Yes",-(Table1[[#This Row],[Payments]]+Table1[[#This Row],[Receipts]]),Table1[[#This Row],[Payments]]+Table1[[#This Row],[Receipts]]))</f>
        <v/>
      </c>
      <c r="AU196"/>
      <c r="AV196" t="str">
        <f>IF(Table1[[#This Row],[Bill Ref No]]="","",Table1[[#This Row],[Bill Ref No]])</f>
        <v/>
      </c>
      <c r="AW196" t="str">
        <f>IF(Table1[[#This Row],[Bill ref name]]="","","New Ref")</f>
        <v/>
      </c>
      <c r="AX196" t="str">
        <f>IF(Table1[[#This Row],[Bill ref name]]="","",Table1[[#This Row],[Amount-1]])</f>
        <v/>
      </c>
      <c r="AY196"/>
      <c r="AZ196"/>
      <c r="BA196" t="str">
        <f>IF(Table1[[#This Row],[Cost Centre]]="","","Primary Cost Category")</f>
        <v/>
      </c>
      <c r="BB196" t="str">
        <f>IF(Table1[[#This Row],[Cost Centre]]="","",Table1[[#This Row],[DP-1]])</f>
        <v/>
      </c>
      <c r="BC196"/>
      <c r="BD196" t="str">
        <f>IF(Table1[[#This Row],[Cost Centre]]="","",Table1[[#This Row],[Cost Centre]])</f>
        <v/>
      </c>
      <c r="BE196" t="str">
        <f>IF(Table1[[#This Row],[Cost Centre]]="","",Table1[[#This Row],[Amount-1]])</f>
        <v/>
      </c>
      <c r="BF196"/>
      <c r="BG196"/>
      <c r="BH196"/>
      <c r="BI196"/>
      <c r="BJ196" t="str">
        <f>IF(Table1[[#This Row],[Date]]="","","No")</f>
        <v/>
      </c>
      <c r="BK196" t="str">
        <f>IF(Table1[[#This Row],[Date]]="","",IF(Table1[[#This Row],[Net Amt]]&lt;0,"Yes","No"))</f>
        <v/>
      </c>
      <c r="BL196" t="str">
        <f>IF(Table1[[#This Row],[Date]]="","",$C$3)</f>
        <v/>
      </c>
      <c r="BM196" t="str">
        <f>IF(Table1[[#This Row],[Date]]="","",-Table1[[#This Row],[Amount-1]])</f>
        <v/>
      </c>
      <c r="BO196" t="str">
        <f>IF(Table1[[#This Row],[Transaction Type]]="","",Table1[[#This Row],[Transaction Type]])</f>
        <v/>
      </c>
      <c r="BP196" t="str">
        <f>IF(Table1[[#This Row],[Instrument No.]]="","",Table1[[#This Row],[Instrument No.]])</f>
        <v/>
      </c>
      <c r="BQ196" t="str">
        <f>IF(Table1[[#This Row],[Instrument No.]]="","",Table1[[#This Row],[Amount-2]])</f>
        <v/>
      </c>
      <c r="BR196" t="str">
        <f>IF(Table1[[#This Row],[Instrument date]]="","",TEXT(Table1[[#This Row],[Instrument date]],"yyyymmdd"))</f>
        <v/>
      </c>
      <c r="BU196" s="48"/>
      <c r="BV196" s="48"/>
    </row>
    <row r="197" spans="1:74">
      <c r="A197" s="16">
        <f t="shared" si="2"/>
        <v>192</v>
      </c>
      <c r="B197" s="17"/>
      <c r="C197" s="57"/>
      <c r="D197" s="61"/>
      <c r="E197" s="61"/>
      <c r="F197" s="57"/>
      <c r="G197" s="18"/>
      <c r="H1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7" s="18"/>
      <c r="J197" s="18"/>
      <c r="K197" s="18"/>
      <c r="L197" s="18"/>
      <c r="M197" s="18"/>
      <c r="N197" s="51"/>
      <c r="O197" s="14">
        <f>IF(Table1[[#This Row],[Date]]="",COUNTA(B198:$B$1005),0)</f>
        <v>0</v>
      </c>
      <c r="P197" s="14">
        <f>IF(COUNTA(Table1[[#This Row],[Payments]:[Receipts]])=0,0,(IF(COUNTA(Table1[[#This Row],[Payments]:[Receipts]])&gt;1,1,0)))</f>
        <v>0</v>
      </c>
      <c r="Q197" s="14">
        <f>IF(Table1[[#This Row],[Date]]="",0,IF(AND(Table1[[#This Row],[Date]]&gt;=$Q$2,Table1[[#This Row],[Date]]&lt;=$Q$3),0,1))</f>
        <v>0</v>
      </c>
      <c r="R197" s="14">
        <f>IF(Table1[[#This Row],[Payments]]="",0,IF(ISNUMBER(Table1[[#This Row],[Payments]]),0,1))</f>
        <v>0</v>
      </c>
      <c r="S197" s="14">
        <f>IF(Table1[[#This Row],[Receipts]]="",0,IF(ISNUMBER(Table1[[#This Row],[Receipts]]),0,1))</f>
        <v>0</v>
      </c>
      <c r="T197" s="14">
        <f>IF(LEN(Table1[[#This Row],[Second Ledger]])&gt;0,IF(TYPE(VLOOKUP(Table1[[#This Row],[Second Ledger]],$CZ:$CZ,1,FALSE))=16,1,0),0)</f>
        <v>0</v>
      </c>
      <c r="U197" s="14">
        <f>IF(Table1[[#This Row],[Date]]="",0,IF(Table1[[#This Row],[Voucher Type]]&gt;0,IF(TYPE(VLOOKUP(Table1[[#This Row],[Voucher Type]],Table1[[#All],[Voucher Type Master]],1,FALSE))=16,1,0),0))</f>
        <v>0</v>
      </c>
      <c r="V1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7" s="14">
        <f>IF(LEN(Table1[[#This Row],[Cost Centre]])&gt;0,IF(TYPE(VLOOKUP(Table1[[#This Row],[Cost Centre]],$DA:$DA,1,FALSE))=16,1,0),0)</f>
        <v>0</v>
      </c>
      <c r="X197" s="14">
        <f>Table1[[#This Row],[Payments]]-Table1[[#This Row],[Receipts]]</f>
        <v>0</v>
      </c>
      <c r="Y197" s="14"/>
      <c r="Z197" s="14"/>
      <c r="AA197" s="14"/>
      <c r="AB197" s="13"/>
      <c r="AC197" s="39"/>
      <c r="AD197" s="39"/>
      <c r="AE197" s="39"/>
      <c r="AF197" s="39"/>
      <c r="AG197" s="42"/>
      <c r="AH1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7" t="str">
        <f>IF(Table1[[#This Row],[Date]]="","",TEXT(Table1[[#This Row],[Date]],"yyyymmdd"))</f>
        <v/>
      </c>
      <c r="AJ197" t="str">
        <f>Table1[[#This Row],[Date2]]</f>
        <v/>
      </c>
      <c r="AK197" t="str">
        <f>IF(Table1[[#This Row],[Date]]="","",Table1[[#This Row],[Voucher Type]])</f>
        <v/>
      </c>
      <c r="AL197" t="str">
        <f>IF(Table1[[#This Row],[Date]]="","",Table1[[#This Row],[Voucher No]])</f>
        <v/>
      </c>
      <c r="AM197" t="str">
        <f>IF(Table1[[#This Row],[Date]]="","",Table1[[#This Row],[Narration]])</f>
        <v/>
      </c>
      <c r="AN197" t="str">
        <f>IF(Table1[[#This Row],[Date]]="","","tallytools-voucherentry-adhjadhh-"&amp;$AH$1&amp;ROW())</f>
        <v/>
      </c>
      <c r="AO197" t="str">
        <f>IF(Table1[[#This Row],[Date]]="","",$AH$1)</f>
        <v/>
      </c>
      <c r="AP197"/>
      <c r="AQ197" t="str">
        <f>IF(Table1[[#This Row],[Date]]="","","No")</f>
        <v/>
      </c>
      <c r="AR197" t="str">
        <f>IF(Table1[[#This Row],[Date]]="","",IF(Table1[[#This Row],[Net Amt]]&lt;0,"No","Yes"))</f>
        <v/>
      </c>
      <c r="AS197" t="str">
        <f>IF(Table1[[#This Row],[Date]]="","",Table1[[#This Row],[Second Ledger]])</f>
        <v/>
      </c>
      <c r="AT197" t="str">
        <f>IF(Table1[[#This Row],[Date]]="","",IF(Table1[[#This Row],[DP-1]]="Yes",-(Table1[[#This Row],[Payments]]+Table1[[#This Row],[Receipts]]),Table1[[#This Row],[Payments]]+Table1[[#This Row],[Receipts]]))</f>
        <v/>
      </c>
      <c r="AU197"/>
      <c r="AV197" t="str">
        <f>IF(Table1[[#This Row],[Bill Ref No]]="","",Table1[[#This Row],[Bill Ref No]])</f>
        <v/>
      </c>
      <c r="AW197" t="str">
        <f>IF(Table1[[#This Row],[Bill ref name]]="","","New Ref")</f>
        <v/>
      </c>
      <c r="AX197" t="str">
        <f>IF(Table1[[#This Row],[Bill ref name]]="","",Table1[[#This Row],[Amount-1]])</f>
        <v/>
      </c>
      <c r="AY197"/>
      <c r="AZ197"/>
      <c r="BA197" t="str">
        <f>IF(Table1[[#This Row],[Cost Centre]]="","","Primary Cost Category")</f>
        <v/>
      </c>
      <c r="BB197" t="str">
        <f>IF(Table1[[#This Row],[Cost Centre]]="","",Table1[[#This Row],[DP-1]])</f>
        <v/>
      </c>
      <c r="BC197"/>
      <c r="BD197" t="str">
        <f>IF(Table1[[#This Row],[Cost Centre]]="","",Table1[[#This Row],[Cost Centre]])</f>
        <v/>
      </c>
      <c r="BE197" t="str">
        <f>IF(Table1[[#This Row],[Cost Centre]]="","",Table1[[#This Row],[Amount-1]])</f>
        <v/>
      </c>
      <c r="BF197"/>
      <c r="BG197"/>
      <c r="BH197"/>
      <c r="BI197"/>
      <c r="BJ197" t="str">
        <f>IF(Table1[[#This Row],[Date]]="","","No")</f>
        <v/>
      </c>
      <c r="BK197" t="str">
        <f>IF(Table1[[#This Row],[Date]]="","",IF(Table1[[#This Row],[Net Amt]]&lt;0,"Yes","No"))</f>
        <v/>
      </c>
      <c r="BL197" t="str">
        <f>IF(Table1[[#This Row],[Date]]="","",$C$3)</f>
        <v/>
      </c>
      <c r="BM197" t="str">
        <f>IF(Table1[[#This Row],[Date]]="","",-Table1[[#This Row],[Amount-1]])</f>
        <v/>
      </c>
      <c r="BO197" t="str">
        <f>IF(Table1[[#This Row],[Transaction Type]]="","",Table1[[#This Row],[Transaction Type]])</f>
        <v/>
      </c>
      <c r="BP197" t="str">
        <f>IF(Table1[[#This Row],[Instrument No.]]="","",Table1[[#This Row],[Instrument No.]])</f>
        <v/>
      </c>
      <c r="BQ197" t="str">
        <f>IF(Table1[[#This Row],[Instrument No.]]="","",Table1[[#This Row],[Amount-2]])</f>
        <v/>
      </c>
      <c r="BR197" t="str">
        <f>IF(Table1[[#This Row],[Instrument date]]="","",TEXT(Table1[[#This Row],[Instrument date]],"yyyymmdd"))</f>
        <v/>
      </c>
      <c r="BU197" s="48"/>
      <c r="BV197" s="48"/>
    </row>
    <row r="198" spans="1:74">
      <c r="A198" s="16">
        <f t="shared" si="2"/>
        <v>193</v>
      </c>
      <c r="B198" s="17"/>
      <c r="C198" s="57"/>
      <c r="D198" s="61"/>
      <c r="E198" s="61"/>
      <c r="F198" s="57"/>
      <c r="G198" s="18"/>
      <c r="H1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8" s="18"/>
      <c r="J198" s="18"/>
      <c r="K198" s="18"/>
      <c r="L198" s="18"/>
      <c r="M198" s="18"/>
      <c r="N198" s="51"/>
      <c r="O198" s="14">
        <f>IF(Table1[[#This Row],[Date]]="",COUNTA(B199:$B$1005),0)</f>
        <v>0</v>
      </c>
      <c r="P198" s="14">
        <f>IF(COUNTA(Table1[[#This Row],[Payments]:[Receipts]])=0,0,(IF(COUNTA(Table1[[#This Row],[Payments]:[Receipts]])&gt;1,1,0)))</f>
        <v>0</v>
      </c>
      <c r="Q198" s="14">
        <f>IF(Table1[[#This Row],[Date]]="",0,IF(AND(Table1[[#This Row],[Date]]&gt;=$Q$2,Table1[[#This Row],[Date]]&lt;=$Q$3),0,1))</f>
        <v>0</v>
      </c>
      <c r="R198" s="14">
        <f>IF(Table1[[#This Row],[Payments]]="",0,IF(ISNUMBER(Table1[[#This Row],[Payments]]),0,1))</f>
        <v>0</v>
      </c>
      <c r="S198" s="14">
        <f>IF(Table1[[#This Row],[Receipts]]="",0,IF(ISNUMBER(Table1[[#This Row],[Receipts]]),0,1))</f>
        <v>0</v>
      </c>
      <c r="T198" s="14">
        <f>IF(LEN(Table1[[#This Row],[Second Ledger]])&gt;0,IF(TYPE(VLOOKUP(Table1[[#This Row],[Second Ledger]],$CZ:$CZ,1,FALSE))=16,1,0),0)</f>
        <v>0</v>
      </c>
      <c r="U198" s="14">
        <f>IF(Table1[[#This Row],[Date]]="",0,IF(Table1[[#This Row],[Voucher Type]]&gt;0,IF(TYPE(VLOOKUP(Table1[[#This Row],[Voucher Type]],Table1[[#All],[Voucher Type Master]],1,FALSE))=16,1,0),0))</f>
        <v>0</v>
      </c>
      <c r="V1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8" s="14">
        <f>IF(LEN(Table1[[#This Row],[Cost Centre]])&gt;0,IF(TYPE(VLOOKUP(Table1[[#This Row],[Cost Centre]],$DA:$DA,1,FALSE))=16,1,0),0)</f>
        <v>0</v>
      </c>
      <c r="X198" s="14">
        <f>Table1[[#This Row],[Payments]]-Table1[[#This Row],[Receipts]]</f>
        <v>0</v>
      </c>
      <c r="Y198" s="14"/>
      <c r="Z198" s="14"/>
      <c r="AA198" s="14"/>
      <c r="AB198" s="13"/>
      <c r="AC198" s="39"/>
      <c r="AD198" s="39"/>
      <c r="AE198" s="39"/>
      <c r="AF198" s="39"/>
      <c r="AG198" s="42"/>
      <c r="AH1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8" t="str">
        <f>IF(Table1[[#This Row],[Date]]="","",TEXT(Table1[[#This Row],[Date]],"yyyymmdd"))</f>
        <v/>
      </c>
      <c r="AJ198" t="str">
        <f>Table1[[#This Row],[Date2]]</f>
        <v/>
      </c>
      <c r="AK198" t="str">
        <f>IF(Table1[[#This Row],[Date]]="","",Table1[[#This Row],[Voucher Type]])</f>
        <v/>
      </c>
      <c r="AL198" t="str">
        <f>IF(Table1[[#This Row],[Date]]="","",Table1[[#This Row],[Voucher No]])</f>
        <v/>
      </c>
      <c r="AM198" t="str">
        <f>IF(Table1[[#This Row],[Date]]="","",Table1[[#This Row],[Narration]])</f>
        <v/>
      </c>
      <c r="AN198" t="str">
        <f>IF(Table1[[#This Row],[Date]]="","","tallytools-voucherentry-adhjadhh-"&amp;$AH$1&amp;ROW())</f>
        <v/>
      </c>
      <c r="AO198" t="str">
        <f>IF(Table1[[#This Row],[Date]]="","",$AH$1)</f>
        <v/>
      </c>
      <c r="AP198"/>
      <c r="AQ198" t="str">
        <f>IF(Table1[[#This Row],[Date]]="","","No")</f>
        <v/>
      </c>
      <c r="AR198" t="str">
        <f>IF(Table1[[#This Row],[Date]]="","",IF(Table1[[#This Row],[Net Amt]]&lt;0,"No","Yes"))</f>
        <v/>
      </c>
      <c r="AS198" t="str">
        <f>IF(Table1[[#This Row],[Date]]="","",Table1[[#This Row],[Second Ledger]])</f>
        <v/>
      </c>
      <c r="AT198" t="str">
        <f>IF(Table1[[#This Row],[Date]]="","",IF(Table1[[#This Row],[DP-1]]="Yes",-(Table1[[#This Row],[Payments]]+Table1[[#This Row],[Receipts]]),Table1[[#This Row],[Payments]]+Table1[[#This Row],[Receipts]]))</f>
        <v/>
      </c>
      <c r="AU198"/>
      <c r="AV198" t="str">
        <f>IF(Table1[[#This Row],[Bill Ref No]]="","",Table1[[#This Row],[Bill Ref No]])</f>
        <v/>
      </c>
      <c r="AW198" t="str">
        <f>IF(Table1[[#This Row],[Bill ref name]]="","","New Ref")</f>
        <v/>
      </c>
      <c r="AX198" t="str">
        <f>IF(Table1[[#This Row],[Bill ref name]]="","",Table1[[#This Row],[Amount-1]])</f>
        <v/>
      </c>
      <c r="AY198"/>
      <c r="AZ198"/>
      <c r="BA198" t="str">
        <f>IF(Table1[[#This Row],[Cost Centre]]="","","Primary Cost Category")</f>
        <v/>
      </c>
      <c r="BB198" t="str">
        <f>IF(Table1[[#This Row],[Cost Centre]]="","",Table1[[#This Row],[DP-1]])</f>
        <v/>
      </c>
      <c r="BC198"/>
      <c r="BD198" t="str">
        <f>IF(Table1[[#This Row],[Cost Centre]]="","",Table1[[#This Row],[Cost Centre]])</f>
        <v/>
      </c>
      <c r="BE198" t="str">
        <f>IF(Table1[[#This Row],[Cost Centre]]="","",Table1[[#This Row],[Amount-1]])</f>
        <v/>
      </c>
      <c r="BF198"/>
      <c r="BG198"/>
      <c r="BH198"/>
      <c r="BI198"/>
      <c r="BJ198" t="str">
        <f>IF(Table1[[#This Row],[Date]]="","","No")</f>
        <v/>
      </c>
      <c r="BK198" t="str">
        <f>IF(Table1[[#This Row],[Date]]="","",IF(Table1[[#This Row],[Net Amt]]&lt;0,"Yes","No"))</f>
        <v/>
      </c>
      <c r="BL198" t="str">
        <f>IF(Table1[[#This Row],[Date]]="","",$C$3)</f>
        <v/>
      </c>
      <c r="BM198" t="str">
        <f>IF(Table1[[#This Row],[Date]]="","",-Table1[[#This Row],[Amount-1]])</f>
        <v/>
      </c>
      <c r="BO198" t="str">
        <f>IF(Table1[[#This Row],[Transaction Type]]="","",Table1[[#This Row],[Transaction Type]])</f>
        <v/>
      </c>
      <c r="BP198" t="str">
        <f>IF(Table1[[#This Row],[Instrument No.]]="","",Table1[[#This Row],[Instrument No.]])</f>
        <v/>
      </c>
      <c r="BQ198" t="str">
        <f>IF(Table1[[#This Row],[Instrument No.]]="","",Table1[[#This Row],[Amount-2]])</f>
        <v/>
      </c>
      <c r="BR198" t="str">
        <f>IF(Table1[[#This Row],[Instrument date]]="","",TEXT(Table1[[#This Row],[Instrument date]],"yyyymmdd"))</f>
        <v/>
      </c>
      <c r="BU198" s="48"/>
      <c r="BV198" s="48"/>
    </row>
    <row r="199" spans="1:74">
      <c r="A199" s="16">
        <f t="shared" si="2"/>
        <v>194</v>
      </c>
      <c r="B199" s="17"/>
      <c r="C199" s="57"/>
      <c r="D199" s="61"/>
      <c r="E199" s="61"/>
      <c r="F199" s="57"/>
      <c r="G199" s="18"/>
      <c r="H1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99" s="18"/>
      <c r="J199" s="18"/>
      <c r="K199" s="18"/>
      <c r="L199" s="18"/>
      <c r="M199" s="18"/>
      <c r="N199" s="51"/>
      <c r="O199" s="14">
        <f>IF(Table1[[#This Row],[Date]]="",COUNTA(B200:$B$1005),0)</f>
        <v>0</v>
      </c>
      <c r="P199" s="14">
        <f>IF(COUNTA(Table1[[#This Row],[Payments]:[Receipts]])=0,0,(IF(COUNTA(Table1[[#This Row],[Payments]:[Receipts]])&gt;1,1,0)))</f>
        <v>0</v>
      </c>
      <c r="Q199" s="14">
        <f>IF(Table1[[#This Row],[Date]]="",0,IF(AND(Table1[[#This Row],[Date]]&gt;=$Q$2,Table1[[#This Row],[Date]]&lt;=$Q$3),0,1))</f>
        <v>0</v>
      </c>
      <c r="R199" s="14">
        <f>IF(Table1[[#This Row],[Payments]]="",0,IF(ISNUMBER(Table1[[#This Row],[Payments]]),0,1))</f>
        <v>0</v>
      </c>
      <c r="S199" s="14">
        <f>IF(Table1[[#This Row],[Receipts]]="",0,IF(ISNUMBER(Table1[[#This Row],[Receipts]]),0,1))</f>
        <v>0</v>
      </c>
      <c r="T199" s="14">
        <f>IF(LEN(Table1[[#This Row],[Second Ledger]])&gt;0,IF(TYPE(VLOOKUP(Table1[[#This Row],[Second Ledger]],$CZ:$CZ,1,FALSE))=16,1,0),0)</f>
        <v>0</v>
      </c>
      <c r="U199" s="14">
        <f>IF(Table1[[#This Row],[Date]]="",0,IF(Table1[[#This Row],[Voucher Type]]&gt;0,IF(TYPE(VLOOKUP(Table1[[#This Row],[Voucher Type]],Table1[[#All],[Voucher Type Master]],1,FALSE))=16,1,0),0))</f>
        <v>0</v>
      </c>
      <c r="V1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99" s="14">
        <f>IF(LEN(Table1[[#This Row],[Cost Centre]])&gt;0,IF(TYPE(VLOOKUP(Table1[[#This Row],[Cost Centre]],$DA:$DA,1,FALSE))=16,1,0),0)</f>
        <v>0</v>
      </c>
      <c r="X199" s="14">
        <f>Table1[[#This Row],[Payments]]-Table1[[#This Row],[Receipts]]</f>
        <v>0</v>
      </c>
      <c r="Y199" s="14"/>
      <c r="Z199" s="14"/>
      <c r="AA199" s="14"/>
      <c r="AB199" s="13"/>
      <c r="AC199" s="39"/>
      <c r="AD199" s="39"/>
      <c r="AE199" s="39"/>
      <c r="AF199" s="39"/>
      <c r="AG199" s="42"/>
      <c r="AH1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99" t="str">
        <f>IF(Table1[[#This Row],[Date]]="","",TEXT(Table1[[#This Row],[Date]],"yyyymmdd"))</f>
        <v/>
      </c>
      <c r="AJ199" t="str">
        <f>Table1[[#This Row],[Date2]]</f>
        <v/>
      </c>
      <c r="AK199" t="str">
        <f>IF(Table1[[#This Row],[Date]]="","",Table1[[#This Row],[Voucher Type]])</f>
        <v/>
      </c>
      <c r="AL199" t="str">
        <f>IF(Table1[[#This Row],[Date]]="","",Table1[[#This Row],[Voucher No]])</f>
        <v/>
      </c>
      <c r="AM199" t="str">
        <f>IF(Table1[[#This Row],[Date]]="","",Table1[[#This Row],[Narration]])</f>
        <v/>
      </c>
      <c r="AN199" t="str">
        <f>IF(Table1[[#This Row],[Date]]="","","tallytools-voucherentry-adhjadhh-"&amp;$AH$1&amp;ROW())</f>
        <v/>
      </c>
      <c r="AO199" t="str">
        <f>IF(Table1[[#This Row],[Date]]="","",$AH$1)</f>
        <v/>
      </c>
      <c r="AP199"/>
      <c r="AQ199" t="str">
        <f>IF(Table1[[#This Row],[Date]]="","","No")</f>
        <v/>
      </c>
      <c r="AR199" t="str">
        <f>IF(Table1[[#This Row],[Date]]="","",IF(Table1[[#This Row],[Net Amt]]&lt;0,"No","Yes"))</f>
        <v/>
      </c>
      <c r="AS199" t="str">
        <f>IF(Table1[[#This Row],[Date]]="","",Table1[[#This Row],[Second Ledger]])</f>
        <v/>
      </c>
      <c r="AT199" t="str">
        <f>IF(Table1[[#This Row],[Date]]="","",IF(Table1[[#This Row],[DP-1]]="Yes",-(Table1[[#This Row],[Payments]]+Table1[[#This Row],[Receipts]]),Table1[[#This Row],[Payments]]+Table1[[#This Row],[Receipts]]))</f>
        <v/>
      </c>
      <c r="AU199"/>
      <c r="AV199" t="str">
        <f>IF(Table1[[#This Row],[Bill Ref No]]="","",Table1[[#This Row],[Bill Ref No]])</f>
        <v/>
      </c>
      <c r="AW199" t="str">
        <f>IF(Table1[[#This Row],[Bill ref name]]="","","New Ref")</f>
        <v/>
      </c>
      <c r="AX199" t="str">
        <f>IF(Table1[[#This Row],[Bill ref name]]="","",Table1[[#This Row],[Amount-1]])</f>
        <v/>
      </c>
      <c r="AY199"/>
      <c r="AZ199"/>
      <c r="BA199" t="str">
        <f>IF(Table1[[#This Row],[Cost Centre]]="","","Primary Cost Category")</f>
        <v/>
      </c>
      <c r="BB199" t="str">
        <f>IF(Table1[[#This Row],[Cost Centre]]="","",Table1[[#This Row],[DP-1]])</f>
        <v/>
      </c>
      <c r="BC199"/>
      <c r="BD199" t="str">
        <f>IF(Table1[[#This Row],[Cost Centre]]="","",Table1[[#This Row],[Cost Centre]])</f>
        <v/>
      </c>
      <c r="BE199" t="str">
        <f>IF(Table1[[#This Row],[Cost Centre]]="","",Table1[[#This Row],[Amount-1]])</f>
        <v/>
      </c>
      <c r="BF199"/>
      <c r="BG199"/>
      <c r="BH199"/>
      <c r="BI199"/>
      <c r="BJ199" t="str">
        <f>IF(Table1[[#This Row],[Date]]="","","No")</f>
        <v/>
      </c>
      <c r="BK199" t="str">
        <f>IF(Table1[[#This Row],[Date]]="","",IF(Table1[[#This Row],[Net Amt]]&lt;0,"Yes","No"))</f>
        <v/>
      </c>
      <c r="BL199" t="str">
        <f>IF(Table1[[#This Row],[Date]]="","",$C$3)</f>
        <v/>
      </c>
      <c r="BM199" t="str">
        <f>IF(Table1[[#This Row],[Date]]="","",-Table1[[#This Row],[Amount-1]])</f>
        <v/>
      </c>
      <c r="BO199" t="str">
        <f>IF(Table1[[#This Row],[Transaction Type]]="","",Table1[[#This Row],[Transaction Type]])</f>
        <v/>
      </c>
      <c r="BP199" t="str">
        <f>IF(Table1[[#This Row],[Instrument No.]]="","",Table1[[#This Row],[Instrument No.]])</f>
        <v/>
      </c>
      <c r="BQ199" t="str">
        <f>IF(Table1[[#This Row],[Instrument No.]]="","",Table1[[#This Row],[Amount-2]])</f>
        <v/>
      </c>
      <c r="BR199" t="str">
        <f>IF(Table1[[#This Row],[Instrument date]]="","",TEXT(Table1[[#This Row],[Instrument date]],"yyyymmdd"))</f>
        <v/>
      </c>
      <c r="BU199" s="48"/>
      <c r="BV199" s="48"/>
    </row>
    <row r="200" spans="1:74">
      <c r="A200" s="16">
        <f t="shared" ref="A200:A263" si="3">A199+1</f>
        <v>195</v>
      </c>
      <c r="B200" s="17"/>
      <c r="C200" s="57"/>
      <c r="D200" s="61"/>
      <c r="E200" s="61"/>
      <c r="F200" s="57"/>
      <c r="G200" s="18"/>
      <c r="H2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0" s="18"/>
      <c r="J200" s="18"/>
      <c r="K200" s="18"/>
      <c r="L200" s="18"/>
      <c r="M200" s="18"/>
      <c r="N200" s="51"/>
      <c r="O200" s="14">
        <f>IF(Table1[[#This Row],[Date]]="",COUNTA(B201:$B$1005),0)</f>
        <v>0</v>
      </c>
      <c r="P200" s="14">
        <f>IF(COUNTA(Table1[[#This Row],[Payments]:[Receipts]])=0,0,(IF(COUNTA(Table1[[#This Row],[Payments]:[Receipts]])&gt;1,1,0)))</f>
        <v>0</v>
      </c>
      <c r="Q200" s="14">
        <f>IF(Table1[[#This Row],[Date]]="",0,IF(AND(Table1[[#This Row],[Date]]&gt;=$Q$2,Table1[[#This Row],[Date]]&lt;=$Q$3),0,1))</f>
        <v>0</v>
      </c>
      <c r="R200" s="14">
        <f>IF(Table1[[#This Row],[Payments]]="",0,IF(ISNUMBER(Table1[[#This Row],[Payments]]),0,1))</f>
        <v>0</v>
      </c>
      <c r="S200" s="14">
        <f>IF(Table1[[#This Row],[Receipts]]="",0,IF(ISNUMBER(Table1[[#This Row],[Receipts]]),0,1))</f>
        <v>0</v>
      </c>
      <c r="T200" s="14">
        <f>IF(LEN(Table1[[#This Row],[Second Ledger]])&gt;0,IF(TYPE(VLOOKUP(Table1[[#This Row],[Second Ledger]],$CZ:$CZ,1,FALSE))=16,1,0),0)</f>
        <v>0</v>
      </c>
      <c r="U200" s="14">
        <f>IF(Table1[[#This Row],[Date]]="",0,IF(Table1[[#This Row],[Voucher Type]]&gt;0,IF(TYPE(VLOOKUP(Table1[[#This Row],[Voucher Type]],Table1[[#All],[Voucher Type Master]],1,FALSE))=16,1,0),0))</f>
        <v>0</v>
      </c>
      <c r="V2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0" s="14">
        <f>IF(LEN(Table1[[#This Row],[Cost Centre]])&gt;0,IF(TYPE(VLOOKUP(Table1[[#This Row],[Cost Centre]],$DA:$DA,1,FALSE))=16,1,0),0)</f>
        <v>0</v>
      </c>
      <c r="X200" s="14">
        <f>Table1[[#This Row],[Payments]]-Table1[[#This Row],[Receipts]]</f>
        <v>0</v>
      </c>
      <c r="Y200" s="14"/>
      <c r="Z200" s="14"/>
      <c r="AA200" s="14"/>
      <c r="AB200" s="13"/>
      <c r="AC200" s="39"/>
      <c r="AD200" s="39"/>
      <c r="AE200" s="39"/>
      <c r="AF200" s="39"/>
      <c r="AG200" s="42"/>
      <c r="AH2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0" t="str">
        <f>IF(Table1[[#This Row],[Date]]="","",TEXT(Table1[[#This Row],[Date]],"yyyymmdd"))</f>
        <v/>
      </c>
      <c r="AJ200" t="str">
        <f>Table1[[#This Row],[Date2]]</f>
        <v/>
      </c>
      <c r="AK200" t="str">
        <f>IF(Table1[[#This Row],[Date]]="","",Table1[[#This Row],[Voucher Type]])</f>
        <v/>
      </c>
      <c r="AL200" t="str">
        <f>IF(Table1[[#This Row],[Date]]="","",Table1[[#This Row],[Voucher No]])</f>
        <v/>
      </c>
      <c r="AM200" t="str">
        <f>IF(Table1[[#This Row],[Date]]="","",Table1[[#This Row],[Narration]])</f>
        <v/>
      </c>
      <c r="AN200" t="str">
        <f>IF(Table1[[#This Row],[Date]]="","","tallytools-voucherentry-adhjadhh-"&amp;$AH$1&amp;ROW())</f>
        <v/>
      </c>
      <c r="AO200" t="str">
        <f>IF(Table1[[#This Row],[Date]]="","",$AH$1)</f>
        <v/>
      </c>
      <c r="AP200"/>
      <c r="AQ200" t="str">
        <f>IF(Table1[[#This Row],[Date]]="","","No")</f>
        <v/>
      </c>
      <c r="AR200" t="str">
        <f>IF(Table1[[#This Row],[Date]]="","",IF(Table1[[#This Row],[Net Amt]]&lt;0,"No","Yes"))</f>
        <v/>
      </c>
      <c r="AS200" t="str">
        <f>IF(Table1[[#This Row],[Date]]="","",Table1[[#This Row],[Second Ledger]])</f>
        <v/>
      </c>
      <c r="AT200" t="str">
        <f>IF(Table1[[#This Row],[Date]]="","",IF(Table1[[#This Row],[DP-1]]="Yes",-(Table1[[#This Row],[Payments]]+Table1[[#This Row],[Receipts]]),Table1[[#This Row],[Payments]]+Table1[[#This Row],[Receipts]]))</f>
        <v/>
      </c>
      <c r="AU200"/>
      <c r="AV200" t="str">
        <f>IF(Table1[[#This Row],[Bill Ref No]]="","",Table1[[#This Row],[Bill Ref No]])</f>
        <v/>
      </c>
      <c r="AW200" t="str">
        <f>IF(Table1[[#This Row],[Bill ref name]]="","","New Ref")</f>
        <v/>
      </c>
      <c r="AX200" t="str">
        <f>IF(Table1[[#This Row],[Bill ref name]]="","",Table1[[#This Row],[Amount-1]])</f>
        <v/>
      </c>
      <c r="AY200"/>
      <c r="AZ200"/>
      <c r="BA200" t="str">
        <f>IF(Table1[[#This Row],[Cost Centre]]="","","Primary Cost Category")</f>
        <v/>
      </c>
      <c r="BB200" t="str">
        <f>IF(Table1[[#This Row],[Cost Centre]]="","",Table1[[#This Row],[DP-1]])</f>
        <v/>
      </c>
      <c r="BC200"/>
      <c r="BD200" t="str">
        <f>IF(Table1[[#This Row],[Cost Centre]]="","",Table1[[#This Row],[Cost Centre]])</f>
        <v/>
      </c>
      <c r="BE200" t="str">
        <f>IF(Table1[[#This Row],[Cost Centre]]="","",Table1[[#This Row],[Amount-1]])</f>
        <v/>
      </c>
      <c r="BF200"/>
      <c r="BG200"/>
      <c r="BH200"/>
      <c r="BI200"/>
      <c r="BJ200" t="str">
        <f>IF(Table1[[#This Row],[Date]]="","","No")</f>
        <v/>
      </c>
      <c r="BK200" t="str">
        <f>IF(Table1[[#This Row],[Date]]="","",IF(Table1[[#This Row],[Net Amt]]&lt;0,"Yes","No"))</f>
        <v/>
      </c>
      <c r="BL200" t="str">
        <f>IF(Table1[[#This Row],[Date]]="","",$C$3)</f>
        <v/>
      </c>
      <c r="BM200" t="str">
        <f>IF(Table1[[#This Row],[Date]]="","",-Table1[[#This Row],[Amount-1]])</f>
        <v/>
      </c>
      <c r="BO200" t="str">
        <f>IF(Table1[[#This Row],[Transaction Type]]="","",Table1[[#This Row],[Transaction Type]])</f>
        <v/>
      </c>
      <c r="BP200" t="str">
        <f>IF(Table1[[#This Row],[Instrument No.]]="","",Table1[[#This Row],[Instrument No.]])</f>
        <v/>
      </c>
      <c r="BQ200" t="str">
        <f>IF(Table1[[#This Row],[Instrument No.]]="","",Table1[[#This Row],[Amount-2]])</f>
        <v/>
      </c>
      <c r="BR200" t="str">
        <f>IF(Table1[[#This Row],[Instrument date]]="","",TEXT(Table1[[#This Row],[Instrument date]],"yyyymmdd"))</f>
        <v/>
      </c>
      <c r="BU200" s="48"/>
      <c r="BV200" s="48"/>
    </row>
    <row r="201" spans="1:74">
      <c r="A201" s="16">
        <f t="shared" si="3"/>
        <v>196</v>
      </c>
      <c r="B201" s="17"/>
      <c r="C201" s="57"/>
      <c r="D201" s="61"/>
      <c r="E201" s="61"/>
      <c r="F201" s="57"/>
      <c r="G201" s="18"/>
      <c r="H2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1" s="18"/>
      <c r="J201" s="18"/>
      <c r="K201" s="18"/>
      <c r="L201" s="18"/>
      <c r="M201" s="18"/>
      <c r="N201" s="51"/>
      <c r="O201" s="14">
        <f>IF(Table1[[#This Row],[Date]]="",COUNTA(B202:$B$1005),0)</f>
        <v>0</v>
      </c>
      <c r="P201" s="14">
        <f>IF(COUNTA(Table1[[#This Row],[Payments]:[Receipts]])=0,0,(IF(COUNTA(Table1[[#This Row],[Payments]:[Receipts]])&gt;1,1,0)))</f>
        <v>0</v>
      </c>
      <c r="Q201" s="14">
        <f>IF(Table1[[#This Row],[Date]]="",0,IF(AND(Table1[[#This Row],[Date]]&gt;=$Q$2,Table1[[#This Row],[Date]]&lt;=$Q$3),0,1))</f>
        <v>0</v>
      </c>
      <c r="R201" s="14">
        <f>IF(Table1[[#This Row],[Payments]]="",0,IF(ISNUMBER(Table1[[#This Row],[Payments]]),0,1))</f>
        <v>0</v>
      </c>
      <c r="S201" s="14">
        <f>IF(Table1[[#This Row],[Receipts]]="",0,IF(ISNUMBER(Table1[[#This Row],[Receipts]]),0,1))</f>
        <v>0</v>
      </c>
      <c r="T201" s="14">
        <f>IF(LEN(Table1[[#This Row],[Second Ledger]])&gt;0,IF(TYPE(VLOOKUP(Table1[[#This Row],[Second Ledger]],$CZ:$CZ,1,FALSE))=16,1,0),0)</f>
        <v>0</v>
      </c>
      <c r="U201" s="14">
        <f>IF(Table1[[#This Row],[Date]]="",0,IF(Table1[[#This Row],[Voucher Type]]&gt;0,IF(TYPE(VLOOKUP(Table1[[#This Row],[Voucher Type]],Table1[[#All],[Voucher Type Master]],1,FALSE))=16,1,0),0))</f>
        <v>0</v>
      </c>
      <c r="V2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1" s="14">
        <f>IF(LEN(Table1[[#This Row],[Cost Centre]])&gt;0,IF(TYPE(VLOOKUP(Table1[[#This Row],[Cost Centre]],$DA:$DA,1,FALSE))=16,1,0),0)</f>
        <v>0</v>
      </c>
      <c r="X201" s="14">
        <f>Table1[[#This Row],[Payments]]-Table1[[#This Row],[Receipts]]</f>
        <v>0</v>
      </c>
      <c r="Y201" s="14"/>
      <c r="Z201" s="14"/>
      <c r="AA201" s="14"/>
      <c r="AB201" s="13"/>
      <c r="AC201" s="39"/>
      <c r="AD201" s="39"/>
      <c r="AE201" s="39"/>
      <c r="AF201" s="39"/>
      <c r="AG201" s="42"/>
      <c r="AH2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1" t="str">
        <f>IF(Table1[[#This Row],[Date]]="","",TEXT(Table1[[#This Row],[Date]],"yyyymmdd"))</f>
        <v/>
      </c>
      <c r="AJ201" t="str">
        <f>Table1[[#This Row],[Date2]]</f>
        <v/>
      </c>
      <c r="AK201" t="str">
        <f>IF(Table1[[#This Row],[Date]]="","",Table1[[#This Row],[Voucher Type]])</f>
        <v/>
      </c>
      <c r="AL201" t="str">
        <f>IF(Table1[[#This Row],[Date]]="","",Table1[[#This Row],[Voucher No]])</f>
        <v/>
      </c>
      <c r="AM201" t="str">
        <f>IF(Table1[[#This Row],[Date]]="","",Table1[[#This Row],[Narration]])</f>
        <v/>
      </c>
      <c r="AN201" t="str">
        <f>IF(Table1[[#This Row],[Date]]="","","tallytools-voucherentry-adhjadhh-"&amp;$AH$1&amp;ROW())</f>
        <v/>
      </c>
      <c r="AO201" t="str">
        <f>IF(Table1[[#This Row],[Date]]="","",$AH$1)</f>
        <v/>
      </c>
      <c r="AP201"/>
      <c r="AQ201" t="str">
        <f>IF(Table1[[#This Row],[Date]]="","","No")</f>
        <v/>
      </c>
      <c r="AR201" t="str">
        <f>IF(Table1[[#This Row],[Date]]="","",IF(Table1[[#This Row],[Net Amt]]&lt;0,"No","Yes"))</f>
        <v/>
      </c>
      <c r="AS201" t="str">
        <f>IF(Table1[[#This Row],[Date]]="","",Table1[[#This Row],[Second Ledger]])</f>
        <v/>
      </c>
      <c r="AT201" t="str">
        <f>IF(Table1[[#This Row],[Date]]="","",IF(Table1[[#This Row],[DP-1]]="Yes",-(Table1[[#This Row],[Payments]]+Table1[[#This Row],[Receipts]]),Table1[[#This Row],[Payments]]+Table1[[#This Row],[Receipts]]))</f>
        <v/>
      </c>
      <c r="AU201"/>
      <c r="AV201" t="str">
        <f>IF(Table1[[#This Row],[Bill Ref No]]="","",Table1[[#This Row],[Bill Ref No]])</f>
        <v/>
      </c>
      <c r="AW201" t="str">
        <f>IF(Table1[[#This Row],[Bill ref name]]="","","New Ref")</f>
        <v/>
      </c>
      <c r="AX201" t="str">
        <f>IF(Table1[[#This Row],[Bill ref name]]="","",Table1[[#This Row],[Amount-1]])</f>
        <v/>
      </c>
      <c r="AY201"/>
      <c r="AZ201"/>
      <c r="BA201" t="str">
        <f>IF(Table1[[#This Row],[Cost Centre]]="","","Primary Cost Category")</f>
        <v/>
      </c>
      <c r="BB201" t="str">
        <f>IF(Table1[[#This Row],[Cost Centre]]="","",Table1[[#This Row],[DP-1]])</f>
        <v/>
      </c>
      <c r="BC201"/>
      <c r="BD201" t="str">
        <f>IF(Table1[[#This Row],[Cost Centre]]="","",Table1[[#This Row],[Cost Centre]])</f>
        <v/>
      </c>
      <c r="BE201" t="str">
        <f>IF(Table1[[#This Row],[Cost Centre]]="","",Table1[[#This Row],[Amount-1]])</f>
        <v/>
      </c>
      <c r="BF201"/>
      <c r="BG201"/>
      <c r="BH201"/>
      <c r="BI201"/>
      <c r="BJ201" t="str">
        <f>IF(Table1[[#This Row],[Date]]="","","No")</f>
        <v/>
      </c>
      <c r="BK201" t="str">
        <f>IF(Table1[[#This Row],[Date]]="","",IF(Table1[[#This Row],[Net Amt]]&lt;0,"Yes","No"))</f>
        <v/>
      </c>
      <c r="BL201" t="str">
        <f>IF(Table1[[#This Row],[Date]]="","",$C$3)</f>
        <v/>
      </c>
      <c r="BM201" t="str">
        <f>IF(Table1[[#This Row],[Date]]="","",-Table1[[#This Row],[Amount-1]])</f>
        <v/>
      </c>
      <c r="BO201" t="str">
        <f>IF(Table1[[#This Row],[Transaction Type]]="","",Table1[[#This Row],[Transaction Type]])</f>
        <v/>
      </c>
      <c r="BP201" t="str">
        <f>IF(Table1[[#This Row],[Instrument No.]]="","",Table1[[#This Row],[Instrument No.]])</f>
        <v/>
      </c>
      <c r="BQ201" t="str">
        <f>IF(Table1[[#This Row],[Instrument No.]]="","",Table1[[#This Row],[Amount-2]])</f>
        <v/>
      </c>
      <c r="BR201" t="str">
        <f>IF(Table1[[#This Row],[Instrument date]]="","",TEXT(Table1[[#This Row],[Instrument date]],"yyyymmdd"))</f>
        <v/>
      </c>
      <c r="BU201" s="48"/>
      <c r="BV201" s="48"/>
    </row>
    <row r="202" spans="1:74">
      <c r="A202" s="16">
        <f t="shared" si="3"/>
        <v>197</v>
      </c>
      <c r="B202" s="17"/>
      <c r="C202" s="57"/>
      <c r="D202" s="61"/>
      <c r="E202" s="61"/>
      <c r="F202" s="57"/>
      <c r="G202" s="18"/>
      <c r="H2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2" s="18"/>
      <c r="J202" s="18"/>
      <c r="K202" s="18"/>
      <c r="L202" s="18"/>
      <c r="M202" s="18"/>
      <c r="N202" s="51"/>
      <c r="O202" s="14">
        <f>IF(Table1[[#This Row],[Date]]="",COUNTA(B203:$B$1005),0)</f>
        <v>0</v>
      </c>
      <c r="P202" s="14">
        <f>IF(COUNTA(Table1[[#This Row],[Payments]:[Receipts]])=0,0,(IF(COUNTA(Table1[[#This Row],[Payments]:[Receipts]])&gt;1,1,0)))</f>
        <v>0</v>
      </c>
      <c r="Q202" s="14">
        <f>IF(Table1[[#This Row],[Date]]="",0,IF(AND(Table1[[#This Row],[Date]]&gt;=$Q$2,Table1[[#This Row],[Date]]&lt;=$Q$3),0,1))</f>
        <v>0</v>
      </c>
      <c r="R202" s="14">
        <f>IF(Table1[[#This Row],[Payments]]="",0,IF(ISNUMBER(Table1[[#This Row],[Payments]]),0,1))</f>
        <v>0</v>
      </c>
      <c r="S202" s="14">
        <f>IF(Table1[[#This Row],[Receipts]]="",0,IF(ISNUMBER(Table1[[#This Row],[Receipts]]),0,1))</f>
        <v>0</v>
      </c>
      <c r="T202" s="14">
        <f>IF(LEN(Table1[[#This Row],[Second Ledger]])&gt;0,IF(TYPE(VLOOKUP(Table1[[#This Row],[Second Ledger]],$CZ:$CZ,1,FALSE))=16,1,0),0)</f>
        <v>0</v>
      </c>
      <c r="U202" s="14">
        <f>IF(Table1[[#This Row],[Date]]="",0,IF(Table1[[#This Row],[Voucher Type]]&gt;0,IF(TYPE(VLOOKUP(Table1[[#This Row],[Voucher Type]],Table1[[#All],[Voucher Type Master]],1,FALSE))=16,1,0),0))</f>
        <v>0</v>
      </c>
      <c r="V2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2" s="14">
        <f>IF(LEN(Table1[[#This Row],[Cost Centre]])&gt;0,IF(TYPE(VLOOKUP(Table1[[#This Row],[Cost Centre]],$DA:$DA,1,FALSE))=16,1,0),0)</f>
        <v>0</v>
      </c>
      <c r="X202" s="14">
        <f>Table1[[#This Row],[Payments]]-Table1[[#This Row],[Receipts]]</f>
        <v>0</v>
      </c>
      <c r="Y202" s="14"/>
      <c r="Z202" s="14"/>
      <c r="AA202" s="14"/>
      <c r="AB202" s="13"/>
      <c r="AC202" s="39"/>
      <c r="AD202" s="39"/>
      <c r="AE202" s="39"/>
      <c r="AF202" s="39"/>
      <c r="AG202" s="42"/>
      <c r="AH2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2" t="str">
        <f>IF(Table1[[#This Row],[Date]]="","",TEXT(Table1[[#This Row],[Date]],"yyyymmdd"))</f>
        <v/>
      </c>
      <c r="AJ202" t="str">
        <f>Table1[[#This Row],[Date2]]</f>
        <v/>
      </c>
      <c r="AK202" t="str">
        <f>IF(Table1[[#This Row],[Date]]="","",Table1[[#This Row],[Voucher Type]])</f>
        <v/>
      </c>
      <c r="AL202" t="str">
        <f>IF(Table1[[#This Row],[Date]]="","",Table1[[#This Row],[Voucher No]])</f>
        <v/>
      </c>
      <c r="AM202" t="str">
        <f>IF(Table1[[#This Row],[Date]]="","",Table1[[#This Row],[Narration]])</f>
        <v/>
      </c>
      <c r="AN202" t="str">
        <f>IF(Table1[[#This Row],[Date]]="","","tallytools-voucherentry-adhjadhh-"&amp;$AH$1&amp;ROW())</f>
        <v/>
      </c>
      <c r="AO202" t="str">
        <f>IF(Table1[[#This Row],[Date]]="","",$AH$1)</f>
        <v/>
      </c>
      <c r="AP202"/>
      <c r="AQ202" t="str">
        <f>IF(Table1[[#This Row],[Date]]="","","No")</f>
        <v/>
      </c>
      <c r="AR202" t="str">
        <f>IF(Table1[[#This Row],[Date]]="","",IF(Table1[[#This Row],[Net Amt]]&lt;0,"No","Yes"))</f>
        <v/>
      </c>
      <c r="AS202" t="str">
        <f>IF(Table1[[#This Row],[Date]]="","",Table1[[#This Row],[Second Ledger]])</f>
        <v/>
      </c>
      <c r="AT202" t="str">
        <f>IF(Table1[[#This Row],[Date]]="","",IF(Table1[[#This Row],[DP-1]]="Yes",-(Table1[[#This Row],[Payments]]+Table1[[#This Row],[Receipts]]),Table1[[#This Row],[Payments]]+Table1[[#This Row],[Receipts]]))</f>
        <v/>
      </c>
      <c r="AU202"/>
      <c r="AV202" t="str">
        <f>IF(Table1[[#This Row],[Bill Ref No]]="","",Table1[[#This Row],[Bill Ref No]])</f>
        <v/>
      </c>
      <c r="AW202" t="str">
        <f>IF(Table1[[#This Row],[Bill ref name]]="","","New Ref")</f>
        <v/>
      </c>
      <c r="AX202" t="str">
        <f>IF(Table1[[#This Row],[Bill ref name]]="","",Table1[[#This Row],[Amount-1]])</f>
        <v/>
      </c>
      <c r="AY202"/>
      <c r="AZ202"/>
      <c r="BA202" t="str">
        <f>IF(Table1[[#This Row],[Cost Centre]]="","","Primary Cost Category")</f>
        <v/>
      </c>
      <c r="BB202" t="str">
        <f>IF(Table1[[#This Row],[Cost Centre]]="","",Table1[[#This Row],[DP-1]])</f>
        <v/>
      </c>
      <c r="BC202"/>
      <c r="BD202" t="str">
        <f>IF(Table1[[#This Row],[Cost Centre]]="","",Table1[[#This Row],[Cost Centre]])</f>
        <v/>
      </c>
      <c r="BE202" t="str">
        <f>IF(Table1[[#This Row],[Cost Centre]]="","",Table1[[#This Row],[Amount-1]])</f>
        <v/>
      </c>
      <c r="BF202"/>
      <c r="BG202"/>
      <c r="BH202"/>
      <c r="BI202"/>
      <c r="BJ202" t="str">
        <f>IF(Table1[[#This Row],[Date]]="","","No")</f>
        <v/>
      </c>
      <c r="BK202" t="str">
        <f>IF(Table1[[#This Row],[Date]]="","",IF(Table1[[#This Row],[Net Amt]]&lt;0,"Yes","No"))</f>
        <v/>
      </c>
      <c r="BL202" t="str">
        <f>IF(Table1[[#This Row],[Date]]="","",$C$3)</f>
        <v/>
      </c>
      <c r="BM202" t="str">
        <f>IF(Table1[[#This Row],[Date]]="","",-Table1[[#This Row],[Amount-1]])</f>
        <v/>
      </c>
      <c r="BO202" t="str">
        <f>IF(Table1[[#This Row],[Transaction Type]]="","",Table1[[#This Row],[Transaction Type]])</f>
        <v/>
      </c>
      <c r="BP202" t="str">
        <f>IF(Table1[[#This Row],[Instrument No.]]="","",Table1[[#This Row],[Instrument No.]])</f>
        <v/>
      </c>
      <c r="BQ202" t="str">
        <f>IF(Table1[[#This Row],[Instrument No.]]="","",Table1[[#This Row],[Amount-2]])</f>
        <v/>
      </c>
      <c r="BR202" t="str">
        <f>IF(Table1[[#This Row],[Instrument date]]="","",TEXT(Table1[[#This Row],[Instrument date]],"yyyymmdd"))</f>
        <v/>
      </c>
      <c r="BU202" s="48"/>
      <c r="BV202" s="48"/>
    </row>
    <row r="203" spans="1:74">
      <c r="A203" s="16">
        <f t="shared" si="3"/>
        <v>198</v>
      </c>
      <c r="B203" s="17"/>
      <c r="C203" s="57"/>
      <c r="D203" s="61"/>
      <c r="E203" s="61"/>
      <c r="F203" s="57"/>
      <c r="G203" s="18"/>
      <c r="H2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3" s="18"/>
      <c r="J203" s="18"/>
      <c r="K203" s="18"/>
      <c r="L203" s="18"/>
      <c r="M203" s="18"/>
      <c r="N203" s="51"/>
      <c r="O203" s="14">
        <f>IF(Table1[[#This Row],[Date]]="",COUNTA(B204:$B$1005),0)</f>
        <v>0</v>
      </c>
      <c r="P203" s="14">
        <f>IF(COUNTA(Table1[[#This Row],[Payments]:[Receipts]])=0,0,(IF(COUNTA(Table1[[#This Row],[Payments]:[Receipts]])&gt;1,1,0)))</f>
        <v>0</v>
      </c>
      <c r="Q203" s="14">
        <f>IF(Table1[[#This Row],[Date]]="",0,IF(AND(Table1[[#This Row],[Date]]&gt;=$Q$2,Table1[[#This Row],[Date]]&lt;=$Q$3),0,1))</f>
        <v>0</v>
      </c>
      <c r="R203" s="14">
        <f>IF(Table1[[#This Row],[Payments]]="",0,IF(ISNUMBER(Table1[[#This Row],[Payments]]),0,1))</f>
        <v>0</v>
      </c>
      <c r="S203" s="14">
        <f>IF(Table1[[#This Row],[Receipts]]="",0,IF(ISNUMBER(Table1[[#This Row],[Receipts]]),0,1))</f>
        <v>0</v>
      </c>
      <c r="T203" s="14">
        <f>IF(LEN(Table1[[#This Row],[Second Ledger]])&gt;0,IF(TYPE(VLOOKUP(Table1[[#This Row],[Second Ledger]],$CZ:$CZ,1,FALSE))=16,1,0),0)</f>
        <v>0</v>
      </c>
      <c r="U203" s="14">
        <f>IF(Table1[[#This Row],[Date]]="",0,IF(Table1[[#This Row],[Voucher Type]]&gt;0,IF(TYPE(VLOOKUP(Table1[[#This Row],[Voucher Type]],Table1[[#All],[Voucher Type Master]],1,FALSE))=16,1,0),0))</f>
        <v>0</v>
      </c>
      <c r="V2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3" s="14">
        <f>IF(LEN(Table1[[#This Row],[Cost Centre]])&gt;0,IF(TYPE(VLOOKUP(Table1[[#This Row],[Cost Centre]],$DA:$DA,1,FALSE))=16,1,0),0)</f>
        <v>0</v>
      </c>
      <c r="X203" s="14">
        <f>Table1[[#This Row],[Payments]]-Table1[[#This Row],[Receipts]]</f>
        <v>0</v>
      </c>
      <c r="Y203" s="14"/>
      <c r="Z203" s="14"/>
      <c r="AA203" s="14"/>
      <c r="AB203" s="13"/>
      <c r="AC203" s="39"/>
      <c r="AD203" s="39"/>
      <c r="AE203" s="39"/>
      <c r="AF203" s="39"/>
      <c r="AG203" s="42"/>
      <c r="AH2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3" t="str">
        <f>IF(Table1[[#This Row],[Date]]="","",TEXT(Table1[[#This Row],[Date]],"yyyymmdd"))</f>
        <v/>
      </c>
      <c r="AJ203" t="str">
        <f>Table1[[#This Row],[Date2]]</f>
        <v/>
      </c>
      <c r="AK203" t="str">
        <f>IF(Table1[[#This Row],[Date]]="","",Table1[[#This Row],[Voucher Type]])</f>
        <v/>
      </c>
      <c r="AL203" t="str">
        <f>IF(Table1[[#This Row],[Date]]="","",Table1[[#This Row],[Voucher No]])</f>
        <v/>
      </c>
      <c r="AM203" t="str">
        <f>IF(Table1[[#This Row],[Date]]="","",Table1[[#This Row],[Narration]])</f>
        <v/>
      </c>
      <c r="AN203" t="str">
        <f>IF(Table1[[#This Row],[Date]]="","","tallytools-voucherentry-adhjadhh-"&amp;$AH$1&amp;ROW())</f>
        <v/>
      </c>
      <c r="AO203" t="str">
        <f>IF(Table1[[#This Row],[Date]]="","",$AH$1)</f>
        <v/>
      </c>
      <c r="AP203"/>
      <c r="AQ203" t="str">
        <f>IF(Table1[[#This Row],[Date]]="","","No")</f>
        <v/>
      </c>
      <c r="AR203" t="str">
        <f>IF(Table1[[#This Row],[Date]]="","",IF(Table1[[#This Row],[Net Amt]]&lt;0,"No","Yes"))</f>
        <v/>
      </c>
      <c r="AS203" t="str">
        <f>IF(Table1[[#This Row],[Date]]="","",Table1[[#This Row],[Second Ledger]])</f>
        <v/>
      </c>
      <c r="AT203" t="str">
        <f>IF(Table1[[#This Row],[Date]]="","",IF(Table1[[#This Row],[DP-1]]="Yes",-(Table1[[#This Row],[Payments]]+Table1[[#This Row],[Receipts]]),Table1[[#This Row],[Payments]]+Table1[[#This Row],[Receipts]]))</f>
        <v/>
      </c>
      <c r="AU203"/>
      <c r="AV203" t="str">
        <f>IF(Table1[[#This Row],[Bill Ref No]]="","",Table1[[#This Row],[Bill Ref No]])</f>
        <v/>
      </c>
      <c r="AW203" t="str">
        <f>IF(Table1[[#This Row],[Bill ref name]]="","","New Ref")</f>
        <v/>
      </c>
      <c r="AX203" t="str">
        <f>IF(Table1[[#This Row],[Bill ref name]]="","",Table1[[#This Row],[Amount-1]])</f>
        <v/>
      </c>
      <c r="AY203"/>
      <c r="AZ203"/>
      <c r="BA203" t="str">
        <f>IF(Table1[[#This Row],[Cost Centre]]="","","Primary Cost Category")</f>
        <v/>
      </c>
      <c r="BB203" t="str">
        <f>IF(Table1[[#This Row],[Cost Centre]]="","",Table1[[#This Row],[DP-1]])</f>
        <v/>
      </c>
      <c r="BC203"/>
      <c r="BD203" t="str">
        <f>IF(Table1[[#This Row],[Cost Centre]]="","",Table1[[#This Row],[Cost Centre]])</f>
        <v/>
      </c>
      <c r="BE203" t="str">
        <f>IF(Table1[[#This Row],[Cost Centre]]="","",Table1[[#This Row],[Amount-1]])</f>
        <v/>
      </c>
      <c r="BF203"/>
      <c r="BG203"/>
      <c r="BH203"/>
      <c r="BI203"/>
      <c r="BJ203" t="str">
        <f>IF(Table1[[#This Row],[Date]]="","","No")</f>
        <v/>
      </c>
      <c r="BK203" t="str">
        <f>IF(Table1[[#This Row],[Date]]="","",IF(Table1[[#This Row],[Net Amt]]&lt;0,"Yes","No"))</f>
        <v/>
      </c>
      <c r="BL203" t="str">
        <f>IF(Table1[[#This Row],[Date]]="","",$C$3)</f>
        <v/>
      </c>
      <c r="BM203" t="str">
        <f>IF(Table1[[#This Row],[Date]]="","",-Table1[[#This Row],[Amount-1]])</f>
        <v/>
      </c>
      <c r="BO203" t="str">
        <f>IF(Table1[[#This Row],[Transaction Type]]="","",Table1[[#This Row],[Transaction Type]])</f>
        <v/>
      </c>
      <c r="BP203" t="str">
        <f>IF(Table1[[#This Row],[Instrument No.]]="","",Table1[[#This Row],[Instrument No.]])</f>
        <v/>
      </c>
      <c r="BQ203" t="str">
        <f>IF(Table1[[#This Row],[Instrument No.]]="","",Table1[[#This Row],[Amount-2]])</f>
        <v/>
      </c>
      <c r="BR203" t="str">
        <f>IF(Table1[[#This Row],[Instrument date]]="","",TEXT(Table1[[#This Row],[Instrument date]],"yyyymmdd"))</f>
        <v/>
      </c>
      <c r="BU203" s="48"/>
      <c r="BV203" s="48"/>
    </row>
    <row r="204" spans="1:74">
      <c r="A204" s="16">
        <f t="shared" si="3"/>
        <v>199</v>
      </c>
      <c r="B204" s="17"/>
      <c r="C204" s="57"/>
      <c r="D204" s="61"/>
      <c r="E204" s="61"/>
      <c r="F204" s="57"/>
      <c r="G204" s="18"/>
      <c r="H2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4" s="18"/>
      <c r="J204" s="18"/>
      <c r="K204" s="18"/>
      <c r="L204" s="18"/>
      <c r="M204" s="18"/>
      <c r="N204" s="51"/>
      <c r="O204" s="14">
        <f>IF(Table1[[#This Row],[Date]]="",COUNTA(B205:$B$1005),0)</f>
        <v>0</v>
      </c>
      <c r="P204" s="14">
        <f>IF(COUNTA(Table1[[#This Row],[Payments]:[Receipts]])=0,0,(IF(COUNTA(Table1[[#This Row],[Payments]:[Receipts]])&gt;1,1,0)))</f>
        <v>0</v>
      </c>
      <c r="Q204" s="14">
        <f>IF(Table1[[#This Row],[Date]]="",0,IF(AND(Table1[[#This Row],[Date]]&gt;=$Q$2,Table1[[#This Row],[Date]]&lt;=$Q$3),0,1))</f>
        <v>0</v>
      </c>
      <c r="R204" s="14">
        <f>IF(Table1[[#This Row],[Payments]]="",0,IF(ISNUMBER(Table1[[#This Row],[Payments]]),0,1))</f>
        <v>0</v>
      </c>
      <c r="S204" s="14">
        <f>IF(Table1[[#This Row],[Receipts]]="",0,IF(ISNUMBER(Table1[[#This Row],[Receipts]]),0,1))</f>
        <v>0</v>
      </c>
      <c r="T204" s="14">
        <f>IF(LEN(Table1[[#This Row],[Second Ledger]])&gt;0,IF(TYPE(VLOOKUP(Table1[[#This Row],[Second Ledger]],$CZ:$CZ,1,FALSE))=16,1,0),0)</f>
        <v>0</v>
      </c>
      <c r="U204" s="14">
        <f>IF(Table1[[#This Row],[Date]]="",0,IF(Table1[[#This Row],[Voucher Type]]&gt;0,IF(TYPE(VLOOKUP(Table1[[#This Row],[Voucher Type]],Table1[[#All],[Voucher Type Master]],1,FALSE))=16,1,0),0))</f>
        <v>0</v>
      </c>
      <c r="V2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4" s="14">
        <f>IF(LEN(Table1[[#This Row],[Cost Centre]])&gt;0,IF(TYPE(VLOOKUP(Table1[[#This Row],[Cost Centre]],$DA:$DA,1,FALSE))=16,1,0),0)</f>
        <v>0</v>
      </c>
      <c r="X204" s="14">
        <f>Table1[[#This Row],[Payments]]-Table1[[#This Row],[Receipts]]</f>
        <v>0</v>
      </c>
      <c r="Y204" s="14"/>
      <c r="Z204" s="14"/>
      <c r="AA204" s="14"/>
      <c r="AB204" s="13"/>
      <c r="AC204" s="39"/>
      <c r="AD204" s="39"/>
      <c r="AE204" s="39"/>
      <c r="AF204" s="39"/>
      <c r="AG204" s="42"/>
      <c r="AH2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4" t="str">
        <f>IF(Table1[[#This Row],[Date]]="","",TEXT(Table1[[#This Row],[Date]],"yyyymmdd"))</f>
        <v/>
      </c>
      <c r="AJ204" t="str">
        <f>Table1[[#This Row],[Date2]]</f>
        <v/>
      </c>
      <c r="AK204" t="str">
        <f>IF(Table1[[#This Row],[Date]]="","",Table1[[#This Row],[Voucher Type]])</f>
        <v/>
      </c>
      <c r="AL204" t="str">
        <f>IF(Table1[[#This Row],[Date]]="","",Table1[[#This Row],[Voucher No]])</f>
        <v/>
      </c>
      <c r="AM204" t="str">
        <f>IF(Table1[[#This Row],[Date]]="","",Table1[[#This Row],[Narration]])</f>
        <v/>
      </c>
      <c r="AN204" t="str">
        <f>IF(Table1[[#This Row],[Date]]="","","tallytools-voucherentry-adhjadhh-"&amp;$AH$1&amp;ROW())</f>
        <v/>
      </c>
      <c r="AO204" t="str">
        <f>IF(Table1[[#This Row],[Date]]="","",$AH$1)</f>
        <v/>
      </c>
      <c r="AP204"/>
      <c r="AQ204" t="str">
        <f>IF(Table1[[#This Row],[Date]]="","","No")</f>
        <v/>
      </c>
      <c r="AR204" t="str">
        <f>IF(Table1[[#This Row],[Date]]="","",IF(Table1[[#This Row],[Net Amt]]&lt;0,"No","Yes"))</f>
        <v/>
      </c>
      <c r="AS204" t="str">
        <f>IF(Table1[[#This Row],[Date]]="","",Table1[[#This Row],[Second Ledger]])</f>
        <v/>
      </c>
      <c r="AT204" t="str">
        <f>IF(Table1[[#This Row],[Date]]="","",IF(Table1[[#This Row],[DP-1]]="Yes",-(Table1[[#This Row],[Payments]]+Table1[[#This Row],[Receipts]]),Table1[[#This Row],[Payments]]+Table1[[#This Row],[Receipts]]))</f>
        <v/>
      </c>
      <c r="AU204"/>
      <c r="AV204" t="str">
        <f>IF(Table1[[#This Row],[Bill Ref No]]="","",Table1[[#This Row],[Bill Ref No]])</f>
        <v/>
      </c>
      <c r="AW204" t="str">
        <f>IF(Table1[[#This Row],[Bill ref name]]="","","New Ref")</f>
        <v/>
      </c>
      <c r="AX204" t="str">
        <f>IF(Table1[[#This Row],[Bill ref name]]="","",Table1[[#This Row],[Amount-1]])</f>
        <v/>
      </c>
      <c r="AY204"/>
      <c r="AZ204"/>
      <c r="BA204" t="str">
        <f>IF(Table1[[#This Row],[Cost Centre]]="","","Primary Cost Category")</f>
        <v/>
      </c>
      <c r="BB204" t="str">
        <f>IF(Table1[[#This Row],[Cost Centre]]="","",Table1[[#This Row],[DP-1]])</f>
        <v/>
      </c>
      <c r="BC204"/>
      <c r="BD204" t="str">
        <f>IF(Table1[[#This Row],[Cost Centre]]="","",Table1[[#This Row],[Cost Centre]])</f>
        <v/>
      </c>
      <c r="BE204" t="str">
        <f>IF(Table1[[#This Row],[Cost Centre]]="","",Table1[[#This Row],[Amount-1]])</f>
        <v/>
      </c>
      <c r="BF204"/>
      <c r="BG204"/>
      <c r="BH204"/>
      <c r="BI204"/>
      <c r="BJ204" t="str">
        <f>IF(Table1[[#This Row],[Date]]="","","No")</f>
        <v/>
      </c>
      <c r="BK204" t="str">
        <f>IF(Table1[[#This Row],[Date]]="","",IF(Table1[[#This Row],[Net Amt]]&lt;0,"Yes","No"))</f>
        <v/>
      </c>
      <c r="BL204" t="str">
        <f>IF(Table1[[#This Row],[Date]]="","",$C$3)</f>
        <v/>
      </c>
      <c r="BM204" t="str">
        <f>IF(Table1[[#This Row],[Date]]="","",-Table1[[#This Row],[Amount-1]])</f>
        <v/>
      </c>
      <c r="BO204" t="str">
        <f>IF(Table1[[#This Row],[Transaction Type]]="","",Table1[[#This Row],[Transaction Type]])</f>
        <v/>
      </c>
      <c r="BP204" t="str">
        <f>IF(Table1[[#This Row],[Instrument No.]]="","",Table1[[#This Row],[Instrument No.]])</f>
        <v/>
      </c>
      <c r="BQ204" t="str">
        <f>IF(Table1[[#This Row],[Instrument No.]]="","",Table1[[#This Row],[Amount-2]])</f>
        <v/>
      </c>
      <c r="BR204" t="str">
        <f>IF(Table1[[#This Row],[Instrument date]]="","",TEXT(Table1[[#This Row],[Instrument date]],"yyyymmdd"))</f>
        <v/>
      </c>
      <c r="BU204" s="48"/>
      <c r="BV204" s="48"/>
    </row>
    <row r="205" spans="1:74">
      <c r="A205" s="16">
        <f t="shared" si="3"/>
        <v>200</v>
      </c>
      <c r="B205" s="17"/>
      <c r="C205" s="57"/>
      <c r="D205" s="61"/>
      <c r="E205" s="61"/>
      <c r="F205" s="57"/>
      <c r="G205" s="18"/>
      <c r="H2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5" s="18"/>
      <c r="J205" s="18"/>
      <c r="K205" s="18"/>
      <c r="L205" s="18"/>
      <c r="M205" s="18"/>
      <c r="N205" s="51"/>
      <c r="O205" s="14">
        <f>IF(Table1[[#This Row],[Date]]="",COUNTA(B206:$B$1005),0)</f>
        <v>0</v>
      </c>
      <c r="P205" s="14">
        <f>IF(COUNTA(Table1[[#This Row],[Payments]:[Receipts]])=0,0,(IF(COUNTA(Table1[[#This Row],[Payments]:[Receipts]])&gt;1,1,0)))</f>
        <v>0</v>
      </c>
      <c r="Q205" s="14">
        <f>IF(Table1[[#This Row],[Date]]="",0,IF(AND(Table1[[#This Row],[Date]]&gt;=$Q$2,Table1[[#This Row],[Date]]&lt;=$Q$3),0,1))</f>
        <v>0</v>
      </c>
      <c r="R205" s="14">
        <f>IF(Table1[[#This Row],[Payments]]="",0,IF(ISNUMBER(Table1[[#This Row],[Payments]]),0,1))</f>
        <v>0</v>
      </c>
      <c r="S205" s="14">
        <f>IF(Table1[[#This Row],[Receipts]]="",0,IF(ISNUMBER(Table1[[#This Row],[Receipts]]),0,1))</f>
        <v>0</v>
      </c>
      <c r="T205" s="14">
        <f>IF(LEN(Table1[[#This Row],[Second Ledger]])&gt;0,IF(TYPE(VLOOKUP(Table1[[#This Row],[Second Ledger]],$CZ:$CZ,1,FALSE))=16,1,0),0)</f>
        <v>0</v>
      </c>
      <c r="U205" s="14">
        <f>IF(Table1[[#This Row],[Date]]="",0,IF(Table1[[#This Row],[Voucher Type]]&gt;0,IF(TYPE(VLOOKUP(Table1[[#This Row],[Voucher Type]],Table1[[#All],[Voucher Type Master]],1,FALSE))=16,1,0),0))</f>
        <v>0</v>
      </c>
      <c r="V2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5" s="14">
        <f>IF(LEN(Table1[[#This Row],[Cost Centre]])&gt;0,IF(TYPE(VLOOKUP(Table1[[#This Row],[Cost Centre]],$DA:$DA,1,FALSE))=16,1,0),0)</f>
        <v>0</v>
      </c>
      <c r="X205" s="14">
        <f>Table1[[#This Row],[Payments]]-Table1[[#This Row],[Receipts]]</f>
        <v>0</v>
      </c>
      <c r="Y205" s="14"/>
      <c r="Z205" s="14"/>
      <c r="AA205" s="14"/>
      <c r="AB205" s="13"/>
      <c r="AC205" s="39"/>
      <c r="AD205" s="39"/>
      <c r="AE205" s="39"/>
      <c r="AF205" s="39"/>
      <c r="AG205" s="42"/>
      <c r="AH2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5" t="str">
        <f>IF(Table1[[#This Row],[Date]]="","",TEXT(Table1[[#This Row],[Date]],"yyyymmdd"))</f>
        <v/>
      </c>
      <c r="AJ205" t="str">
        <f>Table1[[#This Row],[Date2]]</f>
        <v/>
      </c>
      <c r="AK205" t="str">
        <f>IF(Table1[[#This Row],[Date]]="","",Table1[[#This Row],[Voucher Type]])</f>
        <v/>
      </c>
      <c r="AL205" t="str">
        <f>IF(Table1[[#This Row],[Date]]="","",Table1[[#This Row],[Voucher No]])</f>
        <v/>
      </c>
      <c r="AM205" t="str">
        <f>IF(Table1[[#This Row],[Date]]="","",Table1[[#This Row],[Narration]])</f>
        <v/>
      </c>
      <c r="AN205" t="str">
        <f>IF(Table1[[#This Row],[Date]]="","","tallytools-voucherentry-adhjadhh-"&amp;$AH$1&amp;ROW())</f>
        <v/>
      </c>
      <c r="AO205" t="str">
        <f>IF(Table1[[#This Row],[Date]]="","",$AH$1)</f>
        <v/>
      </c>
      <c r="AP205"/>
      <c r="AQ205" t="str">
        <f>IF(Table1[[#This Row],[Date]]="","","No")</f>
        <v/>
      </c>
      <c r="AR205" t="str">
        <f>IF(Table1[[#This Row],[Date]]="","",IF(Table1[[#This Row],[Net Amt]]&lt;0,"No","Yes"))</f>
        <v/>
      </c>
      <c r="AS205" t="str">
        <f>IF(Table1[[#This Row],[Date]]="","",Table1[[#This Row],[Second Ledger]])</f>
        <v/>
      </c>
      <c r="AT205" t="str">
        <f>IF(Table1[[#This Row],[Date]]="","",IF(Table1[[#This Row],[DP-1]]="Yes",-(Table1[[#This Row],[Payments]]+Table1[[#This Row],[Receipts]]),Table1[[#This Row],[Payments]]+Table1[[#This Row],[Receipts]]))</f>
        <v/>
      </c>
      <c r="AU205"/>
      <c r="AV205" t="str">
        <f>IF(Table1[[#This Row],[Bill Ref No]]="","",Table1[[#This Row],[Bill Ref No]])</f>
        <v/>
      </c>
      <c r="AW205" t="str">
        <f>IF(Table1[[#This Row],[Bill ref name]]="","","New Ref")</f>
        <v/>
      </c>
      <c r="AX205" t="str">
        <f>IF(Table1[[#This Row],[Bill ref name]]="","",Table1[[#This Row],[Amount-1]])</f>
        <v/>
      </c>
      <c r="AY205"/>
      <c r="AZ205"/>
      <c r="BA205" t="str">
        <f>IF(Table1[[#This Row],[Cost Centre]]="","","Primary Cost Category")</f>
        <v/>
      </c>
      <c r="BB205" t="str">
        <f>IF(Table1[[#This Row],[Cost Centre]]="","",Table1[[#This Row],[DP-1]])</f>
        <v/>
      </c>
      <c r="BC205"/>
      <c r="BD205" t="str">
        <f>IF(Table1[[#This Row],[Cost Centre]]="","",Table1[[#This Row],[Cost Centre]])</f>
        <v/>
      </c>
      <c r="BE205" t="str">
        <f>IF(Table1[[#This Row],[Cost Centre]]="","",Table1[[#This Row],[Amount-1]])</f>
        <v/>
      </c>
      <c r="BF205"/>
      <c r="BG205"/>
      <c r="BH205"/>
      <c r="BI205"/>
      <c r="BJ205" t="str">
        <f>IF(Table1[[#This Row],[Date]]="","","No")</f>
        <v/>
      </c>
      <c r="BK205" t="str">
        <f>IF(Table1[[#This Row],[Date]]="","",IF(Table1[[#This Row],[Net Amt]]&lt;0,"Yes","No"))</f>
        <v/>
      </c>
      <c r="BL205" t="str">
        <f>IF(Table1[[#This Row],[Date]]="","",$C$3)</f>
        <v/>
      </c>
      <c r="BM205" t="str">
        <f>IF(Table1[[#This Row],[Date]]="","",-Table1[[#This Row],[Amount-1]])</f>
        <v/>
      </c>
      <c r="BO205" t="str">
        <f>IF(Table1[[#This Row],[Transaction Type]]="","",Table1[[#This Row],[Transaction Type]])</f>
        <v/>
      </c>
      <c r="BP205" t="str">
        <f>IF(Table1[[#This Row],[Instrument No.]]="","",Table1[[#This Row],[Instrument No.]])</f>
        <v/>
      </c>
      <c r="BQ205" t="str">
        <f>IF(Table1[[#This Row],[Instrument No.]]="","",Table1[[#This Row],[Amount-2]])</f>
        <v/>
      </c>
      <c r="BR205" t="str">
        <f>IF(Table1[[#This Row],[Instrument date]]="","",TEXT(Table1[[#This Row],[Instrument date]],"yyyymmdd"))</f>
        <v/>
      </c>
      <c r="BU205" s="48"/>
      <c r="BV205" s="48"/>
    </row>
    <row r="206" spans="1:74">
      <c r="A206" s="16">
        <f t="shared" si="3"/>
        <v>201</v>
      </c>
      <c r="B206" s="17"/>
      <c r="C206" s="57"/>
      <c r="D206" s="61"/>
      <c r="E206" s="61"/>
      <c r="F206" s="57"/>
      <c r="G206" s="18"/>
      <c r="H2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6" s="18"/>
      <c r="J206" s="18"/>
      <c r="K206" s="18"/>
      <c r="L206" s="18"/>
      <c r="M206" s="18"/>
      <c r="N206" s="51"/>
      <c r="O206" s="14">
        <f>IF(Table1[[#This Row],[Date]]="",COUNTA(B207:$B$1005),0)</f>
        <v>0</v>
      </c>
      <c r="P206" s="14">
        <f>IF(COUNTA(Table1[[#This Row],[Payments]:[Receipts]])=0,0,(IF(COUNTA(Table1[[#This Row],[Payments]:[Receipts]])&gt;1,1,0)))</f>
        <v>0</v>
      </c>
      <c r="Q206" s="14">
        <f>IF(Table1[[#This Row],[Date]]="",0,IF(AND(Table1[[#This Row],[Date]]&gt;=$Q$2,Table1[[#This Row],[Date]]&lt;=$Q$3),0,1))</f>
        <v>0</v>
      </c>
      <c r="R206" s="14">
        <f>IF(Table1[[#This Row],[Payments]]="",0,IF(ISNUMBER(Table1[[#This Row],[Payments]]),0,1))</f>
        <v>0</v>
      </c>
      <c r="S206" s="14">
        <f>IF(Table1[[#This Row],[Receipts]]="",0,IF(ISNUMBER(Table1[[#This Row],[Receipts]]),0,1))</f>
        <v>0</v>
      </c>
      <c r="T206" s="14">
        <f>IF(LEN(Table1[[#This Row],[Second Ledger]])&gt;0,IF(TYPE(VLOOKUP(Table1[[#This Row],[Second Ledger]],$CZ:$CZ,1,FALSE))=16,1,0),0)</f>
        <v>0</v>
      </c>
      <c r="U206" s="14">
        <f>IF(Table1[[#This Row],[Date]]="",0,IF(Table1[[#This Row],[Voucher Type]]&gt;0,IF(TYPE(VLOOKUP(Table1[[#This Row],[Voucher Type]],Table1[[#All],[Voucher Type Master]],1,FALSE))=16,1,0),0))</f>
        <v>0</v>
      </c>
      <c r="V2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6" s="14">
        <f>IF(LEN(Table1[[#This Row],[Cost Centre]])&gt;0,IF(TYPE(VLOOKUP(Table1[[#This Row],[Cost Centre]],$DA:$DA,1,FALSE))=16,1,0),0)</f>
        <v>0</v>
      </c>
      <c r="X206" s="14">
        <f>Table1[[#This Row],[Payments]]-Table1[[#This Row],[Receipts]]</f>
        <v>0</v>
      </c>
      <c r="Y206" s="14"/>
      <c r="Z206" s="14"/>
      <c r="AA206" s="14"/>
      <c r="AB206" s="13"/>
      <c r="AC206" s="39"/>
      <c r="AD206" s="39"/>
      <c r="AE206" s="39"/>
      <c r="AF206" s="39"/>
      <c r="AG206" s="42"/>
      <c r="AH2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6" t="str">
        <f>IF(Table1[[#This Row],[Date]]="","",TEXT(Table1[[#This Row],[Date]],"yyyymmdd"))</f>
        <v/>
      </c>
      <c r="AJ206" t="str">
        <f>Table1[[#This Row],[Date2]]</f>
        <v/>
      </c>
      <c r="AK206" t="str">
        <f>IF(Table1[[#This Row],[Date]]="","",Table1[[#This Row],[Voucher Type]])</f>
        <v/>
      </c>
      <c r="AL206" t="str">
        <f>IF(Table1[[#This Row],[Date]]="","",Table1[[#This Row],[Voucher No]])</f>
        <v/>
      </c>
      <c r="AM206" t="str">
        <f>IF(Table1[[#This Row],[Date]]="","",Table1[[#This Row],[Narration]])</f>
        <v/>
      </c>
      <c r="AN206" t="str">
        <f>IF(Table1[[#This Row],[Date]]="","","tallytools-voucherentry-adhjadhh-"&amp;$AH$1&amp;ROW())</f>
        <v/>
      </c>
      <c r="AO206" t="str">
        <f>IF(Table1[[#This Row],[Date]]="","",$AH$1)</f>
        <v/>
      </c>
      <c r="AP206"/>
      <c r="AQ206" t="str">
        <f>IF(Table1[[#This Row],[Date]]="","","No")</f>
        <v/>
      </c>
      <c r="AR206" t="str">
        <f>IF(Table1[[#This Row],[Date]]="","",IF(Table1[[#This Row],[Net Amt]]&lt;0,"No","Yes"))</f>
        <v/>
      </c>
      <c r="AS206" t="str">
        <f>IF(Table1[[#This Row],[Date]]="","",Table1[[#This Row],[Second Ledger]])</f>
        <v/>
      </c>
      <c r="AT206" t="str">
        <f>IF(Table1[[#This Row],[Date]]="","",IF(Table1[[#This Row],[DP-1]]="Yes",-(Table1[[#This Row],[Payments]]+Table1[[#This Row],[Receipts]]),Table1[[#This Row],[Payments]]+Table1[[#This Row],[Receipts]]))</f>
        <v/>
      </c>
      <c r="AU206"/>
      <c r="AV206" t="str">
        <f>IF(Table1[[#This Row],[Bill Ref No]]="","",Table1[[#This Row],[Bill Ref No]])</f>
        <v/>
      </c>
      <c r="AW206" t="str">
        <f>IF(Table1[[#This Row],[Bill ref name]]="","","New Ref")</f>
        <v/>
      </c>
      <c r="AX206" t="str">
        <f>IF(Table1[[#This Row],[Bill ref name]]="","",Table1[[#This Row],[Amount-1]])</f>
        <v/>
      </c>
      <c r="AY206"/>
      <c r="AZ206"/>
      <c r="BA206" t="str">
        <f>IF(Table1[[#This Row],[Cost Centre]]="","","Primary Cost Category")</f>
        <v/>
      </c>
      <c r="BB206" t="str">
        <f>IF(Table1[[#This Row],[Cost Centre]]="","",Table1[[#This Row],[DP-1]])</f>
        <v/>
      </c>
      <c r="BC206"/>
      <c r="BD206" t="str">
        <f>IF(Table1[[#This Row],[Cost Centre]]="","",Table1[[#This Row],[Cost Centre]])</f>
        <v/>
      </c>
      <c r="BE206" t="str">
        <f>IF(Table1[[#This Row],[Cost Centre]]="","",Table1[[#This Row],[Amount-1]])</f>
        <v/>
      </c>
      <c r="BF206"/>
      <c r="BG206"/>
      <c r="BH206"/>
      <c r="BI206"/>
      <c r="BJ206" t="str">
        <f>IF(Table1[[#This Row],[Date]]="","","No")</f>
        <v/>
      </c>
      <c r="BK206" t="str">
        <f>IF(Table1[[#This Row],[Date]]="","",IF(Table1[[#This Row],[Net Amt]]&lt;0,"Yes","No"))</f>
        <v/>
      </c>
      <c r="BL206" t="str">
        <f>IF(Table1[[#This Row],[Date]]="","",$C$3)</f>
        <v/>
      </c>
      <c r="BM206" t="str">
        <f>IF(Table1[[#This Row],[Date]]="","",-Table1[[#This Row],[Amount-1]])</f>
        <v/>
      </c>
      <c r="BO206" t="str">
        <f>IF(Table1[[#This Row],[Transaction Type]]="","",Table1[[#This Row],[Transaction Type]])</f>
        <v/>
      </c>
      <c r="BP206" t="str">
        <f>IF(Table1[[#This Row],[Instrument No.]]="","",Table1[[#This Row],[Instrument No.]])</f>
        <v/>
      </c>
      <c r="BQ206" t="str">
        <f>IF(Table1[[#This Row],[Instrument No.]]="","",Table1[[#This Row],[Amount-2]])</f>
        <v/>
      </c>
      <c r="BR206" t="str">
        <f>IF(Table1[[#This Row],[Instrument date]]="","",TEXT(Table1[[#This Row],[Instrument date]],"yyyymmdd"))</f>
        <v/>
      </c>
      <c r="BU206" s="48"/>
      <c r="BV206" s="48"/>
    </row>
    <row r="207" spans="1:74">
      <c r="A207" s="16">
        <f t="shared" si="3"/>
        <v>202</v>
      </c>
      <c r="B207" s="17"/>
      <c r="C207" s="57"/>
      <c r="D207" s="61"/>
      <c r="E207" s="61"/>
      <c r="F207" s="57"/>
      <c r="G207" s="18"/>
      <c r="H2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7" s="18"/>
      <c r="J207" s="18"/>
      <c r="K207" s="18"/>
      <c r="L207" s="18"/>
      <c r="M207" s="18"/>
      <c r="N207" s="51"/>
      <c r="O207" s="14">
        <f>IF(Table1[[#This Row],[Date]]="",COUNTA(B208:$B$1005),0)</f>
        <v>0</v>
      </c>
      <c r="P207" s="14">
        <f>IF(COUNTA(Table1[[#This Row],[Payments]:[Receipts]])=0,0,(IF(COUNTA(Table1[[#This Row],[Payments]:[Receipts]])&gt;1,1,0)))</f>
        <v>0</v>
      </c>
      <c r="Q207" s="14">
        <f>IF(Table1[[#This Row],[Date]]="",0,IF(AND(Table1[[#This Row],[Date]]&gt;=$Q$2,Table1[[#This Row],[Date]]&lt;=$Q$3),0,1))</f>
        <v>0</v>
      </c>
      <c r="R207" s="14">
        <f>IF(Table1[[#This Row],[Payments]]="",0,IF(ISNUMBER(Table1[[#This Row],[Payments]]),0,1))</f>
        <v>0</v>
      </c>
      <c r="S207" s="14">
        <f>IF(Table1[[#This Row],[Receipts]]="",0,IF(ISNUMBER(Table1[[#This Row],[Receipts]]),0,1))</f>
        <v>0</v>
      </c>
      <c r="T207" s="14">
        <f>IF(LEN(Table1[[#This Row],[Second Ledger]])&gt;0,IF(TYPE(VLOOKUP(Table1[[#This Row],[Second Ledger]],$CZ:$CZ,1,FALSE))=16,1,0),0)</f>
        <v>0</v>
      </c>
      <c r="U207" s="14">
        <f>IF(Table1[[#This Row],[Date]]="",0,IF(Table1[[#This Row],[Voucher Type]]&gt;0,IF(TYPE(VLOOKUP(Table1[[#This Row],[Voucher Type]],Table1[[#All],[Voucher Type Master]],1,FALSE))=16,1,0),0))</f>
        <v>0</v>
      </c>
      <c r="V2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7" s="14">
        <f>IF(LEN(Table1[[#This Row],[Cost Centre]])&gt;0,IF(TYPE(VLOOKUP(Table1[[#This Row],[Cost Centre]],$DA:$DA,1,FALSE))=16,1,0),0)</f>
        <v>0</v>
      </c>
      <c r="X207" s="14">
        <f>Table1[[#This Row],[Payments]]-Table1[[#This Row],[Receipts]]</f>
        <v>0</v>
      </c>
      <c r="Y207" s="14"/>
      <c r="Z207" s="14"/>
      <c r="AA207" s="14"/>
      <c r="AB207" s="13"/>
      <c r="AC207" s="39"/>
      <c r="AD207" s="39"/>
      <c r="AE207" s="39"/>
      <c r="AF207" s="39"/>
      <c r="AG207" s="42"/>
      <c r="AH2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7" t="str">
        <f>IF(Table1[[#This Row],[Date]]="","",TEXT(Table1[[#This Row],[Date]],"yyyymmdd"))</f>
        <v/>
      </c>
      <c r="AJ207" t="str">
        <f>Table1[[#This Row],[Date2]]</f>
        <v/>
      </c>
      <c r="AK207" t="str">
        <f>IF(Table1[[#This Row],[Date]]="","",Table1[[#This Row],[Voucher Type]])</f>
        <v/>
      </c>
      <c r="AL207" t="str">
        <f>IF(Table1[[#This Row],[Date]]="","",Table1[[#This Row],[Voucher No]])</f>
        <v/>
      </c>
      <c r="AM207" t="str">
        <f>IF(Table1[[#This Row],[Date]]="","",Table1[[#This Row],[Narration]])</f>
        <v/>
      </c>
      <c r="AN207" t="str">
        <f>IF(Table1[[#This Row],[Date]]="","","tallytools-voucherentry-adhjadhh-"&amp;$AH$1&amp;ROW())</f>
        <v/>
      </c>
      <c r="AO207" t="str">
        <f>IF(Table1[[#This Row],[Date]]="","",$AH$1)</f>
        <v/>
      </c>
      <c r="AP207"/>
      <c r="AQ207" t="str">
        <f>IF(Table1[[#This Row],[Date]]="","","No")</f>
        <v/>
      </c>
      <c r="AR207" t="str">
        <f>IF(Table1[[#This Row],[Date]]="","",IF(Table1[[#This Row],[Net Amt]]&lt;0,"No","Yes"))</f>
        <v/>
      </c>
      <c r="AS207" t="str">
        <f>IF(Table1[[#This Row],[Date]]="","",Table1[[#This Row],[Second Ledger]])</f>
        <v/>
      </c>
      <c r="AT207" t="str">
        <f>IF(Table1[[#This Row],[Date]]="","",IF(Table1[[#This Row],[DP-1]]="Yes",-(Table1[[#This Row],[Payments]]+Table1[[#This Row],[Receipts]]),Table1[[#This Row],[Payments]]+Table1[[#This Row],[Receipts]]))</f>
        <v/>
      </c>
      <c r="AU207"/>
      <c r="AV207" t="str">
        <f>IF(Table1[[#This Row],[Bill Ref No]]="","",Table1[[#This Row],[Bill Ref No]])</f>
        <v/>
      </c>
      <c r="AW207" t="str">
        <f>IF(Table1[[#This Row],[Bill ref name]]="","","New Ref")</f>
        <v/>
      </c>
      <c r="AX207" t="str">
        <f>IF(Table1[[#This Row],[Bill ref name]]="","",Table1[[#This Row],[Amount-1]])</f>
        <v/>
      </c>
      <c r="AY207"/>
      <c r="AZ207"/>
      <c r="BA207" t="str">
        <f>IF(Table1[[#This Row],[Cost Centre]]="","","Primary Cost Category")</f>
        <v/>
      </c>
      <c r="BB207" t="str">
        <f>IF(Table1[[#This Row],[Cost Centre]]="","",Table1[[#This Row],[DP-1]])</f>
        <v/>
      </c>
      <c r="BC207"/>
      <c r="BD207" t="str">
        <f>IF(Table1[[#This Row],[Cost Centre]]="","",Table1[[#This Row],[Cost Centre]])</f>
        <v/>
      </c>
      <c r="BE207" t="str">
        <f>IF(Table1[[#This Row],[Cost Centre]]="","",Table1[[#This Row],[Amount-1]])</f>
        <v/>
      </c>
      <c r="BF207"/>
      <c r="BG207"/>
      <c r="BH207"/>
      <c r="BI207"/>
      <c r="BJ207" t="str">
        <f>IF(Table1[[#This Row],[Date]]="","","No")</f>
        <v/>
      </c>
      <c r="BK207" t="str">
        <f>IF(Table1[[#This Row],[Date]]="","",IF(Table1[[#This Row],[Net Amt]]&lt;0,"Yes","No"))</f>
        <v/>
      </c>
      <c r="BL207" t="str">
        <f>IF(Table1[[#This Row],[Date]]="","",$C$3)</f>
        <v/>
      </c>
      <c r="BM207" t="str">
        <f>IF(Table1[[#This Row],[Date]]="","",-Table1[[#This Row],[Amount-1]])</f>
        <v/>
      </c>
      <c r="BO207" t="str">
        <f>IF(Table1[[#This Row],[Transaction Type]]="","",Table1[[#This Row],[Transaction Type]])</f>
        <v/>
      </c>
      <c r="BP207" t="str">
        <f>IF(Table1[[#This Row],[Instrument No.]]="","",Table1[[#This Row],[Instrument No.]])</f>
        <v/>
      </c>
      <c r="BQ207" t="str">
        <f>IF(Table1[[#This Row],[Instrument No.]]="","",Table1[[#This Row],[Amount-2]])</f>
        <v/>
      </c>
      <c r="BR207" t="str">
        <f>IF(Table1[[#This Row],[Instrument date]]="","",TEXT(Table1[[#This Row],[Instrument date]],"yyyymmdd"))</f>
        <v/>
      </c>
      <c r="BU207" s="48"/>
      <c r="BV207" s="48"/>
    </row>
    <row r="208" spans="1:74">
      <c r="A208" s="16">
        <f t="shared" si="3"/>
        <v>203</v>
      </c>
      <c r="B208" s="17"/>
      <c r="C208" s="57"/>
      <c r="D208" s="61"/>
      <c r="E208" s="61"/>
      <c r="F208" s="57"/>
      <c r="G208" s="18"/>
      <c r="H2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8" s="18"/>
      <c r="J208" s="18"/>
      <c r="K208" s="18"/>
      <c r="L208" s="18"/>
      <c r="M208" s="18"/>
      <c r="N208" s="51"/>
      <c r="O208" s="14">
        <f>IF(Table1[[#This Row],[Date]]="",COUNTA(B209:$B$1005),0)</f>
        <v>0</v>
      </c>
      <c r="P208" s="14">
        <f>IF(COUNTA(Table1[[#This Row],[Payments]:[Receipts]])=0,0,(IF(COUNTA(Table1[[#This Row],[Payments]:[Receipts]])&gt;1,1,0)))</f>
        <v>0</v>
      </c>
      <c r="Q208" s="14">
        <f>IF(Table1[[#This Row],[Date]]="",0,IF(AND(Table1[[#This Row],[Date]]&gt;=$Q$2,Table1[[#This Row],[Date]]&lt;=$Q$3),0,1))</f>
        <v>0</v>
      </c>
      <c r="R208" s="14">
        <f>IF(Table1[[#This Row],[Payments]]="",0,IF(ISNUMBER(Table1[[#This Row],[Payments]]),0,1))</f>
        <v>0</v>
      </c>
      <c r="S208" s="14">
        <f>IF(Table1[[#This Row],[Receipts]]="",0,IF(ISNUMBER(Table1[[#This Row],[Receipts]]),0,1))</f>
        <v>0</v>
      </c>
      <c r="T208" s="14">
        <f>IF(LEN(Table1[[#This Row],[Second Ledger]])&gt;0,IF(TYPE(VLOOKUP(Table1[[#This Row],[Second Ledger]],$CZ:$CZ,1,FALSE))=16,1,0),0)</f>
        <v>0</v>
      </c>
      <c r="U208" s="14">
        <f>IF(Table1[[#This Row],[Date]]="",0,IF(Table1[[#This Row],[Voucher Type]]&gt;0,IF(TYPE(VLOOKUP(Table1[[#This Row],[Voucher Type]],Table1[[#All],[Voucher Type Master]],1,FALSE))=16,1,0),0))</f>
        <v>0</v>
      </c>
      <c r="V2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8" s="14">
        <f>IF(LEN(Table1[[#This Row],[Cost Centre]])&gt;0,IF(TYPE(VLOOKUP(Table1[[#This Row],[Cost Centre]],$DA:$DA,1,FALSE))=16,1,0),0)</f>
        <v>0</v>
      </c>
      <c r="X208" s="14">
        <f>Table1[[#This Row],[Payments]]-Table1[[#This Row],[Receipts]]</f>
        <v>0</v>
      </c>
      <c r="Y208" s="14"/>
      <c r="Z208" s="14"/>
      <c r="AA208" s="14"/>
      <c r="AB208" s="13"/>
      <c r="AC208" s="39"/>
      <c r="AD208" s="39"/>
      <c r="AE208" s="39"/>
      <c r="AF208" s="39"/>
      <c r="AG208" s="42"/>
      <c r="AH2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8" t="str">
        <f>IF(Table1[[#This Row],[Date]]="","",TEXT(Table1[[#This Row],[Date]],"yyyymmdd"))</f>
        <v/>
      </c>
      <c r="AJ208" t="str">
        <f>Table1[[#This Row],[Date2]]</f>
        <v/>
      </c>
      <c r="AK208" t="str">
        <f>IF(Table1[[#This Row],[Date]]="","",Table1[[#This Row],[Voucher Type]])</f>
        <v/>
      </c>
      <c r="AL208" t="str">
        <f>IF(Table1[[#This Row],[Date]]="","",Table1[[#This Row],[Voucher No]])</f>
        <v/>
      </c>
      <c r="AM208" t="str">
        <f>IF(Table1[[#This Row],[Date]]="","",Table1[[#This Row],[Narration]])</f>
        <v/>
      </c>
      <c r="AN208" t="str">
        <f>IF(Table1[[#This Row],[Date]]="","","tallytools-voucherentry-adhjadhh-"&amp;$AH$1&amp;ROW())</f>
        <v/>
      </c>
      <c r="AO208" t="str">
        <f>IF(Table1[[#This Row],[Date]]="","",$AH$1)</f>
        <v/>
      </c>
      <c r="AP208"/>
      <c r="AQ208" t="str">
        <f>IF(Table1[[#This Row],[Date]]="","","No")</f>
        <v/>
      </c>
      <c r="AR208" t="str">
        <f>IF(Table1[[#This Row],[Date]]="","",IF(Table1[[#This Row],[Net Amt]]&lt;0,"No","Yes"))</f>
        <v/>
      </c>
      <c r="AS208" t="str">
        <f>IF(Table1[[#This Row],[Date]]="","",Table1[[#This Row],[Second Ledger]])</f>
        <v/>
      </c>
      <c r="AT208" t="str">
        <f>IF(Table1[[#This Row],[Date]]="","",IF(Table1[[#This Row],[DP-1]]="Yes",-(Table1[[#This Row],[Payments]]+Table1[[#This Row],[Receipts]]),Table1[[#This Row],[Payments]]+Table1[[#This Row],[Receipts]]))</f>
        <v/>
      </c>
      <c r="AU208"/>
      <c r="AV208" t="str">
        <f>IF(Table1[[#This Row],[Bill Ref No]]="","",Table1[[#This Row],[Bill Ref No]])</f>
        <v/>
      </c>
      <c r="AW208" t="str">
        <f>IF(Table1[[#This Row],[Bill ref name]]="","","New Ref")</f>
        <v/>
      </c>
      <c r="AX208" t="str">
        <f>IF(Table1[[#This Row],[Bill ref name]]="","",Table1[[#This Row],[Amount-1]])</f>
        <v/>
      </c>
      <c r="AY208"/>
      <c r="AZ208"/>
      <c r="BA208" t="str">
        <f>IF(Table1[[#This Row],[Cost Centre]]="","","Primary Cost Category")</f>
        <v/>
      </c>
      <c r="BB208" t="str">
        <f>IF(Table1[[#This Row],[Cost Centre]]="","",Table1[[#This Row],[DP-1]])</f>
        <v/>
      </c>
      <c r="BC208"/>
      <c r="BD208" t="str">
        <f>IF(Table1[[#This Row],[Cost Centre]]="","",Table1[[#This Row],[Cost Centre]])</f>
        <v/>
      </c>
      <c r="BE208" t="str">
        <f>IF(Table1[[#This Row],[Cost Centre]]="","",Table1[[#This Row],[Amount-1]])</f>
        <v/>
      </c>
      <c r="BF208"/>
      <c r="BG208"/>
      <c r="BH208"/>
      <c r="BI208"/>
      <c r="BJ208" t="str">
        <f>IF(Table1[[#This Row],[Date]]="","","No")</f>
        <v/>
      </c>
      <c r="BK208" t="str">
        <f>IF(Table1[[#This Row],[Date]]="","",IF(Table1[[#This Row],[Net Amt]]&lt;0,"Yes","No"))</f>
        <v/>
      </c>
      <c r="BL208" t="str">
        <f>IF(Table1[[#This Row],[Date]]="","",$C$3)</f>
        <v/>
      </c>
      <c r="BM208" t="str">
        <f>IF(Table1[[#This Row],[Date]]="","",-Table1[[#This Row],[Amount-1]])</f>
        <v/>
      </c>
      <c r="BO208" t="str">
        <f>IF(Table1[[#This Row],[Transaction Type]]="","",Table1[[#This Row],[Transaction Type]])</f>
        <v/>
      </c>
      <c r="BP208" t="str">
        <f>IF(Table1[[#This Row],[Instrument No.]]="","",Table1[[#This Row],[Instrument No.]])</f>
        <v/>
      </c>
      <c r="BQ208" t="str">
        <f>IF(Table1[[#This Row],[Instrument No.]]="","",Table1[[#This Row],[Amount-2]])</f>
        <v/>
      </c>
      <c r="BR208" t="str">
        <f>IF(Table1[[#This Row],[Instrument date]]="","",TEXT(Table1[[#This Row],[Instrument date]],"yyyymmdd"))</f>
        <v/>
      </c>
      <c r="BU208" s="48"/>
      <c r="BV208" s="48"/>
    </row>
    <row r="209" spans="1:74">
      <c r="A209" s="16">
        <f t="shared" si="3"/>
        <v>204</v>
      </c>
      <c r="B209" s="17"/>
      <c r="C209" s="57"/>
      <c r="D209" s="61"/>
      <c r="E209" s="61"/>
      <c r="F209" s="57"/>
      <c r="G209" s="18"/>
      <c r="H2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09" s="18"/>
      <c r="J209" s="18"/>
      <c r="K209" s="18"/>
      <c r="L209" s="18"/>
      <c r="M209" s="18"/>
      <c r="N209" s="51"/>
      <c r="O209" s="14">
        <f>IF(Table1[[#This Row],[Date]]="",COUNTA(B210:$B$1005),0)</f>
        <v>0</v>
      </c>
      <c r="P209" s="14">
        <f>IF(COUNTA(Table1[[#This Row],[Payments]:[Receipts]])=0,0,(IF(COUNTA(Table1[[#This Row],[Payments]:[Receipts]])&gt;1,1,0)))</f>
        <v>0</v>
      </c>
      <c r="Q209" s="14">
        <f>IF(Table1[[#This Row],[Date]]="",0,IF(AND(Table1[[#This Row],[Date]]&gt;=$Q$2,Table1[[#This Row],[Date]]&lt;=$Q$3),0,1))</f>
        <v>0</v>
      </c>
      <c r="R209" s="14">
        <f>IF(Table1[[#This Row],[Payments]]="",0,IF(ISNUMBER(Table1[[#This Row],[Payments]]),0,1))</f>
        <v>0</v>
      </c>
      <c r="S209" s="14">
        <f>IF(Table1[[#This Row],[Receipts]]="",0,IF(ISNUMBER(Table1[[#This Row],[Receipts]]),0,1))</f>
        <v>0</v>
      </c>
      <c r="T209" s="14">
        <f>IF(LEN(Table1[[#This Row],[Second Ledger]])&gt;0,IF(TYPE(VLOOKUP(Table1[[#This Row],[Second Ledger]],$CZ:$CZ,1,FALSE))=16,1,0),0)</f>
        <v>0</v>
      </c>
      <c r="U209" s="14">
        <f>IF(Table1[[#This Row],[Date]]="",0,IF(Table1[[#This Row],[Voucher Type]]&gt;0,IF(TYPE(VLOOKUP(Table1[[#This Row],[Voucher Type]],Table1[[#All],[Voucher Type Master]],1,FALSE))=16,1,0),0))</f>
        <v>0</v>
      </c>
      <c r="V2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09" s="14">
        <f>IF(LEN(Table1[[#This Row],[Cost Centre]])&gt;0,IF(TYPE(VLOOKUP(Table1[[#This Row],[Cost Centre]],$DA:$DA,1,FALSE))=16,1,0),0)</f>
        <v>0</v>
      </c>
      <c r="X209" s="14">
        <f>Table1[[#This Row],[Payments]]-Table1[[#This Row],[Receipts]]</f>
        <v>0</v>
      </c>
      <c r="Y209" s="14"/>
      <c r="Z209" s="14"/>
      <c r="AA209" s="14"/>
      <c r="AB209" s="13"/>
      <c r="AC209" s="39"/>
      <c r="AD209" s="39"/>
      <c r="AE209" s="39"/>
      <c r="AF209" s="39"/>
      <c r="AG209" s="42"/>
      <c r="AH2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09" t="str">
        <f>IF(Table1[[#This Row],[Date]]="","",TEXT(Table1[[#This Row],[Date]],"yyyymmdd"))</f>
        <v/>
      </c>
      <c r="AJ209" t="str">
        <f>Table1[[#This Row],[Date2]]</f>
        <v/>
      </c>
      <c r="AK209" t="str">
        <f>IF(Table1[[#This Row],[Date]]="","",Table1[[#This Row],[Voucher Type]])</f>
        <v/>
      </c>
      <c r="AL209" t="str">
        <f>IF(Table1[[#This Row],[Date]]="","",Table1[[#This Row],[Voucher No]])</f>
        <v/>
      </c>
      <c r="AM209" t="str">
        <f>IF(Table1[[#This Row],[Date]]="","",Table1[[#This Row],[Narration]])</f>
        <v/>
      </c>
      <c r="AN209" t="str">
        <f>IF(Table1[[#This Row],[Date]]="","","tallytools-voucherentry-adhjadhh-"&amp;$AH$1&amp;ROW())</f>
        <v/>
      </c>
      <c r="AO209" t="str">
        <f>IF(Table1[[#This Row],[Date]]="","",$AH$1)</f>
        <v/>
      </c>
      <c r="AP209"/>
      <c r="AQ209" t="str">
        <f>IF(Table1[[#This Row],[Date]]="","","No")</f>
        <v/>
      </c>
      <c r="AR209" t="str">
        <f>IF(Table1[[#This Row],[Date]]="","",IF(Table1[[#This Row],[Net Amt]]&lt;0,"No","Yes"))</f>
        <v/>
      </c>
      <c r="AS209" t="str">
        <f>IF(Table1[[#This Row],[Date]]="","",Table1[[#This Row],[Second Ledger]])</f>
        <v/>
      </c>
      <c r="AT209" t="str">
        <f>IF(Table1[[#This Row],[Date]]="","",IF(Table1[[#This Row],[DP-1]]="Yes",-(Table1[[#This Row],[Payments]]+Table1[[#This Row],[Receipts]]),Table1[[#This Row],[Payments]]+Table1[[#This Row],[Receipts]]))</f>
        <v/>
      </c>
      <c r="AU209"/>
      <c r="AV209" t="str">
        <f>IF(Table1[[#This Row],[Bill Ref No]]="","",Table1[[#This Row],[Bill Ref No]])</f>
        <v/>
      </c>
      <c r="AW209" t="str">
        <f>IF(Table1[[#This Row],[Bill ref name]]="","","New Ref")</f>
        <v/>
      </c>
      <c r="AX209" t="str">
        <f>IF(Table1[[#This Row],[Bill ref name]]="","",Table1[[#This Row],[Amount-1]])</f>
        <v/>
      </c>
      <c r="AY209"/>
      <c r="AZ209"/>
      <c r="BA209" t="str">
        <f>IF(Table1[[#This Row],[Cost Centre]]="","","Primary Cost Category")</f>
        <v/>
      </c>
      <c r="BB209" t="str">
        <f>IF(Table1[[#This Row],[Cost Centre]]="","",Table1[[#This Row],[DP-1]])</f>
        <v/>
      </c>
      <c r="BC209"/>
      <c r="BD209" t="str">
        <f>IF(Table1[[#This Row],[Cost Centre]]="","",Table1[[#This Row],[Cost Centre]])</f>
        <v/>
      </c>
      <c r="BE209" t="str">
        <f>IF(Table1[[#This Row],[Cost Centre]]="","",Table1[[#This Row],[Amount-1]])</f>
        <v/>
      </c>
      <c r="BF209"/>
      <c r="BG209"/>
      <c r="BH209"/>
      <c r="BI209"/>
      <c r="BJ209" t="str">
        <f>IF(Table1[[#This Row],[Date]]="","","No")</f>
        <v/>
      </c>
      <c r="BK209" t="str">
        <f>IF(Table1[[#This Row],[Date]]="","",IF(Table1[[#This Row],[Net Amt]]&lt;0,"Yes","No"))</f>
        <v/>
      </c>
      <c r="BL209" t="str">
        <f>IF(Table1[[#This Row],[Date]]="","",$C$3)</f>
        <v/>
      </c>
      <c r="BM209" t="str">
        <f>IF(Table1[[#This Row],[Date]]="","",-Table1[[#This Row],[Amount-1]])</f>
        <v/>
      </c>
      <c r="BO209" t="str">
        <f>IF(Table1[[#This Row],[Transaction Type]]="","",Table1[[#This Row],[Transaction Type]])</f>
        <v/>
      </c>
      <c r="BP209" t="str">
        <f>IF(Table1[[#This Row],[Instrument No.]]="","",Table1[[#This Row],[Instrument No.]])</f>
        <v/>
      </c>
      <c r="BQ209" t="str">
        <f>IF(Table1[[#This Row],[Instrument No.]]="","",Table1[[#This Row],[Amount-2]])</f>
        <v/>
      </c>
      <c r="BR209" t="str">
        <f>IF(Table1[[#This Row],[Instrument date]]="","",TEXT(Table1[[#This Row],[Instrument date]],"yyyymmdd"))</f>
        <v/>
      </c>
      <c r="BU209" s="48"/>
      <c r="BV209" s="48"/>
    </row>
    <row r="210" spans="1:74">
      <c r="A210" s="16">
        <f t="shared" si="3"/>
        <v>205</v>
      </c>
      <c r="B210" s="17"/>
      <c r="C210" s="57"/>
      <c r="D210" s="61"/>
      <c r="E210" s="61"/>
      <c r="F210" s="57"/>
      <c r="G210" s="18"/>
      <c r="H2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0" s="18"/>
      <c r="J210" s="18"/>
      <c r="K210" s="18"/>
      <c r="L210" s="18"/>
      <c r="M210" s="18"/>
      <c r="N210" s="51"/>
      <c r="O210" s="14">
        <f>IF(Table1[[#This Row],[Date]]="",COUNTA(B211:$B$1005),0)</f>
        <v>0</v>
      </c>
      <c r="P210" s="14">
        <f>IF(COUNTA(Table1[[#This Row],[Payments]:[Receipts]])=0,0,(IF(COUNTA(Table1[[#This Row],[Payments]:[Receipts]])&gt;1,1,0)))</f>
        <v>0</v>
      </c>
      <c r="Q210" s="14">
        <f>IF(Table1[[#This Row],[Date]]="",0,IF(AND(Table1[[#This Row],[Date]]&gt;=$Q$2,Table1[[#This Row],[Date]]&lt;=$Q$3),0,1))</f>
        <v>0</v>
      </c>
      <c r="R210" s="14">
        <f>IF(Table1[[#This Row],[Payments]]="",0,IF(ISNUMBER(Table1[[#This Row],[Payments]]),0,1))</f>
        <v>0</v>
      </c>
      <c r="S210" s="14">
        <f>IF(Table1[[#This Row],[Receipts]]="",0,IF(ISNUMBER(Table1[[#This Row],[Receipts]]),0,1))</f>
        <v>0</v>
      </c>
      <c r="T210" s="14">
        <f>IF(LEN(Table1[[#This Row],[Second Ledger]])&gt;0,IF(TYPE(VLOOKUP(Table1[[#This Row],[Second Ledger]],$CZ:$CZ,1,FALSE))=16,1,0),0)</f>
        <v>0</v>
      </c>
      <c r="U210" s="14">
        <f>IF(Table1[[#This Row],[Date]]="",0,IF(Table1[[#This Row],[Voucher Type]]&gt;0,IF(TYPE(VLOOKUP(Table1[[#This Row],[Voucher Type]],Table1[[#All],[Voucher Type Master]],1,FALSE))=16,1,0),0))</f>
        <v>0</v>
      </c>
      <c r="V2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0" s="14">
        <f>IF(LEN(Table1[[#This Row],[Cost Centre]])&gt;0,IF(TYPE(VLOOKUP(Table1[[#This Row],[Cost Centre]],$DA:$DA,1,FALSE))=16,1,0),0)</f>
        <v>0</v>
      </c>
      <c r="X210" s="14">
        <f>Table1[[#This Row],[Payments]]-Table1[[#This Row],[Receipts]]</f>
        <v>0</v>
      </c>
      <c r="Y210" s="14"/>
      <c r="Z210" s="14"/>
      <c r="AA210" s="14"/>
      <c r="AB210" s="13"/>
      <c r="AC210" s="39"/>
      <c r="AD210" s="39"/>
      <c r="AE210" s="39"/>
      <c r="AF210" s="39"/>
      <c r="AG210" s="42"/>
      <c r="AH2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0" t="str">
        <f>IF(Table1[[#This Row],[Date]]="","",TEXT(Table1[[#This Row],[Date]],"yyyymmdd"))</f>
        <v/>
      </c>
      <c r="AJ210" t="str">
        <f>Table1[[#This Row],[Date2]]</f>
        <v/>
      </c>
      <c r="AK210" t="str">
        <f>IF(Table1[[#This Row],[Date]]="","",Table1[[#This Row],[Voucher Type]])</f>
        <v/>
      </c>
      <c r="AL210" t="str">
        <f>IF(Table1[[#This Row],[Date]]="","",Table1[[#This Row],[Voucher No]])</f>
        <v/>
      </c>
      <c r="AM210" t="str">
        <f>IF(Table1[[#This Row],[Date]]="","",Table1[[#This Row],[Narration]])</f>
        <v/>
      </c>
      <c r="AN210" t="str">
        <f>IF(Table1[[#This Row],[Date]]="","","tallytools-voucherentry-adhjadhh-"&amp;$AH$1&amp;ROW())</f>
        <v/>
      </c>
      <c r="AO210" t="str">
        <f>IF(Table1[[#This Row],[Date]]="","",$AH$1)</f>
        <v/>
      </c>
      <c r="AP210"/>
      <c r="AQ210" t="str">
        <f>IF(Table1[[#This Row],[Date]]="","","No")</f>
        <v/>
      </c>
      <c r="AR210" t="str">
        <f>IF(Table1[[#This Row],[Date]]="","",IF(Table1[[#This Row],[Net Amt]]&lt;0,"No","Yes"))</f>
        <v/>
      </c>
      <c r="AS210" t="str">
        <f>IF(Table1[[#This Row],[Date]]="","",Table1[[#This Row],[Second Ledger]])</f>
        <v/>
      </c>
      <c r="AT210" t="str">
        <f>IF(Table1[[#This Row],[Date]]="","",IF(Table1[[#This Row],[DP-1]]="Yes",-(Table1[[#This Row],[Payments]]+Table1[[#This Row],[Receipts]]),Table1[[#This Row],[Payments]]+Table1[[#This Row],[Receipts]]))</f>
        <v/>
      </c>
      <c r="AU210"/>
      <c r="AV210" t="str">
        <f>IF(Table1[[#This Row],[Bill Ref No]]="","",Table1[[#This Row],[Bill Ref No]])</f>
        <v/>
      </c>
      <c r="AW210" t="str">
        <f>IF(Table1[[#This Row],[Bill ref name]]="","","New Ref")</f>
        <v/>
      </c>
      <c r="AX210" t="str">
        <f>IF(Table1[[#This Row],[Bill ref name]]="","",Table1[[#This Row],[Amount-1]])</f>
        <v/>
      </c>
      <c r="AY210"/>
      <c r="AZ210"/>
      <c r="BA210" t="str">
        <f>IF(Table1[[#This Row],[Cost Centre]]="","","Primary Cost Category")</f>
        <v/>
      </c>
      <c r="BB210" t="str">
        <f>IF(Table1[[#This Row],[Cost Centre]]="","",Table1[[#This Row],[DP-1]])</f>
        <v/>
      </c>
      <c r="BC210"/>
      <c r="BD210" t="str">
        <f>IF(Table1[[#This Row],[Cost Centre]]="","",Table1[[#This Row],[Cost Centre]])</f>
        <v/>
      </c>
      <c r="BE210" t="str">
        <f>IF(Table1[[#This Row],[Cost Centre]]="","",Table1[[#This Row],[Amount-1]])</f>
        <v/>
      </c>
      <c r="BF210"/>
      <c r="BG210"/>
      <c r="BH210"/>
      <c r="BI210"/>
      <c r="BJ210" t="str">
        <f>IF(Table1[[#This Row],[Date]]="","","No")</f>
        <v/>
      </c>
      <c r="BK210" t="str">
        <f>IF(Table1[[#This Row],[Date]]="","",IF(Table1[[#This Row],[Net Amt]]&lt;0,"Yes","No"))</f>
        <v/>
      </c>
      <c r="BL210" t="str">
        <f>IF(Table1[[#This Row],[Date]]="","",$C$3)</f>
        <v/>
      </c>
      <c r="BM210" t="str">
        <f>IF(Table1[[#This Row],[Date]]="","",-Table1[[#This Row],[Amount-1]])</f>
        <v/>
      </c>
      <c r="BO210" t="str">
        <f>IF(Table1[[#This Row],[Transaction Type]]="","",Table1[[#This Row],[Transaction Type]])</f>
        <v/>
      </c>
      <c r="BP210" t="str">
        <f>IF(Table1[[#This Row],[Instrument No.]]="","",Table1[[#This Row],[Instrument No.]])</f>
        <v/>
      </c>
      <c r="BQ210" t="str">
        <f>IF(Table1[[#This Row],[Instrument No.]]="","",Table1[[#This Row],[Amount-2]])</f>
        <v/>
      </c>
      <c r="BR210" t="str">
        <f>IF(Table1[[#This Row],[Instrument date]]="","",TEXT(Table1[[#This Row],[Instrument date]],"yyyymmdd"))</f>
        <v/>
      </c>
      <c r="BU210" s="48"/>
      <c r="BV210" s="48"/>
    </row>
    <row r="211" spans="1:74">
      <c r="A211" s="16">
        <f t="shared" si="3"/>
        <v>206</v>
      </c>
      <c r="B211" s="17"/>
      <c r="C211" s="57"/>
      <c r="D211" s="61"/>
      <c r="E211" s="61"/>
      <c r="F211" s="57"/>
      <c r="G211" s="18"/>
      <c r="H2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1" s="18"/>
      <c r="J211" s="18"/>
      <c r="K211" s="18"/>
      <c r="L211" s="18"/>
      <c r="M211" s="18"/>
      <c r="N211" s="51"/>
      <c r="O211" s="14">
        <f>IF(Table1[[#This Row],[Date]]="",COUNTA(B212:$B$1005),0)</f>
        <v>0</v>
      </c>
      <c r="P211" s="14">
        <f>IF(COUNTA(Table1[[#This Row],[Payments]:[Receipts]])=0,0,(IF(COUNTA(Table1[[#This Row],[Payments]:[Receipts]])&gt;1,1,0)))</f>
        <v>0</v>
      </c>
      <c r="Q211" s="14">
        <f>IF(Table1[[#This Row],[Date]]="",0,IF(AND(Table1[[#This Row],[Date]]&gt;=$Q$2,Table1[[#This Row],[Date]]&lt;=$Q$3),0,1))</f>
        <v>0</v>
      </c>
      <c r="R211" s="14">
        <f>IF(Table1[[#This Row],[Payments]]="",0,IF(ISNUMBER(Table1[[#This Row],[Payments]]),0,1))</f>
        <v>0</v>
      </c>
      <c r="S211" s="14">
        <f>IF(Table1[[#This Row],[Receipts]]="",0,IF(ISNUMBER(Table1[[#This Row],[Receipts]]),0,1))</f>
        <v>0</v>
      </c>
      <c r="T211" s="14">
        <f>IF(LEN(Table1[[#This Row],[Second Ledger]])&gt;0,IF(TYPE(VLOOKUP(Table1[[#This Row],[Second Ledger]],$CZ:$CZ,1,FALSE))=16,1,0),0)</f>
        <v>0</v>
      </c>
      <c r="U211" s="14">
        <f>IF(Table1[[#This Row],[Date]]="",0,IF(Table1[[#This Row],[Voucher Type]]&gt;0,IF(TYPE(VLOOKUP(Table1[[#This Row],[Voucher Type]],Table1[[#All],[Voucher Type Master]],1,FALSE))=16,1,0),0))</f>
        <v>0</v>
      </c>
      <c r="V2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1" s="14">
        <f>IF(LEN(Table1[[#This Row],[Cost Centre]])&gt;0,IF(TYPE(VLOOKUP(Table1[[#This Row],[Cost Centre]],$DA:$DA,1,FALSE))=16,1,0),0)</f>
        <v>0</v>
      </c>
      <c r="X211" s="14">
        <f>Table1[[#This Row],[Payments]]-Table1[[#This Row],[Receipts]]</f>
        <v>0</v>
      </c>
      <c r="Y211" s="14"/>
      <c r="Z211" s="14"/>
      <c r="AA211" s="14"/>
      <c r="AB211" s="13"/>
      <c r="AC211" s="39"/>
      <c r="AD211" s="39"/>
      <c r="AE211" s="39"/>
      <c r="AF211" s="39"/>
      <c r="AG211" s="42"/>
      <c r="AH2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1" t="str">
        <f>IF(Table1[[#This Row],[Date]]="","",TEXT(Table1[[#This Row],[Date]],"yyyymmdd"))</f>
        <v/>
      </c>
      <c r="AJ211" t="str">
        <f>Table1[[#This Row],[Date2]]</f>
        <v/>
      </c>
      <c r="AK211" t="str">
        <f>IF(Table1[[#This Row],[Date]]="","",Table1[[#This Row],[Voucher Type]])</f>
        <v/>
      </c>
      <c r="AL211" t="str">
        <f>IF(Table1[[#This Row],[Date]]="","",Table1[[#This Row],[Voucher No]])</f>
        <v/>
      </c>
      <c r="AM211" t="str">
        <f>IF(Table1[[#This Row],[Date]]="","",Table1[[#This Row],[Narration]])</f>
        <v/>
      </c>
      <c r="AN211" t="str">
        <f>IF(Table1[[#This Row],[Date]]="","","tallytools-voucherentry-adhjadhh-"&amp;$AH$1&amp;ROW())</f>
        <v/>
      </c>
      <c r="AO211" t="str">
        <f>IF(Table1[[#This Row],[Date]]="","",$AH$1)</f>
        <v/>
      </c>
      <c r="AP211"/>
      <c r="AQ211" t="str">
        <f>IF(Table1[[#This Row],[Date]]="","","No")</f>
        <v/>
      </c>
      <c r="AR211" t="str">
        <f>IF(Table1[[#This Row],[Date]]="","",IF(Table1[[#This Row],[Net Amt]]&lt;0,"No","Yes"))</f>
        <v/>
      </c>
      <c r="AS211" t="str">
        <f>IF(Table1[[#This Row],[Date]]="","",Table1[[#This Row],[Second Ledger]])</f>
        <v/>
      </c>
      <c r="AT211" t="str">
        <f>IF(Table1[[#This Row],[Date]]="","",IF(Table1[[#This Row],[DP-1]]="Yes",-(Table1[[#This Row],[Payments]]+Table1[[#This Row],[Receipts]]),Table1[[#This Row],[Payments]]+Table1[[#This Row],[Receipts]]))</f>
        <v/>
      </c>
      <c r="AU211"/>
      <c r="AV211" t="str">
        <f>IF(Table1[[#This Row],[Bill Ref No]]="","",Table1[[#This Row],[Bill Ref No]])</f>
        <v/>
      </c>
      <c r="AW211" t="str">
        <f>IF(Table1[[#This Row],[Bill ref name]]="","","New Ref")</f>
        <v/>
      </c>
      <c r="AX211" t="str">
        <f>IF(Table1[[#This Row],[Bill ref name]]="","",Table1[[#This Row],[Amount-1]])</f>
        <v/>
      </c>
      <c r="AY211"/>
      <c r="AZ211"/>
      <c r="BA211" t="str">
        <f>IF(Table1[[#This Row],[Cost Centre]]="","","Primary Cost Category")</f>
        <v/>
      </c>
      <c r="BB211" t="str">
        <f>IF(Table1[[#This Row],[Cost Centre]]="","",Table1[[#This Row],[DP-1]])</f>
        <v/>
      </c>
      <c r="BC211"/>
      <c r="BD211" t="str">
        <f>IF(Table1[[#This Row],[Cost Centre]]="","",Table1[[#This Row],[Cost Centre]])</f>
        <v/>
      </c>
      <c r="BE211" t="str">
        <f>IF(Table1[[#This Row],[Cost Centre]]="","",Table1[[#This Row],[Amount-1]])</f>
        <v/>
      </c>
      <c r="BF211"/>
      <c r="BG211"/>
      <c r="BH211"/>
      <c r="BI211"/>
      <c r="BJ211" t="str">
        <f>IF(Table1[[#This Row],[Date]]="","","No")</f>
        <v/>
      </c>
      <c r="BK211" t="str">
        <f>IF(Table1[[#This Row],[Date]]="","",IF(Table1[[#This Row],[Net Amt]]&lt;0,"Yes","No"))</f>
        <v/>
      </c>
      <c r="BL211" t="str">
        <f>IF(Table1[[#This Row],[Date]]="","",$C$3)</f>
        <v/>
      </c>
      <c r="BM211" t="str">
        <f>IF(Table1[[#This Row],[Date]]="","",-Table1[[#This Row],[Amount-1]])</f>
        <v/>
      </c>
      <c r="BO211" t="str">
        <f>IF(Table1[[#This Row],[Transaction Type]]="","",Table1[[#This Row],[Transaction Type]])</f>
        <v/>
      </c>
      <c r="BP211" t="str">
        <f>IF(Table1[[#This Row],[Instrument No.]]="","",Table1[[#This Row],[Instrument No.]])</f>
        <v/>
      </c>
      <c r="BQ211" t="str">
        <f>IF(Table1[[#This Row],[Instrument No.]]="","",Table1[[#This Row],[Amount-2]])</f>
        <v/>
      </c>
      <c r="BR211" t="str">
        <f>IF(Table1[[#This Row],[Instrument date]]="","",TEXT(Table1[[#This Row],[Instrument date]],"yyyymmdd"))</f>
        <v/>
      </c>
      <c r="BU211" s="48"/>
      <c r="BV211" s="48"/>
    </row>
    <row r="212" spans="1:74">
      <c r="A212" s="16">
        <f t="shared" si="3"/>
        <v>207</v>
      </c>
      <c r="B212" s="17"/>
      <c r="C212" s="57"/>
      <c r="D212" s="61"/>
      <c r="E212" s="61"/>
      <c r="F212" s="57"/>
      <c r="G212" s="18"/>
      <c r="H2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2" s="18"/>
      <c r="J212" s="18"/>
      <c r="K212" s="18"/>
      <c r="L212" s="18"/>
      <c r="M212" s="18"/>
      <c r="N212" s="51"/>
      <c r="O212" s="14">
        <f>IF(Table1[[#This Row],[Date]]="",COUNTA(B213:$B$1005),0)</f>
        <v>0</v>
      </c>
      <c r="P212" s="14">
        <f>IF(COUNTA(Table1[[#This Row],[Payments]:[Receipts]])=0,0,(IF(COUNTA(Table1[[#This Row],[Payments]:[Receipts]])&gt;1,1,0)))</f>
        <v>0</v>
      </c>
      <c r="Q212" s="14">
        <f>IF(Table1[[#This Row],[Date]]="",0,IF(AND(Table1[[#This Row],[Date]]&gt;=$Q$2,Table1[[#This Row],[Date]]&lt;=$Q$3),0,1))</f>
        <v>0</v>
      </c>
      <c r="R212" s="14">
        <f>IF(Table1[[#This Row],[Payments]]="",0,IF(ISNUMBER(Table1[[#This Row],[Payments]]),0,1))</f>
        <v>0</v>
      </c>
      <c r="S212" s="14">
        <f>IF(Table1[[#This Row],[Receipts]]="",0,IF(ISNUMBER(Table1[[#This Row],[Receipts]]),0,1))</f>
        <v>0</v>
      </c>
      <c r="T212" s="14">
        <f>IF(LEN(Table1[[#This Row],[Second Ledger]])&gt;0,IF(TYPE(VLOOKUP(Table1[[#This Row],[Second Ledger]],$CZ:$CZ,1,FALSE))=16,1,0),0)</f>
        <v>0</v>
      </c>
      <c r="U212" s="14">
        <f>IF(Table1[[#This Row],[Date]]="",0,IF(Table1[[#This Row],[Voucher Type]]&gt;0,IF(TYPE(VLOOKUP(Table1[[#This Row],[Voucher Type]],Table1[[#All],[Voucher Type Master]],1,FALSE))=16,1,0),0))</f>
        <v>0</v>
      </c>
      <c r="V2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2" s="14">
        <f>IF(LEN(Table1[[#This Row],[Cost Centre]])&gt;0,IF(TYPE(VLOOKUP(Table1[[#This Row],[Cost Centre]],$DA:$DA,1,FALSE))=16,1,0),0)</f>
        <v>0</v>
      </c>
      <c r="X212" s="14">
        <f>Table1[[#This Row],[Payments]]-Table1[[#This Row],[Receipts]]</f>
        <v>0</v>
      </c>
      <c r="Y212" s="14"/>
      <c r="Z212" s="14"/>
      <c r="AA212" s="14"/>
      <c r="AB212" s="13"/>
      <c r="AC212" s="39"/>
      <c r="AD212" s="39"/>
      <c r="AE212" s="39"/>
      <c r="AF212" s="39"/>
      <c r="AG212" s="42"/>
      <c r="AH2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2" t="str">
        <f>IF(Table1[[#This Row],[Date]]="","",TEXT(Table1[[#This Row],[Date]],"yyyymmdd"))</f>
        <v/>
      </c>
      <c r="AJ212" t="str">
        <f>Table1[[#This Row],[Date2]]</f>
        <v/>
      </c>
      <c r="AK212" t="str">
        <f>IF(Table1[[#This Row],[Date]]="","",Table1[[#This Row],[Voucher Type]])</f>
        <v/>
      </c>
      <c r="AL212" t="str">
        <f>IF(Table1[[#This Row],[Date]]="","",Table1[[#This Row],[Voucher No]])</f>
        <v/>
      </c>
      <c r="AM212" t="str">
        <f>IF(Table1[[#This Row],[Date]]="","",Table1[[#This Row],[Narration]])</f>
        <v/>
      </c>
      <c r="AN212" t="str">
        <f>IF(Table1[[#This Row],[Date]]="","","tallytools-voucherentry-adhjadhh-"&amp;$AH$1&amp;ROW())</f>
        <v/>
      </c>
      <c r="AO212" t="str">
        <f>IF(Table1[[#This Row],[Date]]="","",$AH$1)</f>
        <v/>
      </c>
      <c r="AP212"/>
      <c r="AQ212" t="str">
        <f>IF(Table1[[#This Row],[Date]]="","","No")</f>
        <v/>
      </c>
      <c r="AR212" t="str">
        <f>IF(Table1[[#This Row],[Date]]="","",IF(Table1[[#This Row],[Net Amt]]&lt;0,"No","Yes"))</f>
        <v/>
      </c>
      <c r="AS212" t="str">
        <f>IF(Table1[[#This Row],[Date]]="","",Table1[[#This Row],[Second Ledger]])</f>
        <v/>
      </c>
      <c r="AT212" t="str">
        <f>IF(Table1[[#This Row],[Date]]="","",IF(Table1[[#This Row],[DP-1]]="Yes",-(Table1[[#This Row],[Payments]]+Table1[[#This Row],[Receipts]]),Table1[[#This Row],[Payments]]+Table1[[#This Row],[Receipts]]))</f>
        <v/>
      </c>
      <c r="AU212"/>
      <c r="AV212" t="str">
        <f>IF(Table1[[#This Row],[Bill Ref No]]="","",Table1[[#This Row],[Bill Ref No]])</f>
        <v/>
      </c>
      <c r="AW212" t="str">
        <f>IF(Table1[[#This Row],[Bill ref name]]="","","New Ref")</f>
        <v/>
      </c>
      <c r="AX212" t="str">
        <f>IF(Table1[[#This Row],[Bill ref name]]="","",Table1[[#This Row],[Amount-1]])</f>
        <v/>
      </c>
      <c r="AY212"/>
      <c r="AZ212"/>
      <c r="BA212" t="str">
        <f>IF(Table1[[#This Row],[Cost Centre]]="","","Primary Cost Category")</f>
        <v/>
      </c>
      <c r="BB212" t="str">
        <f>IF(Table1[[#This Row],[Cost Centre]]="","",Table1[[#This Row],[DP-1]])</f>
        <v/>
      </c>
      <c r="BC212"/>
      <c r="BD212" t="str">
        <f>IF(Table1[[#This Row],[Cost Centre]]="","",Table1[[#This Row],[Cost Centre]])</f>
        <v/>
      </c>
      <c r="BE212" t="str">
        <f>IF(Table1[[#This Row],[Cost Centre]]="","",Table1[[#This Row],[Amount-1]])</f>
        <v/>
      </c>
      <c r="BF212"/>
      <c r="BG212"/>
      <c r="BH212"/>
      <c r="BI212"/>
      <c r="BJ212" t="str">
        <f>IF(Table1[[#This Row],[Date]]="","","No")</f>
        <v/>
      </c>
      <c r="BK212" t="str">
        <f>IF(Table1[[#This Row],[Date]]="","",IF(Table1[[#This Row],[Net Amt]]&lt;0,"Yes","No"))</f>
        <v/>
      </c>
      <c r="BL212" t="str">
        <f>IF(Table1[[#This Row],[Date]]="","",$C$3)</f>
        <v/>
      </c>
      <c r="BM212" t="str">
        <f>IF(Table1[[#This Row],[Date]]="","",-Table1[[#This Row],[Amount-1]])</f>
        <v/>
      </c>
      <c r="BO212" t="str">
        <f>IF(Table1[[#This Row],[Transaction Type]]="","",Table1[[#This Row],[Transaction Type]])</f>
        <v/>
      </c>
      <c r="BP212" t="str">
        <f>IF(Table1[[#This Row],[Instrument No.]]="","",Table1[[#This Row],[Instrument No.]])</f>
        <v/>
      </c>
      <c r="BQ212" t="str">
        <f>IF(Table1[[#This Row],[Instrument No.]]="","",Table1[[#This Row],[Amount-2]])</f>
        <v/>
      </c>
      <c r="BR212" t="str">
        <f>IF(Table1[[#This Row],[Instrument date]]="","",TEXT(Table1[[#This Row],[Instrument date]],"yyyymmdd"))</f>
        <v/>
      </c>
      <c r="BU212" s="48"/>
      <c r="BV212" s="48"/>
    </row>
    <row r="213" spans="1:74">
      <c r="A213" s="16">
        <f t="shared" si="3"/>
        <v>208</v>
      </c>
      <c r="B213" s="17"/>
      <c r="C213" s="57"/>
      <c r="D213" s="61"/>
      <c r="E213" s="61"/>
      <c r="F213" s="57"/>
      <c r="G213" s="18"/>
      <c r="H2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3" s="18"/>
      <c r="J213" s="18"/>
      <c r="K213" s="18"/>
      <c r="L213" s="18"/>
      <c r="M213" s="18"/>
      <c r="N213" s="51"/>
      <c r="O213" s="14">
        <f>IF(Table1[[#This Row],[Date]]="",COUNTA(B214:$B$1005),0)</f>
        <v>0</v>
      </c>
      <c r="P213" s="14">
        <f>IF(COUNTA(Table1[[#This Row],[Payments]:[Receipts]])=0,0,(IF(COUNTA(Table1[[#This Row],[Payments]:[Receipts]])&gt;1,1,0)))</f>
        <v>0</v>
      </c>
      <c r="Q213" s="14">
        <f>IF(Table1[[#This Row],[Date]]="",0,IF(AND(Table1[[#This Row],[Date]]&gt;=$Q$2,Table1[[#This Row],[Date]]&lt;=$Q$3),0,1))</f>
        <v>0</v>
      </c>
      <c r="R213" s="14">
        <f>IF(Table1[[#This Row],[Payments]]="",0,IF(ISNUMBER(Table1[[#This Row],[Payments]]),0,1))</f>
        <v>0</v>
      </c>
      <c r="S213" s="14">
        <f>IF(Table1[[#This Row],[Receipts]]="",0,IF(ISNUMBER(Table1[[#This Row],[Receipts]]),0,1))</f>
        <v>0</v>
      </c>
      <c r="T213" s="14">
        <f>IF(LEN(Table1[[#This Row],[Second Ledger]])&gt;0,IF(TYPE(VLOOKUP(Table1[[#This Row],[Second Ledger]],$CZ:$CZ,1,FALSE))=16,1,0),0)</f>
        <v>0</v>
      </c>
      <c r="U213" s="14">
        <f>IF(Table1[[#This Row],[Date]]="",0,IF(Table1[[#This Row],[Voucher Type]]&gt;0,IF(TYPE(VLOOKUP(Table1[[#This Row],[Voucher Type]],Table1[[#All],[Voucher Type Master]],1,FALSE))=16,1,0),0))</f>
        <v>0</v>
      </c>
      <c r="V2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3" s="14">
        <f>IF(LEN(Table1[[#This Row],[Cost Centre]])&gt;0,IF(TYPE(VLOOKUP(Table1[[#This Row],[Cost Centre]],$DA:$DA,1,FALSE))=16,1,0),0)</f>
        <v>0</v>
      </c>
      <c r="X213" s="14">
        <f>Table1[[#This Row],[Payments]]-Table1[[#This Row],[Receipts]]</f>
        <v>0</v>
      </c>
      <c r="Y213" s="14"/>
      <c r="Z213" s="14"/>
      <c r="AA213" s="14"/>
      <c r="AB213" s="13"/>
      <c r="AC213" s="39"/>
      <c r="AD213" s="39"/>
      <c r="AE213" s="39"/>
      <c r="AF213" s="39"/>
      <c r="AG213" s="42"/>
      <c r="AH2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3" t="str">
        <f>IF(Table1[[#This Row],[Date]]="","",TEXT(Table1[[#This Row],[Date]],"yyyymmdd"))</f>
        <v/>
      </c>
      <c r="AJ213" t="str">
        <f>Table1[[#This Row],[Date2]]</f>
        <v/>
      </c>
      <c r="AK213" t="str">
        <f>IF(Table1[[#This Row],[Date]]="","",Table1[[#This Row],[Voucher Type]])</f>
        <v/>
      </c>
      <c r="AL213" t="str">
        <f>IF(Table1[[#This Row],[Date]]="","",Table1[[#This Row],[Voucher No]])</f>
        <v/>
      </c>
      <c r="AM213" t="str">
        <f>IF(Table1[[#This Row],[Date]]="","",Table1[[#This Row],[Narration]])</f>
        <v/>
      </c>
      <c r="AN213" t="str">
        <f>IF(Table1[[#This Row],[Date]]="","","tallytools-voucherentry-adhjadhh-"&amp;$AH$1&amp;ROW())</f>
        <v/>
      </c>
      <c r="AO213" t="str">
        <f>IF(Table1[[#This Row],[Date]]="","",$AH$1)</f>
        <v/>
      </c>
      <c r="AP213"/>
      <c r="AQ213" t="str">
        <f>IF(Table1[[#This Row],[Date]]="","","No")</f>
        <v/>
      </c>
      <c r="AR213" t="str">
        <f>IF(Table1[[#This Row],[Date]]="","",IF(Table1[[#This Row],[Net Amt]]&lt;0,"No","Yes"))</f>
        <v/>
      </c>
      <c r="AS213" t="str">
        <f>IF(Table1[[#This Row],[Date]]="","",Table1[[#This Row],[Second Ledger]])</f>
        <v/>
      </c>
      <c r="AT213" t="str">
        <f>IF(Table1[[#This Row],[Date]]="","",IF(Table1[[#This Row],[DP-1]]="Yes",-(Table1[[#This Row],[Payments]]+Table1[[#This Row],[Receipts]]),Table1[[#This Row],[Payments]]+Table1[[#This Row],[Receipts]]))</f>
        <v/>
      </c>
      <c r="AU213"/>
      <c r="AV213" t="str">
        <f>IF(Table1[[#This Row],[Bill Ref No]]="","",Table1[[#This Row],[Bill Ref No]])</f>
        <v/>
      </c>
      <c r="AW213" t="str">
        <f>IF(Table1[[#This Row],[Bill ref name]]="","","New Ref")</f>
        <v/>
      </c>
      <c r="AX213" t="str">
        <f>IF(Table1[[#This Row],[Bill ref name]]="","",Table1[[#This Row],[Amount-1]])</f>
        <v/>
      </c>
      <c r="AY213"/>
      <c r="AZ213"/>
      <c r="BA213" t="str">
        <f>IF(Table1[[#This Row],[Cost Centre]]="","","Primary Cost Category")</f>
        <v/>
      </c>
      <c r="BB213" t="str">
        <f>IF(Table1[[#This Row],[Cost Centre]]="","",Table1[[#This Row],[DP-1]])</f>
        <v/>
      </c>
      <c r="BC213"/>
      <c r="BD213" t="str">
        <f>IF(Table1[[#This Row],[Cost Centre]]="","",Table1[[#This Row],[Cost Centre]])</f>
        <v/>
      </c>
      <c r="BE213" t="str">
        <f>IF(Table1[[#This Row],[Cost Centre]]="","",Table1[[#This Row],[Amount-1]])</f>
        <v/>
      </c>
      <c r="BF213"/>
      <c r="BG213"/>
      <c r="BH213"/>
      <c r="BI213"/>
      <c r="BJ213" t="str">
        <f>IF(Table1[[#This Row],[Date]]="","","No")</f>
        <v/>
      </c>
      <c r="BK213" t="str">
        <f>IF(Table1[[#This Row],[Date]]="","",IF(Table1[[#This Row],[Net Amt]]&lt;0,"Yes","No"))</f>
        <v/>
      </c>
      <c r="BL213" t="str">
        <f>IF(Table1[[#This Row],[Date]]="","",$C$3)</f>
        <v/>
      </c>
      <c r="BM213" t="str">
        <f>IF(Table1[[#This Row],[Date]]="","",-Table1[[#This Row],[Amount-1]])</f>
        <v/>
      </c>
      <c r="BO213" t="str">
        <f>IF(Table1[[#This Row],[Transaction Type]]="","",Table1[[#This Row],[Transaction Type]])</f>
        <v/>
      </c>
      <c r="BP213" t="str">
        <f>IF(Table1[[#This Row],[Instrument No.]]="","",Table1[[#This Row],[Instrument No.]])</f>
        <v/>
      </c>
      <c r="BQ213" t="str">
        <f>IF(Table1[[#This Row],[Instrument No.]]="","",Table1[[#This Row],[Amount-2]])</f>
        <v/>
      </c>
      <c r="BR213" t="str">
        <f>IF(Table1[[#This Row],[Instrument date]]="","",TEXT(Table1[[#This Row],[Instrument date]],"yyyymmdd"))</f>
        <v/>
      </c>
      <c r="BU213" s="48"/>
      <c r="BV213" s="48"/>
    </row>
    <row r="214" spans="1:74">
      <c r="A214" s="16">
        <f t="shared" si="3"/>
        <v>209</v>
      </c>
      <c r="B214" s="17"/>
      <c r="C214" s="57"/>
      <c r="D214" s="61"/>
      <c r="E214" s="61"/>
      <c r="F214" s="57"/>
      <c r="G214" s="18"/>
      <c r="H2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4" s="18"/>
      <c r="J214" s="18"/>
      <c r="K214" s="18"/>
      <c r="L214" s="18"/>
      <c r="M214" s="18"/>
      <c r="N214" s="51"/>
      <c r="O214" s="14">
        <f>IF(Table1[[#This Row],[Date]]="",COUNTA(B215:$B$1005),0)</f>
        <v>0</v>
      </c>
      <c r="P214" s="14">
        <f>IF(COUNTA(Table1[[#This Row],[Payments]:[Receipts]])=0,0,(IF(COUNTA(Table1[[#This Row],[Payments]:[Receipts]])&gt;1,1,0)))</f>
        <v>0</v>
      </c>
      <c r="Q214" s="14">
        <f>IF(Table1[[#This Row],[Date]]="",0,IF(AND(Table1[[#This Row],[Date]]&gt;=$Q$2,Table1[[#This Row],[Date]]&lt;=$Q$3),0,1))</f>
        <v>0</v>
      </c>
      <c r="R214" s="14">
        <f>IF(Table1[[#This Row],[Payments]]="",0,IF(ISNUMBER(Table1[[#This Row],[Payments]]),0,1))</f>
        <v>0</v>
      </c>
      <c r="S214" s="14">
        <f>IF(Table1[[#This Row],[Receipts]]="",0,IF(ISNUMBER(Table1[[#This Row],[Receipts]]),0,1))</f>
        <v>0</v>
      </c>
      <c r="T214" s="14">
        <f>IF(LEN(Table1[[#This Row],[Second Ledger]])&gt;0,IF(TYPE(VLOOKUP(Table1[[#This Row],[Second Ledger]],$CZ:$CZ,1,FALSE))=16,1,0),0)</f>
        <v>0</v>
      </c>
      <c r="U214" s="14">
        <f>IF(Table1[[#This Row],[Date]]="",0,IF(Table1[[#This Row],[Voucher Type]]&gt;0,IF(TYPE(VLOOKUP(Table1[[#This Row],[Voucher Type]],Table1[[#All],[Voucher Type Master]],1,FALSE))=16,1,0),0))</f>
        <v>0</v>
      </c>
      <c r="V2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4" s="14">
        <f>IF(LEN(Table1[[#This Row],[Cost Centre]])&gt;0,IF(TYPE(VLOOKUP(Table1[[#This Row],[Cost Centre]],$DA:$DA,1,FALSE))=16,1,0),0)</f>
        <v>0</v>
      </c>
      <c r="X214" s="14">
        <f>Table1[[#This Row],[Payments]]-Table1[[#This Row],[Receipts]]</f>
        <v>0</v>
      </c>
      <c r="Y214" s="14"/>
      <c r="Z214" s="14"/>
      <c r="AA214" s="14"/>
      <c r="AB214" s="13"/>
      <c r="AC214" s="39"/>
      <c r="AD214" s="39"/>
      <c r="AE214" s="39"/>
      <c r="AF214" s="39"/>
      <c r="AG214" s="42"/>
      <c r="AH2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4" t="str">
        <f>IF(Table1[[#This Row],[Date]]="","",TEXT(Table1[[#This Row],[Date]],"yyyymmdd"))</f>
        <v/>
      </c>
      <c r="AJ214" t="str">
        <f>Table1[[#This Row],[Date2]]</f>
        <v/>
      </c>
      <c r="AK214" t="str">
        <f>IF(Table1[[#This Row],[Date]]="","",Table1[[#This Row],[Voucher Type]])</f>
        <v/>
      </c>
      <c r="AL214" t="str">
        <f>IF(Table1[[#This Row],[Date]]="","",Table1[[#This Row],[Voucher No]])</f>
        <v/>
      </c>
      <c r="AM214" t="str">
        <f>IF(Table1[[#This Row],[Date]]="","",Table1[[#This Row],[Narration]])</f>
        <v/>
      </c>
      <c r="AN214" t="str">
        <f>IF(Table1[[#This Row],[Date]]="","","tallytools-voucherentry-adhjadhh-"&amp;$AH$1&amp;ROW())</f>
        <v/>
      </c>
      <c r="AO214" t="str">
        <f>IF(Table1[[#This Row],[Date]]="","",$AH$1)</f>
        <v/>
      </c>
      <c r="AP214"/>
      <c r="AQ214" t="str">
        <f>IF(Table1[[#This Row],[Date]]="","","No")</f>
        <v/>
      </c>
      <c r="AR214" t="str">
        <f>IF(Table1[[#This Row],[Date]]="","",IF(Table1[[#This Row],[Net Amt]]&lt;0,"No","Yes"))</f>
        <v/>
      </c>
      <c r="AS214" t="str">
        <f>IF(Table1[[#This Row],[Date]]="","",Table1[[#This Row],[Second Ledger]])</f>
        <v/>
      </c>
      <c r="AT214" t="str">
        <f>IF(Table1[[#This Row],[Date]]="","",IF(Table1[[#This Row],[DP-1]]="Yes",-(Table1[[#This Row],[Payments]]+Table1[[#This Row],[Receipts]]),Table1[[#This Row],[Payments]]+Table1[[#This Row],[Receipts]]))</f>
        <v/>
      </c>
      <c r="AU214"/>
      <c r="AV214" t="str">
        <f>IF(Table1[[#This Row],[Bill Ref No]]="","",Table1[[#This Row],[Bill Ref No]])</f>
        <v/>
      </c>
      <c r="AW214" t="str">
        <f>IF(Table1[[#This Row],[Bill ref name]]="","","New Ref")</f>
        <v/>
      </c>
      <c r="AX214" t="str">
        <f>IF(Table1[[#This Row],[Bill ref name]]="","",Table1[[#This Row],[Amount-1]])</f>
        <v/>
      </c>
      <c r="AY214"/>
      <c r="AZ214"/>
      <c r="BA214" t="str">
        <f>IF(Table1[[#This Row],[Cost Centre]]="","","Primary Cost Category")</f>
        <v/>
      </c>
      <c r="BB214" t="str">
        <f>IF(Table1[[#This Row],[Cost Centre]]="","",Table1[[#This Row],[DP-1]])</f>
        <v/>
      </c>
      <c r="BC214"/>
      <c r="BD214" t="str">
        <f>IF(Table1[[#This Row],[Cost Centre]]="","",Table1[[#This Row],[Cost Centre]])</f>
        <v/>
      </c>
      <c r="BE214" t="str">
        <f>IF(Table1[[#This Row],[Cost Centre]]="","",Table1[[#This Row],[Amount-1]])</f>
        <v/>
      </c>
      <c r="BF214"/>
      <c r="BG214"/>
      <c r="BH214"/>
      <c r="BI214"/>
      <c r="BJ214" t="str">
        <f>IF(Table1[[#This Row],[Date]]="","","No")</f>
        <v/>
      </c>
      <c r="BK214" t="str">
        <f>IF(Table1[[#This Row],[Date]]="","",IF(Table1[[#This Row],[Net Amt]]&lt;0,"Yes","No"))</f>
        <v/>
      </c>
      <c r="BL214" t="str">
        <f>IF(Table1[[#This Row],[Date]]="","",$C$3)</f>
        <v/>
      </c>
      <c r="BM214" t="str">
        <f>IF(Table1[[#This Row],[Date]]="","",-Table1[[#This Row],[Amount-1]])</f>
        <v/>
      </c>
      <c r="BO214" t="str">
        <f>IF(Table1[[#This Row],[Transaction Type]]="","",Table1[[#This Row],[Transaction Type]])</f>
        <v/>
      </c>
      <c r="BP214" t="str">
        <f>IF(Table1[[#This Row],[Instrument No.]]="","",Table1[[#This Row],[Instrument No.]])</f>
        <v/>
      </c>
      <c r="BQ214" t="str">
        <f>IF(Table1[[#This Row],[Instrument No.]]="","",Table1[[#This Row],[Amount-2]])</f>
        <v/>
      </c>
      <c r="BR214" t="str">
        <f>IF(Table1[[#This Row],[Instrument date]]="","",TEXT(Table1[[#This Row],[Instrument date]],"yyyymmdd"))</f>
        <v/>
      </c>
      <c r="BU214" s="48"/>
      <c r="BV214" s="48"/>
    </row>
    <row r="215" spans="1:74">
      <c r="A215" s="16">
        <f t="shared" si="3"/>
        <v>210</v>
      </c>
      <c r="B215" s="17"/>
      <c r="C215" s="57"/>
      <c r="D215" s="61"/>
      <c r="E215" s="61"/>
      <c r="F215" s="57"/>
      <c r="G215" s="18"/>
      <c r="H2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5" s="18"/>
      <c r="J215" s="18"/>
      <c r="K215" s="18"/>
      <c r="L215" s="18"/>
      <c r="M215" s="18"/>
      <c r="N215" s="51"/>
      <c r="O215" s="14">
        <f>IF(Table1[[#This Row],[Date]]="",COUNTA(B216:$B$1005),0)</f>
        <v>0</v>
      </c>
      <c r="P215" s="14">
        <f>IF(COUNTA(Table1[[#This Row],[Payments]:[Receipts]])=0,0,(IF(COUNTA(Table1[[#This Row],[Payments]:[Receipts]])&gt;1,1,0)))</f>
        <v>0</v>
      </c>
      <c r="Q215" s="14">
        <f>IF(Table1[[#This Row],[Date]]="",0,IF(AND(Table1[[#This Row],[Date]]&gt;=$Q$2,Table1[[#This Row],[Date]]&lt;=$Q$3),0,1))</f>
        <v>0</v>
      </c>
      <c r="R215" s="14">
        <f>IF(Table1[[#This Row],[Payments]]="",0,IF(ISNUMBER(Table1[[#This Row],[Payments]]),0,1))</f>
        <v>0</v>
      </c>
      <c r="S215" s="14">
        <f>IF(Table1[[#This Row],[Receipts]]="",0,IF(ISNUMBER(Table1[[#This Row],[Receipts]]),0,1))</f>
        <v>0</v>
      </c>
      <c r="T215" s="14">
        <f>IF(LEN(Table1[[#This Row],[Second Ledger]])&gt;0,IF(TYPE(VLOOKUP(Table1[[#This Row],[Second Ledger]],$CZ:$CZ,1,FALSE))=16,1,0),0)</f>
        <v>0</v>
      </c>
      <c r="U215" s="14">
        <f>IF(Table1[[#This Row],[Date]]="",0,IF(Table1[[#This Row],[Voucher Type]]&gt;0,IF(TYPE(VLOOKUP(Table1[[#This Row],[Voucher Type]],Table1[[#All],[Voucher Type Master]],1,FALSE))=16,1,0),0))</f>
        <v>0</v>
      </c>
      <c r="V2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5" s="14">
        <f>IF(LEN(Table1[[#This Row],[Cost Centre]])&gt;0,IF(TYPE(VLOOKUP(Table1[[#This Row],[Cost Centre]],$DA:$DA,1,FALSE))=16,1,0),0)</f>
        <v>0</v>
      </c>
      <c r="X215" s="14">
        <f>Table1[[#This Row],[Payments]]-Table1[[#This Row],[Receipts]]</f>
        <v>0</v>
      </c>
      <c r="Y215" s="14"/>
      <c r="Z215" s="14"/>
      <c r="AA215" s="14"/>
      <c r="AB215" s="13"/>
      <c r="AC215" s="39"/>
      <c r="AD215" s="39"/>
      <c r="AE215" s="39"/>
      <c r="AF215" s="39"/>
      <c r="AG215" s="42"/>
      <c r="AH2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5" t="str">
        <f>IF(Table1[[#This Row],[Date]]="","",TEXT(Table1[[#This Row],[Date]],"yyyymmdd"))</f>
        <v/>
      </c>
      <c r="AJ215" t="str">
        <f>Table1[[#This Row],[Date2]]</f>
        <v/>
      </c>
      <c r="AK215" t="str">
        <f>IF(Table1[[#This Row],[Date]]="","",Table1[[#This Row],[Voucher Type]])</f>
        <v/>
      </c>
      <c r="AL215" t="str">
        <f>IF(Table1[[#This Row],[Date]]="","",Table1[[#This Row],[Voucher No]])</f>
        <v/>
      </c>
      <c r="AM215" t="str">
        <f>IF(Table1[[#This Row],[Date]]="","",Table1[[#This Row],[Narration]])</f>
        <v/>
      </c>
      <c r="AN215" t="str">
        <f>IF(Table1[[#This Row],[Date]]="","","tallytools-voucherentry-adhjadhh-"&amp;$AH$1&amp;ROW())</f>
        <v/>
      </c>
      <c r="AO215" t="str">
        <f>IF(Table1[[#This Row],[Date]]="","",$AH$1)</f>
        <v/>
      </c>
      <c r="AP215"/>
      <c r="AQ215" t="str">
        <f>IF(Table1[[#This Row],[Date]]="","","No")</f>
        <v/>
      </c>
      <c r="AR215" t="str">
        <f>IF(Table1[[#This Row],[Date]]="","",IF(Table1[[#This Row],[Net Amt]]&lt;0,"No","Yes"))</f>
        <v/>
      </c>
      <c r="AS215" t="str">
        <f>IF(Table1[[#This Row],[Date]]="","",Table1[[#This Row],[Second Ledger]])</f>
        <v/>
      </c>
      <c r="AT215" t="str">
        <f>IF(Table1[[#This Row],[Date]]="","",IF(Table1[[#This Row],[DP-1]]="Yes",-(Table1[[#This Row],[Payments]]+Table1[[#This Row],[Receipts]]),Table1[[#This Row],[Payments]]+Table1[[#This Row],[Receipts]]))</f>
        <v/>
      </c>
      <c r="AU215"/>
      <c r="AV215" t="str">
        <f>IF(Table1[[#This Row],[Bill Ref No]]="","",Table1[[#This Row],[Bill Ref No]])</f>
        <v/>
      </c>
      <c r="AW215" t="str">
        <f>IF(Table1[[#This Row],[Bill ref name]]="","","New Ref")</f>
        <v/>
      </c>
      <c r="AX215" t="str">
        <f>IF(Table1[[#This Row],[Bill ref name]]="","",Table1[[#This Row],[Amount-1]])</f>
        <v/>
      </c>
      <c r="AY215"/>
      <c r="AZ215"/>
      <c r="BA215" t="str">
        <f>IF(Table1[[#This Row],[Cost Centre]]="","","Primary Cost Category")</f>
        <v/>
      </c>
      <c r="BB215" t="str">
        <f>IF(Table1[[#This Row],[Cost Centre]]="","",Table1[[#This Row],[DP-1]])</f>
        <v/>
      </c>
      <c r="BC215"/>
      <c r="BD215" t="str">
        <f>IF(Table1[[#This Row],[Cost Centre]]="","",Table1[[#This Row],[Cost Centre]])</f>
        <v/>
      </c>
      <c r="BE215" t="str">
        <f>IF(Table1[[#This Row],[Cost Centre]]="","",Table1[[#This Row],[Amount-1]])</f>
        <v/>
      </c>
      <c r="BF215"/>
      <c r="BG215"/>
      <c r="BH215"/>
      <c r="BI215"/>
      <c r="BJ215" t="str">
        <f>IF(Table1[[#This Row],[Date]]="","","No")</f>
        <v/>
      </c>
      <c r="BK215" t="str">
        <f>IF(Table1[[#This Row],[Date]]="","",IF(Table1[[#This Row],[Net Amt]]&lt;0,"Yes","No"))</f>
        <v/>
      </c>
      <c r="BL215" t="str">
        <f>IF(Table1[[#This Row],[Date]]="","",$C$3)</f>
        <v/>
      </c>
      <c r="BM215" t="str">
        <f>IF(Table1[[#This Row],[Date]]="","",-Table1[[#This Row],[Amount-1]])</f>
        <v/>
      </c>
      <c r="BO215" t="str">
        <f>IF(Table1[[#This Row],[Transaction Type]]="","",Table1[[#This Row],[Transaction Type]])</f>
        <v/>
      </c>
      <c r="BP215" t="str">
        <f>IF(Table1[[#This Row],[Instrument No.]]="","",Table1[[#This Row],[Instrument No.]])</f>
        <v/>
      </c>
      <c r="BQ215" t="str">
        <f>IF(Table1[[#This Row],[Instrument No.]]="","",Table1[[#This Row],[Amount-2]])</f>
        <v/>
      </c>
      <c r="BR215" t="str">
        <f>IF(Table1[[#This Row],[Instrument date]]="","",TEXT(Table1[[#This Row],[Instrument date]],"yyyymmdd"))</f>
        <v/>
      </c>
      <c r="BU215" s="48"/>
      <c r="BV215" s="48"/>
    </row>
    <row r="216" spans="1:74">
      <c r="A216" s="16">
        <f t="shared" si="3"/>
        <v>211</v>
      </c>
      <c r="B216" s="17"/>
      <c r="C216" s="57"/>
      <c r="D216" s="61"/>
      <c r="E216" s="61"/>
      <c r="F216" s="57"/>
      <c r="G216" s="18"/>
      <c r="H2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6" s="18"/>
      <c r="J216" s="18"/>
      <c r="K216" s="18"/>
      <c r="L216" s="18"/>
      <c r="M216" s="18"/>
      <c r="N216" s="51"/>
      <c r="O216" s="14">
        <f>IF(Table1[[#This Row],[Date]]="",COUNTA(B217:$B$1005),0)</f>
        <v>0</v>
      </c>
      <c r="P216" s="14">
        <f>IF(COUNTA(Table1[[#This Row],[Payments]:[Receipts]])=0,0,(IF(COUNTA(Table1[[#This Row],[Payments]:[Receipts]])&gt;1,1,0)))</f>
        <v>0</v>
      </c>
      <c r="Q216" s="14">
        <f>IF(Table1[[#This Row],[Date]]="",0,IF(AND(Table1[[#This Row],[Date]]&gt;=$Q$2,Table1[[#This Row],[Date]]&lt;=$Q$3),0,1))</f>
        <v>0</v>
      </c>
      <c r="R216" s="14">
        <f>IF(Table1[[#This Row],[Payments]]="",0,IF(ISNUMBER(Table1[[#This Row],[Payments]]),0,1))</f>
        <v>0</v>
      </c>
      <c r="S216" s="14">
        <f>IF(Table1[[#This Row],[Receipts]]="",0,IF(ISNUMBER(Table1[[#This Row],[Receipts]]),0,1))</f>
        <v>0</v>
      </c>
      <c r="T216" s="14">
        <f>IF(LEN(Table1[[#This Row],[Second Ledger]])&gt;0,IF(TYPE(VLOOKUP(Table1[[#This Row],[Second Ledger]],$CZ:$CZ,1,FALSE))=16,1,0),0)</f>
        <v>0</v>
      </c>
      <c r="U216" s="14">
        <f>IF(Table1[[#This Row],[Date]]="",0,IF(Table1[[#This Row],[Voucher Type]]&gt;0,IF(TYPE(VLOOKUP(Table1[[#This Row],[Voucher Type]],Table1[[#All],[Voucher Type Master]],1,FALSE))=16,1,0),0))</f>
        <v>0</v>
      </c>
      <c r="V2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6" s="14">
        <f>IF(LEN(Table1[[#This Row],[Cost Centre]])&gt;0,IF(TYPE(VLOOKUP(Table1[[#This Row],[Cost Centre]],$DA:$DA,1,FALSE))=16,1,0),0)</f>
        <v>0</v>
      </c>
      <c r="X216" s="14">
        <f>Table1[[#This Row],[Payments]]-Table1[[#This Row],[Receipts]]</f>
        <v>0</v>
      </c>
      <c r="Y216" s="14"/>
      <c r="Z216" s="14"/>
      <c r="AA216" s="14"/>
      <c r="AB216" s="13"/>
      <c r="AC216" s="39"/>
      <c r="AD216" s="39"/>
      <c r="AE216" s="39"/>
      <c r="AF216" s="39"/>
      <c r="AG216" s="42"/>
      <c r="AH2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6" t="str">
        <f>IF(Table1[[#This Row],[Date]]="","",TEXT(Table1[[#This Row],[Date]],"yyyymmdd"))</f>
        <v/>
      </c>
      <c r="AJ216" t="str">
        <f>Table1[[#This Row],[Date2]]</f>
        <v/>
      </c>
      <c r="AK216" t="str">
        <f>IF(Table1[[#This Row],[Date]]="","",Table1[[#This Row],[Voucher Type]])</f>
        <v/>
      </c>
      <c r="AL216" t="str">
        <f>IF(Table1[[#This Row],[Date]]="","",Table1[[#This Row],[Voucher No]])</f>
        <v/>
      </c>
      <c r="AM216" t="str">
        <f>IF(Table1[[#This Row],[Date]]="","",Table1[[#This Row],[Narration]])</f>
        <v/>
      </c>
      <c r="AN216" t="str">
        <f>IF(Table1[[#This Row],[Date]]="","","tallytools-voucherentry-adhjadhh-"&amp;$AH$1&amp;ROW())</f>
        <v/>
      </c>
      <c r="AO216" t="str">
        <f>IF(Table1[[#This Row],[Date]]="","",$AH$1)</f>
        <v/>
      </c>
      <c r="AP216"/>
      <c r="AQ216" t="str">
        <f>IF(Table1[[#This Row],[Date]]="","","No")</f>
        <v/>
      </c>
      <c r="AR216" t="str">
        <f>IF(Table1[[#This Row],[Date]]="","",IF(Table1[[#This Row],[Net Amt]]&lt;0,"No","Yes"))</f>
        <v/>
      </c>
      <c r="AS216" t="str">
        <f>IF(Table1[[#This Row],[Date]]="","",Table1[[#This Row],[Second Ledger]])</f>
        <v/>
      </c>
      <c r="AT216" t="str">
        <f>IF(Table1[[#This Row],[Date]]="","",IF(Table1[[#This Row],[DP-1]]="Yes",-(Table1[[#This Row],[Payments]]+Table1[[#This Row],[Receipts]]),Table1[[#This Row],[Payments]]+Table1[[#This Row],[Receipts]]))</f>
        <v/>
      </c>
      <c r="AU216"/>
      <c r="AV216" t="str">
        <f>IF(Table1[[#This Row],[Bill Ref No]]="","",Table1[[#This Row],[Bill Ref No]])</f>
        <v/>
      </c>
      <c r="AW216" t="str">
        <f>IF(Table1[[#This Row],[Bill ref name]]="","","New Ref")</f>
        <v/>
      </c>
      <c r="AX216" t="str">
        <f>IF(Table1[[#This Row],[Bill ref name]]="","",Table1[[#This Row],[Amount-1]])</f>
        <v/>
      </c>
      <c r="AY216"/>
      <c r="AZ216"/>
      <c r="BA216" t="str">
        <f>IF(Table1[[#This Row],[Cost Centre]]="","","Primary Cost Category")</f>
        <v/>
      </c>
      <c r="BB216" t="str">
        <f>IF(Table1[[#This Row],[Cost Centre]]="","",Table1[[#This Row],[DP-1]])</f>
        <v/>
      </c>
      <c r="BC216"/>
      <c r="BD216" t="str">
        <f>IF(Table1[[#This Row],[Cost Centre]]="","",Table1[[#This Row],[Cost Centre]])</f>
        <v/>
      </c>
      <c r="BE216" t="str">
        <f>IF(Table1[[#This Row],[Cost Centre]]="","",Table1[[#This Row],[Amount-1]])</f>
        <v/>
      </c>
      <c r="BF216"/>
      <c r="BG216"/>
      <c r="BH216"/>
      <c r="BI216"/>
      <c r="BJ216" t="str">
        <f>IF(Table1[[#This Row],[Date]]="","","No")</f>
        <v/>
      </c>
      <c r="BK216" t="str">
        <f>IF(Table1[[#This Row],[Date]]="","",IF(Table1[[#This Row],[Net Amt]]&lt;0,"Yes","No"))</f>
        <v/>
      </c>
      <c r="BL216" t="str">
        <f>IF(Table1[[#This Row],[Date]]="","",$C$3)</f>
        <v/>
      </c>
      <c r="BM216" t="str">
        <f>IF(Table1[[#This Row],[Date]]="","",-Table1[[#This Row],[Amount-1]])</f>
        <v/>
      </c>
      <c r="BO216" t="str">
        <f>IF(Table1[[#This Row],[Transaction Type]]="","",Table1[[#This Row],[Transaction Type]])</f>
        <v/>
      </c>
      <c r="BP216" t="str">
        <f>IF(Table1[[#This Row],[Instrument No.]]="","",Table1[[#This Row],[Instrument No.]])</f>
        <v/>
      </c>
      <c r="BQ216" t="str">
        <f>IF(Table1[[#This Row],[Instrument No.]]="","",Table1[[#This Row],[Amount-2]])</f>
        <v/>
      </c>
      <c r="BR216" t="str">
        <f>IF(Table1[[#This Row],[Instrument date]]="","",TEXT(Table1[[#This Row],[Instrument date]],"yyyymmdd"))</f>
        <v/>
      </c>
      <c r="BU216" s="48"/>
      <c r="BV216" s="48"/>
    </row>
    <row r="217" spans="1:74">
      <c r="A217" s="16">
        <f t="shared" si="3"/>
        <v>212</v>
      </c>
      <c r="B217" s="17"/>
      <c r="C217" s="57"/>
      <c r="D217" s="61"/>
      <c r="E217" s="61"/>
      <c r="F217" s="57"/>
      <c r="G217" s="18"/>
      <c r="H2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7" s="18"/>
      <c r="J217" s="18"/>
      <c r="K217" s="18"/>
      <c r="L217" s="18"/>
      <c r="M217" s="18"/>
      <c r="N217" s="51"/>
      <c r="O217" s="14">
        <f>IF(Table1[[#This Row],[Date]]="",COUNTA(B218:$B$1005),0)</f>
        <v>0</v>
      </c>
      <c r="P217" s="14">
        <f>IF(COUNTA(Table1[[#This Row],[Payments]:[Receipts]])=0,0,(IF(COUNTA(Table1[[#This Row],[Payments]:[Receipts]])&gt;1,1,0)))</f>
        <v>0</v>
      </c>
      <c r="Q217" s="14">
        <f>IF(Table1[[#This Row],[Date]]="",0,IF(AND(Table1[[#This Row],[Date]]&gt;=$Q$2,Table1[[#This Row],[Date]]&lt;=$Q$3),0,1))</f>
        <v>0</v>
      </c>
      <c r="R217" s="14">
        <f>IF(Table1[[#This Row],[Payments]]="",0,IF(ISNUMBER(Table1[[#This Row],[Payments]]),0,1))</f>
        <v>0</v>
      </c>
      <c r="S217" s="14">
        <f>IF(Table1[[#This Row],[Receipts]]="",0,IF(ISNUMBER(Table1[[#This Row],[Receipts]]),0,1))</f>
        <v>0</v>
      </c>
      <c r="T217" s="14">
        <f>IF(LEN(Table1[[#This Row],[Second Ledger]])&gt;0,IF(TYPE(VLOOKUP(Table1[[#This Row],[Second Ledger]],$CZ:$CZ,1,FALSE))=16,1,0),0)</f>
        <v>0</v>
      </c>
      <c r="U217" s="14">
        <f>IF(Table1[[#This Row],[Date]]="",0,IF(Table1[[#This Row],[Voucher Type]]&gt;0,IF(TYPE(VLOOKUP(Table1[[#This Row],[Voucher Type]],Table1[[#All],[Voucher Type Master]],1,FALSE))=16,1,0),0))</f>
        <v>0</v>
      </c>
      <c r="V2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7" s="14">
        <f>IF(LEN(Table1[[#This Row],[Cost Centre]])&gt;0,IF(TYPE(VLOOKUP(Table1[[#This Row],[Cost Centre]],$DA:$DA,1,FALSE))=16,1,0),0)</f>
        <v>0</v>
      </c>
      <c r="X217" s="14">
        <f>Table1[[#This Row],[Payments]]-Table1[[#This Row],[Receipts]]</f>
        <v>0</v>
      </c>
      <c r="Y217" s="14"/>
      <c r="Z217" s="14"/>
      <c r="AA217" s="14"/>
      <c r="AB217" s="13"/>
      <c r="AC217" s="39"/>
      <c r="AD217" s="39"/>
      <c r="AE217" s="39"/>
      <c r="AF217" s="39"/>
      <c r="AG217" s="42"/>
      <c r="AH2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7" t="str">
        <f>IF(Table1[[#This Row],[Date]]="","",TEXT(Table1[[#This Row],[Date]],"yyyymmdd"))</f>
        <v/>
      </c>
      <c r="AJ217" t="str">
        <f>Table1[[#This Row],[Date2]]</f>
        <v/>
      </c>
      <c r="AK217" t="str">
        <f>IF(Table1[[#This Row],[Date]]="","",Table1[[#This Row],[Voucher Type]])</f>
        <v/>
      </c>
      <c r="AL217" t="str">
        <f>IF(Table1[[#This Row],[Date]]="","",Table1[[#This Row],[Voucher No]])</f>
        <v/>
      </c>
      <c r="AM217" t="str">
        <f>IF(Table1[[#This Row],[Date]]="","",Table1[[#This Row],[Narration]])</f>
        <v/>
      </c>
      <c r="AN217" t="str">
        <f>IF(Table1[[#This Row],[Date]]="","","tallytools-voucherentry-adhjadhh-"&amp;$AH$1&amp;ROW())</f>
        <v/>
      </c>
      <c r="AO217" t="str">
        <f>IF(Table1[[#This Row],[Date]]="","",$AH$1)</f>
        <v/>
      </c>
      <c r="AP217"/>
      <c r="AQ217" t="str">
        <f>IF(Table1[[#This Row],[Date]]="","","No")</f>
        <v/>
      </c>
      <c r="AR217" t="str">
        <f>IF(Table1[[#This Row],[Date]]="","",IF(Table1[[#This Row],[Net Amt]]&lt;0,"No","Yes"))</f>
        <v/>
      </c>
      <c r="AS217" t="str">
        <f>IF(Table1[[#This Row],[Date]]="","",Table1[[#This Row],[Second Ledger]])</f>
        <v/>
      </c>
      <c r="AT217" t="str">
        <f>IF(Table1[[#This Row],[Date]]="","",IF(Table1[[#This Row],[DP-1]]="Yes",-(Table1[[#This Row],[Payments]]+Table1[[#This Row],[Receipts]]),Table1[[#This Row],[Payments]]+Table1[[#This Row],[Receipts]]))</f>
        <v/>
      </c>
      <c r="AU217"/>
      <c r="AV217" t="str">
        <f>IF(Table1[[#This Row],[Bill Ref No]]="","",Table1[[#This Row],[Bill Ref No]])</f>
        <v/>
      </c>
      <c r="AW217" t="str">
        <f>IF(Table1[[#This Row],[Bill ref name]]="","","New Ref")</f>
        <v/>
      </c>
      <c r="AX217" t="str">
        <f>IF(Table1[[#This Row],[Bill ref name]]="","",Table1[[#This Row],[Amount-1]])</f>
        <v/>
      </c>
      <c r="AY217"/>
      <c r="AZ217"/>
      <c r="BA217" t="str">
        <f>IF(Table1[[#This Row],[Cost Centre]]="","","Primary Cost Category")</f>
        <v/>
      </c>
      <c r="BB217" t="str">
        <f>IF(Table1[[#This Row],[Cost Centre]]="","",Table1[[#This Row],[DP-1]])</f>
        <v/>
      </c>
      <c r="BC217"/>
      <c r="BD217" t="str">
        <f>IF(Table1[[#This Row],[Cost Centre]]="","",Table1[[#This Row],[Cost Centre]])</f>
        <v/>
      </c>
      <c r="BE217" t="str">
        <f>IF(Table1[[#This Row],[Cost Centre]]="","",Table1[[#This Row],[Amount-1]])</f>
        <v/>
      </c>
      <c r="BF217"/>
      <c r="BG217"/>
      <c r="BH217"/>
      <c r="BI217"/>
      <c r="BJ217" t="str">
        <f>IF(Table1[[#This Row],[Date]]="","","No")</f>
        <v/>
      </c>
      <c r="BK217" t="str">
        <f>IF(Table1[[#This Row],[Date]]="","",IF(Table1[[#This Row],[Net Amt]]&lt;0,"Yes","No"))</f>
        <v/>
      </c>
      <c r="BL217" t="str">
        <f>IF(Table1[[#This Row],[Date]]="","",$C$3)</f>
        <v/>
      </c>
      <c r="BM217" t="str">
        <f>IF(Table1[[#This Row],[Date]]="","",-Table1[[#This Row],[Amount-1]])</f>
        <v/>
      </c>
      <c r="BO217" t="str">
        <f>IF(Table1[[#This Row],[Transaction Type]]="","",Table1[[#This Row],[Transaction Type]])</f>
        <v/>
      </c>
      <c r="BP217" t="str">
        <f>IF(Table1[[#This Row],[Instrument No.]]="","",Table1[[#This Row],[Instrument No.]])</f>
        <v/>
      </c>
      <c r="BQ217" t="str">
        <f>IF(Table1[[#This Row],[Instrument No.]]="","",Table1[[#This Row],[Amount-2]])</f>
        <v/>
      </c>
      <c r="BR217" t="str">
        <f>IF(Table1[[#This Row],[Instrument date]]="","",TEXT(Table1[[#This Row],[Instrument date]],"yyyymmdd"))</f>
        <v/>
      </c>
      <c r="BU217" s="48"/>
      <c r="BV217" s="48"/>
    </row>
    <row r="218" spans="1:74">
      <c r="A218" s="16">
        <f t="shared" si="3"/>
        <v>213</v>
      </c>
      <c r="B218" s="17"/>
      <c r="C218" s="57"/>
      <c r="D218" s="61"/>
      <c r="E218" s="61"/>
      <c r="F218" s="57"/>
      <c r="G218" s="18"/>
      <c r="H2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8" s="18"/>
      <c r="J218" s="18"/>
      <c r="K218" s="18"/>
      <c r="L218" s="18"/>
      <c r="M218" s="18"/>
      <c r="N218" s="51"/>
      <c r="O218" s="14">
        <f>IF(Table1[[#This Row],[Date]]="",COUNTA(B219:$B$1005),0)</f>
        <v>0</v>
      </c>
      <c r="P218" s="14">
        <f>IF(COUNTA(Table1[[#This Row],[Payments]:[Receipts]])=0,0,(IF(COUNTA(Table1[[#This Row],[Payments]:[Receipts]])&gt;1,1,0)))</f>
        <v>0</v>
      </c>
      <c r="Q218" s="14">
        <f>IF(Table1[[#This Row],[Date]]="",0,IF(AND(Table1[[#This Row],[Date]]&gt;=$Q$2,Table1[[#This Row],[Date]]&lt;=$Q$3),0,1))</f>
        <v>0</v>
      </c>
      <c r="R218" s="14">
        <f>IF(Table1[[#This Row],[Payments]]="",0,IF(ISNUMBER(Table1[[#This Row],[Payments]]),0,1))</f>
        <v>0</v>
      </c>
      <c r="S218" s="14">
        <f>IF(Table1[[#This Row],[Receipts]]="",0,IF(ISNUMBER(Table1[[#This Row],[Receipts]]),0,1))</f>
        <v>0</v>
      </c>
      <c r="T218" s="14">
        <f>IF(LEN(Table1[[#This Row],[Second Ledger]])&gt;0,IF(TYPE(VLOOKUP(Table1[[#This Row],[Second Ledger]],$CZ:$CZ,1,FALSE))=16,1,0),0)</f>
        <v>0</v>
      </c>
      <c r="U218" s="14">
        <f>IF(Table1[[#This Row],[Date]]="",0,IF(Table1[[#This Row],[Voucher Type]]&gt;0,IF(TYPE(VLOOKUP(Table1[[#This Row],[Voucher Type]],Table1[[#All],[Voucher Type Master]],1,FALSE))=16,1,0),0))</f>
        <v>0</v>
      </c>
      <c r="V2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8" s="14">
        <f>IF(LEN(Table1[[#This Row],[Cost Centre]])&gt;0,IF(TYPE(VLOOKUP(Table1[[#This Row],[Cost Centre]],$DA:$DA,1,FALSE))=16,1,0),0)</f>
        <v>0</v>
      </c>
      <c r="X218" s="14">
        <f>Table1[[#This Row],[Payments]]-Table1[[#This Row],[Receipts]]</f>
        <v>0</v>
      </c>
      <c r="Y218" s="14"/>
      <c r="Z218" s="14"/>
      <c r="AA218" s="14"/>
      <c r="AB218" s="13"/>
      <c r="AC218" s="39"/>
      <c r="AD218" s="39"/>
      <c r="AE218" s="39"/>
      <c r="AF218" s="39"/>
      <c r="AG218" s="42"/>
      <c r="AH2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8" t="str">
        <f>IF(Table1[[#This Row],[Date]]="","",TEXT(Table1[[#This Row],[Date]],"yyyymmdd"))</f>
        <v/>
      </c>
      <c r="AJ218" t="str">
        <f>Table1[[#This Row],[Date2]]</f>
        <v/>
      </c>
      <c r="AK218" t="str">
        <f>IF(Table1[[#This Row],[Date]]="","",Table1[[#This Row],[Voucher Type]])</f>
        <v/>
      </c>
      <c r="AL218" t="str">
        <f>IF(Table1[[#This Row],[Date]]="","",Table1[[#This Row],[Voucher No]])</f>
        <v/>
      </c>
      <c r="AM218" t="str">
        <f>IF(Table1[[#This Row],[Date]]="","",Table1[[#This Row],[Narration]])</f>
        <v/>
      </c>
      <c r="AN218" t="str">
        <f>IF(Table1[[#This Row],[Date]]="","","tallytools-voucherentry-adhjadhh-"&amp;$AH$1&amp;ROW())</f>
        <v/>
      </c>
      <c r="AO218" t="str">
        <f>IF(Table1[[#This Row],[Date]]="","",$AH$1)</f>
        <v/>
      </c>
      <c r="AP218"/>
      <c r="AQ218" t="str">
        <f>IF(Table1[[#This Row],[Date]]="","","No")</f>
        <v/>
      </c>
      <c r="AR218" t="str">
        <f>IF(Table1[[#This Row],[Date]]="","",IF(Table1[[#This Row],[Net Amt]]&lt;0,"No","Yes"))</f>
        <v/>
      </c>
      <c r="AS218" t="str">
        <f>IF(Table1[[#This Row],[Date]]="","",Table1[[#This Row],[Second Ledger]])</f>
        <v/>
      </c>
      <c r="AT218" t="str">
        <f>IF(Table1[[#This Row],[Date]]="","",IF(Table1[[#This Row],[DP-1]]="Yes",-(Table1[[#This Row],[Payments]]+Table1[[#This Row],[Receipts]]),Table1[[#This Row],[Payments]]+Table1[[#This Row],[Receipts]]))</f>
        <v/>
      </c>
      <c r="AU218"/>
      <c r="AV218" t="str">
        <f>IF(Table1[[#This Row],[Bill Ref No]]="","",Table1[[#This Row],[Bill Ref No]])</f>
        <v/>
      </c>
      <c r="AW218" t="str">
        <f>IF(Table1[[#This Row],[Bill ref name]]="","","New Ref")</f>
        <v/>
      </c>
      <c r="AX218" t="str">
        <f>IF(Table1[[#This Row],[Bill ref name]]="","",Table1[[#This Row],[Amount-1]])</f>
        <v/>
      </c>
      <c r="AY218"/>
      <c r="AZ218"/>
      <c r="BA218" t="str">
        <f>IF(Table1[[#This Row],[Cost Centre]]="","","Primary Cost Category")</f>
        <v/>
      </c>
      <c r="BB218" t="str">
        <f>IF(Table1[[#This Row],[Cost Centre]]="","",Table1[[#This Row],[DP-1]])</f>
        <v/>
      </c>
      <c r="BC218"/>
      <c r="BD218" t="str">
        <f>IF(Table1[[#This Row],[Cost Centre]]="","",Table1[[#This Row],[Cost Centre]])</f>
        <v/>
      </c>
      <c r="BE218" t="str">
        <f>IF(Table1[[#This Row],[Cost Centre]]="","",Table1[[#This Row],[Amount-1]])</f>
        <v/>
      </c>
      <c r="BF218"/>
      <c r="BG218"/>
      <c r="BH218"/>
      <c r="BI218"/>
      <c r="BJ218" t="str">
        <f>IF(Table1[[#This Row],[Date]]="","","No")</f>
        <v/>
      </c>
      <c r="BK218" t="str">
        <f>IF(Table1[[#This Row],[Date]]="","",IF(Table1[[#This Row],[Net Amt]]&lt;0,"Yes","No"))</f>
        <v/>
      </c>
      <c r="BL218" t="str">
        <f>IF(Table1[[#This Row],[Date]]="","",$C$3)</f>
        <v/>
      </c>
      <c r="BM218" t="str">
        <f>IF(Table1[[#This Row],[Date]]="","",-Table1[[#This Row],[Amount-1]])</f>
        <v/>
      </c>
      <c r="BO218" t="str">
        <f>IF(Table1[[#This Row],[Transaction Type]]="","",Table1[[#This Row],[Transaction Type]])</f>
        <v/>
      </c>
      <c r="BP218" t="str">
        <f>IF(Table1[[#This Row],[Instrument No.]]="","",Table1[[#This Row],[Instrument No.]])</f>
        <v/>
      </c>
      <c r="BQ218" t="str">
        <f>IF(Table1[[#This Row],[Instrument No.]]="","",Table1[[#This Row],[Amount-2]])</f>
        <v/>
      </c>
      <c r="BR218" t="str">
        <f>IF(Table1[[#This Row],[Instrument date]]="","",TEXT(Table1[[#This Row],[Instrument date]],"yyyymmdd"))</f>
        <v/>
      </c>
      <c r="BU218" s="48"/>
      <c r="BV218" s="48"/>
    </row>
    <row r="219" spans="1:74">
      <c r="A219" s="16">
        <f t="shared" si="3"/>
        <v>214</v>
      </c>
      <c r="B219" s="17"/>
      <c r="C219" s="57"/>
      <c r="D219" s="61"/>
      <c r="E219" s="61"/>
      <c r="F219" s="57"/>
      <c r="G219" s="18"/>
      <c r="H2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19" s="18"/>
      <c r="J219" s="18"/>
      <c r="K219" s="18"/>
      <c r="L219" s="18"/>
      <c r="M219" s="18"/>
      <c r="N219" s="51"/>
      <c r="O219" s="14">
        <f>IF(Table1[[#This Row],[Date]]="",COUNTA(B220:$B$1005),0)</f>
        <v>0</v>
      </c>
      <c r="P219" s="14">
        <f>IF(COUNTA(Table1[[#This Row],[Payments]:[Receipts]])=0,0,(IF(COUNTA(Table1[[#This Row],[Payments]:[Receipts]])&gt;1,1,0)))</f>
        <v>0</v>
      </c>
      <c r="Q219" s="14">
        <f>IF(Table1[[#This Row],[Date]]="",0,IF(AND(Table1[[#This Row],[Date]]&gt;=$Q$2,Table1[[#This Row],[Date]]&lt;=$Q$3),0,1))</f>
        <v>0</v>
      </c>
      <c r="R219" s="14">
        <f>IF(Table1[[#This Row],[Payments]]="",0,IF(ISNUMBER(Table1[[#This Row],[Payments]]),0,1))</f>
        <v>0</v>
      </c>
      <c r="S219" s="14">
        <f>IF(Table1[[#This Row],[Receipts]]="",0,IF(ISNUMBER(Table1[[#This Row],[Receipts]]),0,1))</f>
        <v>0</v>
      </c>
      <c r="T219" s="14">
        <f>IF(LEN(Table1[[#This Row],[Second Ledger]])&gt;0,IF(TYPE(VLOOKUP(Table1[[#This Row],[Second Ledger]],$CZ:$CZ,1,FALSE))=16,1,0),0)</f>
        <v>0</v>
      </c>
      <c r="U219" s="14">
        <f>IF(Table1[[#This Row],[Date]]="",0,IF(Table1[[#This Row],[Voucher Type]]&gt;0,IF(TYPE(VLOOKUP(Table1[[#This Row],[Voucher Type]],Table1[[#All],[Voucher Type Master]],1,FALSE))=16,1,0),0))</f>
        <v>0</v>
      </c>
      <c r="V2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19" s="14">
        <f>IF(LEN(Table1[[#This Row],[Cost Centre]])&gt;0,IF(TYPE(VLOOKUP(Table1[[#This Row],[Cost Centre]],$DA:$DA,1,FALSE))=16,1,0),0)</f>
        <v>0</v>
      </c>
      <c r="X219" s="14">
        <f>Table1[[#This Row],[Payments]]-Table1[[#This Row],[Receipts]]</f>
        <v>0</v>
      </c>
      <c r="Y219" s="14"/>
      <c r="Z219" s="14"/>
      <c r="AA219" s="14"/>
      <c r="AB219" s="13"/>
      <c r="AC219" s="39"/>
      <c r="AD219" s="39"/>
      <c r="AE219" s="39"/>
      <c r="AF219" s="39"/>
      <c r="AG219" s="42"/>
      <c r="AH2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19" t="str">
        <f>IF(Table1[[#This Row],[Date]]="","",TEXT(Table1[[#This Row],[Date]],"yyyymmdd"))</f>
        <v/>
      </c>
      <c r="AJ219" t="str">
        <f>Table1[[#This Row],[Date2]]</f>
        <v/>
      </c>
      <c r="AK219" t="str">
        <f>IF(Table1[[#This Row],[Date]]="","",Table1[[#This Row],[Voucher Type]])</f>
        <v/>
      </c>
      <c r="AL219" t="str">
        <f>IF(Table1[[#This Row],[Date]]="","",Table1[[#This Row],[Voucher No]])</f>
        <v/>
      </c>
      <c r="AM219" t="str">
        <f>IF(Table1[[#This Row],[Date]]="","",Table1[[#This Row],[Narration]])</f>
        <v/>
      </c>
      <c r="AN219" t="str">
        <f>IF(Table1[[#This Row],[Date]]="","","tallytools-voucherentry-adhjadhh-"&amp;$AH$1&amp;ROW())</f>
        <v/>
      </c>
      <c r="AO219" t="str">
        <f>IF(Table1[[#This Row],[Date]]="","",$AH$1)</f>
        <v/>
      </c>
      <c r="AP219"/>
      <c r="AQ219" t="str">
        <f>IF(Table1[[#This Row],[Date]]="","","No")</f>
        <v/>
      </c>
      <c r="AR219" t="str">
        <f>IF(Table1[[#This Row],[Date]]="","",IF(Table1[[#This Row],[Net Amt]]&lt;0,"No","Yes"))</f>
        <v/>
      </c>
      <c r="AS219" t="str">
        <f>IF(Table1[[#This Row],[Date]]="","",Table1[[#This Row],[Second Ledger]])</f>
        <v/>
      </c>
      <c r="AT219" t="str">
        <f>IF(Table1[[#This Row],[Date]]="","",IF(Table1[[#This Row],[DP-1]]="Yes",-(Table1[[#This Row],[Payments]]+Table1[[#This Row],[Receipts]]),Table1[[#This Row],[Payments]]+Table1[[#This Row],[Receipts]]))</f>
        <v/>
      </c>
      <c r="AU219"/>
      <c r="AV219" t="str">
        <f>IF(Table1[[#This Row],[Bill Ref No]]="","",Table1[[#This Row],[Bill Ref No]])</f>
        <v/>
      </c>
      <c r="AW219" t="str">
        <f>IF(Table1[[#This Row],[Bill ref name]]="","","New Ref")</f>
        <v/>
      </c>
      <c r="AX219" t="str">
        <f>IF(Table1[[#This Row],[Bill ref name]]="","",Table1[[#This Row],[Amount-1]])</f>
        <v/>
      </c>
      <c r="AY219"/>
      <c r="AZ219"/>
      <c r="BA219" t="str">
        <f>IF(Table1[[#This Row],[Cost Centre]]="","","Primary Cost Category")</f>
        <v/>
      </c>
      <c r="BB219" t="str">
        <f>IF(Table1[[#This Row],[Cost Centre]]="","",Table1[[#This Row],[DP-1]])</f>
        <v/>
      </c>
      <c r="BC219"/>
      <c r="BD219" t="str">
        <f>IF(Table1[[#This Row],[Cost Centre]]="","",Table1[[#This Row],[Cost Centre]])</f>
        <v/>
      </c>
      <c r="BE219" t="str">
        <f>IF(Table1[[#This Row],[Cost Centre]]="","",Table1[[#This Row],[Amount-1]])</f>
        <v/>
      </c>
      <c r="BF219"/>
      <c r="BG219"/>
      <c r="BH219"/>
      <c r="BI219"/>
      <c r="BJ219" t="str">
        <f>IF(Table1[[#This Row],[Date]]="","","No")</f>
        <v/>
      </c>
      <c r="BK219" t="str">
        <f>IF(Table1[[#This Row],[Date]]="","",IF(Table1[[#This Row],[Net Amt]]&lt;0,"Yes","No"))</f>
        <v/>
      </c>
      <c r="BL219" t="str">
        <f>IF(Table1[[#This Row],[Date]]="","",$C$3)</f>
        <v/>
      </c>
      <c r="BM219" t="str">
        <f>IF(Table1[[#This Row],[Date]]="","",-Table1[[#This Row],[Amount-1]])</f>
        <v/>
      </c>
      <c r="BO219" t="str">
        <f>IF(Table1[[#This Row],[Transaction Type]]="","",Table1[[#This Row],[Transaction Type]])</f>
        <v/>
      </c>
      <c r="BP219" t="str">
        <f>IF(Table1[[#This Row],[Instrument No.]]="","",Table1[[#This Row],[Instrument No.]])</f>
        <v/>
      </c>
      <c r="BQ219" t="str">
        <f>IF(Table1[[#This Row],[Instrument No.]]="","",Table1[[#This Row],[Amount-2]])</f>
        <v/>
      </c>
      <c r="BR219" t="str">
        <f>IF(Table1[[#This Row],[Instrument date]]="","",TEXT(Table1[[#This Row],[Instrument date]],"yyyymmdd"))</f>
        <v/>
      </c>
      <c r="BU219" s="48"/>
      <c r="BV219" s="48"/>
    </row>
    <row r="220" spans="1:74">
      <c r="A220" s="16">
        <f t="shared" si="3"/>
        <v>215</v>
      </c>
      <c r="B220" s="17"/>
      <c r="C220" s="57"/>
      <c r="D220" s="61"/>
      <c r="E220" s="61"/>
      <c r="F220" s="57"/>
      <c r="G220" s="18"/>
      <c r="H2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0" s="18"/>
      <c r="J220" s="18"/>
      <c r="K220" s="18"/>
      <c r="L220" s="18"/>
      <c r="M220" s="18"/>
      <c r="N220" s="51"/>
      <c r="O220" s="14">
        <f>IF(Table1[[#This Row],[Date]]="",COUNTA(B221:$B$1005),0)</f>
        <v>0</v>
      </c>
      <c r="P220" s="14">
        <f>IF(COUNTA(Table1[[#This Row],[Payments]:[Receipts]])=0,0,(IF(COUNTA(Table1[[#This Row],[Payments]:[Receipts]])&gt;1,1,0)))</f>
        <v>0</v>
      </c>
      <c r="Q220" s="14">
        <f>IF(Table1[[#This Row],[Date]]="",0,IF(AND(Table1[[#This Row],[Date]]&gt;=$Q$2,Table1[[#This Row],[Date]]&lt;=$Q$3),0,1))</f>
        <v>0</v>
      </c>
      <c r="R220" s="14">
        <f>IF(Table1[[#This Row],[Payments]]="",0,IF(ISNUMBER(Table1[[#This Row],[Payments]]),0,1))</f>
        <v>0</v>
      </c>
      <c r="S220" s="14">
        <f>IF(Table1[[#This Row],[Receipts]]="",0,IF(ISNUMBER(Table1[[#This Row],[Receipts]]),0,1))</f>
        <v>0</v>
      </c>
      <c r="T220" s="14">
        <f>IF(LEN(Table1[[#This Row],[Second Ledger]])&gt;0,IF(TYPE(VLOOKUP(Table1[[#This Row],[Second Ledger]],$CZ:$CZ,1,FALSE))=16,1,0),0)</f>
        <v>0</v>
      </c>
      <c r="U220" s="14">
        <f>IF(Table1[[#This Row],[Date]]="",0,IF(Table1[[#This Row],[Voucher Type]]&gt;0,IF(TYPE(VLOOKUP(Table1[[#This Row],[Voucher Type]],Table1[[#All],[Voucher Type Master]],1,FALSE))=16,1,0),0))</f>
        <v>0</v>
      </c>
      <c r="V2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0" s="14">
        <f>IF(LEN(Table1[[#This Row],[Cost Centre]])&gt;0,IF(TYPE(VLOOKUP(Table1[[#This Row],[Cost Centre]],$DA:$DA,1,FALSE))=16,1,0),0)</f>
        <v>0</v>
      </c>
      <c r="X220" s="14">
        <f>Table1[[#This Row],[Payments]]-Table1[[#This Row],[Receipts]]</f>
        <v>0</v>
      </c>
      <c r="Y220" s="14"/>
      <c r="Z220" s="14"/>
      <c r="AA220" s="14"/>
      <c r="AB220" s="13"/>
      <c r="AC220" s="39"/>
      <c r="AD220" s="39"/>
      <c r="AE220" s="39"/>
      <c r="AF220" s="39"/>
      <c r="AG220" s="42"/>
      <c r="AH2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0" t="str">
        <f>IF(Table1[[#This Row],[Date]]="","",TEXT(Table1[[#This Row],[Date]],"yyyymmdd"))</f>
        <v/>
      </c>
      <c r="AJ220" t="str">
        <f>Table1[[#This Row],[Date2]]</f>
        <v/>
      </c>
      <c r="AK220" t="str">
        <f>IF(Table1[[#This Row],[Date]]="","",Table1[[#This Row],[Voucher Type]])</f>
        <v/>
      </c>
      <c r="AL220" t="str">
        <f>IF(Table1[[#This Row],[Date]]="","",Table1[[#This Row],[Voucher No]])</f>
        <v/>
      </c>
      <c r="AM220" t="str">
        <f>IF(Table1[[#This Row],[Date]]="","",Table1[[#This Row],[Narration]])</f>
        <v/>
      </c>
      <c r="AN220" t="str">
        <f>IF(Table1[[#This Row],[Date]]="","","tallytools-voucherentry-adhjadhh-"&amp;$AH$1&amp;ROW())</f>
        <v/>
      </c>
      <c r="AO220" t="str">
        <f>IF(Table1[[#This Row],[Date]]="","",$AH$1)</f>
        <v/>
      </c>
      <c r="AP220"/>
      <c r="AQ220" t="str">
        <f>IF(Table1[[#This Row],[Date]]="","","No")</f>
        <v/>
      </c>
      <c r="AR220" t="str">
        <f>IF(Table1[[#This Row],[Date]]="","",IF(Table1[[#This Row],[Net Amt]]&lt;0,"No","Yes"))</f>
        <v/>
      </c>
      <c r="AS220" t="str">
        <f>IF(Table1[[#This Row],[Date]]="","",Table1[[#This Row],[Second Ledger]])</f>
        <v/>
      </c>
      <c r="AT220" t="str">
        <f>IF(Table1[[#This Row],[Date]]="","",IF(Table1[[#This Row],[DP-1]]="Yes",-(Table1[[#This Row],[Payments]]+Table1[[#This Row],[Receipts]]),Table1[[#This Row],[Payments]]+Table1[[#This Row],[Receipts]]))</f>
        <v/>
      </c>
      <c r="AU220"/>
      <c r="AV220" t="str">
        <f>IF(Table1[[#This Row],[Bill Ref No]]="","",Table1[[#This Row],[Bill Ref No]])</f>
        <v/>
      </c>
      <c r="AW220" t="str">
        <f>IF(Table1[[#This Row],[Bill ref name]]="","","New Ref")</f>
        <v/>
      </c>
      <c r="AX220" t="str">
        <f>IF(Table1[[#This Row],[Bill ref name]]="","",Table1[[#This Row],[Amount-1]])</f>
        <v/>
      </c>
      <c r="AY220"/>
      <c r="AZ220"/>
      <c r="BA220" t="str">
        <f>IF(Table1[[#This Row],[Cost Centre]]="","","Primary Cost Category")</f>
        <v/>
      </c>
      <c r="BB220" t="str">
        <f>IF(Table1[[#This Row],[Cost Centre]]="","",Table1[[#This Row],[DP-1]])</f>
        <v/>
      </c>
      <c r="BC220"/>
      <c r="BD220" t="str">
        <f>IF(Table1[[#This Row],[Cost Centre]]="","",Table1[[#This Row],[Cost Centre]])</f>
        <v/>
      </c>
      <c r="BE220" t="str">
        <f>IF(Table1[[#This Row],[Cost Centre]]="","",Table1[[#This Row],[Amount-1]])</f>
        <v/>
      </c>
      <c r="BF220"/>
      <c r="BG220"/>
      <c r="BH220"/>
      <c r="BI220"/>
      <c r="BJ220" t="str">
        <f>IF(Table1[[#This Row],[Date]]="","","No")</f>
        <v/>
      </c>
      <c r="BK220" t="str">
        <f>IF(Table1[[#This Row],[Date]]="","",IF(Table1[[#This Row],[Net Amt]]&lt;0,"Yes","No"))</f>
        <v/>
      </c>
      <c r="BL220" t="str">
        <f>IF(Table1[[#This Row],[Date]]="","",$C$3)</f>
        <v/>
      </c>
      <c r="BM220" t="str">
        <f>IF(Table1[[#This Row],[Date]]="","",-Table1[[#This Row],[Amount-1]])</f>
        <v/>
      </c>
      <c r="BO220" t="str">
        <f>IF(Table1[[#This Row],[Transaction Type]]="","",Table1[[#This Row],[Transaction Type]])</f>
        <v/>
      </c>
      <c r="BP220" t="str">
        <f>IF(Table1[[#This Row],[Instrument No.]]="","",Table1[[#This Row],[Instrument No.]])</f>
        <v/>
      </c>
      <c r="BQ220" t="str">
        <f>IF(Table1[[#This Row],[Instrument No.]]="","",Table1[[#This Row],[Amount-2]])</f>
        <v/>
      </c>
      <c r="BR220" t="str">
        <f>IF(Table1[[#This Row],[Instrument date]]="","",TEXT(Table1[[#This Row],[Instrument date]],"yyyymmdd"))</f>
        <v/>
      </c>
      <c r="BU220" s="48"/>
      <c r="BV220" s="48"/>
    </row>
    <row r="221" spans="1:74">
      <c r="A221" s="16">
        <f t="shared" si="3"/>
        <v>216</v>
      </c>
      <c r="B221" s="17"/>
      <c r="C221" s="57"/>
      <c r="D221" s="61"/>
      <c r="E221" s="61"/>
      <c r="F221" s="57"/>
      <c r="G221" s="18"/>
      <c r="H2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1" s="18"/>
      <c r="J221" s="18"/>
      <c r="K221" s="18"/>
      <c r="L221" s="18"/>
      <c r="M221" s="18"/>
      <c r="N221" s="51"/>
      <c r="O221" s="14">
        <f>IF(Table1[[#This Row],[Date]]="",COUNTA(B222:$B$1005),0)</f>
        <v>0</v>
      </c>
      <c r="P221" s="14">
        <f>IF(COUNTA(Table1[[#This Row],[Payments]:[Receipts]])=0,0,(IF(COUNTA(Table1[[#This Row],[Payments]:[Receipts]])&gt;1,1,0)))</f>
        <v>0</v>
      </c>
      <c r="Q221" s="14">
        <f>IF(Table1[[#This Row],[Date]]="",0,IF(AND(Table1[[#This Row],[Date]]&gt;=$Q$2,Table1[[#This Row],[Date]]&lt;=$Q$3),0,1))</f>
        <v>0</v>
      </c>
      <c r="R221" s="14">
        <f>IF(Table1[[#This Row],[Payments]]="",0,IF(ISNUMBER(Table1[[#This Row],[Payments]]),0,1))</f>
        <v>0</v>
      </c>
      <c r="S221" s="14">
        <f>IF(Table1[[#This Row],[Receipts]]="",0,IF(ISNUMBER(Table1[[#This Row],[Receipts]]),0,1))</f>
        <v>0</v>
      </c>
      <c r="T221" s="14">
        <f>IF(LEN(Table1[[#This Row],[Second Ledger]])&gt;0,IF(TYPE(VLOOKUP(Table1[[#This Row],[Second Ledger]],$CZ:$CZ,1,FALSE))=16,1,0),0)</f>
        <v>0</v>
      </c>
      <c r="U221" s="14">
        <f>IF(Table1[[#This Row],[Date]]="",0,IF(Table1[[#This Row],[Voucher Type]]&gt;0,IF(TYPE(VLOOKUP(Table1[[#This Row],[Voucher Type]],Table1[[#All],[Voucher Type Master]],1,FALSE))=16,1,0),0))</f>
        <v>0</v>
      </c>
      <c r="V2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1" s="14">
        <f>IF(LEN(Table1[[#This Row],[Cost Centre]])&gt;0,IF(TYPE(VLOOKUP(Table1[[#This Row],[Cost Centre]],$DA:$DA,1,FALSE))=16,1,0),0)</f>
        <v>0</v>
      </c>
      <c r="X221" s="14">
        <f>Table1[[#This Row],[Payments]]-Table1[[#This Row],[Receipts]]</f>
        <v>0</v>
      </c>
      <c r="Y221" s="14"/>
      <c r="Z221" s="14"/>
      <c r="AA221" s="14"/>
      <c r="AB221" s="13"/>
      <c r="AC221" s="39"/>
      <c r="AD221" s="39"/>
      <c r="AE221" s="39"/>
      <c r="AF221" s="39"/>
      <c r="AG221" s="42"/>
      <c r="AH2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1" t="str">
        <f>IF(Table1[[#This Row],[Date]]="","",TEXT(Table1[[#This Row],[Date]],"yyyymmdd"))</f>
        <v/>
      </c>
      <c r="AJ221" t="str">
        <f>Table1[[#This Row],[Date2]]</f>
        <v/>
      </c>
      <c r="AK221" t="str">
        <f>IF(Table1[[#This Row],[Date]]="","",Table1[[#This Row],[Voucher Type]])</f>
        <v/>
      </c>
      <c r="AL221" t="str">
        <f>IF(Table1[[#This Row],[Date]]="","",Table1[[#This Row],[Voucher No]])</f>
        <v/>
      </c>
      <c r="AM221" t="str">
        <f>IF(Table1[[#This Row],[Date]]="","",Table1[[#This Row],[Narration]])</f>
        <v/>
      </c>
      <c r="AN221" t="str">
        <f>IF(Table1[[#This Row],[Date]]="","","tallytools-voucherentry-adhjadhh-"&amp;$AH$1&amp;ROW())</f>
        <v/>
      </c>
      <c r="AO221" t="str">
        <f>IF(Table1[[#This Row],[Date]]="","",$AH$1)</f>
        <v/>
      </c>
      <c r="AP221"/>
      <c r="AQ221" t="str">
        <f>IF(Table1[[#This Row],[Date]]="","","No")</f>
        <v/>
      </c>
      <c r="AR221" t="str">
        <f>IF(Table1[[#This Row],[Date]]="","",IF(Table1[[#This Row],[Net Amt]]&lt;0,"No","Yes"))</f>
        <v/>
      </c>
      <c r="AS221" t="str">
        <f>IF(Table1[[#This Row],[Date]]="","",Table1[[#This Row],[Second Ledger]])</f>
        <v/>
      </c>
      <c r="AT221" t="str">
        <f>IF(Table1[[#This Row],[Date]]="","",IF(Table1[[#This Row],[DP-1]]="Yes",-(Table1[[#This Row],[Payments]]+Table1[[#This Row],[Receipts]]),Table1[[#This Row],[Payments]]+Table1[[#This Row],[Receipts]]))</f>
        <v/>
      </c>
      <c r="AU221"/>
      <c r="AV221" t="str">
        <f>IF(Table1[[#This Row],[Bill Ref No]]="","",Table1[[#This Row],[Bill Ref No]])</f>
        <v/>
      </c>
      <c r="AW221" t="str">
        <f>IF(Table1[[#This Row],[Bill ref name]]="","","New Ref")</f>
        <v/>
      </c>
      <c r="AX221" t="str">
        <f>IF(Table1[[#This Row],[Bill ref name]]="","",Table1[[#This Row],[Amount-1]])</f>
        <v/>
      </c>
      <c r="AY221"/>
      <c r="AZ221"/>
      <c r="BA221" t="str">
        <f>IF(Table1[[#This Row],[Cost Centre]]="","","Primary Cost Category")</f>
        <v/>
      </c>
      <c r="BB221" t="str">
        <f>IF(Table1[[#This Row],[Cost Centre]]="","",Table1[[#This Row],[DP-1]])</f>
        <v/>
      </c>
      <c r="BC221"/>
      <c r="BD221" t="str">
        <f>IF(Table1[[#This Row],[Cost Centre]]="","",Table1[[#This Row],[Cost Centre]])</f>
        <v/>
      </c>
      <c r="BE221" t="str">
        <f>IF(Table1[[#This Row],[Cost Centre]]="","",Table1[[#This Row],[Amount-1]])</f>
        <v/>
      </c>
      <c r="BF221"/>
      <c r="BG221"/>
      <c r="BH221"/>
      <c r="BI221"/>
      <c r="BJ221" t="str">
        <f>IF(Table1[[#This Row],[Date]]="","","No")</f>
        <v/>
      </c>
      <c r="BK221" t="str">
        <f>IF(Table1[[#This Row],[Date]]="","",IF(Table1[[#This Row],[Net Amt]]&lt;0,"Yes","No"))</f>
        <v/>
      </c>
      <c r="BL221" t="str">
        <f>IF(Table1[[#This Row],[Date]]="","",$C$3)</f>
        <v/>
      </c>
      <c r="BM221" t="str">
        <f>IF(Table1[[#This Row],[Date]]="","",-Table1[[#This Row],[Amount-1]])</f>
        <v/>
      </c>
      <c r="BO221" t="str">
        <f>IF(Table1[[#This Row],[Transaction Type]]="","",Table1[[#This Row],[Transaction Type]])</f>
        <v/>
      </c>
      <c r="BP221" t="str">
        <f>IF(Table1[[#This Row],[Instrument No.]]="","",Table1[[#This Row],[Instrument No.]])</f>
        <v/>
      </c>
      <c r="BQ221" t="str">
        <f>IF(Table1[[#This Row],[Instrument No.]]="","",Table1[[#This Row],[Amount-2]])</f>
        <v/>
      </c>
      <c r="BR221" t="str">
        <f>IF(Table1[[#This Row],[Instrument date]]="","",TEXT(Table1[[#This Row],[Instrument date]],"yyyymmdd"))</f>
        <v/>
      </c>
      <c r="BU221" s="48"/>
      <c r="BV221" s="48"/>
    </row>
    <row r="222" spans="1:74">
      <c r="A222" s="16">
        <f t="shared" si="3"/>
        <v>217</v>
      </c>
      <c r="B222" s="17"/>
      <c r="C222" s="57"/>
      <c r="D222" s="61"/>
      <c r="E222" s="61"/>
      <c r="F222" s="57"/>
      <c r="G222" s="18"/>
      <c r="H2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2" s="18"/>
      <c r="J222" s="18"/>
      <c r="K222" s="18"/>
      <c r="L222" s="18"/>
      <c r="M222" s="18"/>
      <c r="N222" s="51"/>
      <c r="O222" s="14">
        <f>IF(Table1[[#This Row],[Date]]="",COUNTA(B223:$B$1005),0)</f>
        <v>0</v>
      </c>
      <c r="P222" s="14">
        <f>IF(COUNTA(Table1[[#This Row],[Payments]:[Receipts]])=0,0,(IF(COUNTA(Table1[[#This Row],[Payments]:[Receipts]])&gt;1,1,0)))</f>
        <v>0</v>
      </c>
      <c r="Q222" s="14">
        <f>IF(Table1[[#This Row],[Date]]="",0,IF(AND(Table1[[#This Row],[Date]]&gt;=$Q$2,Table1[[#This Row],[Date]]&lt;=$Q$3),0,1))</f>
        <v>0</v>
      </c>
      <c r="R222" s="14">
        <f>IF(Table1[[#This Row],[Payments]]="",0,IF(ISNUMBER(Table1[[#This Row],[Payments]]),0,1))</f>
        <v>0</v>
      </c>
      <c r="S222" s="14">
        <f>IF(Table1[[#This Row],[Receipts]]="",0,IF(ISNUMBER(Table1[[#This Row],[Receipts]]),0,1))</f>
        <v>0</v>
      </c>
      <c r="T222" s="14">
        <f>IF(LEN(Table1[[#This Row],[Second Ledger]])&gt;0,IF(TYPE(VLOOKUP(Table1[[#This Row],[Second Ledger]],$CZ:$CZ,1,FALSE))=16,1,0),0)</f>
        <v>0</v>
      </c>
      <c r="U222" s="14">
        <f>IF(Table1[[#This Row],[Date]]="",0,IF(Table1[[#This Row],[Voucher Type]]&gt;0,IF(TYPE(VLOOKUP(Table1[[#This Row],[Voucher Type]],Table1[[#All],[Voucher Type Master]],1,FALSE))=16,1,0),0))</f>
        <v>0</v>
      </c>
      <c r="V2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2" s="14">
        <f>IF(LEN(Table1[[#This Row],[Cost Centre]])&gt;0,IF(TYPE(VLOOKUP(Table1[[#This Row],[Cost Centre]],$DA:$DA,1,FALSE))=16,1,0),0)</f>
        <v>0</v>
      </c>
      <c r="X222" s="14">
        <f>Table1[[#This Row],[Payments]]-Table1[[#This Row],[Receipts]]</f>
        <v>0</v>
      </c>
      <c r="Y222" s="14"/>
      <c r="Z222" s="14"/>
      <c r="AA222" s="14"/>
      <c r="AB222" s="13"/>
      <c r="AC222" s="39"/>
      <c r="AD222" s="39"/>
      <c r="AE222" s="39"/>
      <c r="AF222" s="39"/>
      <c r="AG222" s="42"/>
      <c r="AH2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2" t="str">
        <f>IF(Table1[[#This Row],[Date]]="","",TEXT(Table1[[#This Row],[Date]],"yyyymmdd"))</f>
        <v/>
      </c>
      <c r="AJ222" t="str">
        <f>Table1[[#This Row],[Date2]]</f>
        <v/>
      </c>
      <c r="AK222" t="str">
        <f>IF(Table1[[#This Row],[Date]]="","",Table1[[#This Row],[Voucher Type]])</f>
        <v/>
      </c>
      <c r="AL222" t="str">
        <f>IF(Table1[[#This Row],[Date]]="","",Table1[[#This Row],[Voucher No]])</f>
        <v/>
      </c>
      <c r="AM222" t="str">
        <f>IF(Table1[[#This Row],[Date]]="","",Table1[[#This Row],[Narration]])</f>
        <v/>
      </c>
      <c r="AN222" t="str">
        <f>IF(Table1[[#This Row],[Date]]="","","tallytools-voucherentry-adhjadhh-"&amp;$AH$1&amp;ROW())</f>
        <v/>
      </c>
      <c r="AO222" t="str">
        <f>IF(Table1[[#This Row],[Date]]="","",$AH$1)</f>
        <v/>
      </c>
      <c r="AP222"/>
      <c r="AQ222" t="str">
        <f>IF(Table1[[#This Row],[Date]]="","","No")</f>
        <v/>
      </c>
      <c r="AR222" t="str">
        <f>IF(Table1[[#This Row],[Date]]="","",IF(Table1[[#This Row],[Net Amt]]&lt;0,"No","Yes"))</f>
        <v/>
      </c>
      <c r="AS222" t="str">
        <f>IF(Table1[[#This Row],[Date]]="","",Table1[[#This Row],[Second Ledger]])</f>
        <v/>
      </c>
      <c r="AT222" t="str">
        <f>IF(Table1[[#This Row],[Date]]="","",IF(Table1[[#This Row],[DP-1]]="Yes",-(Table1[[#This Row],[Payments]]+Table1[[#This Row],[Receipts]]),Table1[[#This Row],[Payments]]+Table1[[#This Row],[Receipts]]))</f>
        <v/>
      </c>
      <c r="AU222"/>
      <c r="AV222" t="str">
        <f>IF(Table1[[#This Row],[Bill Ref No]]="","",Table1[[#This Row],[Bill Ref No]])</f>
        <v/>
      </c>
      <c r="AW222" t="str">
        <f>IF(Table1[[#This Row],[Bill ref name]]="","","New Ref")</f>
        <v/>
      </c>
      <c r="AX222" t="str">
        <f>IF(Table1[[#This Row],[Bill ref name]]="","",Table1[[#This Row],[Amount-1]])</f>
        <v/>
      </c>
      <c r="AY222"/>
      <c r="AZ222"/>
      <c r="BA222" t="str">
        <f>IF(Table1[[#This Row],[Cost Centre]]="","","Primary Cost Category")</f>
        <v/>
      </c>
      <c r="BB222" t="str">
        <f>IF(Table1[[#This Row],[Cost Centre]]="","",Table1[[#This Row],[DP-1]])</f>
        <v/>
      </c>
      <c r="BC222"/>
      <c r="BD222" t="str">
        <f>IF(Table1[[#This Row],[Cost Centre]]="","",Table1[[#This Row],[Cost Centre]])</f>
        <v/>
      </c>
      <c r="BE222" t="str">
        <f>IF(Table1[[#This Row],[Cost Centre]]="","",Table1[[#This Row],[Amount-1]])</f>
        <v/>
      </c>
      <c r="BF222"/>
      <c r="BG222"/>
      <c r="BH222"/>
      <c r="BI222"/>
      <c r="BJ222" t="str">
        <f>IF(Table1[[#This Row],[Date]]="","","No")</f>
        <v/>
      </c>
      <c r="BK222" t="str">
        <f>IF(Table1[[#This Row],[Date]]="","",IF(Table1[[#This Row],[Net Amt]]&lt;0,"Yes","No"))</f>
        <v/>
      </c>
      <c r="BL222" t="str">
        <f>IF(Table1[[#This Row],[Date]]="","",$C$3)</f>
        <v/>
      </c>
      <c r="BM222" t="str">
        <f>IF(Table1[[#This Row],[Date]]="","",-Table1[[#This Row],[Amount-1]])</f>
        <v/>
      </c>
      <c r="BO222" t="str">
        <f>IF(Table1[[#This Row],[Transaction Type]]="","",Table1[[#This Row],[Transaction Type]])</f>
        <v/>
      </c>
      <c r="BP222" t="str">
        <f>IF(Table1[[#This Row],[Instrument No.]]="","",Table1[[#This Row],[Instrument No.]])</f>
        <v/>
      </c>
      <c r="BQ222" t="str">
        <f>IF(Table1[[#This Row],[Instrument No.]]="","",Table1[[#This Row],[Amount-2]])</f>
        <v/>
      </c>
      <c r="BR222" t="str">
        <f>IF(Table1[[#This Row],[Instrument date]]="","",TEXT(Table1[[#This Row],[Instrument date]],"yyyymmdd"))</f>
        <v/>
      </c>
      <c r="BU222" s="48"/>
      <c r="BV222" s="48"/>
    </row>
    <row r="223" spans="1:74">
      <c r="A223" s="16">
        <f t="shared" si="3"/>
        <v>218</v>
      </c>
      <c r="B223" s="17"/>
      <c r="C223" s="57"/>
      <c r="D223" s="61"/>
      <c r="E223" s="61"/>
      <c r="F223" s="57"/>
      <c r="G223" s="18"/>
      <c r="H2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3" s="18"/>
      <c r="J223" s="18"/>
      <c r="K223" s="18"/>
      <c r="L223" s="18"/>
      <c r="M223" s="18"/>
      <c r="N223" s="51"/>
      <c r="O223" s="14">
        <f>IF(Table1[[#This Row],[Date]]="",COUNTA(B224:$B$1005),0)</f>
        <v>0</v>
      </c>
      <c r="P223" s="14">
        <f>IF(COUNTA(Table1[[#This Row],[Payments]:[Receipts]])=0,0,(IF(COUNTA(Table1[[#This Row],[Payments]:[Receipts]])&gt;1,1,0)))</f>
        <v>0</v>
      </c>
      <c r="Q223" s="14">
        <f>IF(Table1[[#This Row],[Date]]="",0,IF(AND(Table1[[#This Row],[Date]]&gt;=$Q$2,Table1[[#This Row],[Date]]&lt;=$Q$3),0,1))</f>
        <v>0</v>
      </c>
      <c r="R223" s="14">
        <f>IF(Table1[[#This Row],[Payments]]="",0,IF(ISNUMBER(Table1[[#This Row],[Payments]]),0,1))</f>
        <v>0</v>
      </c>
      <c r="S223" s="14">
        <f>IF(Table1[[#This Row],[Receipts]]="",0,IF(ISNUMBER(Table1[[#This Row],[Receipts]]),0,1))</f>
        <v>0</v>
      </c>
      <c r="T223" s="14">
        <f>IF(LEN(Table1[[#This Row],[Second Ledger]])&gt;0,IF(TYPE(VLOOKUP(Table1[[#This Row],[Second Ledger]],$CZ:$CZ,1,FALSE))=16,1,0),0)</f>
        <v>0</v>
      </c>
      <c r="U223" s="14">
        <f>IF(Table1[[#This Row],[Date]]="",0,IF(Table1[[#This Row],[Voucher Type]]&gt;0,IF(TYPE(VLOOKUP(Table1[[#This Row],[Voucher Type]],Table1[[#All],[Voucher Type Master]],1,FALSE))=16,1,0),0))</f>
        <v>0</v>
      </c>
      <c r="V2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3" s="14">
        <f>IF(LEN(Table1[[#This Row],[Cost Centre]])&gt;0,IF(TYPE(VLOOKUP(Table1[[#This Row],[Cost Centre]],$DA:$DA,1,FALSE))=16,1,0),0)</f>
        <v>0</v>
      </c>
      <c r="X223" s="14">
        <f>Table1[[#This Row],[Payments]]-Table1[[#This Row],[Receipts]]</f>
        <v>0</v>
      </c>
      <c r="Y223" s="14"/>
      <c r="Z223" s="14"/>
      <c r="AA223" s="14"/>
      <c r="AB223" s="13"/>
      <c r="AC223" s="39"/>
      <c r="AD223" s="39"/>
      <c r="AE223" s="39"/>
      <c r="AF223" s="39"/>
      <c r="AG223" s="42"/>
      <c r="AH2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3" t="str">
        <f>IF(Table1[[#This Row],[Date]]="","",TEXT(Table1[[#This Row],[Date]],"yyyymmdd"))</f>
        <v/>
      </c>
      <c r="AJ223" t="str">
        <f>Table1[[#This Row],[Date2]]</f>
        <v/>
      </c>
      <c r="AK223" t="str">
        <f>IF(Table1[[#This Row],[Date]]="","",Table1[[#This Row],[Voucher Type]])</f>
        <v/>
      </c>
      <c r="AL223" t="str">
        <f>IF(Table1[[#This Row],[Date]]="","",Table1[[#This Row],[Voucher No]])</f>
        <v/>
      </c>
      <c r="AM223" t="str">
        <f>IF(Table1[[#This Row],[Date]]="","",Table1[[#This Row],[Narration]])</f>
        <v/>
      </c>
      <c r="AN223" t="str">
        <f>IF(Table1[[#This Row],[Date]]="","","tallytools-voucherentry-adhjadhh-"&amp;$AH$1&amp;ROW())</f>
        <v/>
      </c>
      <c r="AO223" t="str">
        <f>IF(Table1[[#This Row],[Date]]="","",$AH$1)</f>
        <v/>
      </c>
      <c r="AP223"/>
      <c r="AQ223" t="str">
        <f>IF(Table1[[#This Row],[Date]]="","","No")</f>
        <v/>
      </c>
      <c r="AR223" t="str">
        <f>IF(Table1[[#This Row],[Date]]="","",IF(Table1[[#This Row],[Net Amt]]&lt;0,"No","Yes"))</f>
        <v/>
      </c>
      <c r="AS223" t="str">
        <f>IF(Table1[[#This Row],[Date]]="","",Table1[[#This Row],[Second Ledger]])</f>
        <v/>
      </c>
      <c r="AT223" t="str">
        <f>IF(Table1[[#This Row],[Date]]="","",IF(Table1[[#This Row],[DP-1]]="Yes",-(Table1[[#This Row],[Payments]]+Table1[[#This Row],[Receipts]]),Table1[[#This Row],[Payments]]+Table1[[#This Row],[Receipts]]))</f>
        <v/>
      </c>
      <c r="AU223"/>
      <c r="AV223" t="str">
        <f>IF(Table1[[#This Row],[Bill Ref No]]="","",Table1[[#This Row],[Bill Ref No]])</f>
        <v/>
      </c>
      <c r="AW223" t="str">
        <f>IF(Table1[[#This Row],[Bill ref name]]="","","New Ref")</f>
        <v/>
      </c>
      <c r="AX223" t="str">
        <f>IF(Table1[[#This Row],[Bill ref name]]="","",Table1[[#This Row],[Amount-1]])</f>
        <v/>
      </c>
      <c r="AY223"/>
      <c r="AZ223"/>
      <c r="BA223" t="str">
        <f>IF(Table1[[#This Row],[Cost Centre]]="","","Primary Cost Category")</f>
        <v/>
      </c>
      <c r="BB223" t="str">
        <f>IF(Table1[[#This Row],[Cost Centre]]="","",Table1[[#This Row],[DP-1]])</f>
        <v/>
      </c>
      <c r="BC223"/>
      <c r="BD223" t="str">
        <f>IF(Table1[[#This Row],[Cost Centre]]="","",Table1[[#This Row],[Cost Centre]])</f>
        <v/>
      </c>
      <c r="BE223" t="str">
        <f>IF(Table1[[#This Row],[Cost Centre]]="","",Table1[[#This Row],[Amount-1]])</f>
        <v/>
      </c>
      <c r="BF223"/>
      <c r="BG223"/>
      <c r="BH223"/>
      <c r="BI223"/>
      <c r="BJ223" t="str">
        <f>IF(Table1[[#This Row],[Date]]="","","No")</f>
        <v/>
      </c>
      <c r="BK223" t="str">
        <f>IF(Table1[[#This Row],[Date]]="","",IF(Table1[[#This Row],[Net Amt]]&lt;0,"Yes","No"))</f>
        <v/>
      </c>
      <c r="BL223" t="str">
        <f>IF(Table1[[#This Row],[Date]]="","",$C$3)</f>
        <v/>
      </c>
      <c r="BM223" t="str">
        <f>IF(Table1[[#This Row],[Date]]="","",-Table1[[#This Row],[Amount-1]])</f>
        <v/>
      </c>
      <c r="BO223" t="str">
        <f>IF(Table1[[#This Row],[Transaction Type]]="","",Table1[[#This Row],[Transaction Type]])</f>
        <v/>
      </c>
      <c r="BP223" t="str">
        <f>IF(Table1[[#This Row],[Instrument No.]]="","",Table1[[#This Row],[Instrument No.]])</f>
        <v/>
      </c>
      <c r="BQ223" t="str">
        <f>IF(Table1[[#This Row],[Instrument No.]]="","",Table1[[#This Row],[Amount-2]])</f>
        <v/>
      </c>
      <c r="BR223" t="str">
        <f>IF(Table1[[#This Row],[Instrument date]]="","",TEXT(Table1[[#This Row],[Instrument date]],"yyyymmdd"))</f>
        <v/>
      </c>
      <c r="BU223" s="48"/>
      <c r="BV223" s="48"/>
    </row>
    <row r="224" spans="1:74">
      <c r="A224" s="16">
        <f t="shared" si="3"/>
        <v>219</v>
      </c>
      <c r="B224" s="17"/>
      <c r="C224" s="57"/>
      <c r="D224" s="61"/>
      <c r="E224" s="61"/>
      <c r="F224" s="57"/>
      <c r="G224" s="18"/>
      <c r="H2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4" s="18"/>
      <c r="J224" s="18"/>
      <c r="K224" s="18"/>
      <c r="L224" s="18"/>
      <c r="M224" s="18"/>
      <c r="N224" s="51"/>
      <c r="O224" s="14">
        <f>IF(Table1[[#This Row],[Date]]="",COUNTA(B225:$B$1005),0)</f>
        <v>0</v>
      </c>
      <c r="P224" s="14">
        <f>IF(COUNTA(Table1[[#This Row],[Payments]:[Receipts]])=0,0,(IF(COUNTA(Table1[[#This Row],[Payments]:[Receipts]])&gt;1,1,0)))</f>
        <v>0</v>
      </c>
      <c r="Q224" s="14">
        <f>IF(Table1[[#This Row],[Date]]="",0,IF(AND(Table1[[#This Row],[Date]]&gt;=$Q$2,Table1[[#This Row],[Date]]&lt;=$Q$3),0,1))</f>
        <v>0</v>
      </c>
      <c r="R224" s="14">
        <f>IF(Table1[[#This Row],[Payments]]="",0,IF(ISNUMBER(Table1[[#This Row],[Payments]]),0,1))</f>
        <v>0</v>
      </c>
      <c r="S224" s="14">
        <f>IF(Table1[[#This Row],[Receipts]]="",0,IF(ISNUMBER(Table1[[#This Row],[Receipts]]),0,1))</f>
        <v>0</v>
      </c>
      <c r="T224" s="14">
        <f>IF(LEN(Table1[[#This Row],[Second Ledger]])&gt;0,IF(TYPE(VLOOKUP(Table1[[#This Row],[Second Ledger]],$CZ:$CZ,1,FALSE))=16,1,0),0)</f>
        <v>0</v>
      </c>
      <c r="U224" s="14">
        <f>IF(Table1[[#This Row],[Date]]="",0,IF(Table1[[#This Row],[Voucher Type]]&gt;0,IF(TYPE(VLOOKUP(Table1[[#This Row],[Voucher Type]],Table1[[#All],[Voucher Type Master]],1,FALSE))=16,1,0),0))</f>
        <v>0</v>
      </c>
      <c r="V2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4" s="14">
        <f>IF(LEN(Table1[[#This Row],[Cost Centre]])&gt;0,IF(TYPE(VLOOKUP(Table1[[#This Row],[Cost Centre]],$DA:$DA,1,FALSE))=16,1,0),0)</f>
        <v>0</v>
      </c>
      <c r="X224" s="14">
        <f>Table1[[#This Row],[Payments]]-Table1[[#This Row],[Receipts]]</f>
        <v>0</v>
      </c>
      <c r="Y224" s="14"/>
      <c r="Z224" s="14"/>
      <c r="AA224" s="14"/>
      <c r="AB224" s="13"/>
      <c r="AC224" s="39"/>
      <c r="AD224" s="39"/>
      <c r="AE224" s="39"/>
      <c r="AF224" s="39"/>
      <c r="AG224" s="42"/>
      <c r="AH2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4" t="str">
        <f>IF(Table1[[#This Row],[Date]]="","",TEXT(Table1[[#This Row],[Date]],"yyyymmdd"))</f>
        <v/>
      </c>
      <c r="AJ224" t="str">
        <f>Table1[[#This Row],[Date2]]</f>
        <v/>
      </c>
      <c r="AK224" t="str">
        <f>IF(Table1[[#This Row],[Date]]="","",Table1[[#This Row],[Voucher Type]])</f>
        <v/>
      </c>
      <c r="AL224" t="str">
        <f>IF(Table1[[#This Row],[Date]]="","",Table1[[#This Row],[Voucher No]])</f>
        <v/>
      </c>
      <c r="AM224" t="str">
        <f>IF(Table1[[#This Row],[Date]]="","",Table1[[#This Row],[Narration]])</f>
        <v/>
      </c>
      <c r="AN224" t="str">
        <f>IF(Table1[[#This Row],[Date]]="","","tallytools-voucherentry-adhjadhh-"&amp;$AH$1&amp;ROW())</f>
        <v/>
      </c>
      <c r="AO224" t="str">
        <f>IF(Table1[[#This Row],[Date]]="","",$AH$1)</f>
        <v/>
      </c>
      <c r="AP224"/>
      <c r="AQ224" t="str">
        <f>IF(Table1[[#This Row],[Date]]="","","No")</f>
        <v/>
      </c>
      <c r="AR224" t="str">
        <f>IF(Table1[[#This Row],[Date]]="","",IF(Table1[[#This Row],[Net Amt]]&lt;0,"No","Yes"))</f>
        <v/>
      </c>
      <c r="AS224" t="str">
        <f>IF(Table1[[#This Row],[Date]]="","",Table1[[#This Row],[Second Ledger]])</f>
        <v/>
      </c>
      <c r="AT224" t="str">
        <f>IF(Table1[[#This Row],[Date]]="","",IF(Table1[[#This Row],[DP-1]]="Yes",-(Table1[[#This Row],[Payments]]+Table1[[#This Row],[Receipts]]),Table1[[#This Row],[Payments]]+Table1[[#This Row],[Receipts]]))</f>
        <v/>
      </c>
      <c r="AU224"/>
      <c r="AV224" t="str">
        <f>IF(Table1[[#This Row],[Bill Ref No]]="","",Table1[[#This Row],[Bill Ref No]])</f>
        <v/>
      </c>
      <c r="AW224" t="str">
        <f>IF(Table1[[#This Row],[Bill ref name]]="","","New Ref")</f>
        <v/>
      </c>
      <c r="AX224" t="str">
        <f>IF(Table1[[#This Row],[Bill ref name]]="","",Table1[[#This Row],[Amount-1]])</f>
        <v/>
      </c>
      <c r="AY224"/>
      <c r="AZ224"/>
      <c r="BA224" t="str">
        <f>IF(Table1[[#This Row],[Cost Centre]]="","","Primary Cost Category")</f>
        <v/>
      </c>
      <c r="BB224" t="str">
        <f>IF(Table1[[#This Row],[Cost Centre]]="","",Table1[[#This Row],[DP-1]])</f>
        <v/>
      </c>
      <c r="BC224"/>
      <c r="BD224" t="str">
        <f>IF(Table1[[#This Row],[Cost Centre]]="","",Table1[[#This Row],[Cost Centre]])</f>
        <v/>
      </c>
      <c r="BE224" t="str">
        <f>IF(Table1[[#This Row],[Cost Centre]]="","",Table1[[#This Row],[Amount-1]])</f>
        <v/>
      </c>
      <c r="BF224"/>
      <c r="BG224"/>
      <c r="BH224"/>
      <c r="BI224"/>
      <c r="BJ224" t="str">
        <f>IF(Table1[[#This Row],[Date]]="","","No")</f>
        <v/>
      </c>
      <c r="BK224" t="str">
        <f>IF(Table1[[#This Row],[Date]]="","",IF(Table1[[#This Row],[Net Amt]]&lt;0,"Yes","No"))</f>
        <v/>
      </c>
      <c r="BL224" t="str">
        <f>IF(Table1[[#This Row],[Date]]="","",$C$3)</f>
        <v/>
      </c>
      <c r="BM224" t="str">
        <f>IF(Table1[[#This Row],[Date]]="","",-Table1[[#This Row],[Amount-1]])</f>
        <v/>
      </c>
      <c r="BO224" t="str">
        <f>IF(Table1[[#This Row],[Transaction Type]]="","",Table1[[#This Row],[Transaction Type]])</f>
        <v/>
      </c>
      <c r="BP224" t="str">
        <f>IF(Table1[[#This Row],[Instrument No.]]="","",Table1[[#This Row],[Instrument No.]])</f>
        <v/>
      </c>
      <c r="BQ224" t="str">
        <f>IF(Table1[[#This Row],[Instrument No.]]="","",Table1[[#This Row],[Amount-2]])</f>
        <v/>
      </c>
      <c r="BR224" t="str">
        <f>IF(Table1[[#This Row],[Instrument date]]="","",TEXT(Table1[[#This Row],[Instrument date]],"yyyymmdd"))</f>
        <v/>
      </c>
      <c r="BU224" s="48"/>
      <c r="BV224" s="48"/>
    </row>
    <row r="225" spans="1:74">
      <c r="A225" s="16">
        <f t="shared" si="3"/>
        <v>220</v>
      </c>
      <c r="B225" s="17"/>
      <c r="C225" s="57"/>
      <c r="D225" s="61"/>
      <c r="E225" s="61"/>
      <c r="F225" s="57"/>
      <c r="G225" s="18"/>
      <c r="H2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5" s="18"/>
      <c r="J225" s="18"/>
      <c r="K225" s="18"/>
      <c r="L225" s="18"/>
      <c r="M225" s="18"/>
      <c r="N225" s="51"/>
      <c r="O225" s="14">
        <f>IF(Table1[[#This Row],[Date]]="",COUNTA(B226:$B$1005),0)</f>
        <v>0</v>
      </c>
      <c r="P225" s="14">
        <f>IF(COUNTA(Table1[[#This Row],[Payments]:[Receipts]])=0,0,(IF(COUNTA(Table1[[#This Row],[Payments]:[Receipts]])&gt;1,1,0)))</f>
        <v>0</v>
      </c>
      <c r="Q225" s="14">
        <f>IF(Table1[[#This Row],[Date]]="",0,IF(AND(Table1[[#This Row],[Date]]&gt;=$Q$2,Table1[[#This Row],[Date]]&lt;=$Q$3),0,1))</f>
        <v>0</v>
      </c>
      <c r="R225" s="14">
        <f>IF(Table1[[#This Row],[Payments]]="",0,IF(ISNUMBER(Table1[[#This Row],[Payments]]),0,1))</f>
        <v>0</v>
      </c>
      <c r="S225" s="14">
        <f>IF(Table1[[#This Row],[Receipts]]="",0,IF(ISNUMBER(Table1[[#This Row],[Receipts]]),0,1))</f>
        <v>0</v>
      </c>
      <c r="T225" s="14">
        <f>IF(LEN(Table1[[#This Row],[Second Ledger]])&gt;0,IF(TYPE(VLOOKUP(Table1[[#This Row],[Second Ledger]],$CZ:$CZ,1,FALSE))=16,1,0),0)</f>
        <v>0</v>
      </c>
      <c r="U225" s="14">
        <f>IF(Table1[[#This Row],[Date]]="",0,IF(Table1[[#This Row],[Voucher Type]]&gt;0,IF(TYPE(VLOOKUP(Table1[[#This Row],[Voucher Type]],Table1[[#All],[Voucher Type Master]],1,FALSE))=16,1,0),0))</f>
        <v>0</v>
      </c>
      <c r="V2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5" s="14">
        <f>IF(LEN(Table1[[#This Row],[Cost Centre]])&gt;0,IF(TYPE(VLOOKUP(Table1[[#This Row],[Cost Centre]],$DA:$DA,1,FALSE))=16,1,0),0)</f>
        <v>0</v>
      </c>
      <c r="X225" s="14">
        <f>Table1[[#This Row],[Payments]]-Table1[[#This Row],[Receipts]]</f>
        <v>0</v>
      </c>
      <c r="Y225" s="14"/>
      <c r="Z225" s="14"/>
      <c r="AA225" s="14"/>
      <c r="AB225" s="13"/>
      <c r="AC225" s="39"/>
      <c r="AD225" s="39"/>
      <c r="AE225" s="39"/>
      <c r="AF225" s="39"/>
      <c r="AG225" s="42"/>
      <c r="AH2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5" t="str">
        <f>IF(Table1[[#This Row],[Date]]="","",TEXT(Table1[[#This Row],[Date]],"yyyymmdd"))</f>
        <v/>
      </c>
      <c r="AJ225" t="str">
        <f>Table1[[#This Row],[Date2]]</f>
        <v/>
      </c>
      <c r="AK225" t="str">
        <f>IF(Table1[[#This Row],[Date]]="","",Table1[[#This Row],[Voucher Type]])</f>
        <v/>
      </c>
      <c r="AL225" t="str">
        <f>IF(Table1[[#This Row],[Date]]="","",Table1[[#This Row],[Voucher No]])</f>
        <v/>
      </c>
      <c r="AM225" t="str">
        <f>IF(Table1[[#This Row],[Date]]="","",Table1[[#This Row],[Narration]])</f>
        <v/>
      </c>
      <c r="AN225" t="str">
        <f>IF(Table1[[#This Row],[Date]]="","","tallytools-voucherentry-adhjadhh-"&amp;$AH$1&amp;ROW())</f>
        <v/>
      </c>
      <c r="AO225" t="str">
        <f>IF(Table1[[#This Row],[Date]]="","",$AH$1)</f>
        <v/>
      </c>
      <c r="AP225"/>
      <c r="AQ225" t="str">
        <f>IF(Table1[[#This Row],[Date]]="","","No")</f>
        <v/>
      </c>
      <c r="AR225" t="str">
        <f>IF(Table1[[#This Row],[Date]]="","",IF(Table1[[#This Row],[Net Amt]]&lt;0,"No","Yes"))</f>
        <v/>
      </c>
      <c r="AS225" t="str">
        <f>IF(Table1[[#This Row],[Date]]="","",Table1[[#This Row],[Second Ledger]])</f>
        <v/>
      </c>
      <c r="AT225" t="str">
        <f>IF(Table1[[#This Row],[Date]]="","",IF(Table1[[#This Row],[DP-1]]="Yes",-(Table1[[#This Row],[Payments]]+Table1[[#This Row],[Receipts]]),Table1[[#This Row],[Payments]]+Table1[[#This Row],[Receipts]]))</f>
        <v/>
      </c>
      <c r="AU225"/>
      <c r="AV225" t="str">
        <f>IF(Table1[[#This Row],[Bill Ref No]]="","",Table1[[#This Row],[Bill Ref No]])</f>
        <v/>
      </c>
      <c r="AW225" t="str">
        <f>IF(Table1[[#This Row],[Bill ref name]]="","","New Ref")</f>
        <v/>
      </c>
      <c r="AX225" t="str">
        <f>IF(Table1[[#This Row],[Bill ref name]]="","",Table1[[#This Row],[Amount-1]])</f>
        <v/>
      </c>
      <c r="AY225"/>
      <c r="AZ225"/>
      <c r="BA225" t="str">
        <f>IF(Table1[[#This Row],[Cost Centre]]="","","Primary Cost Category")</f>
        <v/>
      </c>
      <c r="BB225" t="str">
        <f>IF(Table1[[#This Row],[Cost Centre]]="","",Table1[[#This Row],[DP-1]])</f>
        <v/>
      </c>
      <c r="BC225"/>
      <c r="BD225" t="str">
        <f>IF(Table1[[#This Row],[Cost Centre]]="","",Table1[[#This Row],[Cost Centre]])</f>
        <v/>
      </c>
      <c r="BE225" t="str">
        <f>IF(Table1[[#This Row],[Cost Centre]]="","",Table1[[#This Row],[Amount-1]])</f>
        <v/>
      </c>
      <c r="BF225"/>
      <c r="BG225"/>
      <c r="BH225"/>
      <c r="BI225"/>
      <c r="BJ225" t="str">
        <f>IF(Table1[[#This Row],[Date]]="","","No")</f>
        <v/>
      </c>
      <c r="BK225" t="str">
        <f>IF(Table1[[#This Row],[Date]]="","",IF(Table1[[#This Row],[Net Amt]]&lt;0,"Yes","No"))</f>
        <v/>
      </c>
      <c r="BL225" t="str">
        <f>IF(Table1[[#This Row],[Date]]="","",$C$3)</f>
        <v/>
      </c>
      <c r="BM225" t="str">
        <f>IF(Table1[[#This Row],[Date]]="","",-Table1[[#This Row],[Amount-1]])</f>
        <v/>
      </c>
      <c r="BO225" t="str">
        <f>IF(Table1[[#This Row],[Transaction Type]]="","",Table1[[#This Row],[Transaction Type]])</f>
        <v/>
      </c>
      <c r="BP225" t="str">
        <f>IF(Table1[[#This Row],[Instrument No.]]="","",Table1[[#This Row],[Instrument No.]])</f>
        <v/>
      </c>
      <c r="BQ225" t="str">
        <f>IF(Table1[[#This Row],[Instrument No.]]="","",Table1[[#This Row],[Amount-2]])</f>
        <v/>
      </c>
      <c r="BR225" t="str">
        <f>IF(Table1[[#This Row],[Instrument date]]="","",TEXT(Table1[[#This Row],[Instrument date]],"yyyymmdd"))</f>
        <v/>
      </c>
      <c r="BU225" s="48"/>
      <c r="BV225" s="48"/>
    </row>
    <row r="226" spans="1:74">
      <c r="A226" s="16">
        <f t="shared" si="3"/>
        <v>221</v>
      </c>
      <c r="B226" s="17"/>
      <c r="C226" s="57"/>
      <c r="D226" s="61"/>
      <c r="E226" s="61"/>
      <c r="F226" s="57"/>
      <c r="G226" s="18"/>
      <c r="H2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6" s="18"/>
      <c r="J226" s="18"/>
      <c r="K226" s="18"/>
      <c r="L226" s="18"/>
      <c r="M226" s="18"/>
      <c r="N226" s="51"/>
      <c r="O226" s="14">
        <f>IF(Table1[[#This Row],[Date]]="",COUNTA(B227:$B$1005),0)</f>
        <v>0</v>
      </c>
      <c r="P226" s="14">
        <f>IF(COUNTA(Table1[[#This Row],[Payments]:[Receipts]])=0,0,(IF(COUNTA(Table1[[#This Row],[Payments]:[Receipts]])&gt;1,1,0)))</f>
        <v>0</v>
      </c>
      <c r="Q226" s="14">
        <f>IF(Table1[[#This Row],[Date]]="",0,IF(AND(Table1[[#This Row],[Date]]&gt;=$Q$2,Table1[[#This Row],[Date]]&lt;=$Q$3),0,1))</f>
        <v>0</v>
      </c>
      <c r="R226" s="14">
        <f>IF(Table1[[#This Row],[Payments]]="",0,IF(ISNUMBER(Table1[[#This Row],[Payments]]),0,1))</f>
        <v>0</v>
      </c>
      <c r="S226" s="14">
        <f>IF(Table1[[#This Row],[Receipts]]="",0,IF(ISNUMBER(Table1[[#This Row],[Receipts]]),0,1))</f>
        <v>0</v>
      </c>
      <c r="T226" s="14">
        <f>IF(LEN(Table1[[#This Row],[Second Ledger]])&gt;0,IF(TYPE(VLOOKUP(Table1[[#This Row],[Second Ledger]],$CZ:$CZ,1,FALSE))=16,1,0),0)</f>
        <v>0</v>
      </c>
      <c r="U226" s="14">
        <f>IF(Table1[[#This Row],[Date]]="",0,IF(Table1[[#This Row],[Voucher Type]]&gt;0,IF(TYPE(VLOOKUP(Table1[[#This Row],[Voucher Type]],Table1[[#All],[Voucher Type Master]],1,FALSE))=16,1,0),0))</f>
        <v>0</v>
      </c>
      <c r="V2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6" s="14">
        <f>IF(LEN(Table1[[#This Row],[Cost Centre]])&gt;0,IF(TYPE(VLOOKUP(Table1[[#This Row],[Cost Centre]],$DA:$DA,1,FALSE))=16,1,0),0)</f>
        <v>0</v>
      </c>
      <c r="X226" s="14">
        <f>Table1[[#This Row],[Payments]]-Table1[[#This Row],[Receipts]]</f>
        <v>0</v>
      </c>
      <c r="Y226" s="14"/>
      <c r="Z226" s="14"/>
      <c r="AA226" s="14"/>
      <c r="AB226" s="13"/>
      <c r="AC226" s="39"/>
      <c r="AD226" s="39"/>
      <c r="AE226" s="39"/>
      <c r="AF226" s="39"/>
      <c r="AG226" s="42"/>
      <c r="AH2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6" t="str">
        <f>IF(Table1[[#This Row],[Date]]="","",TEXT(Table1[[#This Row],[Date]],"yyyymmdd"))</f>
        <v/>
      </c>
      <c r="AJ226" t="str">
        <f>Table1[[#This Row],[Date2]]</f>
        <v/>
      </c>
      <c r="AK226" t="str">
        <f>IF(Table1[[#This Row],[Date]]="","",Table1[[#This Row],[Voucher Type]])</f>
        <v/>
      </c>
      <c r="AL226" t="str">
        <f>IF(Table1[[#This Row],[Date]]="","",Table1[[#This Row],[Voucher No]])</f>
        <v/>
      </c>
      <c r="AM226" t="str">
        <f>IF(Table1[[#This Row],[Date]]="","",Table1[[#This Row],[Narration]])</f>
        <v/>
      </c>
      <c r="AN226" t="str">
        <f>IF(Table1[[#This Row],[Date]]="","","tallytools-voucherentry-adhjadhh-"&amp;$AH$1&amp;ROW())</f>
        <v/>
      </c>
      <c r="AO226" t="str">
        <f>IF(Table1[[#This Row],[Date]]="","",$AH$1)</f>
        <v/>
      </c>
      <c r="AP226"/>
      <c r="AQ226" t="str">
        <f>IF(Table1[[#This Row],[Date]]="","","No")</f>
        <v/>
      </c>
      <c r="AR226" t="str">
        <f>IF(Table1[[#This Row],[Date]]="","",IF(Table1[[#This Row],[Net Amt]]&lt;0,"No","Yes"))</f>
        <v/>
      </c>
      <c r="AS226" t="str">
        <f>IF(Table1[[#This Row],[Date]]="","",Table1[[#This Row],[Second Ledger]])</f>
        <v/>
      </c>
      <c r="AT226" t="str">
        <f>IF(Table1[[#This Row],[Date]]="","",IF(Table1[[#This Row],[DP-1]]="Yes",-(Table1[[#This Row],[Payments]]+Table1[[#This Row],[Receipts]]),Table1[[#This Row],[Payments]]+Table1[[#This Row],[Receipts]]))</f>
        <v/>
      </c>
      <c r="AU226"/>
      <c r="AV226" t="str">
        <f>IF(Table1[[#This Row],[Bill Ref No]]="","",Table1[[#This Row],[Bill Ref No]])</f>
        <v/>
      </c>
      <c r="AW226" t="str">
        <f>IF(Table1[[#This Row],[Bill ref name]]="","","New Ref")</f>
        <v/>
      </c>
      <c r="AX226" t="str">
        <f>IF(Table1[[#This Row],[Bill ref name]]="","",Table1[[#This Row],[Amount-1]])</f>
        <v/>
      </c>
      <c r="AY226"/>
      <c r="AZ226"/>
      <c r="BA226" t="str">
        <f>IF(Table1[[#This Row],[Cost Centre]]="","","Primary Cost Category")</f>
        <v/>
      </c>
      <c r="BB226" t="str">
        <f>IF(Table1[[#This Row],[Cost Centre]]="","",Table1[[#This Row],[DP-1]])</f>
        <v/>
      </c>
      <c r="BC226"/>
      <c r="BD226" t="str">
        <f>IF(Table1[[#This Row],[Cost Centre]]="","",Table1[[#This Row],[Cost Centre]])</f>
        <v/>
      </c>
      <c r="BE226" t="str">
        <f>IF(Table1[[#This Row],[Cost Centre]]="","",Table1[[#This Row],[Amount-1]])</f>
        <v/>
      </c>
      <c r="BF226"/>
      <c r="BG226"/>
      <c r="BH226"/>
      <c r="BI226"/>
      <c r="BJ226" t="str">
        <f>IF(Table1[[#This Row],[Date]]="","","No")</f>
        <v/>
      </c>
      <c r="BK226" t="str">
        <f>IF(Table1[[#This Row],[Date]]="","",IF(Table1[[#This Row],[Net Amt]]&lt;0,"Yes","No"))</f>
        <v/>
      </c>
      <c r="BL226" t="str">
        <f>IF(Table1[[#This Row],[Date]]="","",$C$3)</f>
        <v/>
      </c>
      <c r="BM226" t="str">
        <f>IF(Table1[[#This Row],[Date]]="","",-Table1[[#This Row],[Amount-1]])</f>
        <v/>
      </c>
      <c r="BO226" t="str">
        <f>IF(Table1[[#This Row],[Transaction Type]]="","",Table1[[#This Row],[Transaction Type]])</f>
        <v/>
      </c>
      <c r="BP226" t="str">
        <f>IF(Table1[[#This Row],[Instrument No.]]="","",Table1[[#This Row],[Instrument No.]])</f>
        <v/>
      </c>
      <c r="BQ226" t="str">
        <f>IF(Table1[[#This Row],[Instrument No.]]="","",Table1[[#This Row],[Amount-2]])</f>
        <v/>
      </c>
      <c r="BR226" t="str">
        <f>IF(Table1[[#This Row],[Instrument date]]="","",TEXT(Table1[[#This Row],[Instrument date]],"yyyymmdd"))</f>
        <v/>
      </c>
      <c r="BU226" s="48"/>
      <c r="BV226" s="48"/>
    </row>
    <row r="227" spans="1:74">
      <c r="A227" s="16">
        <f t="shared" si="3"/>
        <v>222</v>
      </c>
      <c r="B227" s="17"/>
      <c r="C227" s="57"/>
      <c r="D227" s="61"/>
      <c r="E227" s="61"/>
      <c r="F227" s="57"/>
      <c r="G227" s="18"/>
      <c r="H2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7" s="18"/>
      <c r="J227" s="18"/>
      <c r="K227" s="18"/>
      <c r="L227" s="18"/>
      <c r="M227" s="18"/>
      <c r="N227" s="51"/>
      <c r="O227" s="14">
        <f>IF(Table1[[#This Row],[Date]]="",COUNTA(B228:$B$1005),0)</f>
        <v>0</v>
      </c>
      <c r="P227" s="14">
        <f>IF(COUNTA(Table1[[#This Row],[Payments]:[Receipts]])=0,0,(IF(COUNTA(Table1[[#This Row],[Payments]:[Receipts]])&gt;1,1,0)))</f>
        <v>0</v>
      </c>
      <c r="Q227" s="14">
        <f>IF(Table1[[#This Row],[Date]]="",0,IF(AND(Table1[[#This Row],[Date]]&gt;=$Q$2,Table1[[#This Row],[Date]]&lt;=$Q$3),0,1))</f>
        <v>0</v>
      </c>
      <c r="R227" s="14">
        <f>IF(Table1[[#This Row],[Payments]]="",0,IF(ISNUMBER(Table1[[#This Row],[Payments]]),0,1))</f>
        <v>0</v>
      </c>
      <c r="S227" s="14">
        <f>IF(Table1[[#This Row],[Receipts]]="",0,IF(ISNUMBER(Table1[[#This Row],[Receipts]]),0,1))</f>
        <v>0</v>
      </c>
      <c r="T227" s="14">
        <f>IF(LEN(Table1[[#This Row],[Second Ledger]])&gt;0,IF(TYPE(VLOOKUP(Table1[[#This Row],[Second Ledger]],$CZ:$CZ,1,FALSE))=16,1,0),0)</f>
        <v>0</v>
      </c>
      <c r="U227" s="14">
        <f>IF(Table1[[#This Row],[Date]]="",0,IF(Table1[[#This Row],[Voucher Type]]&gt;0,IF(TYPE(VLOOKUP(Table1[[#This Row],[Voucher Type]],Table1[[#All],[Voucher Type Master]],1,FALSE))=16,1,0),0))</f>
        <v>0</v>
      </c>
      <c r="V2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7" s="14">
        <f>IF(LEN(Table1[[#This Row],[Cost Centre]])&gt;0,IF(TYPE(VLOOKUP(Table1[[#This Row],[Cost Centre]],$DA:$DA,1,FALSE))=16,1,0),0)</f>
        <v>0</v>
      </c>
      <c r="X227" s="14">
        <f>Table1[[#This Row],[Payments]]-Table1[[#This Row],[Receipts]]</f>
        <v>0</v>
      </c>
      <c r="Y227" s="14"/>
      <c r="Z227" s="14"/>
      <c r="AA227" s="14"/>
      <c r="AB227" s="13"/>
      <c r="AC227" s="39"/>
      <c r="AD227" s="39"/>
      <c r="AE227" s="39"/>
      <c r="AF227" s="39"/>
      <c r="AG227" s="42"/>
      <c r="AH2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7" t="str">
        <f>IF(Table1[[#This Row],[Date]]="","",TEXT(Table1[[#This Row],[Date]],"yyyymmdd"))</f>
        <v/>
      </c>
      <c r="AJ227" t="str">
        <f>Table1[[#This Row],[Date2]]</f>
        <v/>
      </c>
      <c r="AK227" t="str">
        <f>IF(Table1[[#This Row],[Date]]="","",Table1[[#This Row],[Voucher Type]])</f>
        <v/>
      </c>
      <c r="AL227" t="str">
        <f>IF(Table1[[#This Row],[Date]]="","",Table1[[#This Row],[Voucher No]])</f>
        <v/>
      </c>
      <c r="AM227" t="str">
        <f>IF(Table1[[#This Row],[Date]]="","",Table1[[#This Row],[Narration]])</f>
        <v/>
      </c>
      <c r="AN227" t="str">
        <f>IF(Table1[[#This Row],[Date]]="","","tallytools-voucherentry-adhjadhh-"&amp;$AH$1&amp;ROW())</f>
        <v/>
      </c>
      <c r="AO227" t="str">
        <f>IF(Table1[[#This Row],[Date]]="","",$AH$1)</f>
        <v/>
      </c>
      <c r="AP227"/>
      <c r="AQ227" t="str">
        <f>IF(Table1[[#This Row],[Date]]="","","No")</f>
        <v/>
      </c>
      <c r="AR227" t="str">
        <f>IF(Table1[[#This Row],[Date]]="","",IF(Table1[[#This Row],[Net Amt]]&lt;0,"No","Yes"))</f>
        <v/>
      </c>
      <c r="AS227" t="str">
        <f>IF(Table1[[#This Row],[Date]]="","",Table1[[#This Row],[Second Ledger]])</f>
        <v/>
      </c>
      <c r="AT227" t="str">
        <f>IF(Table1[[#This Row],[Date]]="","",IF(Table1[[#This Row],[DP-1]]="Yes",-(Table1[[#This Row],[Payments]]+Table1[[#This Row],[Receipts]]),Table1[[#This Row],[Payments]]+Table1[[#This Row],[Receipts]]))</f>
        <v/>
      </c>
      <c r="AU227"/>
      <c r="AV227" t="str">
        <f>IF(Table1[[#This Row],[Bill Ref No]]="","",Table1[[#This Row],[Bill Ref No]])</f>
        <v/>
      </c>
      <c r="AW227" t="str">
        <f>IF(Table1[[#This Row],[Bill ref name]]="","","New Ref")</f>
        <v/>
      </c>
      <c r="AX227" t="str">
        <f>IF(Table1[[#This Row],[Bill ref name]]="","",Table1[[#This Row],[Amount-1]])</f>
        <v/>
      </c>
      <c r="AY227"/>
      <c r="AZ227"/>
      <c r="BA227" t="str">
        <f>IF(Table1[[#This Row],[Cost Centre]]="","","Primary Cost Category")</f>
        <v/>
      </c>
      <c r="BB227" t="str">
        <f>IF(Table1[[#This Row],[Cost Centre]]="","",Table1[[#This Row],[DP-1]])</f>
        <v/>
      </c>
      <c r="BC227"/>
      <c r="BD227" t="str">
        <f>IF(Table1[[#This Row],[Cost Centre]]="","",Table1[[#This Row],[Cost Centre]])</f>
        <v/>
      </c>
      <c r="BE227" t="str">
        <f>IF(Table1[[#This Row],[Cost Centre]]="","",Table1[[#This Row],[Amount-1]])</f>
        <v/>
      </c>
      <c r="BF227"/>
      <c r="BG227"/>
      <c r="BH227"/>
      <c r="BI227"/>
      <c r="BJ227" t="str">
        <f>IF(Table1[[#This Row],[Date]]="","","No")</f>
        <v/>
      </c>
      <c r="BK227" t="str">
        <f>IF(Table1[[#This Row],[Date]]="","",IF(Table1[[#This Row],[Net Amt]]&lt;0,"Yes","No"))</f>
        <v/>
      </c>
      <c r="BL227" t="str">
        <f>IF(Table1[[#This Row],[Date]]="","",$C$3)</f>
        <v/>
      </c>
      <c r="BM227" t="str">
        <f>IF(Table1[[#This Row],[Date]]="","",-Table1[[#This Row],[Amount-1]])</f>
        <v/>
      </c>
      <c r="BO227" t="str">
        <f>IF(Table1[[#This Row],[Transaction Type]]="","",Table1[[#This Row],[Transaction Type]])</f>
        <v/>
      </c>
      <c r="BP227" t="str">
        <f>IF(Table1[[#This Row],[Instrument No.]]="","",Table1[[#This Row],[Instrument No.]])</f>
        <v/>
      </c>
      <c r="BQ227" t="str">
        <f>IF(Table1[[#This Row],[Instrument No.]]="","",Table1[[#This Row],[Amount-2]])</f>
        <v/>
      </c>
      <c r="BR227" t="str">
        <f>IF(Table1[[#This Row],[Instrument date]]="","",TEXT(Table1[[#This Row],[Instrument date]],"yyyymmdd"))</f>
        <v/>
      </c>
      <c r="BU227" s="48"/>
      <c r="BV227" s="48"/>
    </row>
    <row r="228" spans="1:74">
      <c r="A228" s="16">
        <f t="shared" si="3"/>
        <v>223</v>
      </c>
      <c r="B228" s="17"/>
      <c r="C228" s="57"/>
      <c r="D228" s="61"/>
      <c r="E228" s="61"/>
      <c r="F228" s="57"/>
      <c r="G228" s="18"/>
      <c r="H2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8" s="18"/>
      <c r="J228" s="18"/>
      <c r="K228" s="18"/>
      <c r="L228" s="18"/>
      <c r="M228" s="18"/>
      <c r="N228" s="51"/>
      <c r="O228" s="14">
        <f>IF(Table1[[#This Row],[Date]]="",COUNTA(B229:$B$1005),0)</f>
        <v>0</v>
      </c>
      <c r="P228" s="14">
        <f>IF(COUNTA(Table1[[#This Row],[Payments]:[Receipts]])=0,0,(IF(COUNTA(Table1[[#This Row],[Payments]:[Receipts]])&gt;1,1,0)))</f>
        <v>0</v>
      </c>
      <c r="Q228" s="14">
        <f>IF(Table1[[#This Row],[Date]]="",0,IF(AND(Table1[[#This Row],[Date]]&gt;=$Q$2,Table1[[#This Row],[Date]]&lt;=$Q$3),0,1))</f>
        <v>0</v>
      </c>
      <c r="R228" s="14">
        <f>IF(Table1[[#This Row],[Payments]]="",0,IF(ISNUMBER(Table1[[#This Row],[Payments]]),0,1))</f>
        <v>0</v>
      </c>
      <c r="S228" s="14">
        <f>IF(Table1[[#This Row],[Receipts]]="",0,IF(ISNUMBER(Table1[[#This Row],[Receipts]]),0,1))</f>
        <v>0</v>
      </c>
      <c r="T228" s="14">
        <f>IF(LEN(Table1[[#This Row],[Second Ledger]])&gt;0,IF(TYPE(VLOOKUP(Table1[[#This Row],[Second Ledger]],$CZ:$CZ,1,FALSE))=16,1,0),0)</f>
        <v>0</v>
      </c>
      <c r="U228" s="14">
        <f>IF(Table1[[#This Row],[Date]]="",0,IF(Table1[[#This Row],[Voucher Type]]&gt;0,IF(TYPE(VLOOKUP(Table1[[#This Row],[Voucher Type]],Table1[[#All],[Voucher Type Master]],1,FALSE))=16,1,0),0))</f>
        <v>0</v>
      </c>
      <c r="V2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8" s="14">
        <f>IF(LEN(Table1[[#This Row],[Cost Centre]])&gt;0,IF(TYPE(VLOOKUP(Table1[[#This Row],[Cost Centre]],$DA:$DA,1,FALSE))=16,1,0),0)</f>
        <v>0</v>
      </c>
      <c r="X228" s="14">
        <f>Table1[[#This Row],[Payments]]-Table1[[#This Row],[Receipts]]</f>
        <v>0</v>
      </c>
      <c r="Y228" s="14"/>
      <c r="Z228" s="14"/>
      <c r="AA228" s="14"/>
      <c r="AB228" s="13"/>
      <c r="AC228" s="39"/>
      <c r="AD228" s="39"/>
      <c r="AE228" s="39"/>
      <c r="AF228" s="39"/>
      <c r="AG228" s="42"/>
      <c r="AH2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8" t="str">
        <f>IF(Table1[[#This Row],[Date]]="","",TEXT(Table1[[#This Row],[Date]],"yyyymmdd"))</f>
        <v/>
      </c>
      <c r="AJ228" t="str">
        <f>Table1[[#This Row],[Date2]]</f>
        <v/>
      </c>
      <c r="AK228" t="str">
        <f>IF(Table1[[#This Row],[Date]]="","",Table1[[#This Row],[Voucher Type]])</f>
        <v/>
      </c>
      <c r="AL228" t="str">
        <f>IF(Table1[[#This Row],[Date]]="","",Table1[[#This Row],[Voucher No]])</f>
        <v/>
      </c>
      <c r="AM228" t="str">
        <f>IF(Table1[[#This Row],[Date]]="","",Table1[[#This Row],[Narration]])</f>
        <v/>
      </c>
      <c r="AN228" t="str">
        <f>IF(Table1[[#This Row],[Date]]="","","tallytools-voucherentry-adhjadhh-"&amp;$AH$1&amp;ROW())</f>
        <v/>
      </c>
      <c r="AO228" t="str">
        <f>IF(Table1[[#This Row],[Date]]="","",$AH$1)</f>
        <v/>
      </c>
      <c r="AP228"/>
      <c r="AQ228" t="str">
        <f>IF(Table1[[#This Row],[Date]]="","","No")</f>
        <v/>
      </c>
      <c r="AR228" t="str">
        <f>IF(Table1[[#This Row],[Date]]="","",IF(Table1[[#This Row],[Net Amt]]&lt;0,"No","Yes"))</f>
        <v/>
      </c>
      <c r="AS228" t="str">
        <f>IF(Table1[[#This Row],[Date]]="","",Table1[[#This Row],[Second Ledger]])</f>
        <v/>
      </c>
      <c r="AT228" t="str">
        <f>IF(Table1[[#This Row],[Date]]="","",IF(Table1[[#This Row],[DP-1]]="Yes",-(Table1[[#This Row],[Payments]]+Table1[[#This Row],[Receipts]]),Table1[[#This Row],[Payments]]+Table1[[#This Row],[Receipts]]))</f>
        <v/>
      </c>
      <c r="AU228"/>
      <c r="AV228" t="str">
        <f>IF(Table1[[#This Row],[Bill Ref No]]="","",Table1[[#This Row],[Bill Ref No]])</f>
        <v/>
      </c>
      <c r="AW228" t="str">
        <f>IF(Table1[[#This Row],[Bill ref name]]="","","New Ref")</f>
        <v/>
      </c>
      <c r="AX228" t="str">
        <f>IF(Table1[[#This Row],[Bill ref name]]="","",Table1[[#This Row],[Amount-1]])</f>
        <v/>
      </c>
      <c r="AY228"/>
      <c r="AZ228"/>
      <c r="BA228" t="str">
        <f>IF(Table1[[#This Row],[Cost Centre]]="","","Primary Cost Category")</f>
        <v/>
      </c>
      <c r="BB228" t="str">
        <f>IF(Table1[[#This Row],[Cost Centre]]="","",Table1[[#This Row],[DP-1]])</f>
        <v/>
      </c>
      <c r="BC228"/>
      <c r="BD228" t="str">
        <f>IF(Table1[[#This Row],[Cost Centre]]="","",Table1[[#This Row],[Cost Centre]])</f>
        <v/>
      </c>
      <c r="BE228" t="str">
        <f>IF(Table1[[#This Row],[Cost Centre]]="","",Table1[[#This Row],[Amount-1]])</f>
        <v/>
      </c>
      <c r="BF228"/>
      <c r="BG228"/>
      <c r="BH228"/>
      <c r="BI228"/>
      <c r="BJ228" t="str">
        <f>IF(Table1[[#This Row],[Date]]="","","No")</f>
        <v/>
      </c>
      <c r="BK228" t="str">
        <f>IF(Table1[[#This Row],[Date]]="","",IF(Table1[[#This Row],[Net Amt]]&lt;0,"Yes","No"))</f>
        <v/>
      </c>
      <c r="BL228" t="str">
        <f>IF(Table1[[#This Row],[Date]]="","",$C$3)</f>
        <v/>
      </c>
      <c r="BM228" t="str">
        <f>IF(Table1[[#This Row],[Date]]="","",-Table1[[#This Row],[Amount-1]])</f>
        <v/>
      </c>
      <c r="BO228" t="str">
        <f>IF(Table1[[#This Row],[Transaction Type]]="","",Table1[[#This Row],[Transaction Type]])</f>
        <v/>
      </c>
      <c r="BP228" t="str">
        <f>IF(Table1[[#This Row],[Instrument No.]]="","",Table1[[#This Row],[Instrument No.]])</f>
        <v/>
      </c>
      <c r="BQ228" t="str">
        <f>IF(Table1[[#This Row],[Instrument No.]]="","",Table1[[#This Row],[Amount-2]])</f>
        <v/>
      </c>
      <c r="BR228" t="str">
        <f>IF(Table1[[#This Row],[Instrument date]]="","",TEXT(Table1[[#This Row],[Instrument date]],"yyyymmdd"))</f>
        <v/>
      </c>
      <c r="BU228" s="48"/>
      <c r="BV228" s="48"/>
    </row>
    <row r="229" spans="1:74">
      <c r="A229" s="16">
        <f t="shared" si="3"/>
        <v>224</v>
      </c>
      <c r="B229" s="17"/>
      <c r="C229" s="57"/>
      <c r="D229" s="61"/>
      <c r="E229" s="61"/>
      <c r="F229" s="57"/>
      <c r="G229" s="18"/>
      <c r="H2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29" s="18"/>
      <c r="J229" s="18"/>
      <c r="K229" s="18"/>
      <c r="L229" s="18"/>
      <c r="M229" s="18"/>
      <c r="N229" s="51"/>
      <c r="O229" s="14">
        <f>IF(Table1[[#This Row],[Date]]="",COUNTA(B230:$B$1005),0)</f>
        <v>0</v>
      </c>
      <c r="P229" s="14">
        <f>IF(COUNTA(Table1[[#This Row],[Payments]:[Receipts]])=0,0,(IF(COUNTA(Table1[[#This Row],[Payments]:[Receipts]])&gt;1,1,0)))</f>
        <v>0</v>
      </c>
      <c r="Q229" s="14">
        <f>IF(Table1[[#This Row],[Date]]="",0,IF(AND(Table1[[#This Row],[Date]]&gt;=$Q$2,Table1[[#This Row],[Date]]&lt;=$Q$3),0,1))</f>
        <v>0</v>
      </c>
      <c r="R229" s="14">
        <f>IF(Table1[[#This Row],[Payments]]="",0,IF(ISNUMBER(Table1[[#This Row],[Payments]]),0,1))</f>
        <v>0</v>
      </c>
      <c r="S229" s="14">
        <f>IF(Table1[[#This Row],[Receipts]]="",0,IF(ISNUMBER(Table1[[#This Row],[Receipts]]),0,1))</f>
        <v>0</v>
      </c>
      <c r="T229" s="14">
        <f>IF(LEN(Table1[[#This Row],[Second Ledger]])&gt;0,IF(TYPE(VLOOKUP(Table1[[#This Row],[Second Ledger]],$CZ:$CZ,1,FALSE))=16,1,0),0)</f>
        <v>0</v>
      </c>
      <c r="U229" s="14">
        <f>IF(Table1[[#This Row],[Date]]="",0,IF(Table1[[#This Row],[Voucher Type]]&gt;0,IF(TYPE(VLOOKUP(Table1[[#This Row],[Voucher Type]],Table1[[#All],[Voucher Type Master]],1,FALSE))=16,1,0),0))</f>
        <v>0</v>
      </c>
      <c r="V2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29" s="14">
        <f>IF(LEN(Table1[[#This Row],[Cost Centre]])&gt;0,IF(TYPE(VLOOKUP(Table1[[#This Row],[Cost Centre]],$DA:$DA,1,FALSE))=16,1,0),0)</f>
        <v>0</v>
      </c>
      <c r="X229" s="14">
        <f>Table1[[#This Row],[Payments]]-Table1[[#This Row],[Receipts]]</f>
        <v>0</v>
      </c>
      <c r="Y229" s="14"/>
      <c r="Z229" s="14"/>
      <c r="AA229" s="14"/>
      <c r="AB229" s="13"/>
      <c r="AC229" s="39"/>
      <c r="AD229" s="39"/>
      <c r="AE229" s="39"/>
      <c r="AF229" s="39"/>
      <c r="AG229" s="42"/>
      <c r="AH2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29" t="str">
        <f>IF(Table1[[#This Row],[Date]]="","",TEXT(Table1[[#This Row],[Date]],"yyyymmdd"))</f>
        <v/>
      </c>
      <c r="AJ229" t="str">
        <f>Table1[[#This Row],[Date2]]</f>
        <v/>
      </c>
      <c r="AK229" t="str">
        <f>IF(Table1[[#This Row],[Date]]="","",Table1[[#This Row],[Voucher Type]])</f>
        <v/>
      </c>
      <c r="AL229" t="str">
        <f>IF(Table1[[#This Row],[Date]]="","",Table1[[#This Row],[Voucher No]])</f>
        <v/>
      </c>
      <c r="AM229" t="str">
        <f>IF(Table1[[#This Row],[Date]]="","",Table1[[#This Row],[Narration]])</f>
        <v/>
      </c>
      <c r="AN229" t="str">
        <f>IF(Table1[[#This Row],[Date]]="","","tallytools-voucherentry-adhjadhh-"&amp;$AH$1&amp;ROW())</f>
        <v/>
      </c>
      <c r="AO229" t="str">
        <f>IF(Table1[[#This Row],[Date]]="","",$AH$1)</f>
        <v/>
      </c>
      <c r="AP229"/>
      <c r="AQ229" t="str">
        <f>IF(Table1[[#This Row],[Date]]="","","No")</f>
        <v/>
      </c>
      <c r="AR229" t="str">
        <f>IF(Table1[[#This Row],[Date]]="","",IF(Table1[[#This Row],[Net Amt]]&lt;0,"No","Yes"))</f>
        <v/>
      </c>
      <c r="AS229" t="str">
        <f>IF(Table1[[#This Row],[Date]]="","",Table1[[#This Row],[Second Ledger]])</f>
        <v/>
      </c>
      <c r="AT229" t="str">
        <f>IF(Table1[[#This Row],[Date]]="","",IF(Table1[[#This Row],[DP-1]]="Yes",-(Table1[[#This Row],[Payments]]+Table1[[#This Row],[Receipts]]),Table1[[#This Row],[Payments]]+Table1[[#This Row],[Receipts]]))</f>
        <v/>
      </c>
      <c r="AU229"/>
      <c r="AV229" t="str">
        <f>IF(Table1[[#This Row],[Bill Ref No]]="","",Table1[[#This Row],[Bill Ref No]])</f>
        <v/>
      </c>
      <c r="AW229" t="str">
        <f>IF(Table1[[#This Row],[Bill ref name]]="","","New Ref")</f>
        <v/>
      </c>
      <c r="AX229" t="str">
        <f>IF(Table1[[#This Row],[Bill ref name]]="","",Table1[[#This Row],[Amount-1]])</f>
        <v/>
      </c>
      <c r="AY229"/>
      <c r="AZ229"/>
      <c r="BA229" t="str">
        <f>IF(Table1[[#This Row],[Cost Centre]]="","","Primary Cost Category")</f>
        <v/>
      </c>
      <c r="BB229" t="str">
        <f>IF(Table1[[#This Row],[Cost Centre]]="","",Table1[[#This Row],[DP-1]])</f>
        <v/>
      </c>
      <c r="BC229"/>
      <c r="BD229" t="str">
        <f>IF(Table1[[#This Row],[Cost Centre]]="","",Table1[[#This Row],[Cost Centre]])</f>
        <v/>
      </c>
      <c r="BE229" t="str">
        <f>IF(Table1[[#This Row],[Cost Centre]]="","",Table1[[#This Row],[Amount-1]])</f>
        <v/>
      </c>
      <c r="BF229"/>
      <c r="BG229"/>
      <c r="BH229"/>
      <c r="BI229"/>
      <c r="BJ229" t="str">
        <f>IF(Table1[[#This Row],[Date]]="","","No")</f>
        <v/>
      </c>
      <c r="BK229" t="str">
        <f>IF(Table1[[#This Row],[Date]]="","",IF(Table1[[#This Row],[Net Amt]]&lt;0,"Yes","No"))</f>
        <v/>
      </c>
      <c r="BL229" t="str">
        <f>IF(Table1[[#This Row],[Date]]="","",$C$3)</f>
        <v/>
      </c>
      <c r="BM229" t="str">
        <f>IF(Table1[[#This Row],[Date]]="","",-Table1[[#This Row],[Amount-1]])</f>
        <v/>
      </c>
      <c r="BO229" t="str">
        <f>IF(Table1[[#This Row],[Transaction Type]]="","",Table1[[#This Row],[Transaction Type]])</f>
        <v/>
      </c>
      <c r="BP229" t="str">
        <f>IF(Table1[[#This Row],[Instrument No.]]="","",Table1[[#This Row],[Instrument No.]])</f>
        <v/>
      </c>
      <c r="BQ229" t="str">
        <f>IF(Table1[[#This Row],[Instrument No.]]="","",Table1[[#This Row],[Amount-2]])</f>
        <v/>
      </c>
      <c r="BR229" t="str">
        <f>IF(Table1[[#This Row],[Instrument date]]="","",TEXT(Table1[[#This Row],[Instrument date]],"yyyymmdd"))</f>
        <v/>
      </c>
      <c r="BU229" s="48"/>
      <c r="BV229" s="48"/>
    </row>
    <row r="230" spans="1:74">
      <c r="A230" s="16">
        <f t="shared" si="3"/>
        <v>225</v>
      </c>
      <c r="B230" s="17"/>
      <c r="C230" s="57"/>
      <c r="D230" s="61"/>
      <c r="E230" s="61"/>
      <c r="F230" s="57"/>
      <c r="G230" s="18"/>
      <c r="H2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0" s="18"/>
      <c r="J230" s="18"/>
      <c r="K230" s="18"/>
      <c r="L230" s="18"/>
      <c r="M230" s="18"/>
      <c r="N230" s="51"/>
      <c r="O230" s="14">
        <f>IF(Table1[[#This Row],[Date]]="",COUNTA(B231:$B$1005),0)</f>
        <v>0</v>
      </c>
      <c r="P230" s="14">
        <f>IF(COUNTA(Table1[[#This Row],[Payments]:[Receipts]])=0,0,(IF(COUNTA(Table1[[#This Row],[Payments]:[Receipts]])&gt;1,1,0)))</f>
        <v>0</v>
      </c>
      <c r="Q230" s="14">
        <f>IF(Table1[[#This Row],[Date]]="",0,IF(AND(Table1[[#This Row],[Date]]&gt;=$Q$2,Table1[[#This Row],[Date]]&lt;=$Q$3),0,1))</f>
        <v>0</v>
      </c>
      <c r="R230" s="14">
        <f>IF(Table1[[#This Row],[Payments]]="",0,IF(ISNUMBER(Table1[[#This Row],[Payments]]),0,1))</f>
        <v>0</v>
      </c>
      <c r="S230" s="14">
        <f>IF(Table1[[#This Row],[Receipts]]="",0,IF(ISNUMBER(Table1[[#This Row],[Receipts]]),0,1))</f>
        <v>0</v>
      </c>
      <c r="T230" s="14">
        <f>IF(LEN(Table1[[#This Row],[Second Ledger]])&gt;0,IF(TYPE(VLOOKUP(Table1[[#This Row],[Second Ledger]],$CZ:$CZ,1,FALSE))=16,1,0),0)</f>
        <v>0</v>
      </c>
      <c r="U230" s="14">
        <f>IF(Table1[[#This Row],[Date]]="",0,IF(Table1[[#This Row],[Voucher Type]]&gt;0,IF(TYPE(VLOOKUP(Table1[[#This Row],[Voucher Type]],Table1[[#All],[Voucher Type Master]],1,FALSE))=16,1,0),0))</f>
        <v>0</v>
      </c>
      <c r="V2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0" s="14">
        <f>IF(LEN(Table1[[#This Row],[Cost Centre]])&gt;0,IF(TYPE(VLOOKUP(Table1[[#This Row],[Cost Centre]],$DA:$DA,1,FALSE))=16,1,0),0)</f>
        <v>0</v>
      </c>
      <c r="X230" s="14">
        <f>Table1[[#This Row],[Payments]]-Table1[[#This Row],[Receipts]]</f>
        <v>0</v>
      </c>
      <c r="Y230" s="14"/>
      <c r="Z230" s="14"/>
      <c r="AA230" s="14"/>
      <c r="AB230" s="13"/>
      <c r="AC230" s="39"/>
      <c r="AD230" s="39"/>
      <c r="AE230" s="39"/>
      <c r="AF230" s="39"/>
      <c r="AG230" s="42"/>
      <c r="AH2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0" t="str">
        <f>IF(Table1[[#This Row],[Date]]="","",TEXT(Table1[[#This Row],[Date]],"yyyymmdd"))</f>
        <v/>
      </c>
      <c r="AJ230" t="str">
        <f>Table1[[#This Row],[Date2]]</f>
        <v/>
      </c>
      <c r="AK230" t="str">
        <f>IF(Table1[[#This Row],[Date]]="","",Table1[[#This Row],[Voucher Type]])</f>
        <v/>
      </c>
      <c r="AL230" t="str">
        <f>IF(Table1[[#This Row],[Date]]="","",Table1[[#This Row],[Voucher No]])</f>
        <v/>
      </c>
      <c r="AM230" t="str">
        <f>IF(Table1[[#This Row],[Date]]="","",Table1[[#This Row],[Narration]])</f>
        <v/>
      </c>
      <c r="AN230" t="str">
        <f>IF(Table1[[#This Row],[Date]]="","","tallytools-voucherentry-adhjadhh-"&amp;$AH$1&amp;ROW())</f>
        <v/>
      </c>
      <c r="AO230" t="str">
        <f>IF(Table1[[#This Row],[Date]]="","",$AH$1)</f>
        <v/>
      </c>
      <c r="AP230"/>
      <c r="AQ230" t="str">
        <f>IF(Table1[[#This Row],[Date]]="","","No")</f>
        <v/>
      </c>
      <c r="AR230" t="str">
        <f>IF(Table1[[#This Row],[Date]]="","",IF(Table1[[#This Row],[Net Amt]]&lt;0,"No","Yes"))</f>
        <v/>
      </c>
      <c r="AS230" t="str">
        <f>IF(Table1[[#This Row],[Date]]="","",Table1[[#This Row],[Second Ledger]])</f>
        <v/>
      </c>
      <c r="AT230" t="str">
        <f>IF(Table1[[#This Row],[Date]]="","",IF(Table1[[#This Row],[DP-1]]="Yes",-(Table1[[#This Row],[Payments]]+Table1[[#This Row],[Receipts]]),Table1[[#This Row],[Payments]]+Table1[[#This Row],[Receipts]]))</f>
        <v/>
      </c>
      <c r="AU230"/>
      <c r="AV230" t="str">
        <f>IF(Table1[[#This Row],[Bill Ref No]]="","",Table1[[#This Row],[Bill Ref No]])</f>
        <v/>
      </c>
      <c r="AW230" t="str">
        <f>IF(Table1[[#This Row],[Bill ref name]]="","","New Ref")</f>
        <v/>
      </c>
      <c r="AX230" t="str">
        <f>IF(Table1[[#This Row],[Bill ref name]]="","",Table1[[#This Row],[Amount-1]])</f>
        <v/>
      </c>
      <c r="AY230"/>
      <c r="AZ230"/>
      <c r="BA230" t="str">
        <f>IF(Table1[[#This Row],[Cost Centre]]="","","Primary Cost Category")</f>
        <v/>
      </c>
      <c r="BB230" t="str">
        <f>IF(Table1[[#This Row],[Cost Centre]]="","",Table1[[#This Row],[DP-1]])</f>
        <v/>
      </c>
      <c r="BC230"/>
      <c r="BD230" t="str">
        <f>IF(Table1[[#This Row],[Cost Centre]]="","",Table1[[#This Row],[Cost Centre]])</f>
        <v/>
      </c>
      <c r="BE230" t="str">
        <f>IF(Table1[[#This Row],[Cost Centre]]="","",Table1[[#This Row],[Amount-1]])</f>
        <v/>
      </c>
      <c r="BF230"/>
      <c r="BG230"/>
      <c r="BH230"/>
      <c r="BI230"/>
      <c r="BJ230" t="str">
        <f>IF(Table1[[#This Row],[Date]]="","","No")</f>
        <v/>
      </c>
      <c r="BK230" t="str">
        <f>IF(Table1[[#This Row],[Date]]="","",IF(Table1[[#This Row],[Net Amt]]&lt;0,"Yes","No"))</f>
        <v/>
      </c>
      <c r="BL230" t="str">
        <f>IF(Table1[[#This Row],[Date]]="","",$C$3)</f>
        <v/>
      </c>
      <c r="BM230" t="str">
        <f>IF(Table1[[#This Row],[Date]]="","",-Table1[[#This Row],[Amount-1]])</f>
        <v/>
      </c>
      <c r="BO230" t="str">
        <f>IF(Table1[[#This Row],[Transaction Type]]="","",Table1[[#This Row],[Transaction Type]])</f>
        <v/>
      </c>
      <c r="BP230" t="str">
        <f>IF(Table1[[#This Row],[Instrument No.]]="","",Table1[[#This Row],[Instrument No.]])</f>
        <v/>
      </c>
      <c r="BQ230" t="str">
        <f>IF(Table1[[#This Row],[Instrument No.]]="","",Table1[[#This Row],[Amount-2]])</f>
        <v/>
      </c>
      <c r="BR230" t="str">
        <f>IF(Table1[[#This Row],[Instrument date]]="","",TEXT(Table1[[#This Row],[Instrument date]],"yyyymmdd"))</f>
        <v/>
      </c>
      <c r="BU230" s="48"/>
      <c r="BV230" s="48"/>
    </row>
    <row r="231" spans="1:74">
      <c r="A231" s="16">
        <f t="shared" si="3"/>
        <v>226</v>
      </c>
      <c r="B231" s="17"/>
      <c r="C231" s="57"/>
      <c r="D231" s="61"/>
      <c r="E231" s="61"/>
      <c r="F231" s="57"/>
      <c r="G231" s="18"/>
      <c r="H2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1" s="18"/>
      <c r="J231" s="18"/>
      <c r="K231" s="18"/>
      <c r="L231" s="18"/>
      <c r="M231" s="18"/>
      <c r="N231" s="51"/>
      <c r="O231" s="14">
        <f>IF(Table1[[#This Row],[Date]]="",COUNTA(B232:$B$1005),0)</f>
        <v>0</v>
      </c>
      <c r="P231" s="14">
        <f>IF(COUNTA(Table1[[#This Row],[Payments]:[Receipts]])=0,0,(IF(COUNTA(Table1[[#This Row],[Payments]:[Receipts]])&gt;1,1,0)))</f>
        <v>0</v>
      </c>
      <c r="Q231" s="14">
        <f>IF(Table1[[#This Row],[Date]]="",0,IF(AND(Table1[[#This Row],[Date]]&gt;=$Q$2,Table1[[#This Row],[Date]]&lt;=$Q$3),0,1))</f>
        <v>0</v>
      </c>
      <c r="R231" s="14">
        <f>IF(Table1[[#This Row],[Payments]]="",0,IF(ISNUMBER(Table1[[#This Row],[Payments]]),0,1))</f>
        <v>0</v>
      </c>
      <c r="S231" s="14">
        <f>IF(Table1[[#This Row],[Receipts]]="",0,IF(ISNUMBER(Table1[[#This Row],[Receipts]]),0,1))</f>
        <v>0</v>
      </c>
      <c r="T231" s="14">
        <f>IF(LEN(Table1[[#This Row],[Second Ledger]])&gt;0,IF(TYPE(VLOOKUP(Table1[[#This Row],[Second Ledger]],$CZ:$CZ,1,FALSE))=16,1,0),0)</f>
        <v>0</v>
      </c>
      <c r="U231" s="14">
        <f>IF(Table1[[#This Row],[Date]]="",0,IF(Table1[[#This Row],[Voucher Type]]&gt;0,IF(TYPE(VLOOKUP(Table1[[#This Row],[Voucher Type]],Table1[[#All],[Voucher Type Master]],1,FALSE))=16,1,0),0))</f>
        <v>0</v>
      </c>
      <c r="V2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1" s="14">
        <f>IF(LEN(Table1[[#This Row],[Cost Centre]])&gt;0,IF(TYPE(VLOOKUP(Table1[[#This Row],[Cost Centre]],$DA:$DA,1,FALSE))=16,1,0),0)</f>
        <v>0</v>
      </c>
      <c r="X231" s="14">
        <f>Table1[[#This Row],[Payments]]-Table1[[#This Row],[Receipts]]</f>
        <v>0</v>
      </c>
      <c r="Y231" s="14"/>
      <c r="Z231" s="14"/>
      <c r="AA231" s="14"/>
      <c r="AB231" s="13"/>
      <c r="AC231" s="39"/>
      <c r="AD231" s="39"/>
      <c r="AE231" s="39"/>
      <c r="AF231" s="39"/>
      <c r="AG231" s="42"/>
      <c r="AH2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1" t="str">
        <f>IF(Table1[[#This Row],[Date]]="","",TEXT(Table1[[#This Row],[Date]],"yyyymmdd"))</f>
        <v/>
      </c>
      <c r="AJ231" t="str">
        <f>Table1[[#This Row],[Date2]]</f>
        <v/>
      </c>
      <c r="AK231" t="str">
        <f>IF(Table1[[#This Row],[Date]]="","",Table1[[#This Row],[Voucher Type]])</f>
        <v/>
      </c>
      <c r="AL231" t="str">
        <f>IF(Table1[[#This Row],[Date]]="","",Table1[[#This Row],[Voucher No]])</f>
        <v/>
      </c>
      <c r="AM231" t="str">
        <f>IF(Table1[[#This Row],[Date]]="","",Table1[[#This Row],[Narration]])</f>
        <v/>
      </c>
      <c r="AN231" t="str">
        <f>IF(Table1[[#This Row],[Date]]="","","tallytools-voucherentry-adhjadhh-"&amp;$AH$1&amp;ROW())</f>
        <v/>
      </c>
      <c r="AO231" t="str">
        <f>IF(Table1[[#This Row],[Date]]="","",$AH$1)</f>
        <v/>
      </c>
      <c r="AP231"/>
      <c r="AQ231" t="str">
        <f>IF(Table1[[#This Row],[Date]]="","","No")</f>
        <v/>
      </c>
      <c r="AR231" t="str">
        <f>IF(Table1[[#This Row],[Date]]="","",IF(Table1[[#This Row],[Net Amt]]&lt;0,"No","Yes"))</f>
        <v/>
      </c>
      <c r="AS231" t="str">
        <f>IF(Table1[[#This Row],[Date]]="","",Table1[[#This Row],[Second Ledger]])</f>
        <v/>
      </c>
      <c r="AT231" t="str">
        <f>IF(Table1[[#This Row],[Date]]="","",IF(Table1[[#This Row],[DP-1]]="Yes",-(Table1[[#This Row],[Payments]]+Table1[[#This Row],[Receipts]]),Table1[[#This Row],[Payments]]+Table1[[#This Row],[Receipts]]))</f>
        <v/>
      </c>
      <c r="AU231"/>
      <c r="AV231" t="str">
        <f>IF(Table1[[#This Row],[Bill Ref No]]="","",Table1[[#This Row],[Bill Ref No]])</f>
        <v/>
      </c>
      <c r="AW231" t="str">
        <f>IF(Table1[[#This Row],[Bill ref name]]="","","New Ref")</f>
        <v/>
      </c>
      <c r="AX231" t="str">
        <f>IF(Table1[[#This Row],[Bill ref name]]="","",Table1[[#This Row],[Amount-1]])</f>
        <v/>
      </c>
      <c r="AY231"/>
      <c r="AZ231"/>
      <c r="BA231" t="str">
        <f>IF(Table1[[#This Row],[Cost Centre]]="","","Primary Cost Category")</f>
        <v/>
      </c>
      <c r="BB231" t="str">
        <f>IF(Table1[[#This Row],[Cost Centre]]="","",Table1[[#This Row],[DP-1]])</f>
        <v/>
      </c>
      <c r="BC231"/>
      <c r="BD231" t="str">
        <f>IF(Table1[[#This Row],[Cost Centre]]="","",Table1[[#This Row],[Cost Centre]])</f>
        <v/>
      </c>
      <c r="BE231" t="str">
        <f>IF(Table1[[#This Row],[Cost Centre]]="","",Table1[[#This Row],[Amount-1]])</f>
        <v/>
      </c>
      <c r="BF231"/>
      <c r="BG231"/>
      <c r="BH231"/>
      <c r="BI231"/>
      <c r="BJ231" t="str">
        <f>IF(Table1[[#This Row],[Date]]="","","No")</f>
        <v/>
      </c>
      <c r="BK231" t="str">
        <f>IF(Table1[[#This Row],[Date]]="","",IF(Table1[[#This Row],[Net Amt]]&lt;0,"Yes","No"))</f>
        <v/>
      </c>
      <c r="BL231" t="str">
        <f>IF(Table1[[#This Row],[Date]]="","",$C$3)</f>
        <v/>
      </c>
      <c r="BM231" t="str">
        <f>IF(Table1[[#This Row],[Date]]="","",-Table1[[#This Row],[Amount-1]])</f>
        <v/>
      </c>
      <c r="BO231" t="str">
        <f>IF(Table1[[#This Row],[Transaction Type]]="","",Table1[[#This Row],[Transaction Type]])</f>
        <v/>
      </c>
      <c r="BP231" t="str">
        <f>IF(Table1[[#This Row],[Instrument No.]]="","",Table1[[#This Row],[Instrument No.]])</f>
        <v/>
      </c>
      <c r="BQ231" t="str">
        <f>IF(Table1[[#This Row],[Instrument No.]]="","",Table1[[#This Row],[Amount-2]])</f>
        <v/>
      </c>
      <c r="BR231" t="str">
        <f>IF(Table1[[#This Row],[Instrument date]]="","",TEXT(Table1[[#This Row],[Instrument date]],"yyyymmdd"))</f>
        <v/>
      </c>
      <c r="BU231" s="48"/>
      <c r="BV231" s="48"/>
    </row>
    <row r="232" spans="1:74">
      <c r="A232" s="16">
        <f t="shared" si="3"/>
        <v>227</v>
      </c>
      <c r="B232" s="17"/>
      <c r="C232" s="57"/>
      <c r="D232" s="61"/>
      <c r="E232" s="61"/>
      <c r="F232" s="57"/>
      <c r="G232" s="18"/>
      <c r="H2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2" s="18"/>
      <c r="J232" s="18"/>
      <c r="K232" s="18"/>
      <c r="L232" s="18"/>
      <c r="M232" s="18"/>
      <c r="N232" s="51"/>
      <c r="O232" s="14">
        <f>IF(Table1[[#This Row],[Date]]="",COUNTA(B233:$B$1005),0)</f>
        <v>0</v>
      </c>
      <c r="P232" s="14">
        <f>IF(COUNTA(Table1[[#This Row],[Payments]:[Receipts]])=0,0,(IF(COUNTA(Table1[[#This Row],[Payments]:[Receipts]])&gt;1,1,0)))</f>
        <v>0</v>
      </c>
      <c r="Q232" s="14">
        <f>IF(Table1[[#This Row],[Date]]="",0,IF(AND(Table1[[#This Row],[Date]]&gt;=$Q$2,Table1[[#This Row],[Date]]&lt;=$Q$3),0,1))</f>
        <v>0</v>
      </c>
      <c r="R232" s="14">
        <f>IF(Table1[[#This Row],[Payments]]="",0,IF(ISNUMBER(Table1[[#This Row],[Payments]]),0,1))</f>
        <v>0</v>
      </c>
      <c r="S232" s="14">
        <f>IF(Table1[[#This Row],[Receipts]]="",0,IF(ISNUMBER(Table1[[#This Row],[Receipts]]),0,1))</f>
        <v>0</v>
      </c>
      <c r="T232" s="14">
        <f>IF(LEN(Table1[[#This Row],[Second Ledger]])&gt;0,IF(TYPE(VLOOKUP(Table1[[#This Row],[Second Ledger]],$CZ:$CZ,1,FALSE))=16,1,0),0)</f>
        <v>0</v>
      </c>
      <c r="U232" s="14">
        <f>IF(Table1[[#This Row],[Date]]="",0,IF(Table1[[#This Row],[Voucher Type]]&gt;0,IF(TYPE(VLOOKUP(Table1[[#This Row],[Voucher Type]],Table1[[#All],[Voucher Type Master]],1,FALSE))=16,1,0),0))</f>
        <v>0</v>
      </c>
      <c r="V2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2" s="14">
        <f>IF(LEN(Table1[[#This Row],[Cost Centre]])&gt;0,IF(TYPE(VLOOKUP(Table1[[#This Row],[Cost Centre]],$DA:$DA,1,FALSE))=16,1,0),0)</f>
        <v>0</v>
      </c>
      <c r="X232" s="14">
        <f>Table1[[#This Row],[Payments]]-Table1[[#This Row],[Receipts]]</f>
        <v>0</v>
      </c>
      <c r="Y232" s="14"/>
      <c r="Z232" s="14"/>
      <c r="AA232" s="14"/>
      <c r="AB232" s="13"/>
      <c r="AC232" s="39"/>
      <c r="AD232" s="39"/>
      <c r="AE232" s="39"/>
      <c r="AF232" s="39"/>
      <c r="AG232" s="42"/>
      <c r="AH2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2" t="str">
        <f>IF(Table1[[#This Row],[Date]]="","",TEXT(Table1[[#This Row],[Date]],"yyyymmdd"))</f>
        <v/>
      </c>
      <c r="AJ232" t="str">
        <f>Table1[[#This Row],[Date2]]</f>
        <v/>
      </c>
      <c r="AK232" t="str">
        <f>IF(Table1[[#This Row],[Date]]="","",Table1[[#This Row],[Voucher Type]])</f>
        <v/>
      </c>
      <c r="AL232" t="str">
        <f>IF(Table1[[#This Row],[Date]]="","",Table1[[#This Row],[Voucher No]])</f>
        <v/>
      </c>
      <c r="AM232" t="str">
        <f>IF(Table1[[#This Row],[Date]]="","",Table1[[#This Row],[Narration]])</f>
        <v/>
      </c>
      <c r="AN232" t="str">
        <f>IF(Table1[[#This Row],[Date]]="","","tallytools-voucherentry-adhjadhh-"&amp;$AH$1&amp;ROW())</f>
        <v/>
      </c>
      <c r="AO232" t="str">
        <f>IF(Table1[[#This Row],[Date]]="","",$AH$1)</f>
        <v/>
      </c>
      <c r="AP232"/>
      <c r="AQ232" t="str">
        <f>IF(Table1[[#This Row],[Date]]="","","No")</f>
        <v/>
      </c>
      <c r="AR232" t="str">
        <f>IF(Table1[[#This Row],[Date]]="","",IF(Table1[[#This Row],[Net Amt]]&lt;0,"No","Yes"))</f>
        <v/>
      </c>
      <c r="AS232" t="str">
        <f>IF(Table1[[#This Row],[Date]]="","",Table1[[#This Row],[Second Ledger]])</f>
        <v/>
      </c>
      <c r="AT232" t="str">
        <f>IF(Table1[[#This Row],[Date]]="","",IF(Table1[[#This Row],[DP-1]]="Yes",-(Table1[[#This Row],[Payments]]+Table1[[#This Row],[Receipts]]),Table1[[#This Row],[Payments]]+Table1[[#This Row],[Receipts]]))</f>
        <v/>
      </c>
      <c r="AU232"/>
      <c r="AV232" t="str">
        <f>IF(Table1[[#This Row],[Bill Ref No]]="","",Table1[[#This Row],[Bill Ref No]])</f>
        <v/>
      </c>
      <c r="AW232" t="str">
        <f>IF(Table1[[#This Row],[Bill ref name]]="","","New Ref")</f>
        <v/>
      </c>
      <c r="AX232" t="str">
        <f>IF(Table1[[#This Row],[Bill ref name]]="","",Table1[[#This Row],[Amount-1]])</f>
        <v/>
      </c>
      <c r="AY232"/>
      <c r="AZ232"/>
      <c r="BA232" t="str">
        <f>IF(Table1[[#This Row],[Cost Centre]]="","","Primary Cost Category")</f>
        <v/>
      </c>
      <c r="BB232" t="str">
        <f>IF(Table1[[#This Row],[Cost Centre]]="","",Table1[[#This Row],[DP-1]])</f>
        <v/>
      </c>
      <c r="BC232"/>
      <c r="BD232" t="str">
        <f>IF(Table1[[#This Row],[Cost Centre]]="","",Table1[[#This Row],[Cost Centre]])</f>
        <v/>
      </c>
      <c r="BE232" t="str">
        <f>IF(Table1[[#This Row],[Cost Centre]]="","",Table1[[#This Row],[Amount-1]])</f>
        <v/>
      </c>
      <c r="BF232"/>
      <c r="BG232"/>
      <c r="BH232"/>
      <c r="BI232"/>
      <c r="BJ232" t="str">
        <f>IF(Table1[[#This Row],[Date]]="","","No")</f>
        <v/>
      </c>
      <c r="BK232" t="str">
        <f>IF(Table1[[#This Row],[Date]]="","",IF(Table1[[#This Row],[Net Amt]]&lt;0,"Yes","No"))</f>
        <v/>
      </c>
      <c r="BL232" t="str">
        <f>IF(Table1[[#This Row],[Date]]="","",$C$3)</f>
        <v/>
      </c>
      <c r="BM232" t="str">
        <f>IF(Table1[[#This Row],[Date]]="","",-Table1[[#This Row],[Amount-1]])</f>
        <v/>
      </c>
      <c r="BO232" t="str">
        <f>IF(Table1[[#This Row],[Transaction Type]]="","",Table1[[#This Row],[Transaction Type]])</f>
        <v/>
      </c>
      <c r="BP232" t="str">
        <f>IF(Table1[[#This Row],[Instrument No.]]="","",Table1[[#This Row],[Instrument No.]])</f>
        <v/>
      </c>
      <c r="BQ232" t="str">
        <f>IF(Table1[[#This Row],[Instrument No.]]="","",Table1[[#This Row],[Amount-2]])</f>
        <v/>
      </c>
      <c r="BR232" t="str">
        <f>IF(Table1[[#This Row],[Instrument date]]="","",TEXT(Table1[[#This Row],[Instrument date]],"yyyymmdd"))</f>
        <v/>
      </c>
      <c r="BU232" s="48"/>
      <c r="BV232" s="48"/>
    </row>
    <row r="233" spans="1:74">
      <c r="A233" s="16">
        <f t="shared" si="3"/>
        <v>228</v>
      </c>
      <c r="B233" s="17"/>
      <c r="C233" s="57"/>
      <c r="D233" s="61"/>
      <c r="E233" s="61"/>
      <c r="F233" s="57"/>
      <c r="G233" s="18"/>
      <c r="H2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3" s="18"/>
      <c r="J233" s="18"/>
      <c r="K233" s="18"/>
      <c r="L233" s="18"/>
      <c r="M233" s="18"/>
      <c r="N233" s="51"/>
      <c r="O233" s="14">
        <f>IF(Table1[[#This Row],[Date]]="",COUNTA(B234:$B$1005),0)</f>
        <v>0</v>
      </c>
      <c r="P233" s="14">
        <f>IF(COUNTA(Table1[[#This Row],[Payments]:[Receipts]])=0,0,(IF(COUNTA(Table1[[#This Row],[Payments]:[Receipts]])&gt;1,1,0)))</f>
        <v>0</v>
      </c>
      <c r="Q233" s="14">
        <f>IF(Table1[[#This Row],[Date]]="",0,IF(AND(Table1[[#This Row],[Date]]&gt;=$Q$2,Table1[[#This Row],[Date]]&lt;=$Q$3),0,1))</f>
        <v>0</v>
      </c>
      <c r="R233" s="14">
        <f>IF(Table1[[#This Row],[Payments]]="",0,IF(ISNUMBER(Table1[[#This Row],[Payments]]),0,1))</f>
        <v>0</v>
      </c>
      <c r="S233" s="14">
        <f>IF(Table1[[#This Row],[Receipts]]="",0,IF(ISNUMBER(Table1[[#This Row],[Receipts]]),0,1))</f>
        <v>0</v>
      </c>
      <c r="T233" s="14">
        <f>IF(LEN(Table1[[#This Row],[Second Ledger]])&gt;0,IF(TYPE(VLOOKUP(Table1[[#This Row],[Second Ledger]],$CZ:$CZ,1,FALSE))=16,1,0),0)</f>
        <v>0</v>
      </c>
      <c r="U233" s="14">
        <f>IF(Table1[[#This Row],[Date]]="",0,IF(Table1[[#This Row],[Voucher Type]]&gt;0,IF(TYPE(VLOOKUP(Table1[[#This Row],[Voucher Type]],Table1[[#All],[Voucher Type Master]],1,FALSE))=16,1,0),0))</f>
        <v>0</v>
      </c>
      <c r="V2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3" s="14">
        <f>IF(LEN(Table1[[#This Row],[Cost Centre]])&gt;0,IF(TYPE(VLOOKUP(Table1[[#This Row],[Cost Centre]],$DA:$DA,1,FALSE))=16,1,0),0)</f>
        <v>0</v>
      </c>
      <c r="X233" s="14">
        <f>Table1[[#This Row],[Payments]]-Table1[[#This Row],[Receipts]]</f>
        <v>0</v>
      </c>
      <c r="Y233" s="14"/>
      <c r="Z233" s="14"/>
      <c r="AA233" s="14"/>
      <c r="AB233" s="13"/>
      <c r="AC233" s="39"/>
      <c r="AD233" s="39"/>
      <c r="AE233" s="39"/>
      <c r="AF233" s="39"/>
      <c r="AG233" s="42"/>
      <c r="AH2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3" t="str">
        <f>IF(Table1[[#This Row],[Date]]="","",TEXT(Table1[[#This Row],[Date]],"yyyymmdd"))</f>
        <v/>
      </c>
      <c r="AJ233" t="str">
        <f>Table1[[#This Row],[Date2]]</f>
        <v/>
      </c>
      <c r="AK233" t="str">
        <f>IF(Table1[[#This Row],[Date]]="","",Table1[[#This Row],[Voucher Type]])</f>
        <v/>
      </c>
      <c r="AL233" t="str">
        <f>IF(Table1[[#This Row],[Date]]="","",Table1[[#This Row],[Voucher No]])</f>
        <v/>
      </c>
      <c r="AM233" t="str">
        <f>IF(Table1[[#This Row],[Date]]="","",Table1[[#This Row],[Narration]])</f>
        <v/>
      </c>
      <c r="AN233" t="str">
        <f>IF(Table1[[#This Row],[Date]]="","","tallytools-voucherentry-adhjadhh-"&amp;$AH$1&amp;ROW())</f>
        <v/>
      </c>
      <c r="AO233" t="str">
        <f>IF(Table1[[#This Row],[Date]]="","",$AH$1)</f>
        <v/>
      </c>
      <c r="AP233"/>
      <c r="AQ233" t="str">
        <f>IF(Table1[[#This Row],[Date]]="","","No")</f>
        <v/>
      </c>
      <c r="AR233" t="str">
        <f>IF(Table1[[#This Row],[Date]]="","",IF(Table1[[#This Row],[Net Amt]]&lt;0,"No","Yes"))</f>
        <v/>
      </c>
      <c r="AS233" t="str">
        <f>IF(Table1[[#This Row],[Date]]="","",Table1[[#This Row],[Second Ledger]])</f>
        <v/>
      </c>
      <c r="AT233" t="str">
        <f>IF(Table1[[#This Row],[Date]]="","",IF(Table1[[#This Row],[DP-1]]="Yes",-(Table1[[#This Row],[Payments]]+Table1[[#This Row],[Receipts]]),Table1[[#This Row],[Payments]]+Table1[[#This Row],[Receipts]]))</f>
        <v/>
      </c>
      <c r="AU233"/>
      <c r="AV233" t="str">
        <f>IF(Table1[[#This Row],[Bill Ref No]]="","",Table1[[#This Row],[Bill Ref No]])</f>
        <v/>
      </c>
      <c r="AW233" t="str">
        <f>IF(Table1[[#This Row],[Bill ref name]]="","","New Ref")</f>
        <v/>
      </c>
      <c r="AX233" t="str">
        <f>IF(Table1[[#This Row],[Bill ref name]]="","",Table1[[#This Row],[Amount-1]])</f>
        <v/>
      </c>
      <c r="AY233"/>
      <c r="AZ233"/>
      <c r="BA233" t="str">
        <f>IF(Table1[[#This Row],[Cost Centre]]="","","Primary Cost Category")</f>
        <v/>
      </c>
      <c r="BB233" t="str">
        <f>IF(Table1[[#This Row],[Cost Centre]]="","",Table1[[#This Row],[DP-1]])</f>
        <v/>
      </c>
      <c r="BC233"/>
      <c r="BD233" t="str">
        <f>IF(Table1[[#This Row],[Cost Centre]]="","",Table1[[#This Row],[Cost Centre]])</f>
        <v/>
      </c>
      <c r="BE233" t="str">
        <f>IF(Table1[[#This Row],[Cost Centre]]="","",Table1[[#This Row],[Amount-1]])</f>
        <v/>
      </c>
      <c r="BF233"/>
      <c r="BG233"/>
      <c r="BH233"/>
      <c r="BI233"/>
      <c r="BJ233" t="str">
        <f>IF(Table1[[#This Row],[Date]]="","","No")</f>
        <v/>
      </c>
      <c r="BK233" t="str">
        <f>IF(Table1[[#This Row],[Date]]="","",IF(Table1[[#This Row],[Net Amt]]&lt;0,"Yes","No"))</f>
        <v/>
      </c>
      <c r="BL233" t="str">
        <f>IF(Table1[[#This Row],[Date]]="","",$C$3)</f>
        <v/>
      </c>
      <c r="BM233" t="str">
        <f>IF(Table1[[#This Row],[Date]]="","",-Table1[[#This Row],[Amount-1]])</f>
        <v/>
      </c>
      <c r="BO233" t="str">
        <f>IF(Table1[[#This Row],[Transaction Type]]="","",Table1[[#This Row],[Transaction Type]])</f>
        <v/>
      </c>
      <c r="BP233" t="str">
        <f>IF(Table1[[#This Row],[Instrument No.]]="","",Table1[[#This Row],[Instrument No.]])</f>
        <v/>
      </c>
      <c r="BQ233" t="str">
        <f>IF(Table1[[#This Row],[Instrument No.]]="","",Table1[[#This Row],[Amount-2]])</f>
        <v/>
      </c>
      <c r="BR233" t="str">
        <f>IF(Table1[[#This Row],[Instrument date]]="","",TEXT(Table1[[#This Row],[Instrument date]],"yyyymmdd"))</f>
        <v/>
      </c>
      <c r="BU233" s="48"/>
      <c r="BV233" s="48"/>
    </row>
    <row r="234" spans="1:74">
      <c r="A234" s="16">
        <f t="shared" si="3"/>
        <v>229</v>
      </c>
      <c r="B234" s="17"/>
      <c r="C234" s="57"/>
      <c r="D234" s="61"/>
      <c r="E234" s="61"/>
      <c r="F234" s="57"/>
      <c r="G234" s="18"/>
      <c r="H2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4" s="18"/>
      <c r="J234" s="18"/>
      <c r="K234" s="18"/>
      <c r="L234" s="18"/>
      <c r="M234" s="18"/>
      <c r="N234" s="51"/>
      <c r="O234" s="14">
        <f>IF(Table1[[#This Row],[Date]]="",COUNTA(B235:$B$1005),0)</f>
        <v>0</v>
      </c>
      <c r="P234" s="14">
        <f>IF(COUNTA(Table1[[#This Row],[Payments]:[Receipts]])=0,0,(IF(COUNTA(Table1[[#This Row],[Payments]:[Receipts]])&gt;1,1,0)))</f>
        <v>0</v>
      </c>
      <c r="Q234" s="14">
        <f>IF(Table1[[#This Row],[Date]]="",0,IF(AND(Table1[[#This Row],[Date]]&gt;=$Q$2,Table1[[#This Row],[Date]]&lt;=$Q$3),0,1))</f>
        <v>0</v>
      </c>
      <c r="R234" s="14">
        <f>IF(Table1[[#This Row],[Payments]]="",0,IF(ISNUMBER(Table1[[#This Row],[Payments]]),0,1))</f>
        <v>0</v>
      </c>
      <c r="S234" s="14">
        <f>IF(Table1[[#This Row],[Receipts]]="",0,IF(ISNUMBER(Table1[[#This Row],[Receipts]]),0,1))</f>
        <v>0</v>
      </c>
      <c r="T234" s="14">
        <f>IF(LEN(Table1[[#This Row],[Second Ledger]])&gt;0,IF(TYPE(VLOOKUP(Table1[[#This Row],[Second Ledger]],$CZ:$CZ,1,FALSE))=16,1,0),0)</f>
        <v>0</v>
      </c>
      <c r="U234" s="14">
        <f>IF(Table1[[#This Row],[Date]]="",0,IF(Table1[[#This Row],[Voucher Type]]&gt;0,IF(TYPE(VLOOKUP(Table1[[#This Row],[Voucher Type]],Table1[[#All],[Voucher Type Master]],1,FALSE))=16,1,0),0))</f>
        <v>0</v>
      </c>
      <c r="V2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4" s="14">
        <f>IF(LEN(Table1[[#This Row],[Cost Centre]])&gt;0,IF(TYPE(VLOOKUP(Table1[[#This Row],[Cost Centre]],$DA:$DA,1,FALSE))=16,1,0),0)</f>
        <v>0</v>
      </c>
      <c r="X234" s="14">
        <f>Table1[[#This Row],[Payments]]-Table1[[#This Row],[Receipts]]</f>
        <v>0</v>
      </c>
      <c r="Y234" s="14"/>
      <c r="Z234" s="14"/>
      <c r="AA234" s="14"/>
      <c r="AB234" s="13"/>
      <c r="AC234" s="39"/>
      <c r="AD234" s="39"/>
      <c r="AE234" s="39"/>
      <c r="AF234" s="39"/>
      <c r="AG234" s="42"/>
      <c r="AH2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4" t="str">
        <f>IF(Table1[[#This Row],[Date]]="","",TEXT(Table1[[#This Row],[Date]],"yyyymmdd"))</f>
        <v/>
      </c>
      <c r="AJ234" t="str">
        <f>Table1[[#This Row],[Date2]]</f>
        <v/>
      </c>
      <c r="AK234" t="str">
        <f>IF(Table1[[#This Row],[Date]]="","",Table1[[#This Row],[Voucher Type]])</f>
        <v/>
      </c>
      <c r="AL234" t="str">
        <f>IF(Table1[[#This Row],[Date]]="","",Table1[[#This Row],[Voucher No]])</f>
        <v/>
      </c>
      <c r="AM234" t="str">
        <f>IF(Table1[[#This Row],[Date]]="","",Table1[[#This Row],[Narration]])</f>
        <v/>
      </c>
      <c r="AN234" t="str">
        <f>IF(Table1[[#This Row],[Date]]="","","tallytools-voucherentry-adhjadhh-"&amp;$AH$1&amp;ROW())</f>
        <v/>
      </c>
      <c r="AO234" t="str">
        <f>IF(Table1[[#This Row],[Date]]="","",$AH$1)</f>
        <v/>
      </c>
      <c r="AP234"/>
      <c r="AQ234" t="str">
        <f>IF(Table1[[#This Row],[Date]]="","","No")</f>
        <v/>
      </c>
      <c r="AR234" t="str">
        <f>IF(Table1[[#This Row],[Date]]="","",IF(Table1[[#This Row],[Net Amt]]&lt;0,"No","Yes"))</f>
        <v/>
      </c>
      <c r="AS234" t="str">
        <f>IF(Table1[[#This Row],[Date]]="","",Table1[[#This Row],[Second Ledger]])</f>
        <v/>
      </c>
      <c r="AT234" t="str">
        <f>IF(Table1[[#This Row],[Date]]="","",IF(Table1[[#This Row],[DP-1]]="Yes",-(Table1[[#This Row],[Payments]]+Table1[[#This Row],[Receipts]]),Table1[[#This Row],[Payments]]+Table1[[#This Row],[Receipts]]))</f>
        <v/>
      </c>
      <c r="AU234"/>
      <c r="AV234" t="str">
        <f>IF(Table1[[#This Row],[Bill Ref No]]="","",Table1[[#This Row],[Bill Ref No]])</f>
        <v/>
      </c>
      <c r="AW234" t="str">
        <f>IF(Table1[[#This Row],[Bill ref name]]="","","New Ref")</f>
        <v/>
      </c>
      <c r="AX234" t="str">
        <f>IF(Table1[[#This Row],[Bill ref name]]="","",Table1[[#This Row],[Amount-1]])</f>
        <v/>
      </c>
      <c r="AY234"/>
      <c r="AZ234"/>
      <c r="BA234" t="str">
        <f>IF(Table1[[#This Row],[Cost Centre]]="","","Primary Cost Category")</f>
        <v/>
      </c>
      <c r="BB234" t="str">
        <f>IF(Table1[[#This Row],[Cost Centre]]="","",Table1[[#This Row],[DP-1]])</f>
        <v/>
      </c>
      <c r="BC234"/>
      <c r="BD234" t="str">
        <f>IF(Table1[[#This Row],[Cost Centre]]="","",Table1[[#This Row],[Cost Centre]])</f>
        <v/>
      </c>
      <c r="BE234" t="str">
        <f>IF(Table1[[#This Row],[Cost Centre]]="","",Table1[[#This Row],[Amount-1]])</f>
        <v/>
      </c>
      <c r="BF234"/>
      <c r="BG234"/>
      <c r="BH234"/>
      <c r="BI234"/>
      <c r="BJ234" t="str">
        <f>IF(Table1[[#This Row],[Date]]="","","No")</f>
        <v/>
      </c>
      <c r="BK234" t="str">
        <f>IF(Table1[[#This Row],[Date]]="","",IF(Table1[[#This Row],[Net Amt]]&lt;0,"Yes","No"))</f>
        <v/>
      </c>
      <c r="BL234" t="str">
        <f>IF(Table1[[#This Row],[Date]]="","",$C$3)</f>
        <v/>
      </c>
      <c r="BM234" t="str">
        <f>IF(Table1[[#This Row],[Date]]="","",-Table1[[#This Row],[Amount-1]])</f>
        <v/>
      </c>
      <c r="BO234" t="str">
        <f>IF(Table1[[#This Row],[Transaction Type]]="","",Table1[[#This Row],[Transaction Type]])</f>
        <v/>
      </c>
      <c r="BP234" t="str">
        <f>IF(Table1[[#This Row],[Instrument No.]]="","",Table1[[#This Row],[Instrument No.]])</f>
        <v/>
      </c>
      <c r="BQ234" t="str">
        <f>IF(Table1[[#This Row],[Instrument No.]]="","",Table1[[#This Row],[Amount-2]])</f>
        <v/>
      </c>
      <c r="BR234" t="str">
        <f>IF(Table1[[#This Row],[Instrument date]]="","",TEXT(Table1[[#This Row],[Instrument date]],"yyyymmdd"))</f>
        <v/>
      </c>
      <c r="BU234" s="48"/>
      <c r="BV234" s="48"/>
    </row>
    <row r="235" spans="1:74">
      <c r="A235" s="16">
        <f t="shared" si="3"/>
        <v>230</v>
      </c>
      <c r="B235" s="17"/>
      <c r="C235" s="57"/>
      <c r="D235" s="61"/>
      <c r="E235" s="61"/>
      <c r="F235" s="57"/>
      <c r="G235" s="18"/>
      <c r="H2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5" s="18"/>
      <c r="J235" s="18"/>
      <c r="K235" s="18"/>
      <c r="L235" s="18"/>
      <c r="M235" s="18"/>
      <c r="N235" s="51"/>
      <c r="O235" s="14">
        <f>IF(Table1[[#This Row],[Date]]="",COUNTA(B236:$B$1005),0)</f>
        <v>0</v>
      </c>
      <c r="P235" s="14">
        <f>IF(COUNTA(Table1[[#This Row],[Payments]:[Receipts]])=0,0,(IF(COUNTA(Table1[[#This Row],[Payments]:[Receipts]])&gt;1,1,0)))</f>
        <v>0</v>
      </c>
      <c r="Q235" s="14">
        <f>IF(Table1[[#This Row],[Date]]="",0,IF(AND(Table1[[#This Row],[Date]]&gt;=$Q$2,Table1[[#This Row],[Date]]&lt;=$Q$3),0,1))</f>
        <v>0</v>
      </c>
      <c r="R235" s="14">
        <f>IF(Table1[[#This Row],[Payments]]="",0,IF(ISNUMBER(Table1[[#This Row],[Payments]]),0,1))</f>
        <v>0</v>
      </c>
      <c r="S235" s="14">
        <f>IF(Table1[[#This Row],[Receipts]]="",0,IF(ISNUMBER(Table1[[#This Row],[Receipts]]),0,1))</f>
        <v>0</v>
      </c>
      <c r="T235" s="14">
        <f>IF(LEN(Table1[[#This Row],[Second Ledger]])&gt;0,IF(TYPE(VLOOKUP(Table1[[#This Row],[Second Ledger]],$CZ:$CZ,1,FALSE))=16,1,0),0)</f>
        <v>0</v>
      </c>
      <c r="U235" s="14">
        <f>IF(Table1[[#This Row],[Date]]="",0,IF(Table1[[#This Row],[Voucher Type]]&gt;0,IF(TYPE(VLOOKUP(Table1[[#This Row],[Voucher Type]],Table1[[#All],[Voucher Type Master]],1,FALSE))=16,1,0),0))</f>
        <v>0</v>
      </c>
      <c r="V2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5" s="14">
        <f>IF(LEN(Table1[[#This Row],[Cost Centre]])&gt;0,IF(TYPE(VLOOKUP(Table1[[#This Row],[Cost Centre]],$DA:$DA,1,FALSE))=16,1,0),0)</f>
        <v>0</v>
      </c>
      <c r="X235" s="14">
        <f>Table1[[#This Row],[Payments]]-Table1[[#This Row],[Receipts]]</f>
        <v>0</v>
      </c>
      <c r="Y235" s="14"/>
      <c r="Z235" s="14"/>
      <c r="AA235" s="14"/>
      <c r="AB235" s="13"/>
      <c r="AC235" s="39"/>
      <c r="AD235" s="39"/>
      <c r="AE235" s="39"/>
      <c r="AF235" s="39"/>
      <c r="AG235" s="42"/>
      <c r="AH2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5" t="str">
        <f>IF(Table1[[#This Row],[Date]]="","",TEXT(Table1[[#This Row],[Date]],"yyyymmdd"))</f>
        <v/>
      </c>
      <c r="AJ235" t="str">
        <f>Table1[[#This Row],[Date2]]</f>
        <v/>
      </c>
      <c r="AK235" t="str">
        <f>IF(Table1[[#This Row],[Date]]="","",Table1[[#This Row],[Voucher Type]])</f>
        <v/>
      </c>
      <c r="AL235" t="str">
        <f>IF(Table1[[#This Row],[Date]]="","",Table1[[#This Row],[Voucher No]])</f>
        <v/>
      </c>
      <c r="AM235" t="str">
        <f>IF(Table1[[#This Row],[Date]]="","",Table1[[#This Row],[Narration]])</f>
        <v/>
      </c>
      <c r="AN235" t="str">
        <f>IF(Table1[[#This Row],[Date]]="","","tallytools-voucherentry-adhjadhh-"&amp;$AH$1&amp;ROW())</f>
        <v/>
      </c>
      <c r="AO235" t="str">
        <f>IF(Table1[[#This Row],[Date]]="","",$AH$1)</f>
        <v/>
      </c>
      <c r="AP235"/>
      <c r="AQ235" t="str">
        <f>IF(Table1[[#This Row],[Date]]="","","No")</f>
        <v/>
      </c>
      <c r="AR235" t="str">
        <f>IF(Table1[[#This Row],[Date]]="","",IF(Table1[[#This Row],[Net Amt]]&lt;0,"No","Yes"))</f>
        <v/>
      </c>
      <c r="AS235" t="str">
        <f>IF(Table1[[#This Row],[Date]]="","",Table1[[#This Row],[Second Ledger]])</f>
        <v/>
      </c>
      <c r="AT235" t="str">
        <f>IF(Table1[[#This Row],[Date]]="","",IF(Table1[[#This Row],[DP-1]]="Yes",-(Table1[[#This Row],[Payments]]+Table1[[#This Row],[Receipts]]),Table1[[#This Row],[Payments]]+Table1[[#This Row],[Receipts]]))</f>
        <v/>
      </c>
      <c r="AU235"/>
      <c r="AV235" t="str">
        <f>IF(Table1[[#This Row],[Bill Ref No]]="","",Table1[[#This Row],[Bill Ref No]])</f>
        <v/>
      </c>
      <c r="AW235" t="str">
        <f>IF(Table1[[#This Row],[Bill ref name]]="","","New Ref")</f>
        <v/>
      </c>
      <c r="AX235" t="str">
        <f>IF(Table1[[#This Row],[Bill ref name]]="","",Table1[[#This Row],[Amount-1]])</f>
        <v/>
      </c>
      <c r="AY235"/>
      <c r="AZ235"/>
      <c r="BA235" t="str">
        <f>IF(Table1[[#This Row],[Cost Centre]]="","","Primary Cost Category")</f>
        <v/>
      </c>
      <c r="BB235" t="str">
        <f>IF(Table1[[#This Row],[Cost Centre]]="","",Table1[[#This Row],[DP-1]])</f>
        <v/>
      </c>
      <c r="BC235"/>
      <c r="BD235" t="str">
        <f>IF(Table1[[#This Row],[Cost Centre]]="","",Table1[[#This Row],[Cost Centre]])</f>
        <v/>
      </c>
      <c r="BE235" t="str">
        <f>IF(Table1[[#This Row],[Cost Centre]]="","",Table1[[#This Row],[Amount-1]])</f>
        <v/>
      </c>
      <c r="BF235"/>
      <c r="BG235"/>
      <c r="BH235"/>
      <c r="BI235"/>
      <c r="BJ235" t="str">
        <f>IF(Table1[[#This Row],[Date]]="","","No")</f>
        <v/>
      </c>
      <c r="BK235" t="str">
        <f>IF(Table1[[#This Row],[Date]]="","",IF(Table1[[#This Row],[Net Amt]]&lt;0,"Yes","No"))</f>
        <v/>
      </c>
      <c r="BL235" t="str">
        <f>IF(Table1[[#This Row],[Date]]="","",$C$3)</f>
        <v/>
      </c>
      <c r="BM235" t="str">
        <f>IF(Table1[[#This Row],[Date]]="","",-Table1[[#This Row],[Amount-1]])</f>
        <v/>
      </c>
      <c r="BO235" t="str">
        <f>IF(Table1[[#This Row],[Transaction Type]]="","",Table1[[#This Row],[Transaction Type]])</f>
        <v/>
      </c>
      <c r="BP235" t="str">
        <f>IF(Table1[[#This Row],[Instrument No.]]="","",Table1[[#This Row],[Instrument No.]])</f>
        <v/>
      </c>
      <c r="BQ235" t="str">
        <f>IF(Table1[[#This Row],[Instrument No.]]="","",Table1[[#This Row],[Amount-2]])</f>
        <v/>
      </c>
      <c r="BR235" t="str">
        <f>IF(Table1[[#This Row],[Instrument date]]="","",TEXT(Table1[[#This Row],[Instrument date]],"yyyymmdd"))</f>
        <v/>
      </c>
      <c r="BU235" s="48"/>
      <c r="BV235" s="48"/>
    </row>
    <row r="236" spans="1:74">
      <c r="A236" s="16">
        <f t="shared" si="3"/>
        <v>231</v>
      </c>
      <c r="B236" s="17"/>
      <c r="C236" s="57"/>
      <c r="D236" s="61"/>
      <c r="E236" s="61"/>
      <c r="F236" s="57"/>
      <c r="G236" s="18"/>
      <c r="H2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6" s="18"/>
      <c r="J236" s="18"/>
      <c r="K236" s="18"/>
      <c r="L236" s="18"/>
      <c r="M236" s="18"/>
      <c r="N236" s="51"/>
      <c r="O236" s="14">
        <f>IF(Table1[[#This Row],[Date]]="",COUNTA(B237:$B$1005),0)</f>
        <v>0</v>
      </c>
      <c r="P236" s="14">
        <f>IF(COUNTA(Table1[[#This Row],[Payments]:[Receipts]])=0,0,(IF(COUNTA(Table1[[#This Row],[Payments]:[Receipts]])&gt;1,1,0)))</f>
        <v>0</v>
      </c>
      <c r="Q236" s="14">
        <f>IF(Table1[[#This Row],[Date]]="",0,IF(AND(Table1[[#This Row],[Date]]&gt;=$Q$2,Table1[[#This Row],[Date]]&lt;=$Q$3),0,1))</f>
        <v>0</v>
      </c>
      <c r="R236" s="14">
        <f>IF(Table1[[#This Row],[Payments]]="",0,IF(ISNUMBER(Table1[[#This Row],[Payments]]),0,1))</f>
        <v>0</v>
      </c>
      <c r="S236" s="14">
        <f>IF(Table1[[#This Row],[Receipts]]="",0,IF(ISNUMBER(Table1[[#This Row],[Receipts]]),0,1))</f>
        <v>0</v>
      </c>
      <c r="T236" s="14">
        <f>IF(LEN(Table1[[#This Row],[Second Ledger]])&gt;0,IF(TYPE(VLOOKUP(Table1[[#This Row],[Second Ledger]],$CZ:$CZ,1,FALSE))=16,1,0),0)</f>
        <v>0</v>
      </c>
      <c r="U236" s="14">
        <f>IF(Table1[[#This Row],[Date]]="",0,IF(Table1[[#This Row],[Voucher Type]]&gt;0,IF(TYPE(VLOOKUP(Table1[[#This Row],[Voucher Type]],Table1[[#All],[Voucher Type Master]],1,FALSE))=16,1,0),0))</f>
        <v>0</v>
      </c>
      <c r="V2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6" s="14">
        <f>IF(LEN(Table1[[#This Row],[Cost Centre]])&gt;0,IF(TYPE(VLOOKUP(Table1[[#This Row],[Cost Centre]],$DA:$DA,1,FALSE))=16,1,0),0)</f>
        <v>0</v>
      </c>
      <c r="X236" s="14">
        <f>Table1[[#This Row],[Payments]]-Table1[[#This Row],[Receipts]]</f>
        <v>0</v>
      </c>
      <c r="Y236" s="14"/>
      <c r="Z236" s="14"/>
      <c r="AA236" s="14"/>
      <c r="AB236" s="13"/>
      <c r="AC236" s="39"/>
      <c r="AD236" s="39"/>
      <c r="AE236" s="39"/>
      <c r="AF236" s="39"/>
      <c r="AG236" s="42"/>
      <c r="AH2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6" t="str">
        <f>IF(Table1[[#This Row],[Date]]="","",TEXT(Table1[[#This Row],[Date]],"yyyymmdd"))</f>
        <v/>
      </c>
      <c r="AJ236" t="str">
        <f>Table1[[#This Row],[Date2]]</f>
        <v/>
      </c>
      <c r="AK236" t="str">
        <f>IF(Table1[[#This Row],[Date]]="","",Table1[[#This Row],[Voucher Type]])</f>
        <v/>
      </c>
      <c r="AL236" t="str">
        <f>IF(Table1[[#This Row],[Date]]="","",Table1[[#This Row],[Voucher No]])</f>
        <v/>
      </c>
      <c r="AM236" t="str">
        <f>IF(Table1[[#This Row],[Date]]="","",Table1[[#This Row],[Narration]])</f>
        <v/>
      </c>
      <c r="AN236" t="str">
        <f>IF(Table1[[#This Row],[Date]]="","","tallytools-voucherentry-adhjadhh-"&amp;$AH$1&amp;ROW())</f>
        <v/>
      </c>
      <c r="AO236" t="str">
        <f>IF(Table1[[#This Row],[Date]]="","",$AH$1)</f>
        <v/>
      </c>
      <c r="AP236"/>
      <c r="AQ236" t="str">
        <f>IF(Table1[[#This Row],[Date]]="","","No")</f>
        <v/>
      </c>
      <c r="AR236" t="str">
        <f>IF(Table1[[#This Row],[Date]]="","",IF(Table1[[#This Row],[Net Amt]]&lt;0,"No","Yes"))</f>
        <v/>
      </c>
      <c r="AS236" t="str">
        <f>IF(Table1[[#This Row],[Date]]="","",Table1[[#This Row],[Second Ledger]])</f>
        <v/>
      </c>
      <c r="AT236" t="str">
        <f>IF(Table1[[#This Row],[Date]]="","",IF(Table1[[#This Row],[DP-1]]="Yes",-(Table1[[#This Row],[Payments]]+Table1[[#This Row],[Receipts]]),Table1[[#This Row],[Payments]]+Table1[[#This Row],[Receipts]]))</f>
        <v/>
      </c>
      <c r="AU236"/>
      <c r="AV236" t="str">
        <f>IF(Table1[[#This Row],[Bill Ref No]]="","",Table1[[#This Row],[Bill Ref No]])</f>
        <v/>
      </c>
      <c r="AW236" t="str">
        <f>IF(Table1[[#This Row],[Bill ref name]]="","","New Ref")</f>
        <v/>
      </c>
      <c r="AX236" t="str">
        <f>IF(Table1[[#This Row],[Bill ref name]]="","",Table1[[#This Row],[Amount-1]])</f>
        <v/>
      </c>
      <c r="AY236"/>
      <c r="AZ236"/>
      <c r="BA236" t="str">
        <f>IF(Table1[[#This Row],[Cost Centre]]="","","Primary Cost Category")</f>
        <v/>
      </c>
      <c r="BB236" t="str">
        <f>IF(Table1[[#This Row],[Cost Centre]]="","",Table1[[#This Row],[DP-1]])</f>
        <v/>
      </c>
      <c r="BC236"/>
      <c r="BD236" t="str">
        <f>IF(Table1[[#This Row],[Cost Centre]]="","",Table1[[#This Row],[Cost Centre]])</f>
        <v/>
      </c>
      <c r="BE236" t="str">
        <f>IF(Table1[[#This Row],[Cost Centre]]="","",Table1[[#This Row],[Amount-1]])</f>
        <v/>
      </c>
      <c r="BF236"/>
      <c r="BG236"/>
      <c r="BH236"/>
      <c r="BI236"/>
      <c r="BJ236" t="str">
        <f>IF(Table1[[#This Row],[Date]]="","","No")</f>
        <v/>
      </c>
      <c r="BK236" t="str">
        <f>IF(Table1[[#This Row],[Date]]="","",IF(Table1[[#This Row],[Net Amt]]&lt;0,"Yes","No"))</f>
        <v/>
      </c>
      <c r="BL236" t="str">
        <f>IF(Table1[[#This Row],[Date]]="","",$C$3)</f>
        <v/>
      </c>
      <c r="BM236" t="str">
        <f>IF(Table1[[#This Row],[Date]]="","",-Table1[[#This Row],[Amount-1]])</f>
        <v/>
      </c>
      <c r="BO236" t="str">
        <f>IF(Table1[[#This Row],[Transaction Type]]="","",Table1[[#This Row],[Transaction Type]])</f>
        <v/>
      </c>
      <c r="BP236" t="str">
        <f>IF(Table1[[#This Row],[Instrument No.]]="","",Table1[[#This Row],[Instrument No.]])</f>
        <v/>
      </c>
      <c r="BQ236" t="str">
        <f>IF(Table1[[#This Row],[Instrument No.]]="","",Table1[[#This Row],[Amount-2]])</f>
        <v/>
      </c>
      <c r="BR236" t="str">
        <f>IF(Table1[[#This Row],[Instrument date]]="","",TEXT(Table1[[#This Row],[Instrument date]],"yyyymmdd"))</f>
        <v/>
      </c>
      <c r="BU236" s="48"/>
      <c r="BV236" s="48"/>
    </row>
    <row r="237" spans="1:74">
      <c r="A237" s="16">
        <f t="shared" si="3"/>
        <v>232</v>
      </c>
      <c r="B237" s="17"/>
      <c r="C237" s="57"/>
      <c r="D237" s="61"/>
      <c r="E237" s="61"/>
      <c r="F237" s="57"/>
      <c r="G237" s="18"/>
      <c r="H2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7" s="18"/>
      <c r="J237" s="18"/>
      <c r="K237" s="18"/>
      <c r="L237" s="18"/>
      <c r="M237" s="18"/>
      <c r="N237" s="51"/>
      <c r="O237" s="14">
        <f>IF(Table1[[#This Row],[Date]]="",COUNTA(B238:$B$1005),0)</f>
        <v>0</v>
      </c>
      <c r="P237" s="14">
        <f>IF(COUNTA(Table1[[#This Row],[Payments]:[Receipts]])=0,0,(IF(COUNTA(Table1[[#This Row],[Payments]:[Receipts]])&gt;1,1,0)))</f>
        <v>0</v>
      </c>
      <c r="Q237" s="14">
        <f>IF(Table1[[#This Row],[Date]]="",0,IF(AND(Table1[[#This Row],[Date]]&gt;=$Q$2,Table1[[#This Row],[Date]]&lt;=$Q$3),0,1))</f>
        <v>0</v>
      </c>
      <c r="R237" s="14">
        <f>IF(Table1[[#This Row],[Payments]]="",0,IF(ISNUMBER(Table1[[#This Row],[Payments]]),0,1))</f>
        <v>0</v>
      </c>
      <c r="S237" s="14">
        <f>IF(Table1[[#This Row],[Receipts]]="",0,IF(ISNUMBER(Table1[[#This Row],[Receipts]]),0,1))</f>
        <v>0</v>
      </c>
      <c r="T237" s="14">
        <f>IF(LEN(Table1[[#This Row],[Second Ledger]])&gt;0,IF(TYPE(VLOOKUP(Table1[[#This Row],[Second Ledger]],$CZ:$CZ,1,FALSE))=16,1,0),0)</f>
        <v>0</v>
      </c>
      <c r="U237" s="14">
        <f>IF(Table1[[#This Row],[Date]]="",0,IF(Table1[[#This Row],[Voucher Type]]&gt;0,IF(TYPE(VLOOKUP(Table1[[#This Row],[Voucher Type]],Table1[[#All],[Voucher Type Master]],1,FALSE))=16,1,0),0))</f>
        <v>0</v>
      </c>
      <c r="V2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7" s="14">
        <f>IF(LEN(Table1[[#This Row],[Cost Centre]])&gt;0,IF(TYPE(VLOOKUP(Table1[[#This Row],[Cost Centre]],$DA:$DA,1,FALSE))=16,1,0),0)</f>
        <v>0</v>
      </c>
      <c r="X237" s="14">
        <f>Table1[[#This Row],[Payments]]-Table1[[#This Row],[Receipts]]</f>
        <v>0</v>
      </c>
      <c r="Y237" s="14"/>
      <c r="Z237" s="14"/>
      <c r="AA237" s="14"/>
      <c r="AB237" s="13"/>
      <c r="AC237" s="39"/>
      <c r="AD237" s="39"/>
      <c r="AE237" s="39"/>
      <c r="AF237" s="39"/>
      <c r="AG237" s="42"/>
      <c r="AH2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7" t="str">
        <f>IF(Table1[[#This Row],[Date]]="","",TEXT(Table1[[#This Row],[Date]],"yyyymmdd"))</f>
        <v/>
      </c>
      <c r="AJ237" t="str">
        <f>Table1[[#This Row],[Date2]]</f>
        <v/>
      </c>
      <c r="AK237" t="str">
        <f>IF(Table1[[#This Row],[Date]]="","",Table1[[#This Row],[Voucher Type]])</f>
        <v/>
      </c>
      <c r="AL237" t="str">
        <f>IF(Table1[[#This Row],[Date]]="","",Table1[[#This Row],[Voucher No]])</f>
        <v/>
      </c>
      <c r="AM237" t="str">
        <f>IF(Table1[[#This Row],[Date]]="","",Table1[[#This Row],[Narration]])</f>
        <v/>
      </c>
      <c r="AN237" t="str">
        <f>IF(Table1[[#This Row],[Date]]="","","tallytools-voucherentry-adhjadhh-"&amp;$AH$1&amp;ROW())</f>
        <v/>
      </c>
      <c r="AO237" t="str">
        <f>IF(Table1[[#This Row],[Date]]="","",$AH$1)</f>
        <v/>
      </c>
      <c r="AP237"/>
      <c r="AQ237" t="str">
        <f>IF(Table1[[#This Row],[Date]]="","","No")</f>
        <v/>
      </c>
      <c r="AR237" t="str">
        <f>IF(Table1[[#This Row],[Date]]="","",IF(Table1[[#This Row],[Net Amt]]&lt;0,"No","Yes"))</f>
        <v/>
      </c>
      <c r="AS237" t="str">
        <f>IF(Table1[[#This Row],[Date]]="","",Table1[[#This Row],[Second Ledger]])</f>
        <v/>
      </c>
      <c r="AT237" t="str">
        <f>IF(Table1[[#This Row],[Date]]="","",IF(Table1[[#This Row],[DP-1]]="Yes",-(Table1[[#This Row],[Payments]]+Table1[[#This Row],[Receipts]]),Table1[[#This Row],[Payments]]+Table1[[#This Row],[Receipts]]))</f>
        <v/>
      </c>
      <c r="AU237"/>
      <c r="AV237" t="str">
        <f>IF(Table1[[#This Row],[Bill Ref No]]="","",Table1[[#This Row],[Bill Ref No]])</f>
        <v/>
      </c>
      <c r="AW237" t="str">
        <f>IF(Table1[[#This Row],[Bill ref name]]="","","New Ref")</f>
        <v/>
      </c>
      <c r="AX237" t="str">
        <f>IF(Table1[[#This Row],[Bill ref name]]="","",Table1[[#This Row],[Amount-1]])</f>
        <v/>
      </c>
      <c r="AY237"/>
      <c r="AZ237"/>
      <c r="BA237" t="str">
        <f>IF(Table1[[#This Row],[Cost Centre]]="","","Primary Cost Category")</f>
        <v/>
      </c>
      <c r="BB237" t="str">
        <f>IF(Table1[[#This Row],[Cost Centre]]="","",Table1[[#This Row],[DP-1]])</f>
        <v/>
      </c>
      <c r="BC237"/>
      <c r="BD237" t="str">
        <f>IF(Table1[[#This Row],[Cost Centre]]="","",Table1[[#This Row],[Cost Centre]])</f>
        <v/>
      </c>
      <c r="BE237" t="str">
        <f>IF(Table1[[#This Row],[Cost Centre]]="","",Table1[[#This Row],[Amount-1]])</f>
        <v/>
      </c>
      <c r="BF237"/>
      <c r="BG237"/>
      <c r="BH237"/>
      <c r="BI237"/>
      <c r="BJ237" t="str">
        <f>IF(Table1[[#This Row],[Date]]="","","No")</f>
        <v/>
      </c>
      <c r="BK237" t="str">
        <f>IF(Table1[[#This Row],[Date]]="","",IF(Table1[[#This Row],[Net Amt]]&lt;0,"Yes","No"))</f>
        <v/>
      </c>
      <c r="BL237" t="str">
        <f>IF(Table1[[#This Row],[Date]]="","",$C$3)</f>
        <v/>
      </c>
      <c r="BM237" t="str">
        <f>IF(Table1[[#This Row],[Date]]="","",-Table1[[#This Row],[Amount-1]])</f>
        <v/>
      </c>
      <c r="BO237" t="str">
        <f>IF(Table1[[#This Row],[Transaction Type]]="","",Table1[[#This Row],[Transaction Type]])</f>
        <v/>
      </c>
      <c r="BP237" t="str">
        <f>IF(Table1[[#This Row],[Instrument No.]]="","",Table1[[#This Row],[Instrument No.]])</f>
        <v/>
      </c>
      <c r="BQ237" t="str">
        <f>IF(Table1[[#This Row],[Instrument No.]]="","",Table1[[#This Row],[Amount-2]])</f>
        <v/>
      </c>
      <c r="BR237" t="str">
        <f>IF(Table1[[#This Row],[Instrument date]]="","",TEXT(Table1[[#This Row],[Instrument date]],"yyyymmdd"))</f>
        <v/>
      </c>
      <c r="BU237" s="48"/>
      <c r="BV237" s="48"/>
    </row>
    <row r="238" spans="1:74">
      <c r="A238" s="16">
        <f t="shared" si="3"/>
        <v>233</v>
      </c>
      <c r="B238" s="17"/>
      <c r="C238" s="57"/>
      <c r="D238" s="61"/>
      <c r="E238" s="61"/>
      <c r="F238" s="57"/>
      <c r="G238" s="18"/>
      <c r="H2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8" s="18"/>
      <c r="J238" s="18"/>
      <c r="K238" s="18"/>
      <c r="L238" s="18"/>
      <c r="M238" s="18"/>
      <c r="N238" s="51"/>
      <c r="O238" s="14">
        <f>IF(Table1[[#This Row],[Date]]="",COUNTA(B239:$B$1005),0)</f>
        <v>0</v>
      </c>
      <c r="P238" s="14">
        <f>IF(COUNTA(Table1[[#This Row],[Payments]:[Receipts]])=0,0,(IF(COUNTA(Table1[[#This Row],[Payments]:[Receipts]])&gt;1,1,0)))</f>
        <v>0</v>
      </c>
      <c r="Q238" s="14">
        <f>IF(Table1[[#This Row],[Date]]="",0,IF(AND(Table1[[#This Row],[Date]]&gt;=$Q$2,Table1[[#This Row],[Date]]&lt;=$Q$3),0,1))</f>
        <v>0</v>
      </c>
      <c r="R238" s="14">
        <f>IF(Table1[[#This Row],[Payments]]="",0,IF(ISNUMBER(Table1[[#This Row],[Payments]]),0,1))</f>
        <v>0</v>
      </c>
      <c r="S238" s="14">
        <f>IF(Table1[[#This Row],[Receipts]]="",0,IF(ISNUMBER(Table1[[#This Row],[Receipts]]),0,1))</f>
        <v>0</v>
      </c>
      <c r="T238" s="14">
        <f>IF(LEN(Table1[[#This Row],[Second Ledger]])&gt;0,IF(TYPE(VLOOKUP(Table1[[#This Row],[Second Ledger]],$CZ:$CZ,1,FALSE))=16,1,0),0)</f>
        <v>0</v>
      </c>
      <c r="U238" s="14">
        <f>IF(Table1[[#This Row],[Date]]="",0,IF(Table1[[#This Row],[Voucher Type]]&gt;0,IF(TYPE(VLOOKUP(Table1[[#This Row],[Voucher Type]],Table1[[#All],[Voucher Type Master]],1,FALSE))=16,1,0),0))</f>
        <v>0</v>
      </c>
      <c r="V2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8" s="14">
        <f>IF(LEN(Table1[[#This Row],[Cost Centre]])&gt;0,IF(TYPE(VLOOKUP(Table1[[#This Row],[Cost Centre]],$DA:$DA,1,FALSE))=16,1,0),0)</f>
        <v>0</v>
      </c>
      <c r="X238" s="14">
        <f>Table1[[#This Row],[Payments]]-Table1[[#This Row],[Receipts]]</f>
        <v>0</v>
      </c>
      <c r="Y238" s="14"/>
      <c r="Z238" s="14"/>
      <c r="AA238" s="14"/>
      <c r="AB238" s="13"/>
      <c r="AC238" s="39"/>
      <c r="AD238" s="39"/>
      <c r="AE238" s="39"/>
      <c r="AF238" s="39"/>
      <c r="AG238" s="42"/>
      <c r="AH2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8" t="str">
        <f>IF(Table1[[#This Row],[Date]]="","",TEXT(Table1[[#This Row],[Date]],"yyyymmdd"))</f>
        <v/>
      </c>
      <c r="AJ238" t="str">
        <f>Table1[[#This Row],[Date2]]</f>
        <v/>
      </c>
      <c r="AK238" t="str">
        <f>IF(Table1[[#This Row],[Date]]="","",Table1[[#This Row],[Voucher Type]])</f>
        <v/>
      </c>
      <c r="AL238" t="str">
        <f>IF(Table1[[#This Row],[Date]]="","",Table1[[#This Row],[Voucher No]])</f>
        <v/>
      </c>
      <c r="AM238" t="str">
        <f>IF(Table1[[#This Row],[Date]]="","",Table1[[#This Row],[Narration]])</f>
        <v/>
      </c>
      <c r="AN238" t="str">
        <f>IF(Table1[[#This Row],[Date]]="","","tallytools-voucherentry-adhjadhh-"&amp;$AH$1&amp;ROW())</f>
        <v/>
      </c>
      <c r="AO238" t="str">
        <f>IF(Table1[[#This Row],[Date]]="","",$AH$1)</f>
        <v/>
      </c>
      <c r="AP238"/>
      <c r="AQ238" t="str">
        <f>IF(Table1[[#This Row],[Date]]="","","No")</f>
        <v/>
      </c>
      <c r="AR238" t="str">
        <f>IF(Table1[[#This Row],[Date]]="","",IF(Table1[[#This Row],[Net Amt]]&lt;0,"No","Yes"))</f>
        <v/>
      </c>
      <c r="AS238" t="str">
        <f>IF(Table1[[#This Row],[Date]]="","",Table1[[#This Row],[Second Ledger]])</f>
        <v/>
      </c>
      <c r="AT238" t="str">
        <f>IF(Table1[[#This Row],[Date]]="","",IF(Table1[[#This Row],[DP-1]]="Yes",-(Table1[[#This Row],[Payments]]+Table1[[#This Row],[Receipts]]),Table1[[#This Row],[Payments]]+Table1[[#This Row],[Receipts]]))</f>
        <v/>
      </c>
      <c r="AU238"/>
      <c r="AV238" t="str">
        <f>IF(Table1[[#This Row],[Bill Ref No]]="","",Table1[[#This Row],[Bill Ref No]])</f>
        <v/>
      </c>
      <c r="AW238" t="str">
        <f>IF(Table1[[#This Row],[Bill ref name]]="","","New Ref")</f>
        <v/>
      </c>
      <c r="AX238" t="str">
        <f>IF(Table1[[#This Row],[Bill ref name]]="","",Table1[[#This Row],[Amount-1]])</f>
        <v/>
      </c>
      <c r="AY238"/>
      <c r="AZ238"/>
      <c r="BA238" t="str">
        <f>IF(Table1[[#This Row],[Cost Centre]]="","","Primary Cost Category")</f>
        <v/>
      </c>
      <c r="BB238" t="str">
        <f>IF(Table1[[#This Row],[Cost Centre]]="","",Table1[[#This Row],[DP-1]])</f>
        <v/>
      </c>
      <c r="BC238"/>
      <c r="BD238" t="str">
        <f>IF(Table1[[#This Row],[Cost Centre]]="","",Table1[[#This Row],[Cost Centre]])</f>
        <v/>
      </c>
      <c r="BE238" t="str">
        <f>IF(Table1[[#This Row],[Cost Centre]]="","",Table1[[#This Row],[Amount-1]])</f>
        <v/>
      </c>
      <c r="BF238"/>
      <c r="BG238"/>
      <c r="BH238"/>
      <c r="BI238"/>
      <c r="BJ238" t="str">
        <f>IF(Table1[[#This Row],[Date]]="","","No")</f>
        <v/>
      </c>
      <c r="BK238" t="str">
        <f>IF(Table1[[#This Row],[Date]]="","",IF(Table1[[#This Row],[Net Amt]]&lt;0,"Yes","No"))</f>
        <v/>
      </c>
      <c r="BL238" t="str">
        <f>IF(Table1[[#This Row],[Date]]="","",$C$3)</f>
        <v/>
      </c>
      <c r="BM238" t="str">
        <f>IF(Table1[[#This Row],[Date]]="","",-Table1[[#This Row],[Amount-1]])</f>
        <v/>
      </c>
      <c r="BO238" t="str">
        <f>IF(Table1[[#This Row],[Transaction Type]]="","",Table1[[#This Row],[Transaction Type]])</f>
        <v/>
      </c>
      <c r="BP238" t="str">
        <f>IF(Table1[[#This Row],[Instrument No.]]="","",Table1[[#This Row],[Instrument No.]])</f>
        <v/>
      </c>
      <c r="BQ238" t="str">
        <f>IF(Table1[[#This Row],[Instrument No.]]="","",Table1[[#This Row],[Amount-2]])</f>
        <v/>
      </c>
      <c r="BR238" t="str">
        <f>IF(Table1[[#This Row],[Instrument date]]="","",TEXT(Table1[[#This Row],[Instrument date]],"yyyymmdd"))</f>
        <v/>
      </c>
      <c r="BU238" s="48"/>
      <c r="BV238" s="48"/>
    </row>
    <row r="239" spans="1:74">
      <c r="A239" s="16">
        <f t="shared" si="3"/>
        <v>234</v>
      </c>
      <c r="B239" s="17"/>
      <c r="C239" s="57"/>
      <c r="D239" s="61"/>
      <c r="E239" s="61"/>
      <c r="F239" s="57"/>
      <c r="G239" s="18"/>
      <c r="H2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39" s="18"/>
      <c r="J239" s="18"/>
      <c r="K239" s="18"/>
      <c r="L239" s="18"/>
      <c r="M239" s="18"/>
      <c r="N239" s="51"/>
      <c r="O239" s="14">
        <f>IF(Table1[[#This Row],[Date]]="",COUNTA(B240:$B$1005),0)</f>
        <v>0</v>
      </c>
      <c r="P239" s="14">
        <f>IF(COUNTA(Table1[[#This Row],[Payments]:[Receipts]])=0,0,(IF(COUNTA(Table1[[#This Row],[Payments]:[Receipts]])&gt;1,1,0)))</f>
        <v>0</v>
      </c>
      <c r="Q239" s="14">
        <f>IF(Table1[[#This Row],[Date]]="",0,IF(AND(Table1[[#This Row],[Date]]&gt;=$Q$2,Table1[[#This Row],[Date]]&lt;=$Q$3),0,1))</f>
        <v>0</v>
      </c>
      <c r="R239" s="14">
        <f>IF(Table1[[#This Row],[Payments]]="",0,IF(ISNUMBER(Table1[[#This Row],[Payments]]),0,1))</f>
        <v>0</v>
      </c>
      <c r="S239" s="14">
        <f>IF(Table1[[#This Row],[Receipts]]="",0,IF(ISNUMBER(Table1[[#This Row],[Receipts]]),0,1))</f>
        <v>0</v>
      </c>
      <c r="T239" s="14">
        <f>IF(LEN(Table1[[#This Row],[Second Ledger]])&gt;0,IF(TYPE(VLOOKUP(Table1[[#This Row],[Second Ledger]],$CZ:$CZ,1,FALSE))=16,1,0),0)</f>
        <v>0</v>
      </c>
      <c r="U239" s="14">
        <f>IF(Table1[[#This Row],[Date]]="",0,IF(Table1[[#This Row],[Voucher Type]]&gt;0,IF(TYPE(VLOOKUP(Table1[[#This Row],[Voucher Type]],Table1[[#All],[Voucher Type Master]],1,FALSE))=16,1,0),0))</f>
        <v>0</v>
      </c>
      <c r="V2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39" s="14">
        <f>IF(LEN(Table1[[#This Row],[Cost Centre]])&gt;0,IF(TYPE(VLOOKUP(Table1[[#This Row],[Cost Centre]],$DA:$DA,1,FALSE))=16,1,0),0)</f>
        <v>0</v>
      </c>
      <c r="X239" s="14">
        <f>Table1[[#This Row],[Payments]]-Table1[[#This Row],[Receipts]]</f>
        <v>0</v>
      </c>
      <c r="Y239" s="14"/>
      <c r="Z239" s="14"/>
      <c r="AA239" s="14"/>
      <c r="AB239" s="13"/>
      <c r="AC239" s="39"/>
      <c r="AD239" s="39"/>
      <c r="AE239" s="39"/>
      <c r="AF239" s="39"/>
      <c r="AG239" s="42"/>
      <c r="AH2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39" t="str">
        <f>IF(Table1[[#This Row],[Date]]="","",TEXT(Table1[[#This Row],[Date]],"yyyymmdd"))</f>
        <v/>
      </c>
      <c r="AJ239" t="str">
        <f>Table1[[#This Row],[Date2]]</f>
        <v/>
      </c>
      <c r="AK239" t="str">
        <f>IF(Table1[[#This Row],[Date]]="","",Table1[[#This Row],[Voucher Type]])</f>
        <v/>
      </c>
      <c r="AL239" t="str">
        <f>IF(Table1[[#This Row],[Date]]="","",Table1[[#This Row],[Voucher No]])</f>
        <v/>
      </c>
      <c r="AM239" t="str">
        <f>IF(Table1[[#This Row],[Date]]="","",Table1[[#This Row],[Narration]])</f>
        <v/>
      </c>
      <c r="AN239" t="str">
        <f>IF(Table1[[#This Row],[Date]]="","","tallytools-voucherentry-adhjadhh-"&amp;$AH$1&amp;ROW())</f>
        <v/>
      </c>
      <c r="AO239" t="str">
        <f>IF(Table1[[#This Row],[Date]]="","",$AH$1)</f>
        <v/>
      </c>
      <c r="AP239"/>
      <c r="AQ239" t="str">
        <f>IF(Table1[[#This Row],[Date]]="","","No")</f>
        <v/>
      </c>
      <c r="AR239" t="str">
        <f>IF(Table1[[#This Row],[Date]]="","",IF(Table1[[#This Row],[Net Amt]]&lt;0,"No","Yes"))</f>
        <v/>
      </c>
      <c r="AS239" t="str">
        <f>IF(Table1[[#This Row],[Date]]="","",Table1[[#This Row],[Second Ledger]])</f>
        <v/>
      </c>
      <c r="AT239" t="str">
        <f>IF(Table1[[#This Row],[Date]]="","",IF(Table1[[#This Row],[DP-1]]="Yes",-(Table1[[#This Row],[Payments]]+Table1[[#This Row],[Receipts]]),Table1[[#This Row],[Payments]]+Table1[[#This Row],[Receipts]]))</f>
        <v/>
      </c>
      <c r="AU239"/>
      <c r="AV239" t="str">
        <f>IF(Table1[[#This Row],[Bill Ref No]]="","",Table1[[#This Row],[Bill Ref No]])</f>
        <v/>
      </c>
      <c r="AW239" t="str">
        <f>IF(Table1[[#This Row],[Bill ref name]]="","","New Ref")</f>
        <v/>
      </c>
      <c r="AX239" t="str">
        <f>IF(Table1[[#This Row],[Bill ref name]]="","",Table1[[#This Row],[Amount-1]])</f>
        <v/>
      </c>
      <c r="AY239"/>
      <c r="AZ239"/>
      <c r="BA239" t="str">
        <f>IF(Table1[[#This Row],[Cost Centre]]="","","Primary Cost Category")</f>
        <v/>
      </c>
      <c r="BB239" t="str">
        <f>IF(Table1[[#This Row],[Cost Centre]]="","",Table1[[#This Row],[DP-1]])</f>
        <v/>
      </c>
      <c r="BC239"/>
      <c r="BD239" t="str">
        <f>IF(Table1[[#This Row],[Cost Centre]]="","",Table1[[#This Row],[Cost Centre]])</f>
        <v/>
      </c>
      <c r="BE239" t="str">
        <f>IF(Table1[[#This Row],[Cost Centre]]="","",Table1[[#This Row],[Amount-1]])</f>
        <v/>
      </c>
      <c r="BF239"/>
      <c r="BG239"/>
      <c r="BH239"/>
      <c r="BI239"/>
      <c r="BJ239" t="str">
        <f>IF(Table1[[#This Row],[Date]]="","","No")</f>
        <v/>
      </c>
      <c r="BK239" t="str">
        <f>IF(Table1[[#This Row],[Date]]="","",IF(Table1[[#This Row],[Net Amt]]&lt;0,"Yes","No"))</f>
        <v/>
      </c>
      <c r="BL239" t="str">
        <f>IF(Table1[[#This Row],[Date]]="","",$C$3)</f>
        <v/>
      </c>
      <c r="BM239" t="str">
        <f>IF(Table1[[#This Row],[Date]]="","",-Table1[[#This Row],[Amount-1]])</f>
        <v/>
      </c>
      <c r="BO239" t="str">
        <f>IF(Table1[[#This Row],[Transaction Type]]="","",Table1[[#This Row],[Transaction Type]])</f>
        <v/>
      </c>
      <c r="BP239" t="str">
        <f>IF(Table1[[#This Row],[Instrument No.]]="","",Table1[[#This Row],[Instrument No.]])</f>
        <v/>
      </c>
      <c r="BQ239" t="str">
        <f>IF(Table1[[#This Row],[Instrument No.]]="","",Table1[[#This Row],[Amount-2]])</f>
        <v/>
      </c>
      <c r="BR239" t="str">
        <f>IF(Table1[[#This Row],[Instrument date]]="","",TEXT(Table1[[#This Row],[Instrument date]],"yyyymmdd"))</f>
        <v/>
      </c>
      <c r="BU239" s="48"/>
      <c r="BV239" s="48"/>
    </row>
    <row r="240" spans="1:74">
      <c r="A240" s="16">
        <f t="shared" si="3"/>
        <v>235</v>
      </c>
      <c r="B240" s="17"/>
      <c r="C240" s="57"/>
      <c r="D240" s="61"/>
      <c r="E240" s="61"/>
      <c r="F240" s="57"/>
      <c r="G240" s="18"/>
      <c r="H2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0" s="18"/>
      <c r="J240" s="18"/>
      <c r="K240" s="18"/>
      <c r="L240" s="18"/>
      <c r="M240" s="18"/>
      <c r="N240" s="51"/>
      <c r="O240" s="14">
        <f>IF(Table1[[#This Row],[Date]]="",COUNTA(B241:$B$1005),0)</f>
        <v>0</v>
      </c>
      <c r="P240" s="14">
        <f>IF(COUNTA(Table1[[#This Row],[Payments]:[Receipts]])=0,0,(IF(COUNTA(Table1[[#This Row],[Payments]:[Receipts]])&gt;1,1,0)))</f>
        <v>0</v>
      </c>
      <c r="Q240" s="14">
        <f>IF(Table1[[#This Row],[Date]]="",0,IF(AND(Table1[[#This Row],[Date]]&gt;=$Q$2,Table1[[#This Row],[Date]]&lt;=$Q$3),0,1))</f>
        <v>0</v>
      </c>
      <c r="R240" s="14">
        <f>IF(Table1[[#This Row],[Payments]]="",0,IF(ISNUMBER(Table1[[#This Row],[Payments]]),0,1))</f>
        <v>0</v>
      </c>
      <c r="S240" s="14">
        <f>IF(Table1[[#This Row],[Receipts]]="",0,IF(ISNUMBER(Table1[[#This Row],[Receipts]]),0,1))</f>
        <v>0</v>
      </c>
      <c r="T240" s="14">
        <f>IF(LEN(Table1[[#This Row],[Second Ledger]])&gt;0,IF(TYPE(VLOOKUP(Table1[[#This Row],[Second Ledger]],$CZ:$CZ,1,FALSE))=16,1,0),0)</f>
        <v>0</v>
      </c>
      <c r="U240" s="14">
        <f>IF(Table1[[#This Row],[Date]]="",0,IF(Table1[[#This Row],[Voucher Type]]&gt;0,IF(TYPE(VLOOKUP(Table1[[#This Row],[Voucher Type]],Table1[[#All],[Voucher Type Master]],1,FALSE))=16,1,0),0))</f>
        <v>0</v>
      </c>
      <c r="V2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0" s="14">
        <f>IF(LEN(Table1[[#This Row],[Cost Centre]])&gt;0,IF(TYPE(VLOOKUP(Table1[[#This Row],[Cost Centre]],$DA:$DA,1,FALSE))=16,1,0),0)</f>
        <v>0</v>
      </c>
      <c r="X240" s="14">
        <f>Table1[[#This Row],[Payments]]-Table1[[#This Row],[Receipts]]</f>
        <v>0</v>
      </c>
      <c r="Y240" s="14"/>
      <c r="Z240" s="14"/>
      <c r="AA240" s="14"/>
      <c r="AB240" s="13"/>
      <c r="AC240" s="39"/>
      <c r="AD240" s="39"/>
      <c r="AE240" s="39"/>
      <c r="AF240" s="39"/>
      <c r="AG240" s="42"/>
      <c r="AH2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0" t="str">
        <f>IF(Table1[[#This Row],[Date]]="","",TEXT(Table1[[#This Row],[Date]],"yyyymmdd"))</f>
        <v/>
      </c>
      <c r="AJ240" t="str">
        <f>Table1[[#This Row],[Date2]]</f>
        <v/>
      </c>
      <c r="AK240" t="str">
        <f>IF(Table1[[#This Row],[Date]]="","",Table1[[#This Row],[Voucher Type]])</f>
        <v/>
      </c>
      <c r="AL240" t="str">
        <f>IF(Table1[[#This Row],[Date]]="","",Table1[[#This Row],[Voucher No]])</f>
        <v/>
      </c>
      <c r="AM240" t="str">
        <f>IF(Table1[[#This Row],[Date]]="","",Table1[[#This Row],[Narration]])</f>
        <v/>
      </c>
      <c r="AN240" t="str">
        <f>IF(Table1[[#This Row],[Date]]="","","tallytools-voucherentry-adhjadhh-"&amp;$AH$1&amp;ROW())</f>
        <v/>
      </c>
      <c r="AO240" t="str">
        <f>IF(Table1[[#This Row],[Date]]="","",$AH$1)</f>
        <v/>
      </c>
      <c r="AP240"/>
      <c r="AQ240" t="str">
        <f>IF(Table1[[#This Row],[Date]]="","","No")</f>
        <v/>
      </c>
      <c r="AR240" t="str">
        <f>IF(Table1[[#This Row],[Date]]="","",IF(Table1[[#This Row],[Net Amt]]&lt;0,"No","Yes"))</f>
        <v/>
      </c>
      <c r="AS240" t="str">
        <f>IF(Table1[[#This Row],[Date]]="","",Table1[[#This Row],[Second Ledger]])</f>
        <v/>
      </c>
      <c r="AT240" t="str">
        <f>IF(Table1[[#This Row],[Date]]="","",IF(Table1[[#This Row],[DP-1]]="Yes",-(Table1[[#This Row],[Payments]]+Table1[[#This Row],[Receipts]]),Table1[[#This Row],[Payments]]+Table1[[#This Row],[Receipts]]))</f>
        <v/>
      </c>
      <c r="AU240"/>
      <c r="AV240" t="str">
        <f>IF(Table1[[#This Row],[Bill Ref No]]="","",Table1[[#This Row],[Bill Ref No]])</f>
        <v/>
      </c>
      <c r="AW240" t="str">
        <f>IF(Table1[[#This Row],[Bill ref name]]="","","New Ref")</f>
        <v/>
      </c>
      <c r="AX240" t="str">
        <f>IF(Table1[[#This Row],[Bill ref name]]="","",Table1[[#This Row],[Amount-1]])</f>
        <v/>
      </c>
      <c r="AY240"/>
      <c r="AZ240"/>
      <c r="BA240" t="str">
        <f>IF(Table1[[#This Row],[Cost Centre]]="","","Primary Cost Category")</f>
        <v/>
      </c>
      <c r="BB240" t="str">
        <f>IF(Table1[[#This Row],[Cost Centre]]="","",Table1[[#This Row],[DP-1]])</f>
        <v/>
      </c>
      <c r="BC240"/>
      <c r="BD240" t="str">
        <f>IF(Table1[[#This Row],[Cost Centre]]="","",Table1[[#This Row],[Cost Centre]])</f>
        <v/>
      </c>
      <c r="BE240" t="str">
        <f>IF(Table1[[#This Row],[Cost Centre]]="","",Table1[[#This Row],[Amount-1]])</f>
        <v/>
      </c>
      <c r="BF240"/>
      <c r="BG240"/>
      <c r="BH240"/>
      <c r="BI240"/>
      <c r="BJ240" t="str">
        <f>IF(Table1[[#This Row],[Date]]="","","No")</f>
        <v/>
      </c>
      <c r="BK240" t="str">
        <f>IF(Table1[[#This Row],[Date]]="","",IF(Table1[[#This Row],[Net Amt]]&lt;0,"Yes","No"))</f>
        <v/>
      </c>
      <c r="BL240" t="str">
        <f>IF(Table1[[#This Row],[Date]]="","",$C$3)</f>
        <v/>
      </c>
      <c r="BM240" t="str">
        <f>IF(Table1[[#This Row],[Date]]="","",-Table1[[#This Row],[Amount-1]])</f>
        <v/>
      </c>
      <c r="BO240" t="str">
        <f>IF(Table1[[#This Row],[Transaction Type]]="","",Table1[[#This Row],[Transaction Type]])</f>
        <v/>
      </c>
      <c r="BP240" t="str">
        <f>IF(Table1[[#This Row],[Instrument No.]]="","",Table1[[#This Row],[Instrument No.]])</f>
        <v/>
      </c>
      <c r="BQ240" t="str">
        <f>IF(Table1[[#This Row],[Instrument No.]]="","",Table1[[#This Row],[Amount-2]])</f>
        <v/>
      </c>
      <c r="BR240" t="str">
        <f>IF(Table1[[#This Row],[Instrument date]]="","",TEXT(Table1[[#This Row],[Instrument date]],"yyyymmdd"))</f>
        <v/>
      </c>
      <c r="BU240" s="48"/>
      <c r="BV240" s="48"/>
    </row>
    <row r="241" spans="1:74">
      <c r="A241" s="16">
        <f t="shared" si="3"/>
        <v>236</v>
      </c>
      <c r="B241" s="17"/>
      <c r="C241" s="57"/>
      <c r="D241" s="61"/>
      <c r="E241" s="61"/>
      <c r="F241" s="57"/>
      <c r="G241" s="18"/>
      <c r="H2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1" s="18"/>
      <c r="J241" s="18"/>
      <c r="K241" s="18"/>
      <c r="L241" s="18"/>
      <c r="M241" s="18"/>
      <c r="N241" s="51"/>
      <c r="O241" s="14">
        <f>IF(Table1[[#This Row],[Date]]="",COUNTA(B242:$B$1005),0)</f>
        <v>0</v>
      </c>
      <c r="P241" s="14">
        <f>IF(COUNTA(Table1[[#This Row],[Payments]:[Receipts]])=0,0,(IF(COUNTA(Table1[[#This Row],[Payments]:[Receipts]])&gt;1,1,0)))</f>
        <v>0</v>
      </c>
      <c r="Q241" s="14">
        <f>IF(Table1[[#This Row],[Date]]="",0,IF(AND(Table1[[#This Row],[Date]]&gt;=$Q$2,Table1[[#This Row],[Date]]&lt;=$Q$3),0,1))</f>
        <v>0</v>
      </c>
      <c r="R241" s="14">
        <f>IF(Table1[[#This Row],[Payments]]="",0,IF(ISNUMBER(Table1[[#This Row],[Payments]]),0,1))</f>
        <v>0</v>
      </c>
      <c r="S241" s="14">
        <f>IF(Table1[[#This Row],[Receipts]]="",0,IF(ISNUMBER(Table1[[#This Row],[Receipts]]),0,1))</f>
        <v>0</v>
      </c>
      <c r="T241" s="14">
        <f>IF(LEN(Table1[[#This Row],[Second Ledger]])&gt;0,IF(TYPE(VLOOKUP(Table1[[#This Row],[Second Ledger]],$CZ:$CZ,1,FALSE))=16,1,0),0)</f>
        <v>0</v>
      </c>
      <c r="U241" s="14">
        <f>IF(Table1[[#This Row],[Date]]="",0,IF(Table1[[#This Row],[Voucher Type]]&gt;0,IF(TYPE(VLOOKUP(Table1[[#This Row],[Voucher Type]],Table1[[#All],[Voucher Type Master]],1,FALSE))=16,1,0),0))</f>
        <v>0</v>
      </c>
      <c r="V2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1" s="14">
        <f>IF(LEN(Table1[[#This Row],[Cost Centre]])&gt;0,IF(TYPE(VLOOKUP(Table1[[#This Row],[Cost Centre]],$DA:$DA,1,FALSE))=16,1,0),0)</f>
        <v>0</v>
      </c>
      <c r="X241" s="14">
        <f>Table1[[#This Row],[Payments]]-Table1[[#This Row],[Receipts]]</f>
        <v>0</v>
      </c>
      <c r="Y241" s="14"/>
      <c r="Z241" s="14"/>
      <c r="AA241" s="14"/>
      <c r="AB241" s="13"/>
      <c r="AC241" s="39"/>
      <c r="AD241" s="39"/>
      <c r="AE241" s="39"/>
      <c r="AF241" s="39"/>
      <c r="AG241" s="42"/>
      <c r="AH2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1" t="str">
        <f>IF(Table1[[#This Row],[Date]]="","",TEXT(Table1[[#This Row],[Date]],"yyyymmdd"))</f>
        <v/>
      </c>
      <c r="AJ241" t="str">
        <f>Table1[[#This Row],[Date2]]</f>
        <v/>
      </c>
      <c r="AK241" t="str">
        <f>IF(Table1[[#This Row],[Date]]="","",Table1[[#This Row],[Voucher Type]])</f>
        <v/>
      </c>
      <c r="AL241" t="str">
        <f>IF(Table1[[#This Row],[Date]]="","",Table1[[#This Row],[Voucher No]])</f>
        <v/>
      </c>
      <c r="AM241" t="str">
        <f>IF(Table1[[#This Row],[Date]]="","",Table1[[#This Row],[Narration]])</f>
        <v/>
      </c>
      <c r="AN241" t="str">
        <f>IF(Table1[[#This Row],[Date]]="","","tallytools-voucherentry-adhjadhh-"&amp;$AH$1&amp;ROW())</f>
        <v/>
      </c>
      <c r="AO241" t="str">
        <f>IF(Table1[[#This Row],[Date]]="","",$AH$1)</f>
        <v/>
      </c>
      <c r="AP241"/>
      <c r="AQ241" t="str">
        <f>IF(Table1[[#This Row],[Date]]="","","No")</f>
        <v/>
      </c>
      <c r="AR241" t="str">
        <f>IF(Table1[[#This Row],[Date]]="","",IF(Table1[[#This Row],[Net Amt]]&lt;0,"No","Yes"))</f>
        <v/>
      </c>
      <c r="AS241" t="str">
        <f>IF(Table1[[#This Row],[Date]]="","",Table1[[#This Row],[Second Ledger]])</f>
        <v/>
      </c>
      <c r="AT241" t="str">
        <f>IF(Table1[[#This Row],[Date]]="","",IF(Table1[[#This Row],[DP-1]]="Yes",-(Table1[[#This Row],[Payments]]+Table1[[#This Row],[Receipts]]),Table1[[#This Row],[Payments]]+Table1[[#This Row],[Receipts]]))</f>
        <v/>
      </c>
      <c r="AU241"/>
      <c r="AV241" t="str">
        <f>IF(Table1[[#This Row],[Bill Ref No]]="","",Table1[[#This Row],[Bill Ref No]])</f>
        <v/>
      </c>
      <c r="AW241" t="str">
        <f>IF(Table1[[#This Row],[Bill ref name]]="","","New Ref")</f>
        <v/>
      </c>
      <c r="AX241" t="str">
        <f>IF(Table1[[#This Row],[Bill ref name]]="","",Table1[[#This Row],[Amount-1]])</f>
        <v/>
      </c>
      <c r="AY241"/>
      <c r="AZ241"/>
      <c r="BA241" t="str">
        <f>IF(Table1[[#This Row],[Cost Centre]]="","","Primary Cost Category")</f>
        <v/>
      </c>
      <c r="BB241" t="str">
        <f>IF(Table1[[#This Row],[Cost Centre]]="","",Table1[[#This Row],[DP-1]])</f>
        <v/>
      </c>
      <c r="BC241"/>
      <c r="BD241" t="str">
        <f>IF(Table1[[#This Row],[Cost Centre]]="","",Table1[[#This Row],[Cost Centre]])</f>
        <v/>
      </c>
      <c r="BE241" t="str">
        <f>IF(Table1[[#This Row],[Cost Centre]]="","",Table1[[#This Row],[Amount-1]])</f>
        <v/>
      </c>
      <c r="BF241"/>
      <c r="BG241"/>
      <c r="BH241"/>
      <c r="BI241"/>
      <c r="BJ241" t="str">
        <f>IF(Table1[[#This Row],[Date]]="","","No")</f>
        <v/>
      </c>
      <c r="BK241" t="str">
        <f>IF(Table1[[#This Row],[Date]]="","",IF(Table1[[#This Row],[Net Amt]]&lt;0,"Yes","No"))</f>
        <v/>
      </c>
      <c r="BL241" t="str">
        <f>IF(Table1[[#This Row],[Date]]="","",$C$3)</f>
        <v/>
      </c>
      <c r="BM241" t="str">
        <f>IF(Table1[[#This Row],[Date]]="","",-Table1[[#This Row],[Amount-1]])</f>
        <v/>
      </c>
      <c r="BO241" t="str">
        <f>IF(Table1[[#This Row],[Transaction Type]]="","",Table1[[#This Row],[Transaction Type]])</f>
        <v/>
      </c>
      <c r="BP241" t="str">
        <f>IF(Table1[[#This Row],[Instrument No.]]="","",Table1[[#This Row],[Instrument No.]])</f>
        <v/>
      </c>
      <c r="BQ241" t="str">
        <f>IF(Table1[[#This Row],[Instrument No.]]="","",Table1[[#This Row],[Amount-2]])</f>
        <v/>
      </c>
      <c r="BR241" t="str">
        <f>IF(Table1[[#This Row],[Instrument date]]="","",TEXT(Table1[[#This Row],[Instrument date]],"yyyymmdd"))</f>
        <v/>
      </c>
      <c r="BU241" s="48"/>
      <c r="BV241" s="48"/>
    </row>
    <row r="242" spans="1:74">
      <c r="A242" s="16">
        <f t="shared" si="3"/>
        <v>237</v>
      </c>
      <c r="B242" s="17"/>
      <c r="C242" s="57"/>
      <c r="D242" s="61"/>
      <c r="E242" s="61"/>
      <c r="F242" s="57"/>
      <c r="G242" s="18"/>
      <c r="H2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2" s="18"/>
      <c r="J242" s="18"/>
      <c r="K242" s="18"/>
      <c r="L242" s="18"/>
      <c r="M242" s="18"/>
      <c r="N242" s="51"/>
      <c r="O242" s="14">
        <f>IF(Table1[[#This Row],[Date]]="",COUNTA(B243:$B$1005),0)</f>
        <v>0</v>
      </c>
      <c r="P242" s="14">
        <f>IF(COUNTA(Table1[[#This Row],[Payments]:[Receipts]])=0,0,(IF(COUNTA(Table1[[#This Row],[Payments]:[Receipts]])&gt;1,1,0)))</f>
        <v>0</v>
      </c>
      <c r="Q242" s="14">
        <f>IF(Table1[[#This Row],[Date]]="",0,IF(AND(Table1[[#This Row],[Date]]&gt;=$Q$2,Table1[[#This Row],[Date]]&lt;=$Q$3),0,1))</f>
        <v>0</v>
      </c>
      <c r="R242" s="14">
        <f>IF(Table1[[#This Row],[Payments]]="",0,IF(ISNUMBER(Table1[[#This Row],[Payments]]),0,1))</f>
        <v>0</v>
      </c>
      <c r="S242" s="14">
        <f>IF(Table1[[#This Row],[Receipts]]="",0,IF(ISNUMBER(Table1[[#This Row],[Receipts]]),0,1))</f>
        <v>0</v>
      </c>
      <c r="T242" s="14">
        <f>IF(LEN(Table1[[#This Row],[Second Ledger]])&gt;0,IF(TYPE(VLOOKUP(Table1[[#This Row],[Second Ledger]],$CZ:$CZ,1,FALSE))=16,1,0),0)</f>
        <v>0</v>
      </c>
      <c r="U242" s="14">
        <f>IF(Table1[[#This Row],[Date]]="",0,IF(Table1[[#This Row],[Voucher Type]]&gt;0,IF(TYPE(VLOOKUP(Table1[[#This Row],[Voucher Type]],Table1[[#All],[Voucher Type Master]],1,FALSE))=16,1,0),0))</f>
        <v>0</v>
      </c>
      <c r="V2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2" s="14">
        <f>IF(LEN(Table1[[#This Row],[Cost Centre]])&gt;0,IF(TYPE(VLOOKUP(Table1[[#This Row],[Cost Centre]],$DA:$DA,1,FALSE))=16,1,0),0)</f>
        <v>0</v>
      </c>
      <c r="X242" s="14">
        <f>Table1[[#This Row],[Payments]]-Table1[[#This Row],[Receipts]]</f>
        <v>0</v>
      </c>
      <c r="Y242" s="14"/>
      <c r="Z242" s="14"/>
      <c r="AA242" s="14"/>
      <c r="AB242" s="13"/>
      <c r="AC242" s="39"/>
      <c r="AD242" s="39"/>
      <c r="AE242" s="39"/>
      <c r="AF242" s="39"/>
      <c r="AG242" s="42"/>
      <c r="AH2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2" t="str">
        <f>IF(Table1[[#This Row],[Date]]="","",TEXT(Table1[[#This Row],[Date]],"yyyymmdd"))</f>
        <v/>
      </c>
      <c r="AJ242" t="str">
        <f>Table1[[#This Row],[Date2]]</f>
        <v/>
      </c>
      <c r="AK242" t="str">
        <f>IF(Table1[[#This Row],[Date]]="","",Table1[[#This Row],[Voucher Type]])</f>
        <v/>
      </c>
      <c r="AL242" t="str">
        <f>IF(Table1[[#This Row],[Date]]="","",Table1[[#This Row],[Voucher No]])</f>
        <v/>
      </c>
      <c r="AM242" t="str">
        <f>IF(Table1[[#This Row],[Date]]="","",Table1[[#This Row],[Narration]])</f>
        <v/>
      </c>
      <c r="AN242" t="str">
        <f>IF(Table1[[#This Row],[Date]]="","","tallytools-voucherentry-adhjadhh-"&amp;$AH$1&amp;ROW())</f>
        <v/>
      </c>
      <c r="AO242" t="str">
        <f>IF(Table1[[#This Row],[Date]]="","",$AH$1)</f>
        <v/>
      </c>
      <c r="AP242"/>
      <c r="AQ242" t="str">
        <f>IF(Table1[[#This Row],[Date]]="","","No")</f>
        <v/>
      </c>
      <c r="AR242" t="str">
        <f>IF(Table1[[#This Row],[Date]]="","",IF(Table1[[#This Row],[Net Amt]]&lt;0,"No","Yes"))</f>
        <v/>
      </c>
      <c r="AS242" t="str">
        <f>IF(Table1[[#This Row],[Date]]="","",Table1[[#This Row],[Second Ledger]])</f>
        <v/>
      </c>
      <c r="AT242" t="str">
        <f>IF(Table1[[#This Row],[Date]]="","",IF(Table1[[#This Row],[DP-1]]="Yes",-(Table1[[#This Row],[Payments]]+Table1[[#This Row],[Receipts]]),Table1[[#This Row],[Payments]]+Table1[[#This Row],[Receipts]]))</f>
        <v/>
      </c>
      <c r="AU242"/>
      <c r="AV242" t="str">
        <f>IF(Table1[[#This Row],[Bill Ref No]]="","",Table1[[#This Row],[Bill Ref No]])</f>
        <v/>
      </c>
      <c r="AW242" t="str">
        <f>IF(Table1[[#This Row],[Bill ref name]]="","","New Ref")</f>
        <v/>
      </c>
      <c r="AX242" t="str">
        <f>IF(Table1[[#This Row],[Bill ref name]]="","",Table1[[#This Row],[Amount-1]])</f>
        <v/>
      </c>
      <c r="AY242"/>
      <c r="AZ242"/>
      <c r="BA242" t="str">
        <f>IF(Table1[[#This Row],[Cost Centre]]="","","Primary Cost Category")</f>
        <v/>
      </c>
      <c r="BB242" t="str">
        <f>IF(Table1[[#This Row],[Cost Centre]]="","",Table1[[#This Row],[DP-1]])</f>
        <v/>
      </c>
      <c r="BC242"/>
      <c r="BD242" t="str">
        <f>IF(Table1[[#This Row],[Cost Centre]]="","",Table1[[#This Row],[Cost Centre]])</f>
        <v/>
      </c>
      <c r="BE242" t="str">
        <f>IF(Table1[[#This Row],[Cost Centre]]="","",Table1[[#This Row],[Amount-1]])</f>
        <v/>
      </c>
      <c r="BF242"/>
      <c r="BG242"/>
      <c r="BH242"/>
      <c r="BI242"/>
      <c r="BJ242" t="str">
        <f>IF(Table1[[#This Row],[Date]]="","","No")</f>
        <v/>
      </c>
      <c r="BK242" t="str">
        <f>IF(Table1[[#This Row],[Date]]="","",IF(Table1[[#This Row],[Net Amt]]&lt;0,"Yes","No"))</f>
        <v/>
      </c>
      <c r="BL242" t="str">
        <f>IF(Table1[[#This Row],[Date]]="","",$C$3)</f>
        <v/>
      </c>
      <c r="BM242" t="str">
        <f>IF(Table1[[#This Row],[Date]]="","",-Table1[[#This Row],[Amount-1]])</f>
        <v/>
      </c>
      <c r="BO242" t="str">
        <f>IF(Table1[[#This Row],[Transaction Type]]="","",Table1[[#This Row],[Transaction Type]])</f>
        <v/>
      </c>
      <c r="BP242" t="str">
        <f>IF(Table1[[#This Row],[Instrument No.]]="","",Table1[[#This Row],[Instrument No.]])</f>
        <v/>
      </c>
      <c r="BQ242" t="str">
        <f>IF(Table1[[#This Row],[Instrument No.]]="","",Table1[[#This Row],[Amount-2]])</f>
        <v/>
      </c>
      <c r="BR242" t="str">
        <f>IF(Table1[[#This Row],[Instrument date]]="","",TEXT(Table1[[#This Row],[Instrument date]],"yyyymmdd"))</f>
        <v/>
      </c>
      <c r="BU242" s="48"/>
      <c r="BV242" s="48"/>
    </row>
    <row r="243" spans="1:74">
      <c r="A243" s="16">
        <f t="shared" si="3"/>
        <v>238</v>
      </c>
      <c r="B243" s="17"/>
      <c r="C243" s="57"/>
      <c r="D243" s="61"/>
      <c r="E243" s="61"/>
      <c r="F243" s="57"/>
      <c r="G243" s="18"/>
      <c r="H2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3" s="18"/>
      <c r="J243" s="18"/>
      <c r="K243" s="18"/>
      <c r="L243" s="18"/>
      <c r="M243" s="18"/>
      <c r="N243" s="51"/>
      <c r="O243" s="14">
        <f>IF(Table1[[#This Row],[Date]]="",COUNTA(B244:$B$1005),0)</f>
        <v>0</v>
      </c>
      <c r="P243" s="14">
        <f>IF(COUNTA(Table1[[#This Row],[Payments]:[Receipts]])=0,0,(IF(COUNTA(Table1[[#This Row],[Payments]:[Receipts]])&gt;1,1,0)))</f>
        <v>0</v>
      </c>
      <c r="Q243" s="14">
        <f>IF(Table1[[#This Row],[Date]]="",0,IF(AND(Table1[[#This Row],[Date]]&gt;=$Q$2,Table1[[#This Row],[Date]]&lt;=$Q$3),0,1))</f>
        <v>0</v>
      </c>
      <c r="R243" s="14">
        <f>IF(Table1[[#This Row],[Payments]]="",0,IF(ISNUMBER(Table1[[#This Row],[Payments]]),0,1))</f>
        <v>0</v>
      </c>
      <c r="S243" s="14">
        <f>IF(Table1[[#This Row],[Receipts]]="",0,IF(ISNUMBER(Table1[[#This Row],[Receipts]]),0,1))</f>
        <v>0</v>
      </c>
      <c r="T243" s="14">
        <f>IF(LEN(Table1[[#This Row],[Second Ledger]])&gt;0,IF(TYPE(VLOOKUP(Table1[[#This Row],[Second Ledger]],$CZ:$CZ,1,FALSE))=16,1,0),0)</f>
        <v>0</v>
      </c>
      <c r="U243" s="14">
        <f>IF(Table1[[#This Row],[Date]]="",0,IF(Table1[[#This Row],[Voucher Type]]&gt;0,IF(TYPE(VLOOKUP(Table1[[#This Row],[Voucher Type]],Table1[[#All],[Voucher Type Master]],1,FALSE))=16,1,0),0))</f>
        <v>0</v>
      </c>
      <c r="V2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3" s="14">
        <f>IF(LEN(Table1[[#This Row],[Cost Centre]])&gt;0,IF(TYPE(VLOOKUP(Table1[[#This Row],[Cost Centre]],$DA:$DA,1,FALSE))=16,1,0),0)</f>
        <v>0</v>
      </c>
      <c r="X243" s="14">
        <f>Table1[[#This Row],[Payments]]-Table1[[#This Row],[Receipts]]</f>
        <v>0</v>
      </c>
      <c r="Y243" s="14"/>
      <c r="Z243" s="14"/>
      <c r="AA243" s="14"/>
      <c r="AB243" s="13"/>
      <c r="AC243" s="39"/>
      <c r="AD243" s="39"/>
      <c r="AE243" s="39"/>
      <c r="AF243" s="39"/>
      <c r="AG243" s="42"/>
      <c r="AH2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3" t="str">
        <f>IF(Table1[[#This Row],[Date]]="","",TEXT(Table1[[#This Row],[Date]],"yyyymmdd"))</f>
        <v/>
      </c>
      <c r="AJ243" t="str">
        <f>Table1[[#This Row],[Date2]]</f>
        <v/>
      </c>
      <c r="AK243" t="str">
        <f>IF(Table1[[#This Row],[Date]]="","",Table1[[#This Row],[Voucher Type]])</f>
        <v/>
      </c>
      <c r="AL243" t="str">
        <f>IF(Table1[[#This Row],[Date]]="","",Table1[[#This Row],[Voucher No]])</f>
        <v/>
      </c>
      <c r="AM243" t="str">
        <f>IF(Table1[[#This Row],[Date]]="","",Table1[[#This Row],[Narration]])</f>
        <v/>
      </c>
      <c r="AN243" t="str">
        <f>IF(Table1[[#This Row],[Date]]="","","tallytools-voucherentry-adhjadhh-"&amp;$AH$1&amp;ROW())</f>
        <v/>
      </c>
      <c r="AO243" t="str">
        <f>IF(Table1[[#This Row],[Date]]="","",$AH$1)</f>
        <v/>
      </c>
      <c r="AP243"/>
      <c r="AQ243" t="str">
        <f>IF(Table1[[#This Row],[Date]]="","","No")</f>
        <v/>
      </c>
      <c r="AR243" t="str">
        <f>IF(Table1[[#This Row],[Date]]="","",IF(Table1[[#This Row],[Net Amt]]&lt;0,"No","Yes"))</f>
        <v/>
      </c>
      <c r="AS243" t="str">
        <f>IF(Table1[[#This Row],[Date]]="","",Table1[[#This Row],[Second Ledger]])</f>
        <v/>
      </c>
      <c r="AT243" t="str">
        <f>IF(Table1[[#This Row],[Date]]="","",IF(Table1[[#This Row],[DP-1]]="Yes",-(Table1[[#This Row],[Payments]]+Table1[[#This Row],[Receipts]]),Table1[[#This Row],[Payments]]+Table1[[#This Row],[Receipts]]))</f>
        <v/>
      </c>
      <c r="AU243"/>
      <c r="AV243" t="str">
        <f>IF(Table1[[#This Row],[Bill Ref No]]="","",Table1[[#This Row],[Bill Ref No]])</f>
        <v/>
      </c>
      <c r="AW243" t="str">
        <f>IF(Table1[[#This Row],[Bill ref name]]="","","New Ref")</f>
        <v/>
      </c>
      <c r="AX243" t="str">
        <f>IF(Table1[[#This Row],[Bill ref name]]="","",Table1[[#This Row],[Amount-1]])</f>
        <v/>
      </c>
      <c r="AY243"/>
      <c r="AZ243"/>
      <c r="BA243" t="str">
        <f>IF(Table1[[#This Row],[Cost Centre]]="","","Primary Cost Category")</f>
        <v/>
      </c>
      <c r="BB243" t="str">
        <f>IF(Table1[[#This Row],[Cost Centre]]="","",Table1[[#This Row],[DP-1]])</f>
        <v/>
      </c>
      <c r="BC243"/>
      <c r="BD243" t="str">
        <f>IF(Table1[[#This Row],[Cost Centre]]="","",Table1[[#This Row],[Cost Centre]])</f>
        <v/>
      </c>
      <c r="BE243" t="str">
        <f>IF(Table1[[#This Row],[Cost Centre]]="","",Table1[[#This Row],[Amount-1]])</f>
        <v/>
      </c>
      <c r="BF243"/>
      <c r="BG243"/>
      <c r="BH243"/>
      <c r="BI243"/>
      <c r="BJ243" t="str">
        <f>IF(Table1[[#This Row],[Date]]="","","No")</f>
        <v/>
      </c>
      <c r="BK243" t="str">
        <f>IF(Table1[[#This Row],[Date]]="","",IF(Table1[[#This Row],[Net Amt]]&lt;0,"Yes","No"))</f>
        <v/>
      </c>
      <c r="BL243" t="str">
        <f>IF(Table1[[#This Row],[Date]]="","",$C$3)</f>
        <v/>
      </c>
      <c r="BM243" t="str">
        <f>IF(Table1[[#This Row],[Date]]="","",-Table1[[#This Row],[Amount-1]])</f>
        <v/>
      </c>
      <c r="BO243" t="str">
        <f>IF(Table1[[#This Row],[Transaction Type]]="","",Table1[[#This Row],[Transaction Type]])</f>
        <v/>
      </c>
      <c r="BP243" t="str">
        <f>IF(Table1[[#This Row],[Instrument No.]]="","",Table1[[#This Row],[Instrument No.]])</f>
        <v/>
      </c>
      <c r="BQ243" t="str">
        <f>IF(Table1[[#This Row],[Instrument No.]]="","",Table1[[#This Row],[Amount-2]])</f>
        <v/>
      </c>
      <c r="BR243" t="str">
        <f>IF(Table1[[#This Row],[Instrument date]]="","",TEXT(Table1[[#This Row],[Instrument date]],"yyyymmdd"))</f>
        <v/>
      </c>
      <c r="BU243" s="48"/>
      <c r="BV243" s="48"/>
    </row>
    <row r="244" spans="1:74">
      <c r="A244" s="16">
        <f t="shared" si="3"/>
        <v>239</v>
      </c>
      <c r="B244" s="17"/>
      <c r="C244" s="57"/>
      <c r="D244" s="61"/>
      <c r="E244" s="61"/>
      <c r="F244" s="57"/>
      <c r="G244" s="18"/>
      <c r="H2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4" s="18"/>
      <c r="J244" s="18"/>
      <c r="K244" s="18"/>
      <c r="L244" s="18"/>
      <c r="M244" s="18"/>
      <c r="N244" s="51"/>
      <c r="O244" s="14">
        <f>IF(Table1[[#This Row],[Date]]="",COUNTA(B245:$B$1005),0)</f>
        <v>0</v>
      </c>
      <c r="P244" s="14">
        <f>IF(COUNTA(Table1[[#This Row],[Payments]:[Receipts]])=0,0,(IF(COUNTA(Table1[[#This Row],[Payments]:[Receipts]])&gt;1,1,0)))</f>
        <v>0</v>
      </c>
      <c r="Q244" s="14">
        <f>IF(Table1[[#This Row],[Date]]="",0,IF(AND(Table1[[#This Row],[Date]]&gt;=$Q$2,Table1[[#This Row],[Date]]&lt;=$Q$3),0,1))</f>
        <v>0</v>
      </c>
      <c r="R244" s="14">
        <f>IF(Table1[[#This Row],[Payments]]="",0,IF(ISNUMBER(Table1[[#This Row],[Payments]]),0,1))</f>
        <v>0</v>
      </c>
      <c r="S244" s="14">
        <f>IF(Table1[[#This Row],[Receipts]]="",0,IF(ISNUMBER(Table1[[#This Row],[Receipts]]),0,1))</f>
        <v>0</v>
      </c>
      <c r="T244" s="14">
        <f>IF(LEN(Table1[[#This Row],[Second Ledger]])&gt;0,IF(TYPE(VLOOKUP(Table1[[#This Row],[Second Ledger]],$CZ:$CZ,1,FALSE))=16,1,0),0)</f>
        <v>0</v>
      </c>
      <c r="U244" s="14">
        <f>IF(Table1[[#This Row],[Date]]="",0,IF(Table1[[#This Row],[Voucher Type]]&gt;0,IF(TYPE(VLOOKUP(Table1[[#This Row],[Voucher Type]],Table1[[#All],[Voucher Type Master]],1,FALSE))=16,1,0),0))</f>
        <v>0</v>
      </c>
      <c r="V2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4" s="14">
        <f>IF(LEN(Table1[[#This Row],[Cost Centre]])&gt;0,IF(TYPE(VLOOKUP(Table1[[#This Row],[Cost Centre]],$DA:$DA,1,FALSE))=16,1,0),0)</f>
        <v>0</v>
      </c>
      <c r="X244" s="14">
        <f>Table1[[#This Row],[Payments]]-Table1[[#This Row],[Receipts]]</f>
        <v>0</v>
      </c>
      <c r="Y244" s="14"/>
      <c r="Z244" s="14"/>
      <c r="AA244" s="14"/>
      <c r="AB244" s="13"/>
      <c r="AC244" s="39"/>
      <c r="AD244" s="39"/>
      <c r="AE244" s="39"/>
      <c r="AF244" s="39"/>
      <c r="AG244" s="42"/>
      <c r="AH2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4" t="str">
        <f>IF(Table1[[#This Row],[Date]]="","",TEXT(Table1[[#This Row],[Date]],"yyyymmdd"))</f>
        <v/>
      </c>
      <c r="AJ244" t="str">
        <f>Table1[[#This Row],[Date2]]</f>
        <v/>
      </c>
      <c r="AK244" t="str">
        <f>IF(Table1[[#This Row],[Date]]="","",Table1[[#This Row],[Voucher Type]])</f>
        <v/>
      </c>
      <c r="AL244" t="str">
        <f>IF(Table1[[#This Row],[Date]]="","",Table1[[#This Row],[Voucher No]])</f>
        <v/>
      </c>
      <c r="AM244" t="str">
        <f>IF(Table1[[#This Row],[Date]]="","",Table1[[#This Row],[Narration]])</f>
        <v/>
      </c>
      <c r="AN244" t="str">
        <f>IF(Table1[[#This Row],[Date]]="","","tallytools-voucherentry-adhjadhh-"&amp;$AH$1&amp;ROW())</f>
        <v/>
      </c>
      <c r="AO244" t="str">
        <f>IF(Table1[[#This Row],[Date]]="","",$AH$1)</f>
        <v/>
      </c>
      <c r="AP244"/>
      <c r="AQ244" t="str">
        <f>IF(Table1[[#This Row],[Date]]="","","No")</f>
        <v/>
      </c>
      <c r="AR244" t="str">
        <f>IF(Table1[[#This Row],[Date]]="","",IF(Table1[[#This Row],[Net Amt]]&lt;0,"No","Yes"))</f>
        <v/>
      </c>
      <c r="AS244" t="str">
        <f>IF(Table1[[#This Row],[Date]]="","",Table1[[#This Row],[Second Ledger]])</f>
        <v/>
      </c>
      <c r="AT244" t="str">
        <f>IF(Table1[[#This Row],[Date]]="","",IF(Table1[[#This Row],[DP-1]]="Yes",-(Table1[[#This Row],[Payments]]+Table1[[#This Row],[Receipts]]),Table1[[#This Row],[Payments]]+Table1[[#This Row],[Receipts]]))</f>
        <v/>
      </c>
      <c r="AU244"/>
      <c r="AV244" t="str">
        <f>IF(Table1[[#This Row],[Bill Ref No]]="","",Table1[[#This Row],[Bill Ref No]])</f>
        <v/>
      </c>
      <c r="AW244" t="str">
        <f>IF(Table1[[#This Row],[Bill ref name]]="","","New Ref")</f>
        <v/>
      </c>
      <c r="AX244" t="str">
        <f>IF(Table1[[#This Row],[Bill ref name]]="","",Table1[[#This Row],[Amount-1]])</f>
        <v/>
      </c>
      <c r="AY244"/>
      <c r="AZ244"/>
      <c r="BA244" t="str">
        <f>IF(Table1[[#This Row],[Cost Centre]]="","","Primary Cost Category")</f>
        <v/>
      </c>
      <c r="BB244" t="str">
        <f>IF(Table1[[#This Row],[Cost Centre]]="","",Table1[[#This Row],[DP-1]])</f>
        <v/>
      </c>
      <c r="BC244"/>
      <c r="BD244" t="str">
        <f>IF(Table1[[#This Row],[Cost Centre]]="","",Table1[[#This Row],[Cost Centre]])</f>
        <v/>
      </c>
      <c r="BE244" t="str">
        <f>IF(Table1[[#This Row],[Cost Centre]]="","",Table1[[#This Row],[Amount-1]])</f>
        <v/>
      </c>
      <c r="BF244"/>
      <c r="BG244"/>
      <c r="BH244"/>
      <c r="BI244"/>
      <c r="BJ244" t="str">
        <f>IF(Table1[[#This Row],[Date]]="","","No")</f>
        <v/>
      </c>
      <c r="BK244" t="str">
        <f>IF(Table1[[#This Row],[Date]]="","",IF(Table1[[#This Row],[Net Amt]]&lt;0,"Yes","No"))</f>
        <v/>
      </c>
      <c r="BL244" t="str">
        <f>IF(Table1[[#This Row],[Date]]="","",$C$3)</f>
        <v/>
      </c>
      <c r="BM244" t="str">
        <f>IF(Table1[[#This Row],[Date]]="","",-Table1[[#This Row],[Amount-1]])</f>
        <v/>
      </c>
      <c r="BO244" t="str">
        <f>IF(Table1[[#This Row],[Transaction Type]]="","",Table1[[#This Row],[Transaction Type]])</f>
        <v/>
      </c>
      <c r="BP244" t="str">
        <f>IF(Table1[[#This Row],[Instrument No.]]="","",Table1[[#This Row],[Instrument No.]])</f>
        <v/>
      </c>
      <c r="BQ244" t="str">
        <f>IF(Table1[[#This Row],[Instrument No.]]="","",Table1[[#This Row],[Amount-2]])</f>
        <v/>
      </c>
      <c r="BR244" t="str">
        <f>IF(Table1[[#This Row],[Instrument date]]="","",TEXT(Table1[[#This Row],[Instrument date]],"yyyymmdd"))</f>
        <v/>
      </c>
      <c r="BU244" s="48"/>
      <c r="BV244" s="48"/>
    </row>
    <row r="245" spans="1:74">
      <c r="A245" s="16">
        <f t="shared" si="3"/>
        <v>240</v>
      </c>
      <c r="B245" s="17"/>
      <c r="C245" s="57"/>
      <c r="D245" s="61"/>
      <c r="E245" s="61"/>
      <c r="F245" s="57"/>
      <c r="G245" s="18"/>
      <c r="H2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5" s="18"/>
      <c r="J245" s="18"/>
      <c r="K245" s="18"/>
      <c r="L245" s="18"/>
      <c r="M245" s="18"/>
      <c r="N245" s="51"/>
      <c r="O245" s="14">
        <f>IF(Table1[[#This Row],[Date]]="",COUNTA(B246:$B$1005),0)</f>
        <v>0</v>
      </c>
      <c r="P245" s="14">
        <f>IF(COUNTA(Table1[[#This Row],[Payments]:[Receipts]])=0,0,(IF(COUNTA(Table1[[#This Row],[Payments]:[Receipts]])&gt;1,1,0)))</f>
        <v>0</v>
      </c>
      <c r="Q245" s="14">
        <f>IF(Table1[[#This Row],[Date]]="",0,IF(AND(Table1[[#This Row],[Date]]&gt;=$Q$2,Table1[[#This Row],[Date]]&lt;=$Q$3),0,1))</f>
        <v>0</v>
      </c>
      <c r="R245" s="14">
        <f>IF(Table1[[#This Row],[Payments]]="",0,IF(ISNUMBER(Table1[[#This Row],[Payments]]),0,1))</f>
        <v>0</v>
      </c>
      <c r="S245" s="14">
        <f>IF(Table1[[#This Row],[Receipts]]="",0,IF(ISNUMBER(Table1[[#This Row],[Receipts]]),0,1))</f>
        <v>0</v>
      </c>
      <c r="T245" s="14">
        <f>IF(LEN(Table1[[#This Row],[Second Ledger]])&gt;0,IF(TYPE(VLOOKUP(Table1[[#This Row],[Second Ledger]],$CZ:$CZ,1,FALSE))=16,1,0),0)</f>
        <v>0</v>
      </c>
      <c r="U245" s="14">
        <f>IF(Table1[[#This Row],[Date]]="",0,IF(Table1[[#This Row],[Voucher Type]]&gt;0,IF(TYPE(VLOOKUP(Table1[[#This Row],[Voucher Type]],Table1[[#All],[Voucher Type Master]],1,FALSE))=16,1,0),0))</f>
        <v>0</v>
      </c>
      <c r="V2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5" s="14">
        <f>IF(LEN(Table1[[#This Row],[Cost Centre]])&gt;0,IF(TYPE(VLOOKUP(Table1[[#This Row],[Cost Centre]],$DA:$DA,1,FALSE))=16,1,0),0)</f>
        <v>0</v>
      </c>
      <c r="X245" s="14">
        <f>Table1[[#This Row],[Payments]]-Table1[[#This Row],[Receipts]]</f>
        <v>0</v>
      </c>
      <c r="Y245" s="14"/>
      <c r="Z245" s="14"/>
      <c r="AA245" s="14"/>
      <c r="AB245" s="13"/>
      <c r="AC245" s="39"/>
      <c r="AD245" s="39"/>
      <c r="AE245" s="39"/>
      <c r="AF245" s="39"/>
      <c r="AG245" s="42"/>
      <c r="AH2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5" t="str">
        <f>IF(Table1[[#This Row],[Date]]="","",TEXT(Table1[[#This Row],[Date]],"yyyymmdd"))</f>
        <v/>
      </c>
      <c r="AJ245" t="str">
        <f>Table1[[#This Row],[Date2]]</f>
        <v/>
      </c>
      <c r="AK245" t="str">
        <f>IF(Table1[[#This Row],[Date]]="","",Table1[[#This Row],[Voucher Type]])</f>
        <v/>
      </c>
      <c r="AL245" t="str">
        <f>IF(Table1[[#This Row],[Date]]="","",Table1[[#This Row],[Voucher No]])</f>
        <v/>
      </c>
      <c r="AM245" t="str">
        <f>IF(Table1[[#This Row],[Date]]="","",Table1[[#This Row],[Narration]])</f>
        <v/>
      </c>
      <c r="AN245" t="str">
        <f>IF(Table1[[#This Row],[Date]]="","","tallytools-voucherentry-adhjadhh-"&amp;$AH$1&amp;ROW())</f>
        <v/>
      </c>
      <c r="AO245" t="str">
        <f>IF(Table1[[#This Row],[Date]]="","",$AH$1)</f>
        <v/>
      </c>
      <c r="AP245"/>
      <c r="AQ245" t="str">
        <f>IF(Table1[[#This Row],[Date]]="","","No")</f>
        <v/>
      </c>
      <c r="AR245" t="str">
        <f>IF(Table1[[#This Row],[Date]]="","",IF(Table1[[#This Row],[Net Amt]]&lt;0,"No","Yes"))</f>
        <v/>
      </c>
      <c r="AS245" t="str">
        <f>IF(Table1[[#This Row],[Date]]="","",Table1[[#This Row],[Second Ledger]])</f>
        <v/>
      </c>
      <c r="AT245" t="str">
        <f>IF(Table1[[#This Row],[Date]]="","",IF(Table1[[#This Row],[DP-1]]="Yes",-(Table1[[#This Row],[Payments]]+Table1[[#This Row],[Receipts]]),Table1[[#This Row],[Payments]]+Table1[[#This Row],[Receipts]]))</f>
        <v/>
      </c>
      <c r="AU245"/>
      <c r="AV245" t="str">
        <f>IF(Table1[[#This Row],[Bill Ref No]]="","",Table1[[#This Row],[Bill Ref No]])</f>
        <v/>
      </c>
      <c r="AW245" t="str">
        <f>IF(Table1[[#This Row],[Bill ref name]]="","","New Ref")</f>
        <v/>
      </c>
      <c r="AX245" t="str">
        <f>IF(Table1[[#This Row],[Bill ref name]]="","",Table1[[#This Row],[Amount-1]])</f>
        <v/>
      </c>
      <c r="AY245"/>
      <c r="AZ245"/>
      <c r="BA245" t="str">
        <f>IF(Table1[[#This Row],[Cost Centre]]="","","Primary Cost Category")</f>
        <v/>
      </c>
      <c r="BB245" t="str">
        <f>IF(Table1[[#This Row],[Cost Centre]]="","",Table1[[#This Row],[DP-1]])</f>
        <v/>
      </c>
      <c r="BC245"/>
      <c r="BD245" t="str">
        <f>IF(Table1[[#This Row],[Cost Centre]]="","",Table1[[#This Row],[Cost Centre]])</f>
        <v/>
      </c>
      <c r="BE245" t="str">
        <f>IF(Table1[[#This Row],[Cost Centre]]="","",Table1[[#This Row],[Amount-1]])</f>
        <v/>
      </c>
      <c r="BF245"/>
      <c r="BG245"/>
      <c r="BH245"/>
      <c r="BI245"/>
      <c r="BJ245" t="str">
        <f>IF(Table1[[#This Row],[Date]]="","","No")</f>
        <v/>
      </c>
      <c r="BK245" t="str">
        <f>IF(Table1[[#This Row],[Date]]="","",IF(Table1[[#This Row],[Net Amt]]&lt;0,"Yes","No"))</f>
        <v/>
      </c>
      <c r="BL245" t="str">
        <f>IF(Table1[[#This Row],[Date]]="","",$C$3)</f>
        <v/>
      </c>
      <c r="BM245" t="str">
        <f>IF(Table1[[#This Row],[Date]]="","",-Table1[[#This Row],[Amount-1]])</f>
        <v/>
      </c>
      <c r="BO245" t="str">
        <f>IF(Table1[[#This Row],[Transaction Type]]="","",Table1[[#This Row],[Transaction Type]])</f>
        <v/>
      </c>
      <c r="BP245" t="str">
        <f>IF(Table1[[#This Row],[Instrument No.]]="","",Table1[[#This Row],[Instrument No.]])</f>
        <v/>
      </c>
      <c r="BQ245" t="str">
        <f>IF(Table1[[#This Row],[Instrument No.]]="","",Table1[[#This Row],[Amount-2]])</f>
        <v/>
      </c>
      <c r="BR245" t="str">
        <f>IF(Table1[[#This Row],[Instrument date]]="","",TEXT(Table1[[#This Row],[Instrument date]],"yyyymmdd"))</f>
        <v/>
      </c>
      <c r="BU245" s="48"/>
      <c r="BV245" s="48"/>
    </row>
    <row r="246" spans="1:74">
      <c r="A246" s="16">
        <f t="shared" si="3"/>
        <v>241</v>
      </c>
      <c r="B246" s="17"/>
      <c r="C246" s="57"/>
      <c r="D246" s="61"/>
      <c r="E246" s="61"/>
      <c r="F246" s="57"/>
      <c r="G246" s="18"/>
      <c r="H2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6" s="18"/>
      <c r="J246" s="18"/>
      <c r="K246" s="18"/>
      <c r="L246" s="18"/>
      <c r="M246" s="18"/>
      <c r="N246" s="51"/>
      <c r="O246" s="14">
        <f>IF(Table1[[#This Row],[Date]]="",COUNTA(B247:$B$1005),0)</f>
        <v>0</v>
      </c>
      <c r="P246" s="14">
        <f>IF(COUNTA(Table1[[#This Row],[Payments]:[Receipts]])=0,0,(IF(COUNTA(Table1[[#This Row],[Payments]:[Receipts]])&gt;1,1,0)))</f>
        <v>0</v>
      </c>
      <c r="Q246" s="14">
        <f>IF(Table1[[#This Row],[Date]]="",0,IF(AND(Table1[[#This Row],[Date]]&gt;=$Q$2,Table1[[#This Row],[Date]]&lt;=$Q$3),0,1))</f>
        <v>0</v>
      </c>
      <c r="R246" s="14">
        <f>IF(Table1[[#This Row],[Payments]]="",0,IF(ISNUMBER(Table1[[#This Row],[Payments]]),0,1))</f>
        <v>0</v>
      </c>
      <c r="S246" s="14">
        <f>IF(Table1[[#This Row],[Receipts]]="",0,IF(ISNUMBER(Table1[[#This Row],[Receipts]]),0,1))</f>
        <v>0</v>
      </c>
      <c r="T246" s="14">
        <f>IF(LEN(Table1[[#This Row],[Second Ledger]])&gt;0,IF(TYPE(VLOOKUP(Table1[[#This Row],[Second Ledger]],$CZ:$CZ,1,FALSE))=16,1,0),0)</f>
        <v>0</v>
      </c>
      <c r="U246" s="14">
        <f>IF(Table1[[#This Row],[Date]]="",0,IF(Table1[[#This Row],[Voucher Type]]&gt;0,IF(TYPE(VLOOKUP(Table1[[#This Row],[Voucher Type]],Table1[[#All],[Voucher Type Master]],1,FALSE))=16,1,0),0))</f>
        <v>0</v>
      </c>
      <c r="V2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6" s="14">
        <f>IF(LEN(Table1[[#This Row],[Cost Centre]])&gt;0,IF(TYPE(VLOOKUP(Table1[[#This Row],[Cost Centre]],$DA:$DA,1,FALSE))=16,1,0),0)</f>
        <v>0</v>
      </c>
      <c r="X246" s="14">
        <f>Table1[[#This Row],[Payments]]-Table1[[#This Row],[Receipts]]</f>
        <v>0</v>
      </c>
      <c r="Y246" s="14"/>
      <c r="Z246" s="14"/>
      <c r="AA246" s="14"/>
      <c r="AB246" s="13"/>
      <c r="AC246" s="39"/>
      <c r="AD246" s="39"/>
      <c r="AE246" s="39"/>
      <c r="AF246" s="39"/>
      <c r="AG246" s="42"/>
      <c r="AH2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6" t="str">
        <f>IF(Table1[[#This Row],[Date]]="","",TEXT(Table1[[#This Row],[Date]],"yyyymmdd"))</f>
        <v/>
      </c>
      <c r="AJ246" t="str">
        <f>Table1[[#This Row],[Date2]]</f>
        <v/>
      </c>
      <c r="AK246" t="str">
        <f>IF(Table1[[#This Row],[Date]]="","",Table1[[#This Row],[Voucher Type]])</f>
        <v/>
      </c>
      <c r="AL246" t="str">
        <f>IF(Table1[[#This Row],[Date]]="","",Table1[[#This Row],[Voucher No]])</f>
        <v/>
      </c>
      <c r="AM246" t="str">
        <f>IF(Table1[[#This Row],[Date]]="","",Table1[[#This Row],[Narration]])</f>
        <v/>
      </c>
      <c r="AN246" t="str">
        <f>IF(Table1[[#This Row],[Date]]="","","tallytools-voucherentry-adhjadhh-"&amp;$AH$1&amp;ROW())</f>
        <v/>
      </c>
      <c r="AO246" t="str">
        <f>IF(Table1[[#This Row],[Date]]="","",$AH$1)</f>
        <v/>
      </c>
      <c r="AP246"/>
      <c r="AQ246" t="str">
        <f>IF(Table1[[#This Row],[Date]]="","","No")</f>
        <v/>
      </c>
      <c r="AR246" t="str">
        <f>IF(Table1[[#This Row],[Date]]="","",IF(Table1[[#This Row],[Net Amt]]&lt;0,"No","Yes"))</f>
        <v/>
      </c>
      <c r="AS246" t="str">
        <f>IF(Table1[[#This Row],[Date]]="","",Table1[[#This Row],[Second Ledger]])</f>
        <v/>
      </c>
      <c r="AT246" t="str">
        <f>IF(Table1[[#This Row],[Date]]="","",IF(Table1[[#This Row],[DP-1]]="Yes",-(Table1[[#This Row],[Payments]]+Table1[[#This Row],[Receipts]]),Table1[[#This Row],[Payments]]+Table1[[#This Row],[Receipts]]))</f>
        <v/>
      </c>
      <c r="AU246"/>
      <c r="AV246" t="str">
        <f>IF(Table1[[#This Row],[Bill Ref No]]="","",Table1[[#This Row],[Bill Ref No]])</f>
        <v/>
      </c>
      <c r="AW246" t="str">
        <f>IF(Table1[[#This Row],[Bill ref name]]="","","New Ref")</f>
        <v/>
      </c>
      <c r="AX246" t="str">
        <f>IF(Table1[[#This Row],[Bill ref name]]="","",Table1[[#This Row],[Amount-1]])</f>
        <v/>
      </c>
      <c r="AY246"/>
      <c r="AZ246"/>
      <c r="BA246" t="str">
        <f>IF(Table1[[#This Row],[Cost Centre]]="","","Primary Cost Category")</f>
        <v/>
      </c>
      <c r="BB246" t="str">
        <f>IF(Table1[[#This Row],[Cost Centre]]="","",Table1[[#This Row],[DP-1]])</f>
        <v/>
      </c>
      <c r="BC246"/>
      <c r="BD246" t="str">
        <f>IF(Table1[[#This Row],[Cost Centre]]="","",Table1[[#This Row],[Cost Centre]])</f>
        <v/>
      </c>
      <c r="BE246" t="str">
        <f>IF(Table1[[#This Row],[Cost Centre]]="","",Table1[[#This Row],[Amount-1]])</f>
        <v/>
      </c>
      <c r="BF246"/>
      <c r="BG246"/>
      <c r="BH246"/>
      <c r="BI246"/>
      <c r="BJ246" t="str">
        <f>IF(Table1[[#This Row],[Date]]="","","No")</f>
        <v/>
      </c>
      <c r="BK246" t="str">
        <f>IF(Table1[[#This Row],[Date]]="","",IF(Table1[[#This Row],[Net Amt]]&lt;0,"Yes","No"))</f>
        <v/>
      </c>
      <c r="BL246" t="str">
        <f>IF(Table1[[#This Row],[Date]]="","",$C$3)</f>
        <v/>
      </c>
      <c r="BM246" t="str">
        <f>IF(Table1[[#This Row],[Date]]="","",-Table1[[#This Row],[Amount-1]])</f>
        <v/>
      </c>
      <c r="BO246" t="str">
        <f>IF(Table1[[#This Row],[Transaction Type]]="","",Table1[[#This Row],[Transaction Type]])</f>
        <v/>
      </c>
      <c r="BP246" t="str">
        <f>IF(Table1[[#This Row],[Instrument No.]]="","",Table1[[#This Row],[Instrument No.]])</f>
        <v/>
      </c>
      <c r="BQ246" t="str">
        <f>IF(Table1[[#This Row],[Instrument No.]]="","",Table1[[#This Row],[Amount-2]])</f>
        <v/>
      </c>
      <c r="BR246" t="str">
        <f>IF(Table1[[#This Row],[Instrument date]]="","",TEXT(Table1[[#This Row],[Instrument date]],"yyyymmdd"))</f>
        <v/>
      </c>
      <c r="BU246" s="48"/>
      <c r="BV246" s="48"/>
    </row>
    <row r="247" spans="1:74">
      <c r="A247" s="16">
        <f t="shared" si="3"/>
        <v>242</v>
      </c>
      <c r="B247" s="17"/>
      <c r="C247" s="57"/>
      <c r="D247" s="61"/>
      <c r="E247" s="61"/>
      <c r="F247" s="57"/>
      <c r="G247" s="18"/>
      <c r="H2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7" s="18"/>
      <c r="J247" s="18"/>
      <c r="K247" s="18"/>
      <c r="L247" s="18"/>
      <c r="M247" s="18"/>
      <c r="N247" s="51"/>
      <c r="O247" s="14">
        <f>IF(Table1[[#This Row],[Date]]="",COUNTA(B248:$B$1005),0)</f>
        <v>0</v>
      </c>
      <c r="P247" s="14">
        <f>IF(COUNTA(Table1[[#This Row],[Payments]:[Receipts]])=0,0,(IF(COUNTA(Table1[[#This Row],[Payments]:[Receipts]])&gt;1,1,0)))</f>
        <v>0</v>
      </c>
      <c r="Q247" s="14">
        <f>IF(Table1[[#This Row],[Date]]="",0,IF(AND(Table1[[#This Row],[Date]]&gt;=$Q$2,Table1[[#This Row],[Date]]&lt;=$Q$3),0,1))</f>
        <v>0</v>
      </c>
      <c r="R247" s="14">
        <f>IF(Table1[[#This Row],[Payments]]="",0,IF(ISNUMBER(Table1[[#This Row],[Payments]]),0,1))</f>
        <v>0</v>
      </c>
      <c r="S247" s="14">
        <f>IF(Table1[[#This Row],[Receipts]]="",0,IF(ISNUMBER(Table1[[#This Row],[Receipts]]),0,1))</f>
        <v>0</v>
      </c>
      <c r="T247" s="14">
        <f>IF(LEN(Table1[[#This Row],[Second Ledger]])&gt;0,IF(TYPE(VLOOKUP(Table1[[#This Row],[Second Ledger]],$CZ:$CZ,1,FALSE))=16,1,0),0)</f>
        <v>0</v>
      </c>
      <c r="U247" s="14">
        <f>IF(Table1[[#This Row],[Date]]="",0,IF(Table1[[#This Row],[Voucher Type]]&gt;0,IF(TYPE(VLOOKUP(Table1[[#This Row],[Voucher Type]],Table1[[#All],[Voucher Type Master]],1,FALSE))=16,1,0),0))</f>
        <v>0</v>
      </c>
      <c r="V2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7" s="14">
        <f>IF(LEN(Table1[[#This Row],[Cost Centre]])&gt;0,IF(TYPE(VLOOKUP(Table1[[#This Row],[Cost Centre]],$DA:$DA,1,FALSE))=16,1,0),0)</f>
        <v>0</v>
      </c>
      <c r="X247" s="14">
        <f>Table1[[#This Row],[Payments]]-Table1[[#This Row],[Receipts]]</f>
        <v>0</v>
      </c>
      <c r="Y247" s="14"/>
      <c r="Z247" s="14"/>
      <c r="AA247" s="14"/>
      <c r="AB247" s="13"/>
      <c r="AC247" s="39"/>
      <c r="AD247" s="39"/>
      <c r="AE247" s="39"/>
      <c r="AF247" s="39"/>
      <c r="AG247" s="42"/>
      <c r="AH2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7" t="str">
        <f>IF(Table1[[#This Row],[Date]]="","",TEXT(Table1[[#This Row],[Date]],"yyyymmdd"))</f>
        <v/>
      </c>
      <c r="AJ247" t="str">
        <f>Table1[[#This Row],[Date2]]</f>
        <v/>
      </c>
      <c r="AK247" t="str">
        <f>IF(Table1[[#This Row],[Date]]="","",Table1[[#This Row],[Voucher Type]])</f>
        <v/>
      </c>
      <c r="AL247" t="str">
        <f>IF(Table1[[#This Row],[Date]]="","",Table1[[#This Row],[Voucher No]])</f>
        <v/>
      </c>
      <c r="AM247" t="str">
        <f>IF(Table1[[#This Row],[Date]]="","",Table1[[#This Row],[Narration]])</f>
        <v/>
      </c>
      <c r="AN247" t="str">
        <f>IF(Table1[[#This Row],[Date]]="","","tallytools-voucherentry-adhjadhh-"&amp;$AH$1&amp;ROW())</f>
        <v/>
      </c>
      <c r="AO247" t="str">
        <f>IF(Table1[[#This Row],[Date]]="","",$AH$1)</f>
        <v/>
      </c>
      <c r="AP247"/>
      <c r="AQ247" t="str">
        <f>IF(Table1[[#This Row],[Date]]="","","No")</f>
        <v/>
      </c>
      <c r="AR247" t="str">
        <f>IF(Table1[[#This Row],[Date]]="","",IF(Table1[[#This Row],[Net Amt]]&lt;0,"No","Yes"))</f>
        <v/>
      </c>
      <c r="AS247" t="str">
        <f>IF(Table1[[#This Row],[Date]]="","",Table1[[#This Row],[Second Ledger]])</f>
        <v/>
      </c>
      <c r="AT247" t="str">
        <f>IF(Table1[[#This Row],[Date]]="","",IF(Table1[[#This Row],[DP-1]]="Yes",-(Table1[[#This Row],[Payments]]+Table1[[#This Row],[Receipts]]),Table1[[#This Row],[Payments]]+Table1[[#This Row],[Receipts]]))</f>
        <v/>
      </c>
      <c r="AU247"/>
      <c r="AV247" t="str">
        <f>IF(Table1[[#This Row],[Bill Ref No]]="","",Table1[[#This Row],[Bill Ref No]])</f>
        <v/>
      </c>
      <c r="AW247" t="str">
        <f>IF(Table1[[#This Row],[Bill ref name]]="","","New Ref")</f>
        <v/>
      </c>
      <c r="AX247" t="str">
        <f>IF(Table1[[#This Row],[Bill ref name]]="","",Table1[[#This Row],[Amount-1]])</f>
        <v/>
      </c>
      <c r="AY247"/>
      <c r="AZ247"/>
      <c r="BA247" t="str">
        <f>IF(Table1[[#This Row],[Cost Centre]]="","","Primary Cost Category")</f>
        <v/>
      </c>
      <c r="BB247" t="str">
        <f>IF(Table1[[#This Row],[Cost Centre]]="","",Table1[[#This Row],[DP-1]])</f>
        <v/>
      </c>
      <c r="BC247"/>
      <c r="BD247" t="str">
        <f>IF(Table1[[#This Row],[Cost Centre]]="","",Table1[[#This Row],[Cost Centre]])</f>
        <v/>
      </c>
      <c r="BE247" t="str">
        <f>IF(Table1[[#This Row],[Cost Centre]]="","",Table1[[#This Row],[Amount-1]])</f>
        <v/>
      </c>
      <c r="BF247"/>
      <c r="BG247"/>
      <c r="BH247"/>
      <c r="BI247"/>
      <c r="BJ247" t="str">
        <f>IF(Table1[[#This Row],[Date]]="","","No")</f>
        <v/>
      </c>
      <c r="BK247" t="str">
        <f>IF(Table1[[#This Row],[Date]]="","",IF(Table1[[#This Row],[Net Amt]]&lt;0,"Yes","No"))</f>
        <v/>
      </c>
      <c r="BL247" t="str">
        <f>IF(Table1[[#This Row],[Date]]="","",$C$3)</f>
        <v/>
      </c>
      <c r="BM247" t="str">
        <f>IF(Table1[[#This Row],[Date]]="","",-Table1[[#This Row],[Amount-1]])</f>
        <v/>
      </c>
      <c r="BO247" t="str">
        <f>IF(Table1[[#This Row],[Transaction Type]]="","",Table1[[#This Row],[Transaction Type]])</f>
        <v/>
      </c>
      <c r="BP247" t="str">
        <f>IF(Table1[[#This Row],[Instrument No.]]="","",Table1[[#This Row],[Instrument No.]])</f>
        <v/>
      </c>
      <c r="BQ247" t="str">
        <f>IF(Table1[[#This Row],[Instrument No.]]="","",Table1[[#This Row],[Amount-2]])</f>
        <v/>
      </c>
      <c r="BR247" t="str">
        <f>IF(Table1[[#This Row],[Instrument date]]="","",TEXT(Table1[[#This Row],[Instrument date]],"yyyymmdd"))</f>
        <v/>
      </c>
      <c r="BU247" s="48"/>
      <c r="BV247" s="48"/>
    </row>
    <row r="248" spans="1:74">
      <c r="A248" s="16">
        <f t="shared" si="3"/>
        <v>243</v>
      </c>
      <c r="B248" s="17"/>
      <c r="C248" s="57"/>
      <c r="D248" s="61"/>
      <c r="E248" s="61"/>
      <c r="F248" s="57"/>
      <c r="G248" s="18"/>
      <c r="H2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8" s="18"/>
      <c r="J248" s="18"/>
      <c r="K248" s="18"/>
      <c r="L248" s="18"/>
      <c r="M248" s="18"/>
      <c r="N248" s="51"/>
      <c r="O248" s="14">
        <f>IF(Table1[[#This Row],[Date]]="",COUNTA(B249:$B$1005),0)</f>
        <v>0</v>
      </c>
      <c r="P248" s="14">
        <f>IF(COUNTA(Table1[[#This Row],[Payments]:[Receipts]])=0,0,(IF(COUNTA(Table1[[#This Row],[Payments]:[Receipts]])&gt;1,1,0)))</f>
        <v>0</v>
      </c>
      <c r="Q248" s="14">
        <f>IF(Table1[[#This Row],[Date]]="",0,IF(AND(Table1[[#This Row],[Date]]&gt;=$Q$2,Table1[[#This Row],[Date]]&lt;=$Q$3),0,1))</f>
        <v>0</v>
      </c>
      <c r="R248" s="14">
        <f>IF(Table1[[#This Row],[Payments]]="",0,IF(ISNUMBER(Table1[[#This Row],[Payments]]),0,1))</f>
        <v>0</v>
      </c>
      <c r="S248" s="14">
        <f>IF(Table1[[#This Row],[Receipts]]="",0,IF(ISNUMBER(Table1[[#This Row],[Receipts]]),0,1))</f>
        <v>0</v>
      </c>
      <c r="T248" s="14">
        <f>IF(LEN(Table1[[#This Row],[Second Ledger]])&gt;0,IF(TYPE(VLOOKUP(Table1[[#This Row],[Second Ledger]],$CZ:$CZ,1,FALSE))=16,1,0),0)</f>
        <v>0</v>
      </c>
      <c r="U248" s="14">
        <f>IF(Table1[[#This Row],[Date]]="",0,IF(Table1[[#This Row],[Voucher Type]]&gt;0,IF(TYPE(VLOOKUP(Table1[[#This Row],[Voucher Type]],Table1[[#All],[Voucher Type Master]],1,FALSE))=16,1,0),0))</f>
        <v>0</v>
      </c>
      <c r="V2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8" s="14">
        <f>IF(LEN(Table1[[#This Row],[Cost Centre]])&gt;0,IF(TYPE(VLOOKUP(Table1[[#This Row],[Cost Centre]],$DA:$DA,1,FALSE))=16,1,0),0)</f>
        <v>0</v>
      </c>
      <c r="X248" s="14">
        <f>Table1[[#This Row],[Payments]]-Table1[[#This Row],[Receipts]]</f>
        <v>0</v>
      </c>
      <c r="Y248" s="14"/>
      <c r="Z248" s="14"/>
      <c r="AA248" s="14"/>
      <c r="AB248" s="13"/>
      <c r="AC248" s="39"/>
      <c r="AD248" s="39"/>
      <c r="AE248" s="39"/>
      <c r="AF248" s="39"/>
      <c r="AG248" s="42"/>
      <c r="AH2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8" t="str">
        <f>IF(Table1[[#This Row],[Date]]="","",TEXT(Table1[[#This Row],[Date]],"yyyymmdd"))</f>
        <v/>
      </c>
      <c r="AJ248" t="str">
        <f>Table1[[#This Row],[Date2]]</f>
        <v/>
      </c>
      <c r="AK248" t="str">
        <f>IF(Table1[[#This Row],[Date]]="","",Table1[[#This Row],[Voucher Type]])</f>
        <v/>
      </c>
      <c r="AL248" t="str">
        <f>IF(Table1[[#This Row],[Date]]="","",Table1[[#This Row],[Voucher No]])</f>
        <v/>
      </c>
      <c r="AM248" t="str">
        <f>IF(Table1[[#This Row],[Date]]="","",Table1[[#This Row],[Narration]])</f>
        <v/>
      </c>
      <c r="AN248" t="str">
        <f>IF(Table1[[#This Row],[Date]]="","","tallytools-voucherentry-adhjadhh-"&amp;$AH$1&amp;ROW())</f>
        <v/>
      </c>
      <c r="AO248" t="str">
        <f>IF(Table1[[#This Row],[Date]]="","",$AH$1)</f>
        <v/>
      </c>
      <c r="AP248"/>
      <c r="AQ248" t="str">
        <f>IF(Table1[[#This Row],[Date]]="","","No")</f>
        <v/>
      </c>
      <c r="AR248" t="str">
        <f>IF(Table1[[#This Row],[Date]]="","",IF(Table1[[#This Row],[Net Amt]]&lt;0,"No","Yes"))</f>
        <v/>
      </c>
      <c r="AS248" t="str">
        <f>IF(Table1[[#This Row],[Date]]="","",Table1[[#This Row],[Second Ledger]])</f>
        <v/>
      </c>
      <c r="AT248" t="str">
        <f>IF(Table1[[#This Row],[Date]]="","",IF(Table1[[#This Row],[DP-1]]="Yes",-(Table1[[#This Row],[Payments]]+Table1[[#This Row],[Receipts]]),Table1[[#This Row],[Payments]]+Table1[[#This Row],[Receipts]]))</f>
        <v/>
      </c>
      <c r="AU248"/>
      <c r="AV248" t="str">
        <f>IF(Table1[[#This Row],[Bill Ref No]]="","",Table1[[#This Row],[Bill Ref No]])</f>
        <v/>
      </c>
      <c r="AW248" t="str">
        <f>IF(Table1[[#This Row],[Bill ref name]]="","","New Ref")</f>
        <v/>
      </c>
      <c r="AX248" t="str">
        <f>IF(Table1[[#This Row],[Bill ref name]]="","",Table1[[#This Row],[Amount-1]])</f>
        <v/>
      </c>
      <c r="AY248"/>
      <c r="AZ248"/>
      <c r="BA248" t="str">
        <f>IF(Table1[[#This Row],[Cost Centre]]="","","Primary Cost Category")</f>
        <v/>
      </c>
      <c r="BB248" t="str">
        <f>IF(Table1[[#This Row],[Cost Centre]]="","",Table1[[#This Row],[DP-1]])</f>
        <v/>
      </c>
      <c r="BC248"/>
      <c r="BD248" t="str">
        <f>IF(Table1[[#This Row],[Cost Centre]]="","",Table1[[#This Row],[Cost Centre]])</f>
        <v/>
      </c>
      <c r="BE248" t="str">
        <f>IF(Table1[[#This Row],[Cost Centre]]="","",Table1[[#This Row],[Amount-1]])</f>
        <v/>
      </c>
      <c r="BF248"/>
      <c r="BG248"/>
      <c r="BH248"/>
      <c r="BI248"/>
      <c r="BJ248" t="str">
        <f>IF(Table1[[#This Row],[Date]]="","","No")</f>
        <v/>
      </c>
      <c r="BK248" t="str">
        <f>IF(Table1[[#This Row],[Date]]="","",IF(Table1[[#This Row],[Net Amt]]&lt;0,"Yes","No"))</f>
        <v/>
      </c>
      <c r="BL248" t="str">
        <f>IF(Table1[[#This Row],[Date]]="","",$C$3)</f>
        <v/>
      </c>
      <c r="BM248" t="str">
        <f>IF(Table1[[#This Row],[Date]]="","",-Table1[[#This Row],[Amount-1]])</f>
        <v/>
      </c>
      <c r="BO248" t="str">
        <f>IF(Table1[[#This Row],[Transaction Type]]="","",Table1[[#This Row],[Transaction Type]])</f>
        <v/>
      </c>
      <c r="BP248" t="str">
        <f>IF(Table1[[#This Row],[Instrument No.]]="","",Table1[[#This Row],[Instrument No.]])</f>
        <v/>
      </c>
      <c r="BQ248" t="str">
        <f>IF(Table1[[#This Row],[Instrument No.]]="","",Table1[[#This Row],[Amount-2]])</f>
        <v/>
      </c>
      <c r="BR248" t="str">
        <f>IF(Table1[[#This Row],[Instrument date]]="","",TEXT(Table1[[#This Row],[Instrument date]],"yyyymmdd"))</f>
        <v/>
      </c>
      <c r="BU248" s="48"/>
      <c r="BV248" s="48"/>
    </row>
    <row r="249" spans="1:74">
      <c r="A249" s="16">
        <f t="shared" si="3"/>
        <v>244</v>
      </c>
      <c r="B249" s="17"/>
      <c r="C249" s="57"/>
      <c r="D249" s="61"/>
      <c r="E249" s="61"/>
      <c r="F249" s="57"/>
      <c r="G249" s="18"/>
      <c r="H2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49" s="18"/>
      <c r="J249" s="18"/>
      <c r="K249" s="18"/>
      <c r="L249" s="18"/>
      <c r="M249" s="18"/>
      <c r="N249" s="51"/>
      <c r="O249" s="14">
        <f>IF(Table1[[#This Row],[Date]]="",COUNTA(B250:$B$1005),0)</f>
        <v>0</v>
      </c>
      <c r="P249" s="14">
        <f>IF(COUNTA(Table1[[#This Row],[Payments]:[Receipts]])=0,0,(IF(COUNTA(Table1[[#This Row],[Payments]:[Receipts]])&gt;1,1,0)))</f>
        <v>0</v>
      </c>
      <c r="Q249" s="14">
        <f>IF(Table1[[#This Row],[Date]]="",0,IF(AND(Table1[[#This Row],[Date]]&gt;=$Q$2,Table1[[#This Row],[Date]]&lt;=$Q$3),0,1))</f>
        <v>0</v>
      </c>
      <c r="R249" s="14">
        <f>IF(Table1[[#This Row],[Payments]]="",0,IF(ISNUMBER(Table1[[#This Row],[Payments]]),0,1))</f>
        <v>0</v>
      </c>
      <c r="S249" s="14">
        <f>IF(Table1[[#This Row],[Receipts]]="",0,IF(ISNUMBER(Table1[[#This Row],[Receipts]]),0,1))</f>
        <v>0</v>
      </c>
      <c r="T249" s="14">
        <f>IF(LEN(Table1[[#This Row],[Second Ledger]])&gt;0,IF(TYPE(VLOOKUP(Table1[[#This Row],[Second Ledger]],$CZ:$CZ,1,FALSE))=16,1,0),0)</f>
        <v>0</v>
      </c>
      <c r="U249" s="14">
        <f>IF(Table1[[#This Row],[Date]]="",0,IF(Table1[[#This Row],[Voucher Type]]&gt;0,IF(TYPE(VLOOKUP(Table1[[#This Row],[Voucher Type]],Table1[[#All],[Voucher Type Master]],1,FALSE))=16,1,0),0))</f>
        <v>0</v>
      </c>
      <c r="V2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49" s="14">
        <f>IF(LEN(Table1[[#This Row],[Cost Centre]])&gt;0,IF(TYPE(VLOOKUP(Table1[[#This Row],[Cost Centre]],$DA:$DA,1,FALSE))=16,1,0),0)</f>
        <v>0</v>
      </c>
      <c r="X249" s="14">
        <f>Table1[[#This Row],[Payments]]-Table1[[#This Row],[Receipts]]</f>
        <v>0</v>
      </c>
      <c r="Y249" s="14"/>
      <c r="Z249" s="14"/>
      <c r="AA249" s="14"/>
      <c r="AB249" s="13"/>
      <c r="AC249" s="39"/>
      <c r="AD249" s="39"/>
      <c r="AE249" s="39"/>
      <c r="AF249" s="39"/>
      <c r="AG249" s="42"/>
      <c r="AH2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49" t="str">
        <f>IF(Table1[[#This Row],[Date]]="","",TEXT(Table1[[#This Row],[Date]],"yyyymmdd"))</f>
        <v/>
      </c>
      <c r="AJ249" t="str">
        <f>Table1[[#This Row],[Date2]]</f>
        <v/>
      </c>
      <c r="AK249" t="str">
        <f>IF(Table1[[#This Row],[Date]]="","",Table1[[#This Row],[Voucher Type]])</f>
        <v/>
      </c>
      <c r="AL249" t="str">
        <f>IF(Table1[[#This Row],[Date]]="","",Table1[[#This Row],[Voucher No]])</f>
        <v/>
      </c>
      <c r="AM249" t="str">
        <f>IF(Table1[[#This Row],[Date]]="","",Table1[[#This Row],[Narration]])</f>
        <v/>
      </c>
      <c r="AN249" t="str">
        <f>IF(Table1[[#This Row],[Date]]="","","tallytools-voucherentry-adhjadhh-"&amp;$AH$1&amp;ROW())</f>
        <v/>
      </c>
      <c r="AO249" t="str">
        <f>IF(Table1[[#This Row],[Date]]="","",$AH$1)</f>
        <v/>
      </c>
      <c r="AP249"/>
      <c r="AQ249" t="str">
        <f>IF(Table1[[#This Row],[Date]]="","","No")</f>
        <v/>
      </c>
      <c r="AR249" t="str">
        <f>IF(Table1[[#This Row],[Date]]="","",IF(Table1[[#This Row],[Net Amt]]&lt;0,"No","Yes"))</f>
        <v/>
      </c>
      <c r="AS249" t="str">
        <f>IF(Table1[[#This Row],[Date]]="","",Table1[[#This Row],[Second Ledger]])</f>
        <v/>
      </c>
      <c r="AT249" t="str">
        <f>IF(Table1[[#This Row],[Date]]="","",IF(Table1[[#This Row],[DP-1]]="Yes",-(Table1[[#This Row],[Payments]]+Table1[[#This Row],[Receipts]]),Table1[[#This Row],[Payments]]+Table1[[#This Row],[Receipts]]))</f>
        <v/>
      </c>
      <c r="AU249"/>
      <c r="AV249" t="str">
        <f>IF(Table1[[#This Row],[Bill Ref No]]="","",Table1[[#This Row],[Bill Ref No]])</f>
        <v/>
      </c>
      <c r="AW249" t="str">
        <f>IF(Table1[[#This Row],[Bill ref name]]="","","New Ref")</f>
        <v/>
      </c>
      <c r="AX249" t="str">
        <f>IF(Table1[[#This Row],[Bill ref name]]="","",Table1[[#This Row],[Amount-1]])</f>
        <v/>
      </c>
      <c r="AY249"/>
      <c r="AZ249"/>
      <c r="BA249" t="str">
        <f>IF(Table1[[#This Row],[Cost Centre]]="","","Primary Cost Category")</f>
        <v/>
      </c>
      <c r="BB249" t="str">
        <f>IF(Table1[[#This Row],[Cost Centre]]="","",Table1[[#This Row],[DP-1]])</f>
        <v/>
      </c>
      <c r="BC249"/>
      <c r="BD249" t="str">
        <f>IF(Table1[[#This Row],[Cost Centre]]="","",Table1[[#This Row],[Cost Centre]])</f>
        <v/>
      </c>
      <c r="BE249" t="str">
        <f>IF(Table1[[#This Row],[Cost Centre]]="","",Table1[[#This Row],[Amount-1]])</f>
        <v/>
      </c>
      <c r="BF249"/>
      <c r="BG249"/>
      <c r="BH249"/>
      <c r="BI249"/>
      <c r="BJ249" t="str">
        <f>IF(Table1[[#This Row],[Date]]="","","No")</f>
        <v/>
      </c>
      <c r="BK249" t="str">
        <f>IF(Table1[[#This Row],[Date]]="","",IF(Table1[[#This Row],[Net Amt]]&lt;0,"Yes","No"))</f>
        <v/>
      </c>
      <c r="BL249" t="str">
        <f>IF(Table1[[#This Row],[Date]]="","",$C$3)</f>
        <v/>
      </c>
      <c r="BM249" t="str">
        <f>IF(Table1[[#This Row],[Date]]="","",-Table1[[#This Row],[Amount-1]])</f>
        <v/>
      </c>
      <c r="BO249" t="str">
        <f>IF(Table1[[#This Row],[Transaction Type]]="","",Table1[[#This Row],[Transaction Type]])</f>
        <v/>
      </c>
      <c r="BP249" t="str">
        <f>IF(Table1[[#This Row],[Instrument No.]]="","",Table1[[#This Row],[Instrument No.]])</f>
        <v/>
      </c>
      <c r="BQ249" t="str">
        <f>IF(Table1[[#This Row],[Instrument No.]]="","",Table1[[#This Row],[Amount-2]])</f>
        <v/>
      </c>
      <c r="BR249" t="str">
        <f>IF(Table1[[#This Row],[Instrument date]]="","",TEXT(Table1[[#This Row],[Instrument date]],"yyyymmdd"))</f>
        <v/>
      </c>
      <c r="BU249" s="48"/>
      <c r="BV249" s="48"/>
    </row>
    <row r="250" spans="1:74">
      <c r="A250" s="16">
        <f t="shared" si="3"/>
        <v>245</v>
      </c>
      <c r="B250" s="17"/>
      <c r="C250" s="57"/>
      <c r="D250" s="61"/>
      <c r="E250" s="61"/>
      <c r="F250" s="57"/>
      <c r="G250" s="18"/>
      <c r="H2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0" s="18"/>
      <c r="J250" s="18"/>
      <c r="K250" s="18"/>
      <c r="L250" s="18"/>
      <c r="M250" s="18"/>
      <c r="N250" s="51"/>
      <c r="O250" s="14">
        <f>IF(Table1[[#This Row],[Date]]="",COUNTA(B251:$B$1005),0)</f>
        <v>0</v>
      </c>
      <c r="P250" s="14">
        <f>IF(COUNTA(Table1[[#This Row],[Payments]:[Receipts]])=0,0,(IF(COUNTA(Table1[[#This Row],[Payments]:[Receipts]])&gt;1,1,0)))</f>
        <v>0</v>
      </c>
      <c r="Q250" s="14">
        <f>IF(Table1[[#This Row],[Date]]="",0,IF(AND(Table1[[#This Row],[Date]]&gt;=$Q$2,Table1[[#This Row],[Date]]&lt;=$Q$3),0,1))</f>
        <v>0</v>
      </c>
      <c r="R250" s="14">
        <f>IF(Table1[[#This Row],[Payments]]="",0,IF(ISNUMBER(Table1[[#This Row],[Payments]]),0,1))</f>
        <v>0</v>
      </c>
      <c r="S250" s="14">
        <f>IF(Table1[[#This Row],[Receipts]]="",0,IF(ISNUMBER(Table1[[#This Row],[Receipts]]),0,1))</f>
        <v>0</v>
      </c>
      <c r="T250" s="14">
        <f>IF(LEN(Table1[[#This Row],[Second Ledger]])&gt;0,IF(TYPE(VLOOKUP(Table1[[#This Row],[Second Ledger]],$CZ:$CZ,1,FALSE))=16,1,0),0)</f>
        <v>0</v>
      </c>
      <c r="U250" s="14">
        <f>IF(Table1[[#This Row],[Date]]="",0,IF(Table1[[#This Row],[Voucher Type]]&gt;0,IF(TYPE(VLOOKUP(Table1[[#This Row],[Voucher Type]],Table1[[#All],[Voucher Type Master]],1,FALSE))=16,1,0),0))</f>
        <v>0</v>
      </c>
      <c r="V2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0" s="14">
        <f>IF(LEN(Table1[[#This Row],[Cost Centre]])&gt;0,IF(TYPE(VLOOKUP(Table1[[#This Row],[Cost Centre]],$DA:$DA,1,FALSE))=16,1,0),0)</f>
        <v>0</v>
      </c>
      <c r="X250" s="14">
        <f>Table1[[#This Row],[Payments]]-Table1[[#This Row],[Receipts]]</f>
        <v>0</v>
      </c>
      <c r="Y250" s="14"/>
      <c r="Z250" s="14"/>
      <c r="AA250" s="14"/>
      <c r="AB250" s="13"/>
      <c r="AC250" s="39"/>
      <c r="AD250" s="39"/>
      <c r="AE250" s="39"/>
      <c r="AF250" s="39"/>
      <c r="AG250" s="42"/>
      <c r="AH2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0" t="str">
        <f>IF(Table1[[#This Row],[Date]]="","",TEXT(Table1[[#This Row],[Date]],"yyyymmdd"))</f>
        <v/>
      </c>
      <c r="AJ250" t="str">
        <f>Table1[[#This Row],[Date2]]</f>
        <v/>
      </c>
      <c r="AK250" t="str">
        <f>IF(Table1[[#This Row],[Date]]="","",Table1[[#This Row],[Voucher Type]])</f>
        <v/>
      </c>
      <c r="AL250" t="str">
        <f>IF(Table1[[#This Row],[Date]]="","",Table1[[#This Row],[Voucher No]])</f>
        <v/>
      </c>
      <c r="AM250" t="str">
        <f>IF(Table1[[#This Row],[Date]]="","",Table1[[#This Row],[Narration]])</f>
        <v/>
      </c>
      <c r="AN250" t="str">
        <f>IF(Table1[[#This Row],[Date]]="","","tallytools-voucherentry-adhjadhh-"&amp;$AH$1&amp;ROW())</f>
        <v/>
      </c>
      <c r="AO250" t="str">
        <f>IF(Table1[[#This Row],[Date]]="","",$AH$1)</f>
        <v/>
      </c>
      <c r="AP250"/>
      <c r="AQ250" t="str">
        <f>IF(Table1[[#This Row],[Date]]="","","No")</f>
        <v/>
      </c>
      <c r="AR250" t="str">
        <f>IF(Table1[[#This Row],[Date]]="","",IF(Table1[[#This Row],[Net Amt]]&lt;0,"No","Yes"))</f>
        <v/>
      </c>
      <c r="AS250" t="str">
        <f>IF(Table1[[#This Row],[Date]]="","",Table1[[#This Row],[Second Ledger]])</f>
        <v/>
      </c>
      <c r="AT250" t="str">
        <f>IF(Table1[[#This Row],[Date]]="","",IF(Table1[[#This Row],[DP-1]]="Yes",-(Table1[[#This Row],[Payments]]+Table1[[#This Row],[Receipts]]),Table1[[#This Row],[Payments]]+Table1[[#This Row],[Receipts]]))</f>
        <v/>
      </c>
      <c r="AU250"/>
      <c r="AV250" t="str">
        <f>IF(Table1[[#This Row],[Bill Ref No]]="","",Table1[[#This Row],[Bill Ref No]])</f>
        <v/>
      </c>
      <c r="AW250" t="str">
        <f>IF(Table1[[#This Row],[Bill ref name]]="","","New Ref")</f>
        <v/>
      </c>
      <c r="AX250" t="str">
        <f>IF(Table1[[#This Row],[Bill ref name]]="","",Table1[[#This Row],[Amount-1]])</f>
        <v/>
      </c>
      <c r="AY250"/>
      <c r="AZ250"/>
      <c r="BA250" t="str">
        <f>IF(Table1[[#This Row],[Cost Centre]]="","","Primary Cost Category")</f>
        <v/>
      </c>
      <c r="BB250" t="str">
        <f>IF(Table1[[#This Row],[Cost Centre]]="","",Table1[[#This Row],[DP-1]])</f>
        <v/>
      </c>
      <c r="BC250"/>
      <c r="BD250" t="str">
        <f>IF(Table1[[#This Row],[Cost Centre]]="","",Table1[[#This Row],[Cost Centre]])</f>
        <v/>
      </c>
      <c r="BE250" t="str">
        <f>IF(Table1[[#This Row],[Cost Centre]]="","",Table1[[#This Row],[Amount-1]])</f>
        <v/>
      </c>
      <c r="BF250"/>
      <c r="BG250"/>
      <c r="BH250"/>
      <c r="BI250"/>
      <c r="BJ250" t="str">
        <f>IF(Table1[[#This Row],[Date]]="","","No")</f>
        <v/>
      </c>
      <c r="BK250" t="str">
        <f>IF(Table1[[#This Row],[Date]]="","",IF(Table1[[#This Row],[Net Amt]]&lt;0,"Yes","No"))</f>
        <v/>
      </c>
      <c r="BL250" t="str">
        <f>IF(Table1[[#This Row],[Date]]="","",$C$3)</f>
        <v/>
      </c>
      <c r="BM250" t="str">
        <f>IF(Table1[[#This Row],[Date]]="","",-Table1[[#This Row],[Amount-1]])</f>
        <v/>
      </c>
      <c r="BO250" t="str">
        <f>IF(Table1[[#This Row],[Transaction Type]]="","",Table1[[#This Row],[Transaction Type]])</f>
        <v/>
      </c>
      <c r="BP250" t="str">
        <f>IF(Table1[[#This Row],[Instrument No.]]="","",Table1[[#This Row],[Instrument No.]])</f>
        <v/>
      </c>
      <c r="BQ250" t="str">
        <f>IF(Table1[[#This Row],[Instrument No.]]="","",Table1[[#This Row],[Amount-2]])</f>
        <v/>
      </c>
      <c r="BR250" t="str">
        <f>IF(Table1[[#This Row],[Instrument date]]="","",TEXT(Table1[[#This Row],[Instrument date]],"yyyymmdd"))</f>
        <v/>
      </c>
      <c r="BU250" s="48"/>
      <c r="BV250" s="48"/>
    </row>
    <row r="251" spans="1:74">
      <c r="A251" s="16">
        <f t="shared" si="3"/>
        <v>246</v>
      </c>
      <c r="B251" s="17"/>
      <c r="C251" s="57"/>
      <c r="D251" s="61"/>
      <c r="E251" s="61"/>
      <c r="F251" s="57"/>
      <c r="G251" s="18"/>
      <c r="H2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1" s="18"/>
      <c r="J251" s="18"/>
      <c r="K251" s="18"/>
      <c r="L251" s="18"/>
      <c r="M251" s="18"/>
      <c r="N251" s="51"/>
      <c r="O251" s="14">
        <f>IF(Table1[[#This Row],[Date]]="",COUNTA(B252:$B$1005),0)</f>
        <v>0</v>
      </c>
      <c r="P251" s="14">
        <f>IF(COUNTA(Table1[[#This Row],[Payments]:[Receipts]])=0,0,(IF(COUNTA(Table1[[#This Row],[Payments]:[Receipts]])&gt;1,1,0)))</f>
        <v>0</v>
      </c>
      <c r="Q251" s="14">
        <f>IF(Table1[[#This Row],[Date]]="",0,IF(AND(Table1[[#This Row],[Date]]&gt;=$Q$2,Table1[[#This Row],[Date]]&lt;=$Q$3),0,1))</f>
        <v>0</v>
      </c>
      <c r="R251" s="14">
        <f>IF(Table1[[#This Row],[Payments]]="",0,IF(ISNUMBER(Table1[[#This Row],[Payments]]),0,1))</f>
        <v>0</v>
      </c>
      <c r="S251" s="14">
        <f>IF(Table1[[#This Row],[Receipts]]="",0,IF(ISNUMBER(Table1[[#This Row],[Receipts]]),0,1))</f>
        <v>0</v>
      </c>
      <c r="T251" s="14">
        <f>IF(LEN(Table1[[#This Row],[Second Ledger]])&gt;0,IF(TYPE(VLOOKUP(Table1[[#This Row],[Second Ledger]],$CZ:$CZ,1,FALSE))=16,1,0),0)</f>
        <v>0</v>
      </c>
      <c r="U251" s="14">
        <f>IF(Table1[[#This Row],[Date]]="",0,IF(Table1[[#This Row],[Voucher Type]]&gt;0,IF(TYPE(VLOOKUP(Table1[[#This Row],[Voucher Type]],Table1[[#All],[Voucher Type Master]],1,FALSE))=16,1,0),0))</f>
        <v>0</v>
      </c>
      <c r="V2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1" s="14">
        <f>IF(LEN(Table1[[#This Row],[Cost Centre]])&gt;0,IF(TYPE(VLOOKUP(Table1[[#This Row],[Cost Centre]],$DA:$DA,1,FALSE))=16,1,0),0)</f>
        <v>0</v>
      </c>
      <c r="X251" s="14">
        <f>Table1[[#This Row],[Payments]]-Table1[[#This Row],[Receipts]]</f>
        <v>0</v>
      </c>
      <c r="Y251" s="14"/>
      <c r="Z251" s="14"/>
      <c r="AA251" s="14"/>
      <c r="AB251" s="13"/>
      <c r="AC251" s="39"/>
      <c r="AD251" s="39"/>
      <c r="AE251" s="39"/>
      <c r="AF251" s="39"/>
      <c r="AG251" s="42"/>
      <c r="AH2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1" t="str">
        <f>IF(Table1[[#This Row],[Date]]="","",TEXT(Table1[[#This Row],[Date]],"yyyymmdd"))</f>
        <v/>
      </c>
      <c r="AJ251" t="str">
        <f>Table1[[#This Row],[Date2]]</f>
        <v/>
      </c>
      <c r="AK251" t="str">
        <f>IF(Table1[[#This Row],[Date]]="","",Table1[[#This Row],[Voucher Type]])</f>
        <v/>
      </c>
      <c r="AL251" t="str">
        <f>IF(Table1[[#This Row],[Date]]="","",Table1[[#This Row],[Voucher No]])</f>
        <v/>
      </c>
      <c r="AM251" t="str">
        <f>IF(Table1[[#This Row],[Date]]="","",Table1[[#This Row],[Narration]])</f>
        <v/>
      </c>
      <c r="AN251" t="str">
        <f>IF(Table1[[#This Row],[Date]]="","","tallytools-voucherentry-adhjadhh-"&amp;$AH$1&amp;ROW())</f>
        <v/>
      </c>
      <c r="AO251" t="str">
        <f>IF(Table1[[#This Row],[Date]]="","",$AH$1)</f>
        <v/>
      </c>
      <c r="AP251"/>
      <c r="AQ251" t="str">
        <f>IF(Table1[[#This Row],[Date]]="","","No")</f>
        <v/>
      </c>
      <c r="AR251" t="str">
        <f>IF(Table1[[#This Row],[Date]]="","",IF(Table1[[#This Row],[Net Amt]]&lt;0,"No","Yes"))</f>
        <v/>
      </c>
      <c r="AS251" t="str">
        <f>IF(Table1[[#This Row],[Date]]="","",Table1[[#This Row],[Second Ledger]])</f>
        <v/>
      </c>
      <c r="AT251" t="str">
        <f>IF(Table1[[#This Row],[Date]]="","",IF(Table1[[#This Row],[DP-1]]="Yes",-(Table1[[#This Row],[Payments]]+Table1[[#This Row],[Receipts]]),Table1[[#This Row],[Payments]]+Table1[[#This Row],[Receipts]]))</f>
        <v/>
      </c>
      <c r="AU251"/>
      <c r="AV251" t="str">
        <f>IF(Table1[[#This Row],[Bill Ref No]]="","",Table1[[#This Row],[Bill Ref No]])</f>
        <v/>
      </c>
      <c r="AW251" t="str">
        <f>IF(Table1[[#This Row],[Bill ref name]]="","","New Ref")</f>
        <v/>
      </c>
      <c r="AX251" t="str">
        <f>IF(Table1[[#This Row],[Bill ref name]]="","",Table1[[#This Row],[Amount-1]])</f>
        <v/>
      </c>
      <c r="AY251"/>
      <c r="AZ251"/>
      <c r="BA251" t="str">
        <f>IF(Table1[[#This Row],[Cost Centre]]="","","Primary Cost Category")</f>
        <v/>
      </c>
      <c r="BB251" t="str">
        <f>IF(Table1[[#This Row],[Cost Centre]]="","",Table1[[#This Row],[DP-1]])</f>
        <v/>
      </c>
      <c r="BC251"/>
      <c r="BD251" t="str">
        <f>IF(Table1[[#This Row],[Cost Centre]]="","",Table1[[#This Row],[Cost Centre]])</f>
        <v/>
      </c>
      <c r="BE251" t="str">
        <f>IF(Table1[[#This Row],[Cost Centre]]="","",Table1[[#This Row],[Amount-1]])</f>
        <v/>
      </c>
      <c r="BF251"/>
      <c r="BG251"/>
      <c r="BH251"/>
      <c r="BI251"/>
      <c r="BJ251" t="str">
        <f>IF(Table1[[#This Row],[Date]]="","","No")</f>
        <v/>
      </c>
      <c r="BK251" t="str">
        <f>IF(Table1[[#This Row],[Date]]="","",IF(Table1[[#This Row],[Net Amt]]&lt;0,"Yes","No"))</f>
        <v/>
      </c>
      <c r="BL251" t="str">
        <f>IF(Table1[[#This Row],[Date]]="","",$C$3)</f>
        <v/>
      </c>
      <c r="BM251" t="str">
        <f>IF(Table1[[#This Row],[Date]]="","",-Table1[[#This Row],[Amount-1]])</f>
        <v/>
      </c>
      <c r="BO251" t="str">
        <f>IF(Table1[[#This Row],[Transaction Type]]="","",Table1[[#This Row],[Transaction Type]])</f>
        <v/>
      </c>
      <c r="BP251" t="str">
        <f>IF(Table1[[#This Row],[Instrument No.]]="","",Table1[[#This Row],[Instrument No.]])</f>
        <v/>
      </c>
      <c r="BQ251" t="str">
        <f>IF(Table1[[#This Row],[Instrument No.]]="","",Table1[[#This Row],[Amount-2]])</f>
        <v/>
      </c>
      <c r="BR251" t="str">
        <f>IF(Table1[[#This Row],[Instrument date]]="","",TEXT(Table1[[#This Row],[Instrument date]],"yyyymmdd"))</f>
        <v/>
      </c>
      <c r="BU251" s="48"/>
      <c r="BV251" s="48"/>
    </row>
    <row r="252" spans="1:74">
      <c r="A252" s="16">
        <f t="shared" si="3"/>
        <v>247</v>
      </c>
      <c r="B252" s="17"/>
      <c r="C252" s="57"/>
      <c r="D252" s="61"/>
      <c r="E252" s="61"/>
      <c r="F252" s="57"/>
      <c r="G252" s="18"/>
      <c r="H2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2" s="18"/>
      <c r="J252" s="18"/>
      <c r="K252" s="18"/>
      <c r="L252" s="18"/>
      <c r="M252" s="18"/>
      <c r="N252" s="51"/>
      <c r="O252" s="14">
        <f>IF(Table1[[#This Row],[Date]]="",COUNTA(B253:$B$1005),0)</f>
        <v>0</v>
      </c>
      <c r="P252" s="14">
        <f>IF(COUNTA(Table1[[#This Row],[Payments]:[Receipts]])=0,0,(IF(COUNTA(Table1[[#This Row],[Payments]:[Receipts]])&gt;1,1,0)))</f>
        <v>0</v>
      </c>
      <c r="Q252" s="14">
        <f>IF(Table1[[#This Row],[Date]]="",0,IF(AND(Table1[[#This Row],[Date]]&gt;=$Q$2,Table1[[#This Row],[Date]]&lt;=$Q$3),0,1))</f>
        <v>0</v>
      </c>
      <c r="R252" s="14">
        <f>IF(Table1[[#This Row],[Payments]]="",0,IF(ISNUMBER(Table1[[#This Row],[Payments]]),0,1))</f>
        <v>0</v>
      </c>
      <c r="S252" s="14">
        <f>IF(Table1[[#This Row],[Receipts]]="",0,IF(ISNUMBER(Table1[[#This Row],[Receipts]]),0,1))</f>
        <v>0</v>
      </c>
      <c r="T252" s="14">
        <f>IF(LEN(Table1[[#This Row],[Second Ledger]])&gt;0,IF(TYPE(VLOOKUP(Table1[[#This Row],[Second Ledger]],$CZ:$CZ,1,FALSE))=16,1,0),0)</f>
        <v>0</v>
      </c>
      <c r="U252" s="14">
        <f>IF(Table1[[#This Row],[Date]]="",0,IF(Table1[[#This Row],[Voucher Type]]&gt;0,IF(TYPE(VLOOKUP(Table1[[#This Row],[Voucher Type]],Table1[[#All],[Voucher Type Master]],1,FALSE))=16,1,0),0))</f>
        <v>0</v>
      </c>
      <c r="V2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2" s="14">
        <f>IF(LEN(Table1[[#This Row],[Cost Centre]])&gt;0,IF(TYPE(VLOOKUP(Table1[[#This Row],[Cost Centre]],$DA:$DA,1,FALSE))=16,1,0),0)</f>
        <v>0</v>
      </c>
      <c r="X252" s="14">
        <f>Table1[[#This Row],[Payments]]-Table1[[#This Row],[Receipts]]</f>
        <v>0</v>
      </c>
      <c r="Y252" s="14"/>
      <c r="Z252" s="14"/>
      <c r="AA252" s="14"/>
      <c r="AB252" s="13"/>
      <c r="AC252" s="39"/>
      <c r="AD252" s="39"/>
      <c r="AE252" s="39"/>
      <c r="AF252" s="39"/>
      <c r="AG252" s="42"/>
      <c r="AH2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2" t="str">
        <f>IF(Table1[[#This Row],[Date]]="","",TEXT(Table1[[#This Row],[Date]],"yyyymmdd"))</f>
        <v/>
      </c>
      <c r="AJ252" t="str">
        <f>Table1[[#This Row],[Date2]]</f>
        <v/>
      </c>
      <c r="AK252" t="str">
        <f>IF(Table1[[#This Row],[Date]]="","",Table1[[#This Row],[Voucher Type]])</f>
        <v/>
      </c>
      <c r="AL252" t="str">
        <f>IF(Table1[[#This Row],[Date]]="","",Table1[[#This Row],[Voucher No]])</f>
        <v/>
      </c>
      <c r="AM252" t="str">
        <f>IF(Table1[[#This Row],[Date]]="","",Table1[[#This Row],[Narration]])</f>
        <v/>
      </c>
      <c r="AN252" t="str">
        <f>IF(Table1[[#This Row],[Date]]="","","tallytools-voucherentry-adhjadhh-"&amp;$AH$1&amp;ROW())</f>
        <v/>
      </c>
      <c r="AO252" t="str">
        <f>IF(Table1[[#This Row],[Date]]="","",$AH$1)</f>
        <v/>
      </c>
      <c r="AP252"/>
      <c r="AQ252" t="str">
        <f>IF(Table1[[#This Row],[Date]]="","","No")</f>
        <v/>
      </c>
      <c r="AR252" t="str">
        <f>IF(Table1[[#This Row],[Date]]="","",IF(Table1[[#This Row],[Net Amt]]&lt;0,"No","Yes"))</f>
        <v/>
      </c>
      <c r="AS252" t="str">
        <f>IF(Table1[[#This Row],[Date]]="","",Table1[[#This Row],[Second Ledger]])</f>
        <v/>
      </c>
      <c r="AT252" t="str">
        <f>IF(Table1[[#This Row],[Date]]="","",IF(Table1[[#This Row],[DP-1]]="Yes",-(Table1[[#This Row],[Payments]]+Table1[[#This Row],[Receipts]]),Table1[[#This Row],[Payments]]+Table1[[#This Row],[Receipts]]))</f>
        <v/>
      </c>
      <c r="AU252"/>
      <c r="AV252" t="str">
        <f>IF(Table1[[#This Row],[Bill Ref No]]="","",Table1[[#This Row],[Bill Ref No]])</f>
        <v/>
      </c>
      <c r="AW252" t="str">
        <f>IF(Table1[[#This Row],[Bill ref name]]="","","New Ref")</f>
        <v/>
      </c>
      <c r="AX252" t="str">
        <f>IF(Table1[[#This Row],[Bill ref name]]="","",Table1[[#This Row],[Amount-1]])</f>
        <v/>
      </c>
      <c r="AY252"/>
      <c r="AZ252"/>
      <c r="BA252" t="str">
        <f>IF(Table1[[#This Row],[Cost Centre]]="","","Primary Cost Category")</f>
        <v/>
      </c>
      <c r="BB252" t="str">
        <f>IF(Table1[[#This Row],[Cost Centre]]="","",Table1[[#This Row],[DP-1]])</f>
        <v/>
      </c>
      <c r="BC252"/>
      <c r="BD252" t="str">
        <f>IF(Table1[[#This Row],[Cost Centre]]="","",Table1[[#This Row],[Cost Centre]])</f>
        <v/>
      </c>
      <c r="BE252" t="str">
        <f>IF(Table1[[#This Row],[Cost Centre]]="","",Table1[[#This Row],[Amount-1]])</f>
        <v/>
      </c>
      <c r="BF252"/>
      <c r="BG252"/>
      <c r="BH252"/>
      <c r="BI252"/>
      <c r="BJ252" t="str">
        <f>IF(Table1[[#This Row],[Date]]="","","No")</f>
        <v/>
      </c>
      <c r="BK252" t="str">
        <f>IF(Table1[[#This Row],[Date]]="","",IF(Table1[[#This Row],[Net Amt]]&lt;0,"Yes","No"))</f>
        <v/>
      </c>
      <c r="BL252" t="str">
        <f>IF(Table1[[#This Row],[Date]]="","",$C$3)</f>
        <v/>
      </c>
      <c r="BM252" t="str">
        <f>IF(Table1[[#This Row],[Date]]="","",-Table1[[#This Row],[Amount-1]])</f>
        <v/>
      </c>
      <c r="BO252" t="str">
        <f>IF(Table1[[#This Row],[Transaction Type]]="","",Table1[[#This Row],[Transaction Type]])</f>
        <v/>
      </c>
      <c r="BP252" t="str">
        <f>IF(Table1[[#This Row],[Instrument No.]]="","",Table1[[#This Row],[Instrument No.]])</f>
        <v/>
      </c>
      <c r="BQ252" t="str">
        <f>IF(Table1[[#This Row],[Instrument No.]]="","",Table1[[#This Row],[Amount-2]])</f>
        <v/>
      </c>
      <c r="BR252" t="str">
        <f>IF(Table1[[#This Row],[Instrument date]]="","",TEXT(Table1[[#This Row],[Instrument date]],"yyyymmdd"))</f>
        <v/>
      </c>
      <c r="BU252" s="48"/>
      <c r="BV252" s="48"/>
    </row>
    <row r="253" spans="1:74">
      <c r="A253" s="16">
        <f t="shared" si="3"/>
        <v>248</v>
      </c>
      <c r="B253" s="17"/>
      <c r="C253" s="57"/>
      <c r="D253" s="61"/>
      <c r="E253" s="61"/>
      <c r="F253" s="57"/>
      <c r="G253" s="18"/>
      <c r="H2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3" s="18"/>
      <c r="J253" s="18"/>
      <c r="K253" s="18"/>
      <c r="L253" s="18"/>
      <c r="M253" s="18"/>
      <c r="N253" s="51"/>
      <c r="O253" s="14">
        <f>IF(Table1[[#This Row],[Date]]="",COUNTA(B254:$B$1005),0)</f>
        <v>0</v>
      </c>
      <c r="P253" s="14">
        <f>IF(COUNTA(Table1[[#This Row],[Payments]:[Receipts]])=0,0,(IF(COUNTA(Table1[[#This Row],[Payments]:[Receipts]])&gt;1,1,0)))</f>
        <v>0</v>
      </c>
      <c r="Q253" s="14">
        <f>IF(Table1[[#This Row],[Date]]="",0,IF(AND(Table1[[#This Row],[Date]]&gt;=$Q$2,Table1[[#This Row],[Date]]&lt;=$Q$3),0,1))</f>
        <v>0</v>
      </c>
      <c r="R253" s="14">
        <f>IF(Table1[[#This Row],[Payments]]="",0,IF(ISNUMBER(Table1[[#This Row],[Payments]]),0,1))</f>
        <v>0</v>
      </c>
      <c r="S253" s="14">
        <f>IF(Table1[[#This Row],[Receipts]]="",0,IF(ISNUMBER(Table1[[#This Row],[Receipts]]),0,1))</f>
        <v>0</v>
      </c>
      <c r="T253" s="14">
        <f>IF(LEN(Table1[[#This Row],[Second Ledger]])&gt;0,IF(TYPE(VLOOKUP(Table1[[#This Row],[Second Ledger]],$CZ:$CZ,1,FALSE))=16,1,0),0)</f>
        <v>0</v>
      </c>
      <c r="U253" s="14">
        <f>IF(Table1[[#This Row],[Date]]="",0,IF(Table1[[#This Row],[Voucher Type]]&gt;0,IF(TYPE(VLOOKUP(Table1[[#This Row],[Voucher Type]],Table1[[#All],[Voucher Type Master]],1,FALSE))=16,1,0),0))</f>
        <v>0</v>
      </c>
      <c r="V2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3" s="14">
        <f>IF(LEN(Table1[[#This Row],[Cost Centre]])&gt;0,IF(TYPE(VLOOKUP(Table1[[#This Row],[Cost Centre]],$DA:$DA,1,FALSE))=16,1,0),0)</f>
        <v>0</v>
      </c>
      <c r="X253" s="14">
        <f>Table1[[#This Row],[Payments]]-Table1[[#This Row],[Receipts]]</f>
        <v>0</v>
      </c>
      <c r="Y253" s="14"/>
      <c r="Z253" s="14"/>
      <c r="AA253" s="14"/>
      <c r="AB253" s="13"/>
      <c r="AC253" s="39"/>
      <c r="AD253" s="39"/>
      <c r="AE253" s="39"/>
      <c r="AF253" s="39"/>
      <c r="AG253" s="42"/>
      <c r="AH2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3" t="str">
        <f>IF(Table1[[#This Row],[Date]]="","",TEXT(Table1[[#This Row],[Date]],"yyyymmdd"))</f>
        <v/>
      </c>
      <c r="AJ253" t="str">
        <f>Table1[[#This Row],[Date2]]</f>
        <v/>
      </c>
      <c r="AK253" t="str">
        <f>IF(Table1[[#This Row],[Date]]="","",Table1[[#This Row],[Voucher Type]])</f>
        <v/>
      </c>
      <c r="AL253" t="str">
        <f>IF(Table1[[#This Row],[Date]]="","",Table1[[#This Row],[Voucher No]])</f>
        <v/>
      </c>
      <c r="AM253" t="str">
        <f>IF(Table1[[#This Row],[Date]]="","",Table1[[#This Row],[Narration]])</f>
        <v/>
      </c>
      <c r="AN253" t="str">
        <f>IF(Table1[[#This Row],[Date]]="","","tallytools-voucherentry-adhjadhh-"&amp;$AH$1&amp;ROW())</f>
        <v/>
      </c>
      <c r="AO253" t="str">
        <f>IF(Table1[[#This Row],[Date]]="","",$AH$1)</f>
        <v/>
      </c>
      <c r="AP253"/>
      <c r="AQ253" t="str">
        <f>IF(Table1[[#This Row],[Date]]="","","No")</f>
        <v/>
      </c>
      <c r="AR253" t="str">
        <f>IF(Table1[[#This Row],[Date]]="","",IF(Table1[[#This Row],[Net Amt]]&lt;0,"No","Yes"))</f>
        <v/>
      </c>
      <c r="AS253" t="str">
        <f>IF(Table1[[#This Row],[Date]]="","",Table1[[#This Row],[Second Ledger]])</f>
        <v/>
      </c>
      <c r="AT253" t="str">
        <f>IF(Table1[[#This Row],[Date]]="","",IF(Table1[[#This Row],[DP-1]]="Yes",-(Table1[[#This Row],[Payments]]+Table1[[#This Row],[Receipts]]),Table1[[#This Row],[Payments]]+Table1[[#This Row],[Receipts]]))</f>
        <v/>
      </c>
      <c r="AU253"/>
      <c r="AV253" t="str">
        <f>IF(Table1[[#This Row],[Bill Ref No]]="","",Table1[[#This Row],[Bill Ref No]])</f>
        <v/>
      </c>
      <c r="AW253" t="str">
        <f>IF(Table1[[#This Row],[Bill ref name]]="","","New Ref")</f>
        <v/>
      </c>
      <c r="AX253" t="str">
        <f>IF(Table1[[#This Row],[Bill ref name]]="","",Table1[[#This Row],[Amount-1]])</f>
        <v/>
      </c>
      <c r="AY253"/>
      <c r="AZ253"/>
      <c r="BA253" t="str">
        <f>IF(Table1[[#This Row],[Cost Centre]]="","","Primary Cost Category")</f>
        <v/>
      </c>
      <c r="BB253" t="str">
        <f>IF(Table1[[#This Row],[Cost Centre]]="","",Table1[[#This Row],[DP-1]])</f>
        <v/>
      </c>
      <c r="BC253"/>
      <c r="BD253" t="str">
        <f>IF(Table1[[#This Row],[Cost Centre]]="","",Table1[[#This Row],[Cost Centre]])</f>
        <v/>
      </c>
      <c r="BE253" t="str">
        <f>IF(Table1[[#This Row],[Cost Centre]]="","",Table1[[#This Row],[Amount-1]])</f>
        <v/>
      </c>
      <c r="BF253"/>
      <c r="BG253"/>
      <c r="BH253"/>
      <c r="BI253"/>
      <c r="BJ253" t="str">
        <f>IF(Table1[[#This Row],[Date]]="","","No")</f>
        <v/>
      </c>
      <c r="BK253" t="str">
        <f>IF(Table1[[#This Row],[Date]]="","",IF(Table1[[#This Row],[Net Amt]]&lt;0,"Yes","No"))</f>
        <v/>
      </c>
      <c r="BL253" t="str">
        <f>IF(Table1[[#This Row],[Date]]="","",$C$3)</f>
        <v/>
      </c>
      <c r="BM253" t="str">
        <f>IF(Table1[[#This Row],[Date]]="","",-Table1[[#This Row],[Amount-1]])</f>
        <v/>
      </c>
      <c r="BO253" t="str">
        <f>IF(Table1[[#This Row],[Transaction Type]]="","",Table1[[#This Row],[Transaction Type]])</f>
        <v/>
      </c>
      <c r="BP253" t="str">
        <f>IF(Table1[[#This Row],[Instrument No.]]="","",Table1[[#This Row],[Instrument No.]])</f>
        <v/>
      </c>
      <c r="BQ253" t="str">
        <f>IF(Table1[[#This Row],[Instrument No.]]="","",Table1[[#This Row],[Amount-2]])</f>
        <v/>
      </c>
      <c r="BR253" t="str">
        <f>IF(Table1[[#This Row],[Instrument date]]="","",TEXT(Table1[[#This Row],[Instrument date]],"yyyymmdd"))</f>
        <v/>
      </c>
      <c r="BU253" s="48"/>
      <c r="BV253" s="48"/>
    </row>
    <row r="254" spans="1:74">
      <c r="A254" s="16">
        <f t="shared" si="3"/>
        <v>249</v>
      </c>
      <c r="B254" s="17"/>
      <c r="C254" s="57"/>
      <c r="D254" s="61"/>
      <c r="E254" s="61"/>
      <c r="F254" s="57"/>
      <c r="G254" s="18"/>
      <c r="H2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4" s="18"/>
      <c r="J254" s="18"/>
      <c r="K254" s="18"/>
      <c r="L254" s="18"/>
      <c r="M254" s="18"/>
      <c r="N254" s="51"/>
      <c r="O254" s="14">
        <f>IF(Table1[[#This Row],[Date]]="",COUNTA(B255:$B$1005),0)</f>
        <v>0</v>
      </c>
      <c r="P254" s="14">
        <f>IF(COUNTA(Table1[[#This Row],[Payments]:[Receipts]])=0,0,(IF(COUNTA(Table1[[#This Row],[Payments]:[Receipts]])&gt;1,1,0)))</f>
        <v>0</v>
      </c>
      <c r="Q254" s="14">
        <f>IF(Table1[[#This Row],[Date]]="",0,IF(AND(Table1[[#This Row],[Date]]&gt;=$Q$2,Table1[[#This Row],[Date]]&lt;=$Q$3),0,1))</f>
        <v>0</v>
      </c>
      <c r="R254" s="14">
        <f>IF(Table1[[#This Row],[Payments]]="",0,IF(ISNUMBER(Table1[[#This Row],[Payments]]),0,1))</f>
        <v>0</v>
      </c>
      <c r="S254" s="14">
        <f>IF(Table1[[#This Row],[Receipts]]="",0,IF(ISNUMBER(Table1[[#This Row],[Receipts]]),0,1))</f>
        <v>0</v>
      </c>
      <c r="T254" s="14">
        <f>IF(LEN(Table1[[#This Row],[Second Ledger]])&gt;0,IF(TYPE(VLOOKUP(Table1[[#This Row],[Second Ledger]],$CZ:$CZ,1,FALSE))=16,1,0),0)</f>
        <v>0</v>
      </c>
      <c r="U254" s="14">
        <f>IF(Table1[[#This Row],[Date]]="",0,IF(Table1[[#This Row],[Voucher Type]]&gt;0,IF(TYPE(VLOOKUP(Table1[[#This Row],[Voucher Type]],Table1[[#All],[Voucher Type Master]],1,FALSE))=16,1,0),0))</f>
        <v>0</v>
      </c>
      <c r="V2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4" s="14">
        <f>IF(LEN(Table1[[#This Row],[Cost Centre]])&gt;0,IF(TYPE(VLOOKUP(Table1[[#This Row],[Cost Centre]],$DA:$DA,1,FALSE))=16,1,0),0)</f>
        <v>0</v>
      </c>
      <c r="X254" s="14">
        <f>Table1[[#This Row],[Payments]]-Table1[[#This Row],[Receipts]]</f>
        <v>0</v>
      </c>
      <c r="Y254" s="14"/>
      <c r="Z254" s="14"/>
      <c r="AA254" s="14"/>
      <c r="AB254" s="13"/>
      <c r="AC254" s="39"/>
      <c r="AD254" s="39"/>
      <c r="AE254" s="39"/>
      <c r="AF254" s="39"/>
      <c r="AG254" s="42"/>
      <c r="AH2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4" t="str">
        <f>IF(Table1[[#This Row],[Date]]="","",TEXT(Table1[[#This Row],[Date]],"yyyymmdd"))</f>
        <v/>
      </c>
      <c r="AJ254" t="str">
        <f>Table1[[#This Row],[Date2]]</f>
        <v/>
      </c>
      <c r="AK254" t="str">
        <f>IF(Table1[[#This Row],[Date]]="","",Table1[[#This Row],[Voucher Type]])</f>
        <v/>
      </c>
      <c r="AL254" t="str">
        <f>IF(Table1[[#This Row],[Date]]="","",Table1[[#This Row],[Voucher No]])</f>
        <v/>
      </c>
      <c r="AM254" t="str">
        <f>IF(Table1[[#This Row],[Date]]="","",Table1[[#This Row],[Narration]])</f>
        <v/>
      </c>
      <c r="AN254" t="str">
        <f>IF(Table1[[#This Row],[Date]]="","","tallytools-voucherentry-adhjadhh-"&amp;$AH$1&amp;ROW())</f>
        <v/>
      </c>
      <c r="AO254" t="str">
        <f>IF(Table1[[#This Row],[Date]]="","",$AH$1)</f>
        <v/>
      </c>
      <c r="AP254"/>
      <c r="AQ254" t="str">
        <f>IF(Table1[[#This Row],[Date]]="","","No")</f>
        <v/>
      </c>
      <c r="AR254" t="str">
        <f>IF(Table1[[#This Row],[Date]]="","",IF(Table1[[#This Row],[Net Amt]]&lt;0,"No","Yes"))</f>
        <v/>
      </c>
      <c r="AS254" t="str">
        <f>IF(Table1[[#This Row],[Date]]="","",Table1[[#This Row],[Second Ledger]])</f>
        <v/>
      </c>
      <c r="AT254" t="str">
        <f>IF(Table1[[#This Row],[Date]]="","",IF(Table1[[#This Row],[DP-1]]="Yes",-(Table1[[#This Row],[Payments]]+Table1[[#This Row],[Receipts]]),Table1[[#This Row],[Payments]]+Table1[[#This Row],[Receipts]]))</f>
        <v/>
      </c>
      <c r="AU254"/>
      <c r="AV254" t="str">
        <f>IF(Table1[[#This Row],[Bill Ref No]]="","",Table1[[#This Row],[Bill Ref No]])</f>
        <v/>
      </c>
      <c r="AW254" t="str">
        <f>IF(Table1[[#This Row],[Bill ref name]]="","","New Ref")</f>
        <v/>
      </c>
      <c r="AX254" t="str">
        <f>IF(Table1[[#This Row],[Bill ref name]]="","",Table1[[#This Row],[Amount-1]])</f>
        <v/>
      </c>
      <c r="AY254"/>
      <c r="AZ254"/>
      <c r="BA254" t="str">
        <f>IF(Table1[[#This Row],[Cost Centre]]="","","Primary Cost Category")</f>
        <v/>
      </c>
      <c r="BB254" t="str">
        <f>IF(Table1[[#This Row],[Cost Centre]]="","",Table1[[#This Row],[DP-1]])</f>
        <v/>
      </c>
      <c r="BC254"/>
      <c r="BD254" t="str">
        <f>IF(Table1[[#This Row],[Cost Centre]]="","",Table1[[#This Row],[Cost Centre]])</f>
        <v/>
      </c>
      <c r="BE254" t="str">
        <f>IF(Table1[[#This Row],[Cost Centre]]="","",Table1[[#This Row],[Amount-1]])</f>
        <v/>
      </c>
      <c r="BF254"/>
      <c r="BG254"/>
      <c r="BH254"/>
      <c r="BI254"/>
      <c r="BJ254" t="str">
        <f>IF(Table1[[#This Row],[Date]]="","","No")</f>
        <v/>
      </c>
      <c r="BK254" t="str">
        <f>IF(Table1[[#This Row],[Date]]="","",IF(Table1[[#This Row],[Net Amt]]&lt;0,"Yes","No"))</f>
        <v/>
      </c>
      <c r="BL254" t="str">
        <f>IF(Table1[[#This Row],[Date]]="","",$C$3)</f>
        <v/>
      </c>
      <c r="BM254" t="str">
        <f>IF(Table1[[#This Row],[Date]]="","",-Table1[[#This Row],[Amount-1]])</f>
        <v/>
      </c>
      <c r="BO254" t="str">
        <f>IF(Table1[[#This Row],[Transaction Type]]="","",Table1[[#This Row],[Transaction Type]])</f>
        <v/>
      </c>
      <c r="BP254" t="str">
        <f>IF(Table1[[#This Row],[Instrument No.]]="","",Table1[[#This Row],[Instrument No.]])</f>
        <v/>
      </c>
      <c r="BQ254" t="str">
        <f>IF(Table1[[#This Row],[Instrument No.]]="","",Table1[[#This Row],[Amount-2]])</f>
        <v/>
      </c>
      <c r="BR254" t="str">
        <f>IF(Table1[[#This Row],[Instrument date]]="","",TEXT(Table1[[#This Row],[Instrument date]],"yyyymmdd"))</f>
        <v/>
      </c>
      <c r="BU254" s="48"/>
      <c r="BV254" s="48"/>
    </row>
    <row r="255" spans="1:74">
      <c r="A255" s="16">
        <f t="shared" si="3"/>
        <v>250</v>
      </c>
      <c r="B255" s="17"/>
      <c r="C255" s="57"/>
      <c r="D255" s="61"/>
      <c r="E255" s="61"/>
      <c r="F255" s="57"/>
      <c r="G255" s="18"/>
      <c r="H2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5" s="18"/>
      <c r="J255" s="18"/>
      <c r="K255" s="18"/>
      <c r="L255" s="18"/>
      <c r="M255" s="18"/>
      <c r="N255" s="51"/>
      <c r="O255" s="14">
        <f>IF(Table1[[#This Row],[Date]]="",COUNTA(B256:$B$1005),0)</f>
        <v>0</v>
      </c>
      <c r="P255" s="14">
        <f>IF(COUNTA(Table1[[#This Row],[Payments]:[Receipts]])=0,0,(IF(COUNTA(Table1[[#This Row],[Payments]:[Receipts]])&gt;1,1,0)))</f>
        <v>0</v>
      </c>
      <c r="Q255" s="14">
        <f>IF(Table1[[#This Row],[Date]]="",0,IF(AND(Table1[[#This Row],[Date]]&gt;=$Q$2,Table1[[#This Row],[Date]]&lt;=$Q$3),0,1))</f>
        <v>0</v>
      </c>
      <c r="R255" s="14">
        <f>IF(Table1[[#This Row],[Payments]]="",0,IF(ISNUMBER(Table1[[#This Row],[Payments]]),0,1))</f>
        <v>0</v>
      </c>
      <c r="S255" s="14">
        <f>IF(Table1[[#This Row],[Receipts]]="",0,IF(ISNUMBER(Table1[[#This Row],[Receipts]]),0,1))</f>
        <v>0</v>
      </c>
      <c r="T255" s="14">
        <f>IF(LEN(Table1[[#This Row],[Second Ledger]])&gt;0,IF(TYPE(VLOOKUP(Table1[[#This Row],[Second Ledger]],$CZ:$CZ,1,FALSE))=16,1,0),0)</f>
        <v>0</v>
      </c>
      <c r="U255" s="14">
        <f>IF(Table1[[#This Row],[Date]]="",0,IF(Table1[[#This Row],[Voucher Type]]&gt;0,IF(TYPE(VLOOKUP(Table1[[#This Row],[Voucher Type]],Table1[[#All],[Voucher Type Master]],1,FALSE))=16,1,0),0))</f>
        <v>0</v>
      </c>
      <c r="V2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5" s="14">
        <f>IF(LEN(Table1[[#This Row],[Cost Centre]])&gt;0,IF(TYPE(VLOOKUP(Table1[[#This Row],[Cost Centre]],$DA:$DA,1,FALSE))=16,1,0),0)</f>
        <v>0</v>
      </c>
      <c r="X255" s="14">
        <f>Table1[[#This Row],[Payments]]-Table1[[#This Row],[Receipts]]</f>
        <v>0</v>
      </c>
      <c r="Y255" s="14"/>
      <c r="Z255" s="14"/>
      <c r="AA255" s="14"/>
      <c r="AB255" s="13"/>
      <c r="AC255" s="39"/>
      <c r="AD255" s="39"/>
      <c r="AE255" s="39"/>
      <c r="AF255" s="39"/>
      <c r="AG255" s="42"/>
      <c r="AH2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5" t="str">
        <f>IF(Table1[[#This Row],[Date]]="","",TEXT(Table1[[#This Row],[Date]],"yyyymmdd"))</f>
        <v/>
      </c>
      <c r="AJ255" t="str">
        <f>Table1[[#This Row],[Date2]]</f>
        <v/>
      </c>
      <c r="AK255" t="str">
        <f>IF(Table1[[#This Row],[Date]]="","",Table1[[#This Row],[Voucher Type]])</f>
        <v/>
      </c>
      <c r="AL255" t="str">
        <f>IF(Table1[[#This Row],[Date]]="","",Table1[[#This Row],[Voucher No]])</f>
        <v/>
      </c>
      <c r="AM255" t="str">
        <f>IF(Table1[[#This Row],[Date]]="","",Table1[[#This Row],[Narration]])</f>
        <v/>
      </c>
      <c r="AN255" t="str">
        <f>IF(Table1[[#This Row],[Date]]="","","tallytools-voucherentry-adhjadhh-"&amp;$AH$1&amp;ROW())</f>
        <v/>
      </c>
      <c r="AO255" t="str">
        <f>IF(Table1[[#This Row],[Date]]="","",$AH$1)</f>
        <v/>
      </c>
      <c r="AP255"/>
      <c r="AQ255" t="str">
        <f>IF(Table1[[#This Row],[Date]]="","","No")</f>
        <v/>
      </c>
      <c r="AR255" t="str">
        <f>IF(Table1[[#This Row],[Date]]="","",IF(Table1[[#This Row],[Net Amt]]&lt;0,"No","Yes"))</f>
        <v/>
      </c>
      <c r="AS255" t="str">
        <f>IF(Table1[[#This Row],[Date]]="","",Table1[[#This Row],[Second Ledger]])</f>
        <v/>
      </c>
      <c r="AT255" t="str">
        <f>IF(Table1[[#This Row],[Date]]="","",IF(Table1[[#This Row],[DP-1]]="Yes",-(Table1[[#This Row],[Payments]]+Table1[[#This Row],[Receipts]]),Table1[[#This Row],[Payments]]+Table1[[#This Row],[Receipts]]))</f>
        <v/>
      </c>
      <c r="AU255"/>
      <c r="AV255" t="str">
        <f>IF(Table1[[#This Row],[Bill Ref No]]="","",Table1[[#This Row],[Bill Ref No]])</f>
        <v/>
      </c>
      <c r="AW255" t="str">
        <f>IF(Table1[[#This Row],[Bill ref name]]="","","New Ref")</f>
        <v/>
      </c>
      <c r="AX255" t="str">
        <f>IF(Table1[[#This Row],[Bill ref name]]="","",Table1[[#This Row],[Amount-1]])</f>
        <v/>
      </c>
      <c r="AY255"/>
      <c r="AZ255"/>
      <c r="BA255" t="str">
        <f>IF(Table1[[#This Row],[Cost Centre]]="","","Primary Cost Category")</f>
        <v/>
      </c>
      <c r="BB255" t="str">
        <f>IF(Table1[[#This Row],[Cost Centre]]="","",Table1[[#This Row],[DP-1]])</f>
        <v/>
      </c>
      <c r="BC255"/>
      <c r="BD255" t="str">
        <f>IF(Table1[[#This Row],[Cost Centre]]="","",Table1[[#This Row],[Cost Centre]])</f>
        <v/>
      </c>
      <c r="BE255" t="str">
        <f>IF(Table1[[#This Row],[Cost Centre]]="","",Table1[[#This Row],[Amount-1]])</f>
        <v/>
      </c>
      <c r="BF255"/>
      <c r="BG255"/>
      <c r="BH255"/>
      <c r="BI255"/>
      <c r="BJ255" t="str">
        <f>IF(Table1[[#This Row],[Date]]="","","No")</f>
        <v/>
      </c>
      <c r="BK255" t="str">
        <f>IF(Table1[[#This Row],[Date]]="","",IF(Table1[[#This Row],[Net Amt]]&lt;0,"Yes","No"))</f>
        <v/>
      </c>
      <c r="BL255" t="str">
        <f>IF(Table1[[#This Row],[Date]]="","",$C$3)</f>
        <v/>
      </c>
      <c r="BM255" t="str">
        <f>IF(Table1[[#This Row],[Date]]="","",-Table1[[#This Row],[Amount-1]])</f>
        <v/>
      </c>
      <c r="BO255" t="str">
        <f>IF(Table1[[#This Row],[Transaction Type]]="","",Table1[[#This Row],[Transaction Type]])</f>
        <v/>
      </c>
      <c r="BP255" t="str">
        <f>IF(Table1[[#This Row],[Instrument No.]]="","",Table1[[#This Row],[Instrument No.]])</f>
        <v/>
      </c>
      <c r="BQ255" t="str">
        <f>IF(Table1[[#This Row],[Instrument No.]]="","",Table1[[#This Row],[Amount-2]])</f>
        <v/>
      </c>
      <c r="BR255" t="str">
        <f>IF(Table1[[#This Row],[Instrument date]]="","",TEXT(Table1[[#This Row],[Instrument date]],"yyyymmdd"))</f>
        <v/>
      </c>
      <c r="BU255" s="48"/>
      <c r="BV255" s="48"/>
    </row>
    <row r="256" spans="1:74">
      <c r="A256" s="16">
        <f t="shared" si="3"/>
        <v>251</v>
      </c>
      <c r="B256" s="17"/>
      <c r="C256" s="57"/>
      <c r="D256" s="61"/>
      <c r="E256" s="61"/>
      <c r="F256" s="57"/>
      <c r="G256" s="18"/>
      <c r="H2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6" s="18"/>
      <c r="J256" s="18"/>
      <c r="K256" s="18"/>
      <c r="L256" s="18"/>
      <c r="M256" s="18"/>
      <c r="N256" s="51"/>
      <c r="O256" s="14">
        <f>IF(Table1[[#This Row],[Date]]="",COUNTA(B257:$B$1005),0)</f>
        <v>0</v>
      </c>
      <c r="P256" s="14">
        <f>IF(COUNTA(Table1[[#This Row],[Payments]:[Receipts]])=0,0,(IF(COUNTA(Table1[[#This Row],[Payments]:[Receipts]])&gt;1,1,0)))</f>
        <v>0</v>
      </c>
      <c r="Q256" s="14">
        <f>IF(Table1[[#This Row],[Date]]="",0,IF(AND(Table1[[#This Row],[Date]]&gt;=$Q$2,Table1[[#This Row],[Date]]&lt;=$Q$3),0,1))</f>
        <v>0</v>
      </c>
      <c r="R256" s="14">
        <f>IF(Table1[[#This Row],[Payments]]="",0,IF(ISNUMBER(Table1[[#This Row],[Payments]]),0,1))</f>
        <v>0</v>
      </c>
      <c r="S256" s="14">
        <f>IF(Table1[[#This Row],[Receipts]]="",0,IF(ISNUMBER(Table1[[#This Row],[Receipts]]),0,1))</f>
        <v>0</v>
      </c>
      <c r="T256" s="14">
        <f>IF(LEN(Table1[[#This Row],[Second Ledger]])&gt;0,IF(TYPE(VLOOKUP(Table1[[#This Row],[Second Ledger]],$CZ:$CZ,1,FALSE))=16,1,0),0)</f>
        <v>0</v>
      </c>
      <c r="U256" s="14">
        <f>IF(Table1[[#This Row],[Date]]="",0,IF(Table1[[#This Row],[Voucher Type]]&gt;0,IF(TYPE(VLOOKUP(Table1[[#This Row],[Voucher Type]],Table1[[#All],[Voucher Type Master]],1,FALSE))=16,1,0),0))</f>
        <v>0</v>
      </c>
      <c r="V2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6" s="14">
        <f>IF(LEN(Table1[[#This Row],[Cost Centre]])&gt;0,IF(TYPE(VLOOKUP(Table1[[#This Row],[Cost Centre]],$DA:$DA,1,FALSE))=16,1,0),0)</f>
        <v>0</v>
      </c>
      <c r="X256" s="14">
        <f>Table1[[#This Row],[Payments]]-Table1[[#This Row],[Receipts]]</f>
        <v>0</v>
      </c>
      <c r="Y256" s="14"/>
      <c r="Z256" s="14"/>
      <c r="AA256" s="14"/>
      <c r="AB256" s="13"/>
      <c r="AC256" s="39"/>
      <c r="AD256" s="39"/>
      <c r="AE256" s="39"/>
      <c r="AF256" s="39"/>
      <c r="AG256" s="42"/>
      <c r="AH2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6" t="str">
        <f>IF(Table1[[#This Row],[Date]]="","",TEXT(Table1[[#This Row],[Date]],"yyyymmdd"))</f>
        <v/>
      </c>
      <c r="AJ256" t="str">
        <f>Table1[[#This Row],[Date2]]</f>
        <v/>
      </c>
      <c r="AK256" t="str">
        <f>IF(Table1[[#This Row],[Date]]="","",Table1[[#This Row],[Voucher Type]])</f>
        <v/>
      </c>
      <c r="AL256" t="str">
        <f>IF(Table1[[#This Row],[Date]]="","",Table1[[#This Row],[Voucher No]])</f>
        <v/>
      </c>
      <c r="AM256" t="str">
        <f>IF(Table1[[#This Row],[Date]]="","",Table1[[#This Row],[Narration]])</f>
        <v/>
      </c>
      <c r="AN256" t="str">
        <f>IF(Table1[[#This Row],[Date]]="","","tallytools-voucherentry-adhjadhh-"&amp;$AH$1&amp;ROW())</f>
        <v/>
      </c>
      <c r="AO256" t="str">
        <f>IF(Table1[[#This Row],[Date]]="","",$AH$1)</f>
        <v/>
      </c>
      <c r="AP256"/>
      <c r="AQ256" t="str">
        <f>IF(Table1[[#This Row],[Date]]="","","No")</f>
        <v/>
      </c>
      <c r="AR256" t="str">
        <f>IF(Table1[[#This Row],[Date]]="","",IF(Table1[[#This Row],[Net Amt]]&lt;0,"No","Yes"))</f>
        <v/>
      </c>
      <c r="AS256" t="str">
        <f>IF(Table1[[#This Row],[Date]]="","",Table1[[#This Row],[Second Ledger]])</f>
        <v/>
      </c>
      <c r="AT256" t="str">
        <f>IF(Table1[[#This Row],[Date]]="","",IF(Table1[[#This Row],[DP-1]]="Yes",-(Table1[[#This Row],[Payments]]+Table1[[#This Row],[Receipts]]),Table1[[#This Row],[Payments]]+Table1[[#This Row],[Receipts]]))</f>
        <v/>
      </c>
      <c r="AU256"/>
      <c r="AV256" t="str">
        <f>IF(Table1[[#This Row],[Bill Ref No]]="","",Table1[[#This Row],[Bill Ref No]])</f>
        <v/>
      </c>
      <c r="AW256" t="str">
        <f>IF(Table1[[#This Row],[Bill ref name]]="","","New Ref")</f>
        <v/>
      </c>
      <c r="AX256" t="str">
        <f>IF(Table1[[#This Row],[Bill ref name]]="","",Table1[[#This Row],[Amount-1]])</f>
        <v/>
      </c>
      <c r="AY256"/>
      <c r="AZ256"/>
      <c r="BA256" t="str">
        <f>IF(Table1[[#This Row],[Cost Centre]]="","","Primary Cost Category")</f>
        <v/>
      </c>
      <c r="BB256" t="str">
        <f>IF(Table1[[#This Row],[Cost Centre]]="","",Table1[[#This Row],[DP-1]])</f>
        <v/>
      </c>
      <c r="BC256"/>
      <c r="BD256" t="str">
        <f>IF(Table1[[#This Row],[Cost Centre]]="","",Table1[[#This Row],[Cost Centre]])</f>
        <v/>
      </c>
      <c r="BE256" t="str">
        <f>IF(Table1[[#This Row],[Cost Centre]]="","",Table1[[#This Row],[Amount-1]])</f>
        <v/>
      </c>
      <c r="BF256"/>
      <c r="BG256"/>
      <c r="BH256"/>
      <c r="BI256"/>
      <c r="BJ256" t="str">
        <f>IF(Table1[[#This Row],[Date]]="","","No")</f>
        <v/>
      </c>
      <c r="BK256" t="str">
        <f>IF(Table1[[#This Row],[Date]]="","",IF(Table1[[#This Row],[Net Amt]]&lt;0,"Yes","No"))</f>
        <v/>
      </c>
      <c r="BL256" t="str">
        <f>IF(Table1[[#This Row],[Date]]="","",$C$3)</f>
        <v/>
      </c>
      <c r="BM256" t="str">
        <f>IF(Table1[[#This Row],[Date]]="","",-Table1[[#This Row],[Amount-1]])</f>
        <v/>
      </c>
      <c r="BO256" t="str">
        <f>IF(Table1[[#This Row],[Transaction Type]]="","",Table1[[#This Row],[Transaction Type]])</f>
        <v/>
      </c>
      <c r="BP256" t="str">
        <f>IF(Table1[[#This Row],[Instrument No.]]="","",Table1[[#This Row],[Instrument No.]])</f>
        <v/>
      </c>
      <c r="BQ256" t="str">
        <f>IF(Table1[[#This Row],[Instrument No.]]="","",Table1[[#This Row],[Amount-2]])</f>
        <v/>
      </c>
      <c r="BR256" t="str">
        <f>IF(Table1[[#This Row],[Instrument date]]="","",TEXT(Table1[[#This Row],[Instrument date]],"yyyymmdd"))</f>
        <v/>
      </c>
      <c r="BU256" s="48"/>
      <c r="BV256" s="48"/>
    </row>
    <row r="257" spans="1:74">
      <c r="A257" s="16">
        <f t="shared" si="3"/>
        <v>252</v>
      </c>
      <c r="B257" s="17"/>
      <c r="C257" s="57"/>
      <c r="D257" s="61"/>
      <c r="E257" s="61"/>
      <c r="F257" s="57"/>
      <c r="G257" s="18"/>
      <c r="H2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7" s="18"/>
      <c r="J257" s="18"/>
      <c r="K257" s="18"/>
      <c r="L257" s="18"/>
      <c r="M257" s="18"/>
      <c r="N257" s="51"/>
      <c r="O257" s="14">
        <f>IF(Table1[[#This Row],[Date]]="",COUNTA(B258:$B$1005),0)</f>
        <v>0</v>
      </c>
      <c r="P257" s="14">
        <f>IF(COUNTA(Table1[[#This Row],[Payments]:[Receipts]])=0,0,(IF(COUNTA(Table1[[#This Row],[Payments]:[Receipts]])&gt;1,1,0)))</f>
        <v>0</v>
      </c>
      <c r="Q257" s="14">
        <f>IF(Table1[[#This Row],[Date]]="",0,IF(AND(Table1[[#This Row],[Date]]&gt;=$Q$2,Table1[[#This Row],[Date]]&lt;=$Q$3),0,1))</f>
        <v>0</v>
      </c>
      <c r="R257" s="14">
        <f>IF(Table1[[#This Row],[Payments]]="",0,IF(ISNUMBER(Table1[[#This Row],[Payments]]),0,1))</f>
        <v>0</v>
      </c>
      <c r="S257" s="14">
        <f>IF(Table1[[#This Row],[Receipts]]="",0,IF(ISNUMBER(Table1[[#This Row],[Receipts]]),0,1))</f>
        <v>0</v>
      </c>
      <c r="T257" s="14">
        <f>IF(LEN(Table1[[#This Row],[Second Ledger]])&gt;0,IF(TYPE(VLOOKUP(Table1[[#This Row],[Second Ledger]],$CZ:$CZ,1,FALSE))=16,1,0),0)</f>
        <v>0</v>
      </c>
      <c r="U257" s="14">
        <f>IF(Table1[[#This Row],[Date]]="",0,IF(Table1[[#This Row],[Voucher Type]]&gt;0,IF(TYPE(VLOOKUP(Table1[[#This Row],[Voucher Type]],Table1[[#All],[Voucher Type Master]],1,FALSE))=16,1,0),0))</f>
        <v>0</v>
      </c>
      <c r="V2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7" s="14">
        <f>IF(LEN(Table1[[#This Row],[Cost Centre]])&gt;0,IF(TYPE(VLOOKUP(Table1[[#This Row],[Cost Centre]],$DA:$DA,1,FALSE))=16,1,0),0)</f>
        <v>0</v>
      </c>
      <c r="X257" s="14">
        <f>Table1[[#This Row],[Payments]]-Table1[[#This Row],[Receipts]]</f>
        <v>0</v>
      </c>
      <c r="Y257" s="14"/>
      <c r="Z257" s="14"/>
      <c r="AA257" s="14"/>
      <c r="AB257" s="13"/>
      <c r="AC257" s="39"/>
      <c r="AD257" s="39"/>
      <c r="AE257" s="39"/>
      <c r="AF257" s="39"/>
      <c r="AG257" s="42"/>
      <c r="AH2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7" t="str">
        <f>IF(Table1[[#This Row],[Date]]="","",TEXT(Table1[[#This Row],[Date]],"yyyymmdd"))</f>
        <v/>
      </c>
      <c r="AJ257" t="str">
        <f>Table1[[#This Row],[Date2]]</f>
        <v/>
      </c>
      <c r="AK257" t="str">
        <f>IF(Table1[[#This Row],[Date]]="","",Table1[[#This Row],[Voucher Type]])</f>
        <v/>
      </c>
      <c r="AL257" t="str">
        <f>IF(Table1[[#This Row],[Date]]="","",Table1[[#This Row],[Voucher No]])</f>
        <v/>
      </c>
      <c r="AM257" t="str">
        <f>IF(Table1[[#This Row],[Date]]="","",Table1[[#This Row],[Narration]])</f>
        <v/>
      </c>
      <c r="AN257" t="str">
        <f>IF(Table1[[#This Row],[Date]]="","","tallytools-voucherentry-adhjadhh-"&amp;$AH$1&amp;ROW())</f>
        <v/>
      </c>
      <c r="AO257" t="str">
        <f>IF(Table1[[#This Row],[Date]]="","",$AH$1)</f>
        <v/>
      </c>
      <c r="AP257"/>
      <c r="AQ257" t="str">
        <f>IF(Table1[[#This Row],[Date]]="","","No")</f>
        <v/>
      </c>
      <c r="AR257" t="str">
        <f>IF(Table1[[#This Row],[Date]]="","",IF(Table1[[#This Row],[Net Amt]]&lt;0,"No","Yes"))</f>
        <v/>
      </c>
      <c r="AS257" t="str">
        <f>IF(Table1[[#This Row],[Date]]="","",Table1[[#This Row],[Second Ledger]])</f>
        <v/>
      </c>
      <c r="AT257" t="str">
        <f>IF(Table1[[#This Row],[Date]]="","",IF(Table1[[#This Row],[DP-1]]="Yes",-(Table1[[#This Row],[Payments]]+Table1[[#This Row],[Receipts]]),Table1[[#This Row],[Payments]]+Table1[[#This Row],[Receipts]]))</f>
        <v/>
      </c>
      <c r="AU257"/>
      <c r="AV257" t="str">
        <f>IF(Table1[[#This Row],[Bill Ref No]]="","",Table1[[#This Row],[Bill Ref No]])</f>
        <v/>
      </c>
      <c r="AW257" t="str">
        <f>IF(Table1[[#This Row],[Bill ref name]]="","","New Ref")</f>
        <v/>
      </c>
      <c r="AX257" t="str">
        <f>IF(Table1[[#This Row],[Bill ref name]]="","",Table1[[#This Row],[Amount-1]])</f>
        <v/>
      </c>
      <c r="AY257"/>
      <c r="AZ257"/>
      <c r="BA257" t="str">
        <f>IF(Table1[[#This Row],[Cost Centre]]="","","Primary Cost Category")</f>
        <v/>
      </c>
      <c r="BB257" t="str">
        <f>IF(Table1[[#This Row],[Cost Centre]]="","",Table1[[#This Row],[DP-1]])</f>
        <v/>
      </c>
      <c r="BC257"/>
      <c r="BD257" t="str">
        <f>IF(Table1[[#This Row],[Cost Centre]]="","",Table1[[#This Row],[Cost Centre]])</f>
        <v/>
      </c>
      <c r="BE257" t="str">
        <f>IF(Table1[[#This Row],[Cost Centre]]="","",Table1[[#This Row],[Amount-1]])</f>
        <v/>
      </c>
      <c r="BF257"/>
      <c r="BG257"/>
      <c r="BH257"/>
      <c r="BI257"/>
      <c r="BJ257" t="str">
        <f>IF(Table1[[#This Row],[Date]]="","","No")</f>
        <v/>
      </c>
      <c r="BK257" t="str">
        <f>IF(Table1[[#This Row],[Date]]="","",IF(Table1[[#This Row],[Net Amt]]&lt;0,"Yes","No"))</f>
        <v/>
      </c>
      <c r="BL257" t="str">
        <f>IF(Table1[[#This Row],[Date]]="","",$C$3)</f>
        <v/>
      </c>
      <c r="BM257" t="str">
        <f>IF(Table1[[#This Row],[Date]]="","",-Table1[[#This Row],[Amount-1]])</f>
        <v/>
      </c>
      <c r="BO257" t="str">
        <f>IF(Table1[[#This Row],[Transaction Type]]="","",Table1[[#This Row],[Transaction Type]])</f>
        <v/>
      </c>
      <c r="BP257" t="str">
        <f>IF(Table1[[#This Row],[Instrument No.]]="","",Table1[[#This Row],[Instrument No.]])</f>
        <v/>
      </c>
      <c r="BQ257" t="str">
        <f>IF(Table1[[#This Row],[Instrument No.]]="","",Table1[[#This Row],[Amount-2]])</f>
        <v/>
      </c>
      <c r="BR257" t="str">
        <f>IF(Table1[[#This Row],[Instrument date]]="","",TEXT(Table1[[#This Row],[Instrument date]],"yyyymmdd"))</f>
        <v/>
      </c>
      <c r="BU257" s="48"/>
      <c r="BV257" s="48"/>
    </row>
    <row r="258" spans="1:74">
      <c r="A258" s="16">
        <f t="shared" si="3"/>
        <v>253</v>
      </c>
      <c r="B258" s="17"/>
      <c r="C258" s="57"/>
      <c r="D258" s="61"/>
      <c r="E258" s="61"/>
      <c r="F258" s="57"/>
      <c r="G258" s="18"/>
      <c r="H2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8" s="18"/>
      <c r="J258" s="18"/>
      <c r="K258" s="18"/>
      <c r="L258" s="18"/>
      <c r="M258" s="18"/>
      <c r="N258" s="51"/>
      <c r="O258" s="14">
        <f>IF(Table1[[#This Row],[Date]]="",COUNTA(B259:$B$1005),0)</f>
        <v>0</v>
      </c>
      <c r="P258" s="14">
        <f>IF(COUNTA(Table1[[#This Row],[Payments]:[Receipts]])=0,0,(IF(COUNTA(Table1[[#This Row],[Payments]:[Receipts]])&gt;1,1,0)))</f>
        <v>0</v>
      </c>
      <c r="Q258" s="14">
        <f>IF(Table1[[#This Row],[Date]]="",0,IF(AND(Table1[[#This Row],[Date]]&gt;=$Q$2,Table1[[#This Row],[Date]]&lt;=$Q$3),0,1))</f>
        <v>0</v>
      </c>
      <c r="R258" s="14">
        <f>IF(Table1[[#This Row],[Payments]]="",0,IF(ISNUMBER(Table1[[#This Row],[Payments]]),0,1))</f>
        <v>0</v>
      </c>
      <c r="S258" s="14">
        <f>IF(Table1[[#This Row],[Receipts]]="",0,IF(ISNUMBER(Table1[[#This Row],[Receipts]]),0,1))</f>
        <v>0</v>
      </c>
      <c r="T258" s="14">
        <f>IF(LEN(Table1[[#This Row],[Second Ledger]])&gt;0,IF(TYPE(VLOOKUP(Table1[[#This Row],[Second Ledger]],$CZ:$CZ,1,FALSE))=16,1,0),0)</f>
        <v>0</v>
      </c>
      <c r="U258" s="14">
        <f>IF(Table1[[#This Row],[Date]]="",0,IF(Table1[[#This Row],[Voucher Type]]&gt;0,IF(TYPE(VLOOKUP(Table1[[#This Row],[Voucher Type]],Table1[[#All],[Voucher Type Master]],1,FALSE))=16,1,0),0))</f>
        <v>0</v>
      </c>
      <c r="V2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8" s="14">
        <f>IF(LEN(Table1[[#This Row],[Cost Centre]])&gt;0,IF(TYPE(VLOOKUP(Table1[[#This Row],[Cost Centre]],$DA:$DA,1,FALSE))=16,1,0),0)</f>
        <v>0</v>
      </c>
      <c r="X258" s="14">
        <f>Table1[[#This Row],[Payments]]-Table1[[#This Row],[Receipts]]</f>
        <v>0</v>
      </c>
      <c r="Y258" s="14"/>
      <c r="Z258" s="14"/>
      <c r="AA258" s="14"/>
      <c r="AB258" s="13"/>
      <c r="AC258" s="39"/>
      <c r="AD258" s="39"/>
      <c r="AE258" s="39"/>
      <c r="AF258" s="39"/>
      <c r="AG258" s="42"/>
      <c r="AH2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8" t="str">
        <f>IF(Table1[[#This Row],[Date]]="","",TEXT(Table1[[#This Row],[Date]],"yyyymmdd"))</f>
        <v/>
      </c>
      <c r="AJ258" t="str">
        <f>Table1[[#This Row],[Date2]]</f>
        <v/>
      </c>
      <c r="AK258" t="str">
        <f>IF(Table1[[#This Row],[Date]]="","",Table1[[#This Row],[Voucher Type]])</f>
        <v/>
      </c>
      <c r="AL258" t="str">
        <f>IF(Table1[[#This Row],[Date]]="","",Table1[[#This Row],[Voucher No]])</f>
        <v/>
      </c>
      <c r="AM258" t="str">
        <f>IF(Table1[[#This Row],[Date]]="","",Table1[[#This Row],[Narration]])</f>
        <v/>
      </c>
      <c r="AN258" t="str">
        <f>IF(Table1[[#This Row],[Date]]="","","tallytools-voucherentry-adhjadhh-"&amp;$AH$1&amp;ROW())</f>
        <v/>
      </c>
      <c r="AO258" t="str">
        <f>IF(Table1[[#This Row],[Date]]="","",$AH$1)</f>
        <v/>
      </c>
      <c r="AP258"/>
      <c r="AQ258" t="str">
        <f>IF(Table1[[#This Row],[Date]]="","","No")</f>
        <v/>
      </c>
      <c r="AR258" t="str">
        <f>IF(Table1[[#This Row],[Date]]="","",IF(Table1[[#This Row],[Net Amt]]&lt;0,"No","Yes"))</f>
        <v/>
      </c>
      <c r="AS258" t="str">
        <f>IF(Table1[[#This Row],[Date]]="","",Table1[[#This Row],[Second Ledger]])</f>
        <v/>
      </c>
      <c r="AT258" t="str">
        <f>IF(Table1[[#This Row],[Date]]="","",IF(Table1[[#This Row],[DP-1]]="Yes",-(Table1[[#This Row],[Payments]]+Table1[[#This Row],[Receipts]]),Table1[[#This Row],[Payments]]+Table1[[#This Row],[Receipts]]))</f>
        <v/>
      </c>
      <c r="AU258"/>
      <c r="AV258" t="str">
        <f>IF(Table1[[#This Row],[Bill Ref No]]="","",Table1[[#This Row],[Bill Ref No]])</f>
        <v/>
      </c>
      <c r="AW258" t="str">
        <f>IF(Table1[[#This Row],[Bill ref name]]="","","New Ref")</f>
        <v/>
      </c>
      <c r="AX258" t="str">
        <f>IF(Table1[[#This Row],[Bill ref name]]="","",Table1[[#This Row],[Amount-1]])</f>
        <v/>
      </c>
      <c r="AY258"/>
      <c r="AZ258"/>
      <c r="BA258" t="str">
        <f>IF(Table1[[#This Row],[Cost Centre]]="","","Primary Cost Category")</f>
        <v/>
      </c>
      <c r="BB258" t="str">
        <f>IF(Table1[[#This Row],[Cost Centre]]="","",Table1[[#This Row],[DP-1]])</f>
        <v/>
      </c>
      <c r="BC258"/>
      <c r="BD258" t="str">
        <f>IF(Table1[[#This Row],[Cost Centre]]="","",Table1[[#This Row],[Cost Centre]])</f>
        <v/>
      </c>
      <c r="BE258" t="str">
        <f>IF(Table1[[#This Row],[Cost Centre]]="","",Table1[[#This Row],[Amount-1]])</f>
        <v/>
      </c>
      <c r="BF258"/>
      <c r="BG258"/>
      <c r="BH258"/>
      <c r="BI258"/>
      <c r="BJ258" t="str">
        <f>IF(Table1[[#This Row],[Date]]="","","No")</f>
        <v/>
      </c>
      <c r="BK258" t="str">
        <f>IF(Table1[[#This Row],[Date]]="","",IF(Table1[[#This Row],[Net Amt]]&lt;0,"Yes","No"))</f>
        <v/>
      </c>
      <c r="BL258" t="str">
        <f>IF(Table1[[#This Row],[Date]]="","",$C$3)</f>
        <v/>
      </c>
      <c r="BM258" t="str">
        <f>IF(Table1[[#This Row],[Date]]="","",-Table1[[#This Row],[Amount-1]])</f>
        <v/>
      </c>
      <c r="BO258" t="str">
        <f>IF(Table1[[#This Row],[Transaction Type]]="","",Table1[[#This Row],[Transaction Type]])</f>
        <v/>
      </c>
      <c r="BP258" t="str">
        <f>IF(Table1[[#This Row],[Instrument No.]]="","",Table1[[#This Row],[Instrument No.]])</f>
        <v/>
      </c>
      <c r="BQ258" t="str">
        <f>IF(Table1[[#This Row],[Instrument No.]]="","",Table1[[#This Row],[Amount-2]])</f>
        <v/>
      </c>
      <c r="BR258" t="str">
        <f>IF(Table1[[#This Row],[Instrument date]]="","",TEXT(Table1[[#This Row],[Instrument date]],"yyyymmdd"))</f>
        <v/>
      </c>
      <c r="BU258" s="48"/>
      <c r="BV258" s="48"/>
    </row>
    <row r="259" spans="1:74">
      <c r="A259" s="16">
        <f t="shared" si="3"/>
        <v>254</v>
      </c>
      <c r="B259" s="17"/>
      <c r="C259" s="57"/>
      <c r="D259" s="61"/>
      <c r="E259" s="61"/>
      <c r="F259" s="57"/>
      <c r="G259" s="18"/>
      <c r="H2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59" s="18"/>
      <c r="J259" s="18"/>
      <c r="K259" s="18"/>
      <c r="L259" s="18"/>
      <c r="M259" s="18"/>
      <c r="N259" s="51"/>
      <c r="O259" s="14">
        <f>IF(Table1[[#This Row],[Date]]="",COUNTA(B260:$B$1005),0)</f>
        <v>0</v>
      </c>
      <c r="P259" s="14">
        <f>IF(COUNTA(Table1[[#This Row],[Payments]:[Receipts]])=0,0,(IF(COUNTA(Table1[[#This Row],[Payments]:[Receipts]])&gt;1,1,0)))</f>
        <v>0</v>
      </c>
      <c r="Q259" s="14">
        <f>IF(Table1[[#This Row],[Date]]="",0,IF(AND(Table1[[#This Row],[Date]]&gt;=$Q$2,Table1[[#This Row],[Date]]&lt;=$Q$3),0,1))</f>
        <v>0</v>
      </c>
      <c r="R259" s="14">
        <f>IF(Table1[[#This Row],[Payments]]="",0,IF(ISNUMBER(Table1[[#This Row],[Payments]]),0,1))</f>
        <v>0</v>
      </c>
      <c r="S259" s="14">
        <f>IF(Table1[[#This Row],[Receipts]]="",0,IF(ISNUMBER(Table1[[#This Row],[Receipts]]),0,1))</f>
        <v>0</v>
      </c>
      <c r="T259" s="14">
        <f>IF(LEN(Table1[[#This Row],[Second Ledger]])&gt;0,IF(TYPE(VLOOKUP(Table1[[#This Row],[Second Ledger]],$CZ:$CZ,1,FALSE))=16,1,0),0)</f>
        <v>0</v>
      </c>
      <c r="U259" s="14">
        <f>IF(Table1[[#This Row],[Date]]="",0,IF(Table1[[#This Row],[Voucher Type]]&gt;0,IF(TYPE(VLOOKUP(Table1[[#This Row],[Voucher Type]],Table1[[#All],[Voucher Type Master]],1,FALSE))=16,1,0),0))</f>
        <v>0</v>
      </c>
      <c r="V2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59" s="14">
        <f>IF(LEN(Table1[[#This Row],[Cost Centre]])&gt;0,IF(TYPE(VLOOKUP(Table1[[#This Row],[Cost Centre]],$DA:$DA,1,FALSE))=16,1,0),0)</f>
        <v>0</v>
      </c>
      <c r="X259" s="14">
        <f>Table1[[#This Row],[Payments]]-Table1[[#This Row],[Receipts]]</f>
        <v>0</v>
      </c>
      <c r="Y259" s="14"/>
      <c r="Z259" s="14"/>
      <c r="AA259" s="14"/>
      <c r="AB259" s="13"/>
      <c r="AC259" s="39"/>
      <c r="AD259" s="39"/>
      <c r="AE259" s="39"/>
      <c r="AF259" s="39"/>
      <c r="AG259" s="42"/>
      <c r="AH2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59" t="str">
        <f>IF(Table1[[#This Row],[Date]]="","",TEXT(Table1[[#This Row],[Date]],"yyyymmdd"))</f>
        <v/>
      </c>
      <c r="AJ259" t="str">
        <f>Table1[[#This Row],[Date2]]</f>
        <v/>
      </c>
      <c r="AK259" t="str">
        <f>IF(Table1[[#This Row],[Date]]="","",Table1[[#This Row],[Voucher Type]])</f>
        <v/>
      </c>
      <c r="AL259" t="str">
        <f>IF(Table1[[#This Row],[Date]]="","",Table1[[#This Row],[Voucher No]])</f>
        <v/>
      </c>
      <c r="AM259" t="str">
        <f>IF(Table1[[#This Row],[Date]]="","",Table1[[#This Row],[Narration]])</f>
        <v/>
      </c>
      <c r="AN259" t="str">
        <f>IF(Table1[[#This Row],[Date]]="","","tallytools-voucherentry-adhjadhh-"&amp;$AH$1&amp;ROW())</f>
        <v/>
      </c>
      <c r="AO259" t="str">
        <f>IF(Table1[[#This Row],[Date]]="","",$AH$1)</f>
        <v/>
      </c>
      <c r="AP259"/>
      <c r="AQ259" t="str">
        <f>IF(Table1[[#This Row],[Date]]="","","No")</f>
        <v/>
      </c>
      <c r="AR259" t="str">
        <f>IF(Table1[[#This Row],[Date]]="","",IF(Table1[[#This Row],[Net Amt]]&lt;0,"No","Yes"))</f>
        <v/>
      </c>
      <c r="AS259" t="str">
        <f>IF(Table1[[#This Row],[Date]]="","",Table1[[#This Row],[Second Ledger]])</f>
        <v/>
      </c>
      <c r="AT259" t="str">
        <f>IF(Table1[[#This Row],[Date]]="","",IF(Table1[[#This Row],[DP-1]]="Yes",-(Table1[[#This Row],[Payments]]+Table1[[#This Row],[Receipts]]),Table1[[#This Row],[Payments]]+Table1[[#This Row],[Receipts]]))</f>
        <v/>
      </c>
      <c r="AU259"/>
      <c r="AV259" t="str">
        <f>IF(Table1[[#This Row],[Bill Ref No]]="","",Table1[[#This Row],[Bill Ref No]])</f>
        <v/>
      </c>
      <c r="AW259" t="str">
        <f>IF(Table1[[#This Row],[Bill ref name]]="","","New Ref")</f>
        <v/>
      </c>
      <c r="AX259" t="str">
        <f>IF(Table1[[#This Row],[Bill ref name]]="","",Table1[[#This Row],[Amount-1]])</f>
        <v/>
      </c>
      <c r="AY259"/>
      <c r="AZ259"/>
      <c r="BA259" t="str">
        <f>IF(Table1[[#This Row],[Cost Centre]]="","","Primary Cost Category")</f>
        <v/>
      </c>
      <c r="BB259" t="str">
        <f>IF(Table1[[#This Row],[Cost Centre]]="","",Table1[[#This Row],[DP-1]])</f>
        <v/>
      </c>
      <c r="BC259"/>
      <c r="BD259" t="str">
        <f>IF(Table1[[#This Row],[Cost Centre]]="","",Table1[[#This Row],[Cost Centre]])</f>
        <v/>
      </c>
      <c r="BE259" t="str">
        <f>IF(Table1[[#This Row],[Cost Centre]]="","",Table1[[#This Row],[Amount-1]])</f>
        <v/>
      </c>
      <c r="BF259"/>
      <c r="BG259"/>
      <c r="BH259"/>
      <c r="BI259"/>
      <c r="BJ259" t="str">
        <f>IF(Table1[[#This Row],[Date]]="","","No")</f>
        <v/>
      </c>
      <c r="BK259" t="str">
        <f>IF(Table1[[#This Row],[Date]]="","",IF(Table1[[#This Row],[Net Amt]]&lt;0,"Yes","No"))</f>
        <v/>
      </c>
      <c r="BL259" t="str">
        <f>IF(Table1[[#This Row],[Date]]="","",$C$3)</f>
        <v/>
      </c>
      <c r="BM259" t="str">
        <f>IF(Table1[[#This Row],[Date]]="","",-Table1[[#This Row],[Amount-1]])</f>
        <v/>
      </c>
      <c r="BO259" t="str">
        <f>IF(Table1[[#This Row],[Transaction Type]]="","",Table1[[#This Row],[Transaction Type]])</f>
        <v/>
      </c>
      <c r="BP259" t="str">
        <f>IF(Table1[[#This Row],[Instrument No.]]="","",Table1[[#This Row],[Instrument No.]])</f>
        <v/>
      </c>
      <c r="BQ259" t="str">
        <f>IF(Table1[[#This Row],[Instrument No.]]="","",Table1[[#This Row],[Amount-2]])</f>
        <v/>
      </c>
      <c r="BR259" t="str">
        <f>IF(Table1[[#This Row],[Instrument date]]="","",TEXT(Table1[[#This Row],[Instrument date]],"yyyymmdd"))</f>
        <v/>
      </c>
      <c r="BU259" s="48"/>
      <c r="BV259" s="48"/>
    </row>
    <row r="260" spans="1:74">
      <c r="A260" s="16">
        <f t="shared" si="3"/>
        <v>255</v>
      </c>
      <c r="B260" s="17"/>
      <c r="C260" s="57"/>
      <c r="D260" s="61"/>
      <c r="E260" s="61"/>
      <c r="F260" s="57"/>
      <c r="G260" s="18"/>
      <c r="H2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0" s="18"/>
      <c r="J260" s="18"/>
      <c r="K260" s="18"/>
      <c r="L260" s="18"/>
      <c r="M260" s="18"/>
      <c r="N260" s="51"/>
      <c r="O260" s="14">
        <f>IF(Table1[[#This Row],[Date]]="",COUNTA(B261:$B$1005),0)</f>
        <v>0</v>
      </c>
      <c r="P260" s="14">
        <f>IF(COUNTA(Table1[[#This Row],[Payments]:[Receipts]])=0,0,(IF(COUNTA(Table1[[#This Row],[Payments]:[Receipts]])&gt;1,1,0)))</f>
        <v>0</v>
      </c>
      <c r="Q260" s="14">
        <f>IF(Table1[[#This Row],[Date]]="",0,IF(AND(Table1[[#This Row],[Date]]&gt;=$Q$2,Table1[[#This Row],[Date]]&lt;=$Q$3),0,1))</f>
        <v>0</v>
      </c>
      <c r="R260" s="14">
        <f>IF(Table1[[#This Row],[Payments]]="",0,IF(ISNUMBER(Table1[[#This Row],[Payments]]),0,1))</f>
        <v>0</v>
      </c>
      <c r="S260" s="14">
        <f>IF(Table1[[#This Row],[Receipts]]="",0,IF(ISNUMBER(Table1[[#This Row],[Receipts]]),0,1))</f>
        <v>0</v>
      </c>
      <c r="T260" s="14">
        <f>IF(LEN(Table1[[#This Row],[Second Ledger]])&gt;0,IF(TYPE(VLOOKUP(Table1[[#This Row],[Second Ledger]],$CZ:$CZ,1,FALSE))=16,1,0),0)</f>
        <v>0</v>
      </c>
      <c r="U260" s="14">
        <f>IF(Table1[[#This Row],[Date]]="",0,IF(Table1[[#This Row],[Voucher Type]]&gt;0,IF(TYPE(VLOOKUP(Table1[[#This Row],[Voucher Type]],Table1[[#All],[Voucher Type Master]],1,FALSE))=16,1,0),0))</f>
        <v>0</v>
      </c>
      <c r="V2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0" s="14">
        <f>IF(LEN(Table1[[#This Row],[Cost Centre]])&gt;0,IF(TYPE(VLOOKUP(Table1[[#This Row],[Cost Centre]],$DA:$DA,1,FALSE))=16,1,0),0)</f>
        <v>0</v>
      </c>
      <c r="X260" s="14">
        <f>Table1[[#This Row],[Payments]]-Table1[[#This Row],[Receipts]]</f>
        <v>0</v>
      </c>
      <c r="Y260" s="14"/>
      <c r="Z260" s="14"/>
      <c r="AA260" s="14"/>
      <c r="AB260" s="13"/>
      <c r="AC260" s="39"/>
      <c r="AD260" s="39"/>
      <c r="AE260" s="39"/>
      <c r="AF260" s="39"/>
      <c r="AG260" s="42"/>
      <c r="AH2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0" t="str">
        <f>IF(Table1[[#This Row],[Date]]="","",TEXT(Table1[[#This Row],[Date]],"yyyymmdd"))</f>
        <v/>
      </c>
      <c r="AJ260" t="str">
        <f>Table1[[#This Row],[Date2]]</f>
        <v/>
      </c>
      <c r="AK260" t="str">
        <f>IF(Table1[[#This Row],[Date]]="","",Table1[[#This Row],[Voucher Type]])</f>
        <v/>
      </c>
      <c r="AL260" t="str">
        <f>IF(Table1[[#This Row],[Date]]="","",Table1[[#This Row],[Voucher No]])</f>
        <v/>
      </c>
      <c r="AM260" t="str">
        <f>IF(Table1[[#This Row],[Date]]="","",Table1[[#This Row],[Narration]])</f>
        <v/>
      </c>
      <c r="AN260" t="str">
        <f>IF(Table1[[#This Row],[Date]]="","","tallytools-voucherentry-adhjadhh-"&amp;$AH$1&amp;ROW())</f>
        <v/>
      </c>
      <c r="AO260" t="str">
        <f>IF(Table1[[#This Row],[Date]]="","",$AH$1)</f>
        <v/>
      </c>
      <c r="AP260"/>
      <c r="AQ260" t="str">
        <f>IF(Table1[[#This Row],[Date]]="","","No")</f>
        <v/>
      </c>
      <c r="AR260" t="str">
        <f>IF(Table1[[#This Row],[Date]]="","",IF(Table1[[#This Row],[Net Amt]]&lt;0,"No","Yes"))</f>
        <v/>
      </c>
      <c r="AS260" t="str">
        <f>IF(Table1[[#This Row],[Date]]="","",Table1[[#This Row],[Second Ledger]])</f>
        <v/>
      </c>
      <c r="AT260" t="str">
        <f>IF(Table1[[#This Row],[Date]]="","",IF(Table1[[#This Row],[DP-1]]="Yes",-(Table1[[#This Row],[Payments]]+Table1[[#This Row],[Receipts]]),Table1[[#This Row],[Payments]]+Table1[[#This Row],[Receipts]]))</f>
        <v/>
      </c>
      <c r="AU260"/>
      <c r="AV260" t="str">
        <f>IF(Table1[[#This Row],[Bill Ref No]]="","",Table1[[#This Row],[Bill Ref No]])</f>
        <v/>
      </c>
      <c r="AW260" t="str">
        <f>IF(Table1[[#This Row],[Bill ref name]]="","","New Ref")</f>
        <v/>
      </c>
      <c r="AX260" t="str">
        <f>IF(Table1[[#This Row],[Bill ref name]]="","",Table1[[#This Row],[Amount-1]])</f>
        <v/>
      </c>
      <c r="AY260"/>
      <c r="AZ260"/>
      <c r="BA260" t="str">
        <f>IF(Table1[[#This Row],[Cost Centre]]="","","Primary Cost Category")</f>
        <v/>
      </c>
      <c r="BB260" t="str">
        <f>IF(Table1[[#This Row],[Cost Centre]]="","",Table1[[#This Row],[DP-1]])</f>
        <v/>
      </c>
      <c r="BC260"/>
      <c r="BD260" t="str">
        <f>IF(Table1[[#This Row],[Cost Centre]]="","",Table1[[#This Row],[Cost Centre]])</f>
        <v/>
      </c>
      <c r="BE260" t="str">
        <f>IF(Table1[[#This Row],[Cost Centre]]="","",Table1[[#This Row],[Amount-1]])</f>
        <v/>
      </c>
      <c r="BF260"/>
      <c r="BG260"/>
      <c r="BH260"/>
      <c r="BI260"/>
      <c r="BJ260" t="str">
        <f>IF(Table1[[#This Row],[Date]]="","","No")</f>
        <v/>
      </c>
      <c r="BK260" t="str">
        <f>IF(Table1[[#This Row],[Date]]="","",IF(Table1[[#This Row],[Net Amt]]&lt;0,"Yes","No"))</f>
        <v/>
      </c>
      <c r="BL260" t="str">
        <f>IF(Table1[[#This Row],[Date]]="","",$C$3)</f>
        <v/>
      </c>
      <c r="BM260" t="str">
        <f>IF(Table1[[#This Row],[Date]]="","",-Table1[[#This Row],[Amount-1]])</f>
        <v/>
      </c>
      <c r="BO260" t="str">
        <f>IF(Table1[[#This Row],[Transaction Type]]="","",Table1[[#This Row],[Transaction Type]])</f>
        <v/>
      </c>
      <c r="BP260" t="str">
        <f>IF(Table1[[#This Row],[Instrument No.]]="","",Table1[[#This Row],[Instrument No.]])</f>
        <v/>
      </c>
      <c r="BQ260" t="str">
        <f>IF(Table1[[#This Row],[Instrument No.]]="","",Table1[[#This Row],[Amount-2]])</f>
        <v/>
      </c>
      <c r="BR260" t="str">
        <f>IF(Table1[[#This Row],[Instrument date]]="","",TEXT(Table1[[#This Row],[Instrument date]],"yyyymmdd"))</f>
        <v/>
      </c>
      <c r="BU260" s="48"/>
      <c r="BV260" s="48"/>
    </row>
    <row r="261" spans="1:74">
      <c r="A261" s="16">
        <f t="shared" si="3"/>
        <v>256</v>
      </c>
      <c r="B261" s="17"/>
      <c r="C261" s="57"/>
      <c r="D261" s="61"/>
      <c r="E261" s="61"/>
      <c r="F261" s="57"/>
      <c r="G261" s="18"/>
      <c r="H2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1" s="18"/>
      <c r="J261" s="18"/>
      <c r="K261" s="18"/>
      <c r="L261" s="18"/>
      <c r="M261" s="18"/>
      <c r="N261" s="51"/>
      <c r="O261" s="14">
        <f>IF(Table1[[#This Row],[Date]]="",COUNTA(B262:$B$1005),0)</f>
        <v>0</v>
      </c>
      <c r="P261" s="14">
        <f>IF(COUNTA(Table1[[#This Row],[Payments]:[Receipts]])=0,0,(IF(COUNTA(Table1[[#This Row],[Payments]:[Receipts]])&gt;1,1,0)))</f>
        <v>0</v>
      </c>
      <c r="Q261" s="14">
        <f>IF(Table1[[#This Row],[Date]]="",0,IF(AND(Table1[[#This Row],[Date]]&gt;=$Q$2,Table1[[#This Row],[Date]]&lt;=$Q$3),0,1))</f>
        <v>0</v>
      </c>
      <c r="R261" s="14">
        <f>IF(Table1[[#This Row],[Payments]]="",0,IF(ISNUMBER(Table1[[#This Row],[Payments]]),0,1))</f>
        <v>0</v>
      </c>
      <c r="S261" s="14">
        <f>IF(Table1[[#This Row],[Receipts]]="",0,IF(ISNUMBER(Table1[[#This Row],[Receipts]]),0,1))</f>
        <v>0</v>
      </c>
      <c r="T261" s="14">
        <f>IF(LEN(Table1[[#This Row],[Second Ledger]])&gt;0,IF(TYPE(VLOOKUP(Table1[[#This Row],[Second Ledger]],$CZ:$CZ,1,FALSE))=16,1,0),0)</f>
        <v>0</v>
      </c>
      <c r="U261" s="14">
        <f>IF(Table1[[#This Row],[Date]]="",0,IF(Table1[[#This Row],[Voucher Type]]&gt;0,IF(TYPE(VLOOKUP(Table1[[#This Row],[Voucher Type]],Table1[[#All],[Voucher Type Master]],1,FALSE))=16,1,0),0))</f>
        <v>0</v>
      </c>
      <c r="V2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1" s="14">
        <f>IF(LEN(Table1[[#This Row],[Cost Centre]])&gt;0,IF(TYPE(VLOOKUP(Table1[[#This Row],[Cost Centre]],$DA:$DA,1,FALSE))=16,1,0),0)</f>
        <v>0</v>
      </c>
      <c r="X261" s="14">
        <f>Table1[[#This Row],[Payments]]-Table1[[#This Row],[Receipts]]</f>
        <v>0</v>
      </c>
      <c r="Y261" s="14"/>
      <c r="Z261" s="14"/>
      <c r="AA261" s="14"/>
      <c r="AB261" s="13"/>
      <c r="AC261" s="39"/>
      <c r="AD261" s="39"/>
      <c r="AE261" s="39"/>
      <c r="AF261" s="39"/>
      <c r="AG261" s="42"/>
      <c r="AH2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1" t="str">
        <f>IF(Table1[[#This Row],[Date]]="","",TEXT(Table1[[#This Row],[Date]],"yyyymmdd"))</f>
        <v/>
      </c>
      <c r="AJ261" t="str">
        <f>Table1[[#This Row],[Date2]]</f>
        <v/>
      </c>
      <c r="AK261" t="str">
        <f>IF(Table1[[#This Row],[Date]]="","",Table1[[#This Row],[Voucher Type]])</f>
        <v/>
      </c>
      <c r="AL261" t="str">
        <f>IF(Table1[[#This Row],[Date]]="","",Table1[[#This Row],[Voucher No]])</f>
        <v/>
      </c>
      <c r="AM261" t="str">
        <f>IF(Table1[[#This Row],[Date]]="","",Table1[[#This Row],[Narration]])</f>
        <v/>
      </c>
      <c r="AN261" t="str">
        <f>IF(Table1[[#This Row],[Date]]="","","tallytools-voucherentry-adhjadhh-"&amp;$AH$1&amp;ROW())</f>
        <v/>
      </c>
      <c r="AO261" t="str">
        <f>IF(Table1[[#This Row],[Date]]="","",$AH$1)</f>
        <v/>
      </c>
      <c r="AP261"/>
      <c r="AQ261" t="str">
        <f>IF(Table1[[#This Row],[Date]]="","","No")</f>
        <v/>
      </c>
      <c r="AR261" t="str">
        <f>IF(Table1[[#This Row],[Date]]="","",IF(Table1[[#This Row],[Net Amt]]&lt;0,"No","Yes"))</f>
        <v/>
      </c>
      <c r="AS261" t="str">
        <f>IF(Table1[[#This Row],[Date]]="","",Table1[[#This Row],[Second Ledger]])</f>
        <v/>
      </c>
      <c r="AT261" t="str">
        <f>IF(Table1[[#This Row],[Date]]="","",IF(Table1[[#This Row],[DP-1]]="Yes",-(Table1[[#This Row],[Payments]]+Table1[[#This Row],[Receipts]]),Table1[[#This Row],[Payments]]+Table1[[#This Row],[Receipts]]))</f>
        <v/>
      </c>
      <c r="AU261"/>
      <c r="AV261" t="str">
        <f>IF(Table1[[#This Row],[Bill Ref No]]="","",Table1[[#This Row],[Bill Ref No]])</f>
        <v/>
      </c>
      <c r="AW261" t="str">
        <f>IF(Table1[[#This Row],[Bill ref name]]="","","New Ref")</f>
        <v/>
      </c>
      <c r="AX261" t="str">
        <f>IF(Table1[[#This Row],[Bill ref name]]="","",Table1[[#This Row],[Amount-1]])</f>
        <v/>
      </c>
      <c r="AY261"/>
      <c r="AZ261"/>
      <c r="BA261" t="str">
        <f>IF(Table1[[#This Row],[Cost Centre]]="","","Primary Cost Category")</f>
        <v/>
      </c>
      <c r="BB261" t="str">
        <f>IF(Table1[[#This Row],[Cost Centre]]="","",Table1[[#This Row],[DP-1]])</f>
        <v/>
      </c>
      <c r="BC261"/>
      <c r="BD261" t="str">
        <f>IF(Table1[[#This Row],[Cost Centre]]="","",Table1[[#This Row],[Cost Centre]])</f>
        <v/>
      </c>
      <c r="BE261" t="str">
        <f>IF(Table1[[#This Row],[Cost Centre]]="","",Table1[[#This Row],[Amount-1]])</f>
        <v/>
      </c>
      <c r="BF261"/>
      <c r="BG261"/>
      <c r="BH261"/>
      <c r="BI261"/>
      <c r="BJ261" t="str">
        <f>IF(Table1[[#This Row],[Date]]="","","No")</f>
        <v/>
      </c>
      <c r="BK261" t="str">
        <f>IF(Table1[[#This Row],[Date]]="","",IF(Table1[[#This Row],[Net Amt]]&lt;0,"Yes","No"))</f>
        <v/>
      </c>
      <c r="BL261" t="str">
        <f>IF(Table1[[#This Row],[Date]]="","",$C$3)</f>
        <v/>
      </c>
      <c r="BM261" t="str">
        <f>IF(Table1[[#This Row],[Date]]="","",-Table1[[#This Row],[Amount-1]])</f>
        <v/>
      </c>
      <c r="BO261" t="str">
        <f>IF(Table1[[#This Row],[Transaction Type]]="","",Table1[[#This Row],[Transaction Type]])</f>
        <v/>
      </c>
      <c r="BP261" t="str">
        <f>IF(Table1[[#This Row],[Instrument No.]]="","",Table1[[#This Row],[Instrument No.]])</f>
        <v/>
      </c>
      <c r="BQ261" t="str">
        <f>IF(Table1[[#This Row],[Instrument No.]]="","",Table1[[#This Row],[Amount-2]])</f>
        <v/>
      </c>
      <c r="BR261" t="str">
        <f>IF(Table1[[#This Row],[Instrument date]]="","",TEXT(Table1[[#This Row],[Instrument date]],"yyyymmdd"))</f>
        <v/>
      </c>
      <c r="BU261" s="48"/>
      <c r="BV261" s="48"/>
    </row>
    <row r="262" spans="1:74">
      <c r="A262" s="16">
        <f t="shared" si="3"/>
        <v>257</v>
      </c>
      <c r="B262" s="17"/>
      <c r="C262" s="57"/>
      <c r="D262" s="61"/>
      <c r="E262" s="61"/>
      <c r="F262" s="57"/>
      <c r="G262" s="18"/>
      <c r="H2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2" s="18"/>
      <c r="J262" s="18"/>
      <c r="K262" s="18"/>
      <c r="L262" s="18"/>
      <c r="M262" s="18"/>
      <c r="N262" s="51"/>
      <c r="O262" s="14">
        <f>IF(Table1[[#This Row],[Date]]="",COUNTA(B263:$B$1005),0)</f>
        <v>0</v>
      </c>
      <c r="P262" s="14">
        <f>IF(COUNTA(Table1[[#This Row],[Payments]:[Receipts]])=0,0,(IF(COUNTA(Table1[[#This Row],[Payments]:[Receipts]])&gt;1,1,0)))</f>
        <v>0</v>
      </c>
      <c r="Q262" s="14">
        <f>IF(Table1[[#This Row],[Date]]="",0,IF(AND(Table1[[#This Row],[Date]]&gt;=$Q$2,Table1[[#This Row],[Date]]&lt;=$Q$3),0,1))</f>
        <v>0</v>
      </c>
      <c r="R262" s="14">
        <f>IF(Table1[[#This Row],[Payments]]="",0,IF(ISNUMBER(Table1[[#This Row],[Payments]]),0,1))</f>
        <v>0</v>
      </c>
      <c r="S262" s="14">
        <f>IF(Table1[[#This Row],[Receipts]]="",0,IF(ISNUMBER(Table1[[#This Row],[Receipts]]),0,1))</f>
        <v>0</v>
      </c>
      <c r="T262" s="14">
        <f>IF(LEN(Table1[[#This Row],[Second Ledger]])&gt;0,IF(TYPE(VLOOKUP(Table1[[#This Row],[Second Ledger]],$CZ:$CZ,1,FALSE))=16,1,0),0)</f>
        <v>0</v>
      </c>
      <c r="U262" s="14">
        <f>IF(Table1[[#This Row],[Date]]="",0,IF(Table1[[#This Row],[Voucher Type]]&gt;0,IF(TYPE(VLOOKUP(Table1[[#This Row],[Voucher Type]],Table1[[#All],[Voucher Type Master]],1,FALSE))=16,1,0),0))</f>
        <v>0</v>
      </c>
      <c r="V2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2" s="14">
        <f>IF(LEN(Table1[[#This Row],[Cost Centre]])&gt;0,IF(TYPE(VLOOKUP(Table1[[#This Row],[Cost Centre]],$DA:$DA,1,FALSE))=16,1,0),0)</f>
        <v>0</v>
      </c>
      <c r="X262" s="14">
        <f>Table1[[#This Row],[Payments]]-Table1[[#This Row],[Receipts]]</f>
        <v>0</v>
      </c>
      <c r="Y262" s="14"/>
      <c r="Z262" s="14"/>
      <c r="AA262" s="14"/>
      <c r="AB262" s="13"/>
      <c r="AC262" s="39"/>
      <c r="AD262" s="39"/>
      <c r="AE262" s="39"/>
      <c r="AF262" s="39"/>
      <c r="AG262" s="42"/>
      <c r="AH2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2" t="str">
        <f>IF(Table1[[#This Row],[Date]]="","",TEXT(Table1[[#This Row],[Date]],"yyyymmdd"))</f>
        <v/>
      </c>
      <c r="AJ262" t="str">
        <f>Table1[[#This Row],[Date2]]</f>
        <v/>
      </c>
      <c r="AK262" t="str">
        <f>IF(Table1[[#This Row],[Date]]="","",Table1[[#This Row],[Voucher Type]])</f>
        <v/>
      </c>
      <c r="AL262" t="str">
        <f>IF(Table1[[#This Row],[Date]]="","",Table1[[#This Row],[Voucher No]])</f>
        <v/>
      </c>
      <c r="AM262" t="str">
        <f>IF(Table1[[#This Row],[Date]]="","",Table1[[#This Row],[Narration]])</f>
        <v/>
      </c>
      <c r="AN262" t="str">
        <f>IF(Table1[[#This Row],[Date]]="","","tallytools-voucherentry-adhjadhh-"&amp;$AH$1&amp;ROW())</f>
        <v/>
      </c>
      <c r="AO262" t="str">
        <f>IF(Table1[[#This Row],[Date]]="","",$AH$1)</f>
        <v/>
      </c>
      <c r="AP262"/>
      <c r="AQ262" t="str">
        <f>IF(Table1[[#This Row],[Date]]="","","No")</f>
        <v/>
      </c>
      <c r="AR262" t="str">
        <f>IF(Table1[[#This Row],[Date]]="","",IF(Table1[[#This Row],[Net Amt]]&lt;0,"No","Yes"))</f>
        <v/>
      </c>
      <c r="AS262" t="str">
        <f>IF(Table1[[#This Row],[Date]]="","",Table1[[#This Row],[Second Ledger]])</f>
        <v/>
      </c>
      <c r="AT262" t="str">
        <f>IF(Table1[[#This Row],[Date]]="","",IF(Table1[[#This Row],[DP-1]]="Yes",-(Table1[[#This Row],[Payments]]+Table1[[#This Row],[Receipts]]),Table1[[#This Row],[Payments]]+Table1[[#This Row],[Receipts]]))</f>
        <v/>
      </c>
      <c r="AU262"/>
      <c r="AV262" t="str">
        <f>IF(Table1[[#This Row],[Bill Ref No]]="","",Table1[[#This Row],[Bill Ref No]])</f>
        <v/>
      </c>
      <c r="AW262" t="str">
        <f>IF(Table1[[#This Row],[Bill ref name]]="","","New Ref")</f>
        <v/>
      </c>
      <c r="AX262" t="str">
        <f>IF(Table1[[#This Row],[Bill ref name]]="","",Table1[[#This Row],[Amount-1]])</f>
        <v/>
      </c>
      <c r="AY262"/>
      <c r="AZ262"/>
      <c r="BA262" t="str">
        <f>IF(Table1[[#This Row],[Cost Centre]]="","","Primary Cost Category")</f>
        <v/>
      </c>
      <c r="BB262" t="str">
        <f>IF(Table1[[#This Row],[Cost Centre]]="","",Table1[[#This Row],[DP-1]])</f>
        <v/>
      </c>
      <c r="BC262"/>
      <c r="BD262" t="str">
        <f>IF(Table1[[#This Row],[Cost Centre]]="","",Table1[[#This Row],[Cost Centre]])</f>
        <v/>
      </c>
      <c r="BE262" t="str">
        <f>IF(Table1[[#This Row],[Cost Centre]]="","",Table1[[#This Row],[Amount-1]])</f>
        <v/>
      </c>
      <c r="BF262"/>
      <c r="BG262"/>
      <c r="BH262"/>
      <c r="BI262"/>
      <c r="BJ262" t="str">
        <f>IF(Table1[[#This Row],[Date]]="","","No")</f>
        <v/>
      </c>
      <c r="BK262" t="str">
        <f>IF(Table1[[#This Row],[Date]]="","",IF(Table1[[#This Row],[Net Amt]]&lt;0,"Yes","No"))</f>
        <v/>
      </c>
      <c r="BL262" t="str">
        <f>IF(Table1[[#This Row],[Date]]="","",$C$3)</f>
        <v/>
      </c>
      <c r="BM262" t="str">
        <f>IF(Table1[[#This Row],[Date]]="","",-Table1[[#This Row],[Amount-1]])</f>
        <v/>
      </c>
      <c r="BO262" t="str">
        <f>IF(Table1[[#This Row],[Transaction Type]]="","",Table1[[#This Row],[Transaction Type]])</f>
        <v/>
      </c>
      <c r="BP262" t="str">
        <f>IF(Table1[[#This Row],[Instrument No.]]="","",Table1[[#This Row],[Instrument No.]])</f>
        <v/>
      </c>
      <c r="BQ262" t="str">
        <f>IF(Table1[[#This Row],[Instrument No.]]="","",Table1[[#This Row],[Amount-2]])</f>
        <v/>
      </c>
      <c r="BR262" t="str">
        <f>IF(Table1[[#This Row],[Instrument date]]="","",TEXT(Table1[[#This Row],[Instrument date]],"yyyymmdd"))</f>
        <v/>
      </c>
      <c r="BU262" s="48"/>
      <c r="BV262" s="48"/>
    </row>
    <row r="263" spans="1:74">
      <c r="A263" s="16">
        <f t="shared" si="3"/>
        <v>258</v>
      </c>
      <c r="B263" s="17"/>
      <c r="C263" s="57"/>
      <c r="D263" s="61"/>
      <c r="E263" s="61"/>
      <c r="F263" s="57"/>
      <c r="G263" s="18"/>
      <c r="H2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3" s="18"/>
      <c r="J263" s="18"/>
      <c r="K263" s="18"/>
      <c r="L263" s="18"/>
      <c r="M263" s="18"/>
      <c r="N263" s="51"/>
      <c r="O263" s="14">
        <f>IF(Table1[[#This Row],[Date]]="",COUNTA(B264:$B$1005),0)</f>
        <v>0</v>
      </c>
      <c r="P263" s="14">
        <f>IF(COUNTA(Table1[[#This Row],[Payments]:[Receipts]])=0,0,(IF(COUNTA(Table1[[#This Row],[Payments]:[Receipts]])&gt;1,1,0)))</f>
        <v>0</v>
      </c>
      <c r="Q263" s="14">
        <f>IF(Table1[[#This Row],[Date]]="",0,IF(AND(Table1[[#This Row],[Date]]&gt;=$Q$2,Table1[[#This Row],[Date]]&lt;=$Q$3),0,1))</f>
        <v>0</v>
      </c>
      <c r="R263" s="14">
        <f>IF(Table1[[#This Row],[Payments]]="",0,IF(ISNUMBER(Table1[[#This Row],[Payments]]),0,1))</f>
        <v>0</v>
      </c>
      <c r="S263" s="14">
        <f>IF(Table1[[#This Row],[Receipts]]="",0,IF(ISNUMBER(Table1[[#This Row],[Receipts]]),0,1))</f>
        <v>0</v>
      </c>
      <c r="T263" s="14">
        <f>IF(LEN(Table1[[#This Row],[Second Ledger]])&gt;0,IF(TYPE(VLOOKUP(Table1[[#This Row],[Second Ledger]],$CZ:$CZ,1,FALSE))=16,1,0),0)</f>
        <v>0</v>
      </c>
      <c r="U263" s="14">
        <f>IF(Table1[[#This Row],[Date]]="",0,IF(Table1[[#This Row],[Voucher Type]]&gt;0,IF(TYPE(VLOOKUP(Table1[[#This Row],[Voucher Type]],Table1[[#All],[Voucher Type Master]],1,FALSE))=16,1,0),0))</f>
        <v>0</v>
      </c>
      <c r="V2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3" s="14">
        <f>IF(LEN(Table1[[#This Row],[Cost Centre]])&gt;0,IF(TYPE(VLOOKUP(Table1[[#This Row],[Cost Centre]],$DA:$DA,1,FALSE))=16,1,0),0)</f>
        <v>0</v>
      </c>
      <c r="X263" s="14">
        <f>Table1[[#This Row],[Payments]]-Table1[[#This Row],[Receipts]]</f>
        <v>0</v>
      </c>
      <c r="Y263" s="14"/>
      <c r="Z263" s="14"/>
      <c r="AA263" s="14"/>
      <c r="AB263" s="13"/>
      <c r="AC263" s="39"/>
      <c r="AD263" s="39"/>
      <c r="AE263" s="39"/>
      <c r="AF263" s="39"/>
      <c r="AG263" s="42"/>
      <c r="AH2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3" t="str">
        <f>IF(Table1[[#This Row],[Date]]="","",TEXT(Table1[[#This Row],[Date]],"yyyymmdd"))</f>
        <v/>
      </c>
      <c r="AJ263" t="str">
        <f>Table1[[#This Row],[Date2]]</f>
        <v/>
      </c>
      <c r="AK263" t="str">
        <f>IF(Table1[[#This Row],[Date]]="","",Table1[[#This Row],[Voucher Type]])</f>
        <v/>
      </c>
      <c r="AL263" t="str">
        <f>IF(Table1[[#This Row],[Date]]="","",Table1[[#This Row],[Voucher No]])</f>
        <v/>
      </c>
      <c r="AM263" t="str">
        <f>IF(Table1[[#This Row],[Date]]="","",Table1[[#This Row],[Narration]])</f>
        <v/>
      </c>
      <c r="AN263" t="str">
        <f>IF(Table1[[#This Row],[Date]]="","","tallytools-voucherentry-adhjadhh-"&amp;$AH$1&amp;ROW())</f>
        <v/>
      </c>
      <c r="AO263" t="str">
        <f>IF(Table1[[#This Row],[Date]]="","",$AH$1)</f>
        <v/>
      </c>
      <c r="AP263"/>
      <c r="AQ263" t="str">
        <f>IF(Table1[[#This Row],[Date]]="","","No")</f>
        <v/>
      </c>
      <c r="AR263" t="str">
        <f>IF(Table1[[#This Row],[Date]]="","",IF(Table1[[#This Row],[Net Amt]]&lt;0,"No","Yes"))</f>
        <v/>
      </c>
      <c r="AS263" t="str">
        <f>IF(Table1[[#This Row],[Date]]="","",Table1[[#This Row],[Second Ledger]])</f>
        <v/>
      </c>
      <c r="AT263" t="str">
        <f>IF(Table1[[#This Row],[Date]]="","",IF(Table1[[#This Row],[DP-1]]="Yes",-(Table1[[#This Row],[Payments]]+Table1[[#This Row],[Receipts]]),Table1[[#This Row],[Payments]]+Table1[[#This Row],[Receipts]]))</f>
        <v/>
      </c>
      <c r="AU263"/>
      <c r="AV263" t="str">
        <f>IF(Table1[[#This Row],[Bill Ref No]]="","",Table1[[#This Row],[Bill Ref No]])</f>
        <v/>
      </c>
      <c r="AW263" t="str">
        <f>IF(Table1[[#This Row],[Bill ref name]]="","","New Ref")</f>
        <v/>
      </c>
      <c r="AX263" t="str">
        <f>IF(Table1[[#This Row],[Bill ref name]]="","",Table1[[#This Row],[Amount-1]])</f>
        <v/>
      </c>
      <c r="AY263"/>
      <c r="AZ263"/>
      <c r="BA263" t="str">
        <f>IF(Table1[[#This Row],[Cost Centre]]="","","Primary Cost Category")</f>
        <v/>
      </c>
      <c r="BB263" t="str">
        <f>IF(Table1[[#This Row],[Cost Centre]]="","",Table1[[#This Row],[DP-1]])</f>
        <v/>
      </c>
      <c r="BC263"/>
      <c r="BD263" t="str">
        <f>IF(Table1[[#This Row],[Cost Centre]]="","",Table1[[#This Row],[Cost Centre]])</f>
        <v/>
      </c>
      <c r="BE263" t="str">
        <f>IF(Table1[[#This Row],[Cost Centre]]="","",Table1[[#This Row],[Amount-1]])</f>
        <v/>
      </c>
      <c r="BF263"/>
      <c r="BG263"/>
      <c r="BH263"/>
      <c r="BI263"/>
      <c r="BJ263" t="str">
        <f>IF(Table1[[#This Row],[Date]]="","","No")</f>
        <v/>
      </c>
      <c r="BK263" t="str">
        <f>IF(Table1[[#This Row],[Date]]="","",IF(Table1[[#This Row],[Net Amt]]&lt;0,"Yes","No"))</f>
        <v/>
      </c>
      <c r="BL263" t="str">
        <f>IF(Table1[[#This Row],[Date]]="","",$C$3)</f>
        <v/>
      </c>
      <c r="BM263" t="str">
        <f>IF(Table1[[#This Row],[Date]]="","",-Table1[[#This Row],[Amount-1]])</f>
        <v/>
      </c>
      <c r="BO263" t="str">
        <f>IF(Table1[[#This Row],[Transaction Type]]="","",Table1[[#This Row],[Transaction Type]])</f>
        <v/>
      </c>
      <c r="BP263" t="str">
        <f>IF(Table1[[#This Row],[Instrument No.]]="","",Table1[[#This Row],[Instrument No.]])</f>
        <v/>
      </c>
      <c r="BQ263" t="str">
        <f>IF(Table1[[#This Row],[Instrument No.]]="","",Table1[[#This Row],[Amount-2]])</f>
        <v/>
      </c>
      <c r="BR263" t="str">
        <f>IF(Table1[[#This Row],[Instrument date]]="","",TEXT(Table1[[#This Row],[Instrument date]],"yyyymmdd"))</f>
        <v/>
      </c>
      <c r="BU263" s="48"/>
      <c r="BV263" s="48"/>
    </row>
    <row r="264" spans="1:74">
      <c r="A264" s="16">
        <f t="shared" ref="A264:A327" si="4">A263+1</f>
        <v>259</v>
      </c>
      <c r="B264" s="17"/>
      <c r="C264" s="57"/>
      <c r="D264" s="61"/>
      <c r="E264" s="61"/>
      <c r="F264" s="57"/>
      <c r="G264" s="18"/>
      <c r="H2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4" s="18"/>
      <c r="J264" s="18"/>
      <c r="K264" s="18"/>
      <c r="L264" s="18"/>
      <c r="M264" s="18"/>
      <c r="N264" s="51"/>
      <c r="O264" s="14">
        <f>IF(Table1[[#This Row],[Date]]="",COUNTA(B265:$B$1005),0)</f>
        <v>0</v>
      </c>
      <c r="P264" s="14">
        <f>IF(COUNTA(Table1[[#This Row],[Payments]:[Receipts]])=0,0,(IF(COUNTA(Table1[[#This Row],[Payments]:[Receipts]])&gt;1,1,0)))</f>
        <v>0</v>
      </c>
      <c r="Q264" s="14">
        <f>IF(Table1[[#This Row],[Date]]="",0,IF(AND(Table1[[#This Row],[Date]]&gt;=$Q$2,Table1[[#This Row],[Date]]&lt;=$Q$3),0,1))</f>
        <v>0</v>
      </c>
      <c r="R264" s="14">
        <f>IF(Table1[[#This Row],[Payments]]="",0,IF(ISNUMBER(Table1[[#This Row],[Payments]]),0,1))</f>
        <v>0</v>
      </c>
      <c r="S264" s="14">
        <f>IF(Table1[[#This Row],[Receipts]]="",0,IF(ISNUMBER(Table1[[#This Row],[Receipts]]),0,1))</f>
        <v>0</v>
      </c>
      <c r="T264" s="14">
        <f>IF(LEN(Table1[[#This Row],[Second Ledger]])&gt;0,IF(TYPE(VLOOKUP(Table1[[#This Row],[Second Ledger]],$CZ:$CZ,1,FALSE))=16,1,0),0)</f>
        <v>0</v>
      </c>
      <c r="U264" s="14">
        <f>IF(Table1[[#This Row],[Date]]="",0,IF(Table1[[#This Row],[Voucher Type]]&gt;0,IF(TYPE(VLOOKUP(Table1[[#This Row],[Voucher Type]],Table1[[#All],[Voucher Type Master]],1,FALSE))=16,1,0),0))</f>
        <v>0</v>
      </c>
      <c r="V2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4" s="14">
        <f>IF(LEN(Table1[[#This Row],[Cost Centre]])&gt;0,IF(TYPE(VLOOKUP(Table1[[#This Row],[Cost Centre]],$DA:$DA,1,FALSE))=16,1,0),0)</f>
        <v>0</v>
      </c>
      <c r="X264" s="14">
        <f>Table1[[#This Row],[Payments]]-Table1[[#This Row],[Receipts]]</f>
        <v>0</v>
      </c>
      <c r="Y264" s="14"/>
      <c r="Z264" s="14"/>
      <c r="AA264" s="14"/>
      <c r="AB264" s="13"/>
      <c r="AC264" s="39"/>
      <c r="AD264" s="39"/>
      <c r="AE264" s="39"/>
      <c r="AF264" s="39"/>
      <c r="AG264" s="42"/>
      <c r="AH2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4" t="str">
        <f>IF(Table1[[#This Row],[Date]]="","",TEXT(Table1[[#This Row],[Date]],"yyyymmdd"))</f>
        <v/>
      </c>
      <c r="AJ264" t="str">
        <f>Table1[[#This Row],[Date2]]</f>
        <v/>
      </c>
      <c r="AK264" t="str">
        <f>IF(Table1[[#This Row],[Date]]="","",Table1[[#This Row],[Voucher Type]])</f>
        <v/>
      </c>
      <c r="AL264" t="str">
        <f>IF(Table1[[#This Row],[Date]]="","",Table1[[#This Row],[Voucher No]])</f>
        <v/>
      </c>
      <c r="AM264" t="str">
        <f>IF(Table1[[#This Row],[Date]]="","",Table1[[#This Row],[Narration]])</f>
        <v/>
      </c>
      <c r="AN264" t="str">
        <f>IF(Table1[[#This Row],[Date]]="","","tallytools-voucherentry-adhjadhh-"&amp;$AH$1&amp;ROW())</f>
        <v/>
      </c>
      <c r="AO264" t="str">
        <f>IF(Table1[[#This Row],[Date]]="","",$AH$1)</f>
        <v/>
      </c>
      <c r="AP264"/>
      <c r="AQ264" t="str">
        <f>IF(Table1[[#This Row],[Date]]="","","No")</f>
        <v/>
      </c>
      <c r="AR264" t="str">
        <f>IF(Table1[[#This Row],[Date]]="","",IF(Table1[[#This Row],[Net Amt]]&lt;0,"No","Yes"))</f>
        <v/>
      </c>
      <c r="AS264" t="str">
        <f>IF(Table1[[#This Row],[Date]]="","",Table1[[#This Row],[Second Ledger]])</f>
        <v/>
      </c>
      <c r="AT264" t="str">
        <f>IF(Table1[[#This Row],[Date]]="","",IF(Table1[[#This Row],[DP-1]]="Yes",-(Table1[[#This Row],[Payments]]+Table1[[#This Row],[Receipts]]),Table1[[#This Row],[Payments]]+Table1[[#This Row],[Receipts]]))</f>
        <v/>
      </c>
      <c r="AU264"/>
      <c r="AV264" t="str">
        <f>IF(Table1[[#This Row],[Bill Ref No]]="","",Table1[[#This Row],[Bill Ref No]])</f>
        <v/>
      </c>
      <c r="AW264" t="str">
        <f>IF(Table1[[#This Row],[Bill ref name]]="","","New Ref")</f>
        <v/>
      </c>
      <c r="AX264" t="str">
        <f>IF(Table1[[#This Row],[Bill ref name]]="","",Table1[[#This Row],[Amount-1]])</f>
        <v/>
      </c>
      <c r="AY264"/>
      <c r="AZ264"/>
      <c r="BA264" t="str">
        <f>IF(Table1[[#This Row],[Cost Centre]]="","","Primary Cost Category")</f>
        <v/>
      </c>
      <c r="BB264" t="str">
        <f>IF(Table1[[#This Row],[Cost Centre]]="","",Table1[[#This Row],[DP-1]])</f>
        <v/>
      </c>
      <c r="BC264"/>
      <c r="BD264" t="str">
        <f>IF(Table1[[#This Row],[Cost Centre]]="","",Table1[[#This Row],[Cost Centre]])</f>
        <v/>
      </c>
      <c r="BE264" t="str">
        <f>IF(Table1[[#This Row],[Cost Centre]]="","",Table1[[#This Row],[Amount-1]])</f>
        <v/>
      </c>
      <c r="BF264"/>
      <c r="BG264"/>
      <c r="BH264"/>
      <c r="BI264"/>
      <c r="BJ264" t="str">
        <f>IF(Table1[[#This Row],[Date]]="","","No")</f>
        <v/>
      </c>
      <c r="BK264" t="str">
        <f>IF(Table1[[#This Row],[Date]]="","",IF(Table1[[#This Row],[Net Amt]]&lt;0,"Yes","No"))</f>
        <v/>
      </c>
      <c r="BL264" t="str">
        <f>IF(Table1[[#This Row],[Date]]="","",$C$3)</f>
        <v/>
      </c>
      <c r="BM264" t="str">
        <f>IF(Table1[[#This Row],[Date]]="","",-Table1[[#This Row],[Amount-1]])</f>
        <v/>
      </c>
      <c r="BO264" t="str">
        <f>IF(Table1[[#This Row],[Transaction Type]]="","",Table1[[#This Row],[Transaction Type]])</f>
        <v/>
      </c>
      <c r="BP264" t="str">
        <f>IF(Table1[[#This Row],[Instrument No.]]="","",Table1[[#This Row],[Instrument No.]])</f>
        <v/>
      </c>
      <c r="BQ264" t="str">
        <f>IF(Table1[[#This Row],[Instrument No.]]="","",Table1[[#This Row],[Amount-2]])</f>
        <v/>
      </c>
      <c r="BR264" t="str">
        <f>IF(Table1[[#This Row],[Instrument date]]="","",TEXT(Table1[[#This Row],[Instrument date]],"yyyymmdd"))</f>
        <v/>
      </c>
      <c r="BU264" s="48"/>
      <c r="BV264" s="48"/>
    </row>
    <row r="265" spans="1:74">
      <c r="A265" s="16">
        <f t="shared" si="4"/>
        <v>260</v>
      </c>
      <c r="B265" s="17"/>
      <c r="C265" s="57"/>
      <c r="D265" s="61"/>
      <c r="E265" s="61"/>
      <c r="F265" s="57"/>
      <c r="G265" s="18"/>
      <c r="H2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5" s="18"/>
      <c r="J265" s="18"/>
      <c r="K265" s="18"/>
      <c r="L265" s="18"/>
      <c r="M265" s="18"/>
      <c r="N265" s="51"/>
      <c r="O265" s="14">
        <f>IF(Table1[[#This Row],[Date]]="",COUNTA(B266:$B$1005),0)</f>
        <v>0</v>
      </c>
      <c r="P265" s="14">
        <f>IF(COUNTA(Table1[[#This Row],[Payments]:[Receipts]])=0,0,(IF(COUNTA(Table1[[#This Row],[Payments]:[Receipts]])&gt;1,1,0)))</f>
        <v>0</v>
      </c>
      <c r="Q265" s="14">
        <f>IF(Table1[[#This Row],[Date]]="",0,IF(AND(Table1[[#This Row],[Date]]&gt;=$Q$2,Table1[[#This Row],[Date]]&lt;=$Q$3),0,1))</f>
        <v>0</v>
      </c>
      <c r="R265" s="14">
        <f>IF(Table1[[#This Row],[Payments]]="",0,IF(ISNUMBER(Table1[[#This Row],[Payments]]),0,1))</f>
        <v>0</v>
      </c>
      <c r="S265" s="14">
        <f>IF(Table1[[#This Row],[Receipts]]="",0,IF(ISNUMBER(Table1[[#This Row],[Receipts]]),0,1))</f>
        <v>0</v>
      </c>
      <c r="T265" s="14">
        <f>IF(LEN(Table1[[#This Row],[Second Ledger]])&gt;0,IF(TYPE(VLOOKUP(Table1[[#This Row],[Second Ledger]],$CZ:$CZ,1,FALSE))=16,1,0),0)</f>
        <v>0</v>
      </c>
      <c r="U265" s="14">
        <f>IF(Table1[[#This Row],[Date]]="",0,IF(Table1[[#This Row],[Voucher Type]]&gt;0,IF(TYPE(VLOOKUP(Table1[[#This Row],[Voucher Type]],Table1[[#All],[Voucher Type Master]],1,FALSE))=16,1,0),0))</f>
        <v>0</v>
      </c>
      <c r="V2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5" s="14">
        <f>IF(LEN(Table1[[#This Row],[Cost Centre]])&gt;0,IF(TYPE(VLOOKUP(Table1[[#This Row],[Cost Centre]],$DA:$DA,1,FALSE))=16,1,0),0)</f>
        <v>0</v>
      </c>
      <c r="X265" s="14">
        <f>Table1[[#This Row],[Payments]]-Table1[[#This Row],[Receipts]]</f>
        <v>0</v>
      </c>
      <c r="Y265" s="14"/>
      <c r="Z265" s="14"/>
      <c r="AA265" s="14"/>
      <c r="AB265" s="13"/>
      <c r="AC265" s="39"/>
      <c r="AD265" s="39"/>
      <c r="AE265" s="39"/>
      <c r="AF265" s="39"/>
      <c r="AG265" s="42"/>
      <c r="AH2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5" t="str">
        <f>IF(Table1[[#This Row],[Date]]="","",TEXT(Table1[[#This Row],[Date]],"yyyymmdd"))</f>
        <v/>
      </c>
      <c r="AJ265" t="str">
        <f>Table1[[#This Row],[Date2]]</f>
        <v/>
      </c>
      <c r="AK265" t="str">
        <f>IF(Table1[[#This Row],[Date]]="","",Table1[[#This Row],[Voucher Type]])</f>
        <v/>
      </c>
      <c r="AL265" t="str">
        <f>IF(Table1[[#This Row],[Date]]="","",Table1[[#This Row],[Voucher No]])</f>
        <v/>
      </c>
      <c r="AM265" t="str">
        <f>IF(Table1[[#This Row],[Date]]="","",Table1[[#This Row],[Narration]])</f>
        <v/>
      </c>
      <c r="AN265" t="str">
        <f>IF(Table1[[#This Row],[Date]]="","","tallytools-voucherentry-adhjadhh-"&amp;$AH$1&amp;ROW())</f>
        <v/>
      </c>
      <c r="AO265" t="str">
        <f>IF(Table1[[#This Row],[Date]]="","",$AH$1)</f>
        <v/>
      </c>
      <c r="AP265"/>
      <c r="AQ265" t="str">
        <f>IF(Table1[[#This Row],[Date]]="","","No")</f>
        <v/>
      </c>
      <c r="AR265" t="str">
        <f>IF(Table1[[#This Row],[Date]]="","",IF(Table1[[#This Row],[Net Amt]]&lt;0,"No","Yes"))</f>
        <v/>
      </c>
      <c r="AS265" t="str">
        <f>IF(Table1[[#This Row],[Date]]="","",Table1[[#This Row],[Second Ledger]])</f>
        <v/>
      </c>
      <c r="AT265" t="str">
        <f>IF(Table1[[#This Row],[Date]]="","",IF(Table1[[#This Row],[DP-1]]="Yes",-(Table1[[#This Row],[Payments]]+Table1[[#This Row],[Receipts]]),Table1[[#This Row],[Payments]]+Table1[[#This Row],[Receipts]]))</f>
        <v/>
      </c>
      <c r="AU265"/>
      <c r="AV265" t="str">
        <f>IF(Table1[[#This Row],[Bill Ref No]]="","",Table1[[#This Row],[Bill Ref No]])</f>
        <v/>
      </c>
      <c r="AW265" t="str">
        <f>IF(Table1[[#This Row],[Bill ref name]]="","","New Ref")</f>
        <v/>
      </c>
      <c r="AX265" t="str">
        <f>IF(Table1[[#This Row],[Bill ref name]]="","",Table1[[#This Row],[Amount-1]])</f>
        <v/>
      </c>
      <c r="AY265"/>
      <c r="AZ265"/>
      <c r="BA265" t="str">
        <f>IF(Table1[[#This Row],[Cost Centre]]="","","Primary Cost Category")</f>
        <v/>
      </c>
      <c r="BB265" t="str">
        <f>IF(Table1[[#This Row],[Cost Centre]]="","",Table1[[#This Row],[DP-1]])</f>
        <v/>
      </c>
      <c r="BC265"/>
      <c r="BD265" t="str">
        <f>IF(Table1[[#This Row],[Cost Centre]]="","",Table1[[#This Row],[Cost Centre]])</f>
        <v/>
      </c>
      <c r="BE265" t="str">
        <f>IF(Table1[[#This Row],[Cost Centre]]="","",Table1[[#This Row],[Amount-1]])</f>
        <v/>
      </c>
      <c r="BF265"/>
      <c r="BG265"/>
      <c r="BH265"/>
      <c r="BI265"/>
      <c r="BJ265" t="str">
        <f>IF(Table1[[#This Row],[Date]]="","","No")</f>
        <v/>
      </c>
      <c r="BK265" t="str">
        <f>IF(Table1[[#This Row],[Date]]="","",IF(Table1[[#This Row],[Net Amt]]&lt;0,"Yes","No"))</f>
        <v/>
      </c>
      <c r="BL265" t="str">
        <f>IF(Table1[[#This Row],[Date]]="","",$C$3)</f>
        <v/>
      </c>
      <c r="BM265" t="str">
        <f>IF(Table1[[#This Row],[Date]]="","",-Table1[[#This Row],[Amount-1]])</f>
        <v/>
      </c>
      <c r="BO265" t="str">
        <f>IF(Table1[[#This Row],[Transaction Type]]="","",Table1[[#This Row],[Transaction Type]])</f>
        <v/>
      </c>
      <c r="BP265" t="str">
        <f>IF(Table1[[#This Row],[Instrument No.]]="","",Table1[[#This Row],[Instrument No.]])</f>
        <v/>
      </c>
      <c r="BQ265" t="str">
        <f>IF(Table1[[#This Row],[Instrument No.]]="","",Table1[[#This Row],[Amount-2]])</f>
        <v/>
      </c>
      <c r="BR265" t="str">
        <f>IF(Table1[[#This Row],[Instrument date]]="","",TEXT(Table1[[#This Row],[Instrument date]],"yyyymmdd"))</f>
        <v/>
      </c>
      <c r="BU265" s="48"/>
      <c r="BV265" s="48"/>
    </row>
    <row r="266" spans="1:74">
      <c r="A266" s="16">
        <f t="shared" si="4"/>
        <v>261</v>
      </c>
      <c r="B266" s="17"/>
      <c r="C266" s="57"/>
      <c r="D266" s="61"/>
      <c r="E266" s="61"/>
      <c r="F266" s="57"/>
      <c r="G266" s="18"/>
      <c r="H2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6" s="18"/>
      <c r="J266" s="18"/>
      <c r="K266" s="18"/>
      <c r="L266" s="18"/>
      <c r="M266" s="18"/>
      <c r="N266" s="51"/>
      <c r="O266" s="14">
        <f>IF(Table1[[#This Row],[Date]]="",COUNTA(B267:$B$1005),0)</f>
        <v>0</v>
      </c>
      <c r="P266" s="14">
        <f>IF(COUNTA(Table1[[#This Row],[Payments]:[Receipts]])=0,0,(IF(COUNTA(Table1[[#This Row],[Payments]:[Receipts]])&gt;1,1,0)))</f>
        <v>0</v>
      </c>
      <c r="Q266" s="14">
        <f>IF(Table1[[#This Row],[Date]]="",0,IF(AND(Table1[[#This Row],[Date]]&gt;=$Q$2,Table1[[#This Row],[Date]]&lt;=$Q$3),0,1))</f>
        <v>0</v>
      </c>
      <c r="R266" s="14">
        <f>IF(Table1[[#This Row],[Payments]]="",0,IF(ISNUMBER(Table1[[#This Row],[Payments]]),0,1))</f>
        <v>0</v>
      </c>
      <c r="S266" s="14">
        <f>IF(Table1[[#This Row],[Receipts]]="",0,IF(ISNUMBER(Table1[[#This Row],[Receipts]]),0,1))</f>
        <v>0</v>
      </c>
      <c r="T266" s="14">
        <f>IF(LEN(Table1[[#This Row],[Second Ledger]])&gt;0,IF(TYPE(VLOOKUP(Table1[[#This Row],[Second Ledger]],$CZ:$CZ,1,FALSE))=16,1,0),0)</f>
        <v>0</v>
      </c>
      <c r="U266" s="14">
        <f>IF(Table1[[#This Row],[Date]]="",0,IF(Table1[[#This Row],[Voucher Type]]&gt;0,IF(TYPE(VLOOKUP(Table1[[#This Row],[Voucher Type]],Table1[[#All],[Voucher Type Master]],1,FALSE))=16,1,0),0))</f>
        <v>0</v>
      </c>
      <c r="V2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6" s="14">
        <f>IF(LEN(Table1[[#This Row],[Cost Centre]])&gt;0,IF(TYPE(VLOOKUP(Table1[[#This Row],[Cost Centre]],$DA:$DA,1,FALSE))=16,1,0),0)</f>
        <v>0</v>
      </c>
      <c r="X266" s="14">
        <f>Table1[[#This Row],[Payments]]-Table1[[#This Row],[Receipts]]</f>
        <v>0</v>
      </c>
      <c r="Y266" s="14"/>
      <c r="Z266" s="14"/>
      <c r="AA266" s="14"/>
      <c r="AB266" s="13"/>
      <c r="AC266" s="39"/>
      <c r="AD266" s="39"/>
      <c r="AE266" s="39"/>
      <c r="AF266" s="39"/>
      <c r="AG266" s="42"/>
      <c r="AH2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6" t="str">
        <f>IF(Table1[[#This Row],[Date]]="","",TEXT(Table1[[#This Row],[Date]],"yyyymmdd"))</f>
        <v/>
      </c>
      <c r="AJ266" t="str">
        <f>Table1[[#This Row],[Date2]]</f>
        <v/>
      </c>
      <c r="AK266" t="str">
        <f>IF(Table1[[#This Row],[Date]]="","",Table1[[#This Row],[Voucher Type]])</f>
        <v/>
      </c>
      <c r="AL266" t="str">
        <f>IF(Table1[[#This Row],[Date]]="","",Table1[[#This Row],[Voucher No]])</f>
        <v/>
      </c>
      <c r="AM266" t="str">
        <f>IF(Table1[[#This Row],[Date]]="","",Table1[[#This Row],[Narration]])</f>
        <v/>
      </c>
      <c r="AN266" t="str">
        <f>IF(Table1[[#This Row],[Date]]="","","tallytools-voucherentry-adhjadhh-"&amp;$AH$1&amp;ROW())</f>
        <v/>
      </c>
      <c r="AO266" t="str">
        <f>IF(Table1[[#This Row],[Date]]="","",$AH$1)</f>
        <v/>
      </c>
      <c r="AP266"/>
      <c r="AQ266" t="str">
        <f>IF(Table1[[#This Row],[Date]]="","","No")</f>
        <v/>
      </c>
      <c r="AR266" t="str">
        <f>IF(Table1[[#This Row],[Date]]="","",IF(Table1[[#This Row],[Net Amt]]&lt;0,"No","Yes"))</f>
        <v/>
      </c>
      <c r="AS266" t="str">
        <f>IF(Table1[[#This Row],[Date]]="","",Table1[[#This Row],[Second Ledger]])</f>
        <v/>
      </c>
      <c r="AT266" t="str">
        <f>IF(Table1[[#This Row],[Date]]="","",IF(Table1[[#This Row],[DP-1]]="Yes",-(Table1[[#This Row],[Payments]]+Table1[[#This Row],[Receipts]]),Table1[[#This Row],[Payments]]+Table1[[#This Row],[Receipts]]))</f>
        <v/>
      </c>
      <c r="AU266"/>
      <c r="AV266" t="str">
        <f>IF(Table1[[#This Row],[Bill Ref No]]="","",Table1[[#This Row],[Bill Ref No]])</f>
        <v/>
      </c>
      <c r="AW266" t="str">
        <f>IF(Table1[[#This Row],[Bill ref name]]="","","New Ref")</f>
        <v/>
      </c>
      <c r="AX266" t="str">
        <f>IF(Table1[[#This Row],[Bill ref name]]="","",Table1[[#This Row],[Amount-1]])</f>
        <v/>
      </c>
      <c r="AY266"/>
      <c r="AZ266"/>
      <c r="BA266" t="str">
        <f>IF(Table1[[#This Row],[Cost Centre]]="","","Primary Cost Category")</f>
        <v/>
      </c>
      <c r="BB266" t="str">
        <f>IF(Table1[[#This Row],[Cost Centre]]="","",Table1[[#This Row],[DP-1]])</f>
        <v/>
      </c>
      <c r="BC266"/>
      <c r="BD266" t="str">
        <f>IF(Table1[[#This Row],[Cost Centre]]="","",Table1[[#This Row],[Cost Centre]])</f>
        <v/>
      </c>
      <c r="BE266" t="str">
        <f>IF(Table1[[#This Row],[Cost Centre]]="","",Table1[[#This Row],[Amount-1]])</f>
        <v/>
      </c>
      <c r="BF266"/>
      <c r="BG266"/>
      <c r="BH266"/>
      <c r="BI266"/>
      <c r="BJ266" t="str">
        <f>IF(Table1[[#This Row],[Date]]="","","No")</f>
        <v/>
      </c>
      <c r="BK266" t="str">
        <f>IF(Table1[[#This Row],[Date]]="","",IF(Table1[[#This Row],[Net Amt]]&lt;0,"Yes","No"))</f>
        <v/>
      </c>
      <c r="BL266" t="str">
        <f>IF(Table1[[#This Row],[Date]]="","",$C$3)</f>
        <v/>
      </c>
      <c r="BM266" t="str">
        <f>IF(Table1[[#This Row],[Date]]="","",-Table1[[#This Row],[Amount-1]])</f>
        <v/>
      </c>
      <c r="BO266" t="str">
        <f>IF(Table1[[#This Row],[Transaction Type]]="","",Table1[[#This Row],[Transaction Type]])</f>
        <v/>
      </c>
      <c r="BP266" t="str">
        <f>IF(Table1[[#This Row],[Instrument No.]]="","",Table1[[#This Row],[Instrument No.]])</f>
        <v/>
      </c>
      <c r="BQ266" t="str">
        <f>IF(Table1[[#This Row],[Instrument No.]]="","",Table1[[#This Row],[Amount-2]])</f>
        <v/>
      </c>
      <c r="BR266" t="str">
        <f>IF(Table1[[#This Row],[Instrument date]]="","",TEXT(Table1[[#This Row],[Instrument date]],"yyyymmdd"))</f>
        <v/>
      </c>
      <c r="BU266" s="48"/>
      <c r="BV266" s="48"/>
    </row>
    <row r="267" spans="1:74">
      <c r="A267" s="16">
        <f t="shared" si="4"/>
        <v>262</v>
      </c>
      <c r="B267" s="17"/>
      <c r="C267" s="57"/>
      <c r="D267" s="61"/>
      <c r="E267" s="61"/>
      <c r="F267" s="57"/>
      <c r="G267" s="18"/>
      <c r="H2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7" s="18"/>
      <c r="J267" s="18"/>
      <c r="K267" s="18"/>
      <c r="L267" s="18"/>
      <c r="M267" s="18"/>
      <c r="N267" s="51"/>
      <c r="O267" s="14">
        <f>IF(Table1[[#This Row],[Date]]="",COUNTA(B268:$B$1005),0)</f>
        <v>0</v>
      </c>
      <c r="P267" s="14">
        <f>IF(COUNTA(Table1[[#This Row],[Payments]:[Receipts]])=0,0,(IF(COUNTA(Table1[[#This Row],[Payments]:[Receipts]])&gt;1,1,0)))</f>
        <v>0</v>
      </c>
      <c r="Q267" s="14">
        <f>IF(Table1[[#This Row],[Date]]="",0,IF(AND(Table1[[#This Row],[Date]]&gt;=$Q$2,Table1[[#This Row],[Date]]&lt;=$Q$3),0,1))</f>
        <v>0</v>
      </c>
      <c r="R267" s="14">
        <f>IF(Table1[[#This Row],[Payments]]="",0,IF(ISNUMBER(Table1[[#This Row],[Payments]]),0,1))</f>
        <v>0</v>
      </c>
      <c r="S267" s="14">
        <f>IF(Table1[[#This Row],[Receipts]]="",0,IF(ISNUMBER(Table1[[#This Row],[Receipts]]),0,1))</f>
        <v>0</v>
      </c>
      <c r="T267" s="14">
        <f>IF(LEN(Table1[[#This Row],[Second Ledger]])&gt;0,IF(TYPE(VLOOKUP(Table1[[#This Row],[Second Ledger]],$CZ:$CZ,1,FALSE))=16,1,0),0)</f>
        <v>0</v>
      </c>
      <c r="U267" s="14">
        <f>IF(Table1[[#This Row],[Date]]="",0,IF(Table1[[#This Row],[Voucher Type]]&gt;0,IF(TYPE(VLOOKUP(Table1[[#This Row],[Voucher Type]],Table1[[#All],[Voucher Type Master]],1,FALSE))=16,1,0),0))</f>
        <v>0</v>
      </c>
      <c r="V2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7" s="14">
        <f>IF(LEN(Table1[[#This Row],[Cost Centre]])&gt;0,IF(TYPE(VLOOKUP(Table1[[#This Row],[Cost Centre]],$DA:$DA,1,FALSE))=16,1,0),0)</f>
        <v>0</v>
      </c>
      <c r="X267" s="14">
        <f>Table1[[#This Row],[Payments]]-Table1[[#This Row],[Receipts]]</f>
        <v>0</v>
      </c>
      <c r="Y267" s="14"/>
      <c r="Z267" s="14"/>
      <c r="AA267" s="14"/>
      <c r="AB267" s="13"/>
      <c r="AC267" s="39"/>
      <c r="AD267" s="39"/>
      <c r="AE267" s="39"/>
      <c r="AF267" s="39"/>
      <c r="AG267" s="42"/>
      <c r="AH2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7" t="str">
        <f>IF(Table1[[#This Row],[Date]]="","",TEXT(Table1[[#This Row],[Date]],"yyyymmdd"))</f>
        <v/>
      </c>
      <c r="AJ267" t="str">
        <f>Table1[[#This Row],[Date2]]</f>
        <v/>
      </c>
      <c r="AK267" t="str">
        <f>IF(Table1[[#This Row],[Date]]="","",Table1[[#This Row],[Voucher Type]])</f>
        <v/>
      </c>
      <c r="AL267" t="str">
        <f>IF(Table1[[#This Row],[Date]]="","",Table1[[#This Row],[Voucher No]])</f>
        <v/>
      </c>
      <c r="AM267" t="str">
        <f>IF(Table1[[#This Row],[Date]]="","",Table1[[#This Row],[Narration]])</f>
        <v/>
      </c>
      <c r="AN267" t="str">
        <f>IF(Table1[[#This Row],[Date]]="","","tallytools-voucherentry-adhjadhh-"&amp;$AH$1&amp;ROW())</f>
        <v/>
      </c>
      <c r="AO267" t="str">
        <f>IF(Table1[[#This Row],[Date]]="","",$AH$1)</f>
        <v/>
      </c>
      <c r="AP267"/>
      <c r="AQ267" t="str">
        <f>IF(Table1[[#This Row],[Date]]="","","No")</f>
        <v/>
      </c>
      <c r="AR267" t="str">
        <f>IF(Table1[[#This Row],[Date]]="","",IF(Table1[[#This Row],[Net Amt]]&lt;0,"No","Yes"))</f>
        <v/>
      </c>
      <c r="AS267" t="str">
        <f>IF(Table1[[#This Row],[Date]]="","",Table1[[#This Row],[Second Ledger]])</f>
        <v/>
      </c>
      <c r="AT267" t="str">
        <f>IF(Table1[[#This Row],[Date]]="","",IF(Table1[[#This Row],[DP-1]]="Yes",-(Table1[[#This Row],[Payments]]+Table1[[#This Row],[Receipts]]),Table1[[#This Row],[Payments]]+Table1[[#This Row],[Receipts]]))</f>
        <v/>
      </c>
      <c r="AU267"/>
      <c r="AV267" t="str">
        <f>IF(Table1[[#This Row],[Bill Ref No]]="","",Table1[[#This Row],[Bill Ref No]])</f>
        <v/>
      </c>
      <c r="AW267" t="str">
        <f>IF(Table1[[#This Row],[Bill ref name]]="","","New Ref")</f>
        <v/>
      </c>
      <c r="AX267" t="str">
        <f>IF(Table1[[#This Row],[Bill ref name]]="","",Table1[[#This Row],[Amount-1]])</f>
        <v/>
      </c>
      <c r="AY267"/>
      <c r="AZ267"/>
      <c r="BA267" t="str">
        <f>IF(Table1[[#This Row],[Cost Centre]]="","","Primary Cost Category")</f>
        <v/>
      </c>
      <c r="BB267" t="str">
        <f>IF(Table1[[#This Row],[Cost Centre]]="","",Table1[[#This Row],[DP-1]])</f>
        <v/>
      </c>
      <c r="BC267"/>
      <c r="BD267" t="str">
        <f>IF(Table1[[#This Row],[Cost Centre]]="","",Table1[[#This Row],[Cost Centre]])</f>
        <v/>
      </c>
      <c r="BE267" t="str">
        <f>IF(Table1[[#This Row],[Cost Centre]]="","",Table1[[#This Row],[Amount-1]])</f>
        <v/>
      </c>
      <c r="BF267"/>
      <c r="BG267"/>
      <c r="BH267"/>
      <c r="BI267"/>
      <c r="BJ267" t="str">
        <f>IF(Table1[[#This Row],[Date]]="","","No")</f>
        <v/>
      </c>
      <c r="BK267" t="str">
        <f>IF(Table1[[#This Row],[Date]]="","",IF(Table1[[#This Row],[Net Amt]]&lt;0,"Yes","No"))</f>
        <v/>
      </c>
      <c r="BL267" t="str">
        <f>IF(Table1[[#This Row],[Date]]="","",$C$3)</f>
        <v/>
      </c>
      <c r="BM267" t="str">
        <f>IF(Table1[[#This Row],[Date]]="","",-Table1[[#This Row],[Amount-1]])</f>
        <v/>
      </c>
      <c r="BO267" t="str">
        <f>IF(Table1[[#This Row],[Transaction Type]]="","",Table1[[#This Row],[Transaction Type]])</f>
        <v/>
      </c>
      <c r="BP267" t="str">
        <f>IF(Table1[[#This Row],[Instrument No.]]="","",Table1[[#This Row],[Instrument No.]])</f>
        <v/>
      </c>
      <c r="BQ267" t="str">
        <f>IF(Table1[[#This Row],[Instrument No.]]="","",Table1[[#This Row],[Amount-2]])</f>
        <v/>
      </c>
      <c r="BR267" t="str">
        <f>IF(Table1[[#This Row],[Instrument date]]="","",TEXT(Table1[[#This Row],[Instrument date]],"yyyymmdd"))</f>
        <v/>
      </c>
      <c r="BU267" s="48"/>
      <c r="BV267" s="48"/>
    </row>
    <row r="268" spans="1:74">
      <c r="A268" s="16">
        <f t="shared" si="4"/>
        <v>263</v>
      </c>
      <c r="B268" s="17"/>
      <c r="C268" s="57"/>
      <c r="D268" s="61"/>
      <c r="E268" s="61"/>
      <c r="F268" s="57"/>
      <c r="G268" s="18"/>
      <c r="H2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8" s="18"/>
      <c r="J268" s="18"/>
      <c r="K268" s="18"/>
      <c r="L268" s="18"/>
      <c r="M268" s="18"/>
      <c r="N268" s="51"/>
      <c r="O268" s="14">
        <f>IF(Table1[[#This Row],[Date]]="",COUNTA(B269:$B$1005),0)</f>
        <v>0</v>
      </c>
      <c r="P268" s="14">
        <f>IF(COUNTA(Table1[[#This Row],[Payments]:[Receipts]])=0,0,(IF(COUNTA(Table1[[#This Row],[Payments]:[Receipts]])&gt;1,1,0)))</f>
        <v>0</v>
      </c>
      <c r="Q268" s="14">
        <f>IF(Table1[[#This Row],[Date]]="",0,IF(AND(Table1[[#This Row],[Date]]&gt;=$Q$2,Table1[[#This Row],[Date]]&lt;=$Q$3),0,1))</f>
        <v>0</v>
      </c>
      <c r="R268" s="14">
        <f>IF(Table1[[#This Row],[Payments]]="",0,IF(ISNUMBER(Table1[[#This Row],[Payments]]),0,1))</f>
        <v>0</v>
      </c>
      <c r="S268" s="14">
        <f>IF(Table1[[#This Row],[Receipts]]="",0,IF(ISNUMBER(Table1[[#This Row],[Receipts]]),0,1))</f>
        <v>0</v>
      </c>
      <c r="T268" s="14">
        <f>IF(LEN(Table1[[#This Row],[Second Ledger]])&gt;0,IF(TYPE(VLOOKUP(Table1[[#This Row],[Second Ledger]],$CZ:$CZ,1,FALSE))=16,1,0),0)</f>
        <v>0</v>
      </c>
      <c r="U268" s="14">
        <f>IF(Table1[[#This Row],[Date]]="",0,IF(Table1[[#This Row],[Voucher Type]]&gt;0,IF(TYPE(VLOOKUP(Table1[[#This Row],[Voucher Type]],Table1[[#All],[Voucher Type Master]],1,FALSE))=16,1,0),0))</f>
        <v>0</v>
      </c>
      <c r="V2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8" s="14">
        <f>IF(LEN(Table1[[#This Row],[Cost Centre]])&gt;0,IF(TYPE(VLOOKUP(Table1[[#This Row],[Cost Centre]],$DA:$DA,1,FALSE))=16,1,0),0)</f>
        <v>0</v>
      </c>
      <c r="X268" s="14">
        <f>Table1[[#This Row],[Payments]]-Table1[[#This Row],[Receipts]]</f>
        <v>0</v>
      </c>
      <c r="Y268" s="14"/>
      <c r="Z268" s="14"/>
      <c r="AA268" s="14"/>
      <c r="AB268" s="13"/>
      <c r="AC268" s="39"/>
      <c r="AD268" s="39"/>
      <c r="AE268" s="39"/>
      <c r="AF268" s="39"/>
      <c r="AG268" s="42"/>
      <c r="AH2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8" t="str">
        <f>IF(Table1[[#This Row],[Date]]="","",TEXT(Table1[[#This Row],[Date]],"yyyymmdd"))</f>
        <v/>
      </c>
      <c r="AJ268" t="str">
        <f>Table1[[#This Row],[Date2]]</f>
        <v/>
      </c>
      <c r="AK268" t="str">
        <f>IF(Table1[[#This Row],[Date]]="","",Table1[[#This Row],[Voucher Type]])</f>
        <v/>
      </c>
      <c r="AL268" t="str">
        <f>IF(Table1[[#This Row],[Date]]="","",Table1[[#This Row],[Voucher No]])</f>
        <v/>
      </c>
      <c r="AM268" t="str">
        <f>IF(Table1[[#This Row],[Date]]="","",Table1[[#This Row],[Narration]])</f>
        <v/>
      </c>
      <c r="AN268" t="str">
        <f>IF(Table1[[#This Row],[Date]]="","","tallytools-voucherentry-adhjadhh-"&amp;$AH$1&amp;ROW())</f>
        <v/>
      </c>
      <c r="AO268" t="str">
        <f>IF(Table1[[#This Row],[Date]]="","",$AH$1)</f>
        <v/>
      </c>
      <c r="AP268"/>
      <c r="AQ268" t="str">
        <f>IF(Table1[[#This Row],[Date]]="","","No")</f>
        <v/>
      </c>
      <c r="AR268" t="str">
        <f>IF(Table1[[#This Row],[Date]]="","",IF(Table1[[#This Row],[Net Amt]]&lt;0,"No","Yes"))</f>
        <v/>
      </c>
      <c r="AS268" t="str">
        <f>IF(Table1[[#This Row],[Date]]="","",Table1[[#This Row],[Second Ledger]])</f>
        <v/>
      </c>
      <c r="AT268" t="str">
        <f>IF(Table1[[#This Row],[Date]]="","",IF(Table1[[#This Row],[DP-1]]="Yes",-(Table1[[#This Row],[Payments]]+Table1[[#This Row],[Receipts]]),Table1[[#This Row],[Payments]]+Table1[[#This Row],[Receipts]]))</f>
        <v/>
      </c>
      <c r="AU268"/>
      <c r="AV268" t="str">
        <f>IF(Table1[[#This Row],[Bill Ref No]]="","",Table1[[#This Row],[Bill Ref No]])</f>
        <v/>
      </c>
      <c r="AW268" t="str">
        <f>IF(Table1[[#This Row],[Bill ref name]]="","","New Ref")</f>
        <v/>
      </c>
      <c r="AX268" t="str">
        <f>IF(Table1[[#This Row],[Bill ref name]]="","",Table1[[#This Row],[Amount-1]])</f>
        <v/>
      </c>
      <c r="AY268"/>
      <c r="AZ268"/>
      <c r="BA268" t="str">
        <f>IF(Table1[[#This Row],[Cost Centre]]="","","Primary Cost Category")</f>
        <v/>
      </c>
      <c r="BB268" t="str">
        <f>IF(Table1[[#This Row],[Cost Centre]]="","",Table1[[#This Row],[DP-1]])</f>
        <v/>
      </c>
      <c r="BC268"/>
      <c r="BD268" t="str">
        <f>IF(Table1[[#This Row],[Cost Centre]]="","",Table1[[#This Row],[Cost Centre]])</f>
        <v/>
      </c>
      <c r="BE268" t="str">
        <f>IF(Table1[[#This Row],[Cost Centre]]="","",Table1[[#This Row],[Amount-1]])</f>
        <v/>
      </c>
      <c r="BF268"/>
      <c r="BG268"/>
      <c r="BH268"/>
      <c r="BI268"/>
      <c r="BJ268" t="str">
        <f>IF(Table1[[#This Row],[Date]]="","","No")</f>
        <v/>
      </c>
      <c r="BK268" t="str">
        <f>IF(Table1[[#This Row],[Date]]="","",IF(Table1[[#This Row],[Net Amt]]&lt;0,"Yes","No"))</f>
        <v/>
      </c>
      <c r="BL268" t="str">
        <f>IF(Table1[[#This Row],[Date]]="","",$C$3)</f>
        <v/>
      </c>
      <c r="BM268" t="str">
        <f>IF(Table1[[#This Row],[Date]]="","",-Table1[[#This Row],[Amount-1]])</f>
        <v/>
      </c>
      <c r="BO268" t="str">
        <f>IF(Table1[[#This Row],[Transaction Type]]="","",Table1[[#This Row],[Transaction Type]])</f>
        <v/>
      </c>
      <c r="BP268" t="str">
        <f>IF(Table1[[#This Row],[Instrument No.]]="","",Table1[[#This Row],[Instrument No.]])</f>
        <v/>
      </c>
      <c r="BQ268" t="str">
        <f>IF(Table1[[#This Row],[Instrument No.]]="","",Table1[[#This Row],[Amount-2]])</f>
        <v/>
      </c>
      <c r="BR268" t="str">
        <f>IF(Table1[[#This Row],[Instrument date]]="","",TEXT(Table1[[#This Row],[Instrument date]],"yyyymmdd"))</f>
        <v/>
      </c>
      <c r="BU268" s="48"/>
      <c r="BV268" s="48"/>
    </row>
    <row r="269" spans="1:74">
      <c r="A269" s="16">
        <f t="shared" si="4"/>
        <v>264</v>
      </c>
      <c r="B269" s="17"/>
      <c r="C269" s="57"/>
      <c r="D269" s="61"/>
      <c r="E269" s="61"/>
      <c r="F269" s="57"/>
      <c r="G269" s="18"/>
      <c r="H2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69" s="18"/>
      <c r="J269" s="18"/>
      <c r="K269" s="18"/>
      <c r="L269" s="18"/>
      <c r="M269" s="18"/>
      <c r="N269" s="51"/>
      <c r="O269" s="14">
        <f>IF(Table1[[#This Row],[Date]]="",COUNTA(B270:$B$1005),0)</f>
        <v>0</v>
      </c>
      <c r="P269" s="14">
        <f>IF(COUNTA(Table1[[#This Row],[Payments]:[Receipts]])=0,0,(IF(COUNTA(Table1[[#This Row],[Payments]:[Receipts]])&gt;1,1,0)))</f>
        <v>0</v>
      </c>
      <c r="Q269" s="14">
        <f>IF(Table1[[#This Row],[Date]]="",0,IF(AND(Table1[[#This Row],[Date]]&gt;=$Q$2,Table1[[#This Row],[Date]]&lt;=$Q$3),0,1))</f>
        <v>0</v>
      </c>
      <c r="R269" s="14">
        <f>IF(Table1[[#This Row],[Payments]]="",0,IF(ISNUMBER(Table1[[#This Row],[Payments]]),0,1))</f>
        <v>0</v>
      </c>
      <c r="S269" s="14">
        <f>IF(Table1[[#This Row],[Receipts]]="",0,IF(ISNUMBER(Table1[[#This Row],[Receipts]]),0,1))</f>
        <v>0</v>
      </c>
      <c r="T269" s="14">
        <f>IF(LEN(Table1[[#This Row],[Second Ledger]])&gt;0,IF(TYPE(VLOOKUP(Table1[[#This Row],[Second Ledger]],$CZ:$CZ,1,FALSE))=16,1,0),0)</f>
        <v>0</v>
      </c>
      <c r="U269" s="14">
        <f>IF(Table1[[#This Row],[Date]]="",0,IF(Table1[[#This Row],[Voucher Type]]&gt;0,IF(TYPE(VLOOKUP(Table1[[#This Row],[Voucher Type]],Table1[[#All],[Voucher Type Master]],1,FALSE))=16,1,0),0))</f>
        <v>0</v>
      </c>
      <c r="V2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69" s="14">
        <f>IF(LEN(Table1[[#This Row],[Cost Centre]])&gt;0,IF(TYPE(VLOOKUP(Table1[[#This Row],[Cost Centre]],$DA:$DA,1,FALSE))=16,1,0),0)</f>
        <v>0</v>
      </c>
      <c r="X269" s="14">
        <f>Table1[[#This Row],[Payments]]-Table1[[#This Row],[Receipts]]</f>
        <v>0</v>
      </c>
      <c r="Y269" s="14"/>
      <c r="Z269" s="14"/>
      <c r="AA269" s="14"/>
      <c r="AB269" s="13"/>
      <c r="AC269" s="39"/>
      <c r="AD269" s="39"/>
      <c r="AE269" s="39"/>
      <c r="AF269" s="39"/>
      <c r="AG269" s="42"/>
      <c r="AH2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69" t="str">
        <f>IF(Table1[[#This Row],[Date]]="","",TEXT(Table1[[#This Row],[Date]],"yyyymmdd"))</f>
        <v/>
      </c>
      <c r="AJ269" t="str">
        <f>Table1[[#This Row],[Date2]]</f>
        <v/>
      </c>
      <c r="AK269" t="str">
        <f>IF(Table1[[#This Row],[Date]]="","",Table1[[#This Row],[Voucher Type]])</f>
        <v/>
      </c>
      <c r="AL269" t="str">
        <f>IF(Table1[[#This Row],[Date]]="","",Table1[[#This Row],[Voucher No]])</f>
        <v/>
      </c>
      <c r="AM269" t="str">
        <f>IF(Table1[[#This Row],[Date]]="","",Table1[[#This Row],[Narration]])</f>
        <v/>
      </c>
      <c r="AN269" t="str">
        <f>IF(Table1[[#This Row],[Date]]="","","tallytools-voucherentry-adhjadhh-"&amp;$AH$1&amp;ROW())</f>
        <v/>
      </c>
      <c r="AO269" t="str">
        <f>IF(Table1[[#This Row],[Date]]="","",$AH$1)</f>
        <v/>
      </c>
      <c r="AP269"/>
      <c r="AQ269" t="str">
        <f>IF(Table1[[#This Row],[Date]]="","","No")</f>
        <v/>
      </c>
      <c r="AR269" t="str">
        <f>IF(Table1[[#This Row],[Date]]="","",IF(Table1[[#This Row],[Net Amt]]&lt;0,"No","Yes"))</f>
        <v/>
      </c>
      <c r="AS269" t="str">
        <f>IF(Table1[[#This Row],[Date]]="","",Table1[[#This Row],[Second Ledger]])</f>
        <v/>
      </c>
      <c r="AT269" t="str">
        <f>IF(Table1[[#This Row],[Date]]="","",IF(Table1[[#This Row],[DP-1]]="Yes",-(Table1[[#This Row],[Payments]]+Table1[[#This Row],[Receipts]]),Table1[[#This Row],[Payments]]+Table1[[#This Row],[Receipts]]))</f>
        <v/>
      </c>
      <c r="AU269"/>
      <c r="AV269" t="str">
        <f>IF(Table1[[#This Row],[Bill Ref No]]="","",Table1[[#This Row],[Bill Ref No]])</f>
        <v/>
      </c>
      <c r="AW269" t="str">
        <f>IF(Table1[[#This Row],[Bill ref name]]="","","New Ref")</f>
        <v/>
      </c>
      <c r="AX269" t="str">
        <f>IF(Table1[[#This Row],[Bill ref name]]="","",Table1[[#This Row],[Amount-1]])</f>
        <v/>
      </c>
      <c r="AY269"/>
      <c r="AZ269"/>
      <c r="BA269" t="str">
        <f>IF(Table1[[#This Row],[Cost Centre]]="","","Primary Cost Category")</f>
        <v/>
      </c>
      <c r="BB269" t="str">
        <f>IF(Table1[[#This Row],[Cost Centre]]="","",Table1[[#This Row],[DP-1]])</f>
        <v/>
      </c>
      <c r="BC269"/>
      <c r="BD269" t="str">
        <f>IF(Table1[[#This Row],[Cost Centre]]="","",Table1[[#This Row],[Cost Centre]])</f>
        <v/>
      </c>
      <c r="BE269" t="str">
        <f>IF(Table1[[#This Row],[Cost Centre]]="","",Table1[[#This Row],[Amount-1]])</f>
        <v/>
      </c>
      <c r="BF269"/>
      <c r="BG269"/>
      <c r="BH269"/>
      <c r="BI269"/>
      <c r="BJ269" t="str">
        <f>IF(Table1[[#This Row],[Date]]="","","No")</f>
        <v/>
      </c>
      <c r="BK269" t="str">
        <f>IF(Table1[[#This Row],[Date]]="","",IF(Table1[[#This Row],[Net Amt]]&lt;0,"Yes","No"))</f>
        <v/>
      </c>
      <c r="BL269" t="str">
        <f>IF(Table1[[#This Row],[Date]]="","",$C$3)</f>
        <v/>
      </c>
      <c r="BM269" t="str">
        <f>IF(Table1[[#This Row],[Date]]="","",-Table1[[#This Row],[Amount-1]])</f>
        <v/>
      </c>
      <c r="BO269" t="str">
        <f>IF(Table1[[#This Row],[Transaction Type]]="","",Table1[[#This Row],[Transaction Type]])</f>
        <v/>
      </c>
      <c r="BP269" t="str">
        <f>IF(Table1[[#This Row],[Instrument No.]]="","",Table1[[#This Row],[Instrument No.]])</f>
        <v/>
      </c>
      <c r="BQ269" t="str">
        <f>IF(Table1[[#This Row],[Instrument No.]]="","",Table1[[#This Row],[Amount-2]])</f>
        <v/>
      </c>
      <c r="BR269" t="str">
        <f>IF(Table1[[#This Row],[Instrument date]]="","",TEXT(Table1[[#This Row],[Instrument date]],"yyyymmdd"))</f>
        <v/>
      </c>
      <c r="BU269" s="48"/>
      <c r="BV269" s="48"/>
    </row>
    <row r="270" spans="1:74">
      <c r="A270" s="16">
        <f t="shared" si="4"/>
        <v>265</v>
      </c>
      <c r="B270" s="17"/>
      <c r="C270" s="57"/>
      <c r="D270" s="61"/>
      <c r="E270" s="61"/>
      <c r="F270" s="57"/>
      <c r="G270" s="18"/>
      <c r="H2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0" s="18"/>
      <c r="J270" s="18"/>
      <c r="K270" s="18"/>
      <c r="L270" s="18"/>
      <c r="M270" s="18"/>
      <c r="N270" s="51"/>
      <c r="O270" s="14">
        <f>IF(Table1[[#This Row],[Date]]="",COUNTA(B271:$B$1005),0)</f>
        <v>0</v>
      </c>
      <c r="P270" s="14">
        <f>IF(COUNTA(Table1[[#This Row],[Payments]:[Receipts]])=0,0,(IF(COUNTA(Table1[[#This Row],[Payments]:[Receipts]])&gt;1,1,0)))</f>
        <v>0</v>
      </c>
      <c r="Q270" s="14">
        <f>IF(Table1[[#This Row],[Date]]="",0,IF(AND(Table1[[#This Row],[Date]]&gt;=$Q$2,Table1[[#This Row],[Date]]&lt;=$Q$3),0,1))</f>
        <v>0</v>
      </c>
      <c r="R270" s="14">
        <f>IF(Table1[[#This Row],[Payments]]="",0,IF(ISNUMBER(Table1[[#This Row],[Payments]]),0,1))</f>
        <v>0</v>
      </c>
      <c r="S270" s="14">
        <f>IF(Table1[[#This Row],[Receipts]]="",0,IF(ISNUMBER(Table1[[#This Row],[Receipts]]),0,1))</f>
        <v>0</v>
      </c>
      <c r="T270" s="14">
        <f>IF(LEN(Table1[[#This Row],[Second Ledger]])&gt;0,IF(TYPE(VLOOKUP(Table1[[#This Row],[Second Ledger]],$CZ:$CZ,1,FALSE))=16,1,0),0)</f>
        <v>0</v>
      </c>
      <c r="U270" s="14">
        <f>IF(Table1[[#This Row],[Date]]="",0,IF(Table1[[#This Row],[Voucher Type]]&gt;0,IF(TYPE(VLOOKUP(Table1[[#This Row],[Voucher Type]],Table1[[#All],[Voucher Type Master]],1,FALSE))=16,1,0),0))</f>
        <v>0</v>
      </c>
      <c r="V2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0" s="14">
        <f>IF(LEN(Table1[[#This Row],[Cost Centre]])&gt;0,IF(TYPE(VLOOKUP(Table1[[#This Row],[Cost Centre]],$DA:$DA,1,FALSE))=16,1,0),0)</f>
        <v>0</v>
      </c>
      <c r="X270" s="14">
        <f>Table1[[#This Row],[Payments]]-Table1[[#This Row],[Receipts]]</f>
        <v>0</v>
      </c>
      <c r="Y270" s="14"/>
      <c r="Z270" s="14"/>
      <c r="AA270" s="14"/>
      <c r="AB270" s="13"/>
      <c r="AC270" s="39"/>
      <c r="AD270" s="39"/>
      <c r="AE270" s="39"/>
      <c r="AF270" s="39"/>
      <c r="AG270" s="42"/>
      <c r="AH2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0" t="str">
        <f>IF(Table1[[#This Row],[Date]]="","",TEXT(Table1[[#This Row],[Date]],"yyyymmdd"))</f>
        <v/>
      </c>
      <c r="AJ270" t="str">
        <f>Table1[[#This Row],[Date2]]</f>
        <v/>
      </c>
      <c r="AK270" t="str">
        <f>IF(Table1[[#This Row],[Date]]="","",Table1[[#This Row],[Voucher Type]])</f>
        <v/>
      </c>
      <c r="AL270" t="str">
        <f>IF(Table1[[#This Row],[Date]]="","",Table1[[#This Row],[Voucher No]])</f>
        <v/>
      </c>
      <c r="AM270" t="str">
        <f>IF(Table1[[#This Row],[Date]]="","",Table1[[#This Row],[Narration]])</f>
        <v/>
      </c>
      <c r="AN270" t="str">
        <f>IF(Table1[[#This Row],[Date]]="","","tallytools-voucherentry-adhjadhh-"&amp;$AH$1&amp;ROW())</f>
        <v/>
      </c>
      <c r="AO270" t="str">
        <f>IF(Table1[[#This Row],[Date]]="","",$AH$1)</f>
        <v/>
      </c>
      <c r="AP270"/>
      <c r="AQ270" t="str">
        <f>IF(Table1[[#This Row],[Date]]="","","No")</f>
        <v/>
      </c>
      <c r="AR270" t="str">
        <f>IF(Table1[[#This Row],[Date]]="","",IF(Table1[[#This Row],[Net Amt]]&lt;0,"No","Yes"))</f>
        <v/>
      </c>
      <c r="AS270" t="str">
        <f>IF(Table1[[#This Row],[Date]]="","",Table1[[#This Row],[Second Ledger]])</f>
        <v/>
      </c>
      <c r="AT270" t="str">
        <f>IF(Table1[[#This Row],[Date]]="","",IF(Table1[[#This Row],[DP-1]]="Yes",-(Table1[[#This Row],[Payments]]+Table1[[#This Row],[Receipts]]),Table1[[#This Row],[Payments]]+Table1[[#This Row],[Receipts]]))</f>
        <v/>
      </c>
      <c r="AU270"/>
      <c r="AV270" t="str">
        <f>IF(Table1[[#This Row],[Bill Ref No]]="","",Table1[[#This Row],[Bill Ref No]])</f>
        <v/>
      </c>
      <c r="AW270" t="str">
        <f>IF(Table1[[#This Row],[Bill ref name]]="","","New Ref")</f>
        <v/>
      </c>
      <c r="AX270" t="str">
        <f>IF(Table1[[#This Row],[Bill ref name]]="","",Table1[[#This Row],[Amount-1]])</f>
        <v/>
      </c>
      <c r="AY270"/>
      <c r="AZ270"/>
      <c r="BA270" t="str">
        <f>IF(Table1[[#This Row],[Cost Centre]]="","","Primary Cost Category")</f>
        <v/>
      </c>
      <c r="BB270" t="str">
        <f>IF(Table1[[#This Row],[Cost Centre]]="","",Table1[[#This Row],[DP-1]])</f>
        <v/>
      </c>
      <c r="BC270"/>
      <c r="BD270" t="str">
        <f>IF(Table1[[#This Row],[Cost Centre]]="","",Table1[[#This Row],[Cost Centre]])</f>
        <v/>
      </c>
      <c r="BE270" t="str">
        <f>IF(Table1[[#This Row],[Cost Centre]]="","",Table1[[#This Row],[Amount-1]])</f>
        <v/>
      </c>
      <c r="BF270"/>
      <c r="BG270"/>
      <c r="BH270"/>
      <c r="BI270"/>
      <c r="BJ270" t="str">
        <f>IF(Table1[[#This Row],[Date]]="","","No")</f>
        <v/>
      </c>
      <c r="BK270" t="str">
        <f>IF(Table1[[#This Row],[Date]]="","",IF(Table1[[#This Row],[Net Amt]]&lt;0,"Yes","No"))</f>
        <v/>
      </c>
      <c r="BL270" t="str">
        <f>IF(Table1[[#This Row],[Date]]="","",$C$3)</f>
        <v/>
      </c>
      <c r="BM270" t="str">
        <f>IF(Table1[[#This Row],[Date]]="","",-Table1[[#This Row],[Amount-1]])</f>
        <v/>
      </c>
      <c r="BO270" t="str">
        <f>IF(Table1[[#This Row],[Transaction Type]]="","",Table1[[#This Row],[Transaction Type]])</f>
        <v/>
      </c>
      <c r="BP270" t="str">
        <f>IF(Table1[[#This Row],[Instrument No.]]="","",Table1[[#This Row],[Instrument No.]])</f>
        <v/>
      </c>
      <c r="BQ270" t="str">
        <f>IF(Table1[[#This Row],[Instrument No.]]="","",Table1[[#This Row],[Amount-2]])</f>
        <v/>
      </c>
      <c r="BR270" t="str">
        <f>IF(Table1[[#This Row],[Instrument date]]="","",TEXT(Table1[[#This Row],[Instrument date]],"yyyymmdd"))</f>
        <v/>
      </c>
      <c r="BU270" s="48"/>
      <c r="BV270" s="48"/>
    </row>
    <row r="271" spans="1:74">
      <c r="A271" s="16">
        <f t="shared" si="4"/>
        <v>266</v>
      </c>
      <c r="B271" s="17"/>
      <c r="C271" s="57"/>
      <c r="D271" s="61"/>
      <c r="E271" s="61"/>
      <c r="F271" s="57"/>
      <c r="G271" s="18"/>
      <c r="H2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1" s="18"/>
      <c r="J271" s="18"/>
      <c r="K271" s="18"/>
      <c r="L271" s="18"/>
      <c r="M271" s="18"/>
      <c r="N271" s="51"/>
      <c r="O271" s="14">
        <f>IF(Table1[[#This Row],[Date]]="",COUNTA(B272:$B$1005),0)</f>
        <v>0</v>
      </c>
      <c r="P271" s="14">
        <f>IF(COUNTA(Table1[[#This Row],[Payments]:[Receipts]])=0,0,(IF(COUNTA(Table1[[#This Row],[Payments]:[Receipts]])&gt;1,1,0)))</f>
        <v>0</v>
      </c>
      <c r="Q271" s="14">
        <f>IF(Table1[[#This Row],[Date]]="",0,IF(AND(Table1[[#This Row],[Date]]&gt;=$Q$2,Table1[[#This Row],[Date]]&lt;=$Q$3),0,1))</f>
        <v>0</v>
      </c>
      <c r="R271" s="14">
        <f>IF(Table1[[#This Row],[Payments]]="",0,IF(ISNUMBER(Table1[[#This Row],[Payments]]),0,1))</f>
        <v>0</v>
      </c>
      <c r="S271" s="14">
        <f>IF(Table1[[#This Row],[Receipts]]="",0,IF(ISNUMBER(Table1[[#This Row],[Receipts]]),0,1))</f>
        <v>0</v>
      </c>
      <c r="T271" s="14">
        <f>IF(LEN(Table1[[#This Row],[Second Ledger]])&gt;0,IF(TYPE(VLOOKUP(Table1[[#This Row],[Second Ledger]],$CZ:$CZ,1,FALSE))=16,1,0),0)</f>
        <v>0</v>
      </c>
      <c r="U271" s="14">
        <f>IF(Table1[[#This Row],[Date]]="",0,IF(Table1[[#This Row],[Voucher Type]]&gt;0,IF(TYPE(VLOOKUP(Table1[[#This Row],[Voucher Type]],Table1[[#All],[Voucher Type Master]],1,FALSE))=16,1,0),0))</f>
        <v>0</v>
      </c>
      <c r="V2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1" s="14">
        <f>IF(LEN(Table1[[#This Row],[Cost Centre]])&gt;0,IF(TYPE(VLOOKUP(Table1[[#This Row],[Cost Centre]],$DA:$DA,1,FALSE))=16,1,0),0)</f>
        <v>0</v>
      </c>
      <c r="X271" s="14">
        <f>Table1[[#This Row],[Payments]]-Table1[[#This Row],[Receipts]]</f>
        <v>0</v>
      </c>
      <c r="Y271" s="14"/>
      <c r="Z271" s="14"/>
      <c r="AA271" s="14"/>
      <c r="AB271" s="13"/>
      <c r="AC271" s="39"/>
      <c r="AD271" s="39"/>
      <c r="AE271" s="39"/>
      <c r="AF271" s="39"/>
      <c r="AG271" s="42"/>
      <c r="AH2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1" t="str">
        <f>IF(Table1[[#This Row],[Date]]="","",TEXT(Table1[[#This Row],[Date]],"yyyymmdd"))</f>
        <v/>
      </c>
      <c r="AJ271" t="str">
        <f>Table1[[#This Row],[Date2]]</f>
        <v/>
      </c>
      <c r="AK271" t="str">
        <f>IF(Table1[[#This Row],[Date]]="","",Table1[[#This Row],[Voucher Type]])</f>
        <v/>
      </c>
      <c r="AL271" t="str">
        <f>IF(Table1[[#This Row],[Date]]="","",Table1[[#This Row],[Voucher No]])</f>
        <v/>
      </c>
      <c r="AM271" t="str">
        <f>IF(Table1[[#This Row],[Date]]="","",Table1[[#This Row],[Narration]])</f>
        <v/>
      </c>
      <c r="AN271" t="str">
        <f>IF(Table1[[#This Row],[Date]]="","","tallytools-voucherentry-adhjadhh-"&amp;$AH$1&amp;ROW())</f>
        <v/>
      </c>
      <c r="AO271" t="str">
        <f>IF(Table1[[#This Row],[Date]]="","",$AH$1)</f>
        <v/>
      </c>
      <c r="AP271"/>
      <c r="AQ271" t="str">
        <f>IF(Table1[[#This Row],[Date]]="","","No")</f>
        <v/>
      </c>
      <c r="AR271" t="str">
        <f>IF(Table1[[#This Row],[Date]]="","",IF(Table1[[#This Row],[Net Amt]]&lt;0,"No","Yes"))</f>
        <v/>
      </c>
      <c r="AS271" t="str">
        <f>IF(Table1[[#This Row],[Date]]="","",Table1[[#This Row],[Second Ledger]])</f>
        <v/>
      </c>
      <c r="AT271" t="str">
        <f>IF(Table1[[#This Row],[Date]]="","",IF(Table1[[#This Row],[DP-1]]="Yes",-(Table1[[#This Row],[Payments]]+Table1[[#This Row],[Receipts]]),Table1[[#This Row],[Payments]]+Table1[[#This Row],[Receipts]]))</f>
        <v/>
      </c>
      <c r="AU271"/>
      <c r="AV271" t="str">
        <f>IF(Table1[[#This Row],[Bill Ref No]]="","",Table1[[#This Row],[Bill Ref No]])</f>
        <v/>
      </c>
      <c r="AW271" t="str">
        <f>IF(Table1[[#This Row],[Bill ref name]]="","","New Ref")</f>
        <v/>
      </c>
      <c r="AX271" t="str">
        <f>IF(Table1[[#This Row],[Bill ref name]]="","",Table1[[#This Row],[Amount-1]])</f>
        <v/>
      </c>
      <c r="AY271"/>
      <c r="AZ271"/>
      <c r="BA271" t="str">
        <f>IF(Table1[[#This Row],[Cost Centre]]="","","Primary Cost Category")</f>
        <v/>
      </c>
      <c r="BB271" t="str">
        <f>IF(Table1[[#This Row],[Cost Centre]]="","",Table1[[#This Row],[DP-1]])</f>
        <v/>
      </c>
      <c r="BC271"/>
      <c r="BD271" t="str">
        <f>IF(Table1[[#This Row],[Cost Centre]]="","",Table1[[#This Row],[Cost Centre]])</f>
        <v/>
      </c>
      <c r="BE271" t="str">
        <f>IF(Table1[[#This Row],[Cost Centre]]="","",Table1[[#This Row],[Amount-1]])</f>
        <v/>
      </c>
      <c r="BF271"/>
      <c r="BG271"/>
      <c r="BH271"/>
      <c r="BI271"/>
      <c r="BJ271" t="str">
        <f>IF(Table1[[#This Row],[Date]]="","","No")</f>
        <v/>
      </c>
      <c r="BK271" t="str">
        <f>IF(Table1[[#This Row],[Date]]="","",IF(Table1[[#This Row],[Net Amt]]&lt;0,"Yes","No"))</f>
        <v/>
      </c>
      <c r="BL271" t="str">
        <f>IF(Table1[[#This Row],[Date]]="","",$C$3)</f>
        <v/>
      </c>
      <c r="BM271" t="str">
        <f>IF(Table1[[#This Row],[Date]]="","",-Table1[[#This Row],[Amount-1]])</f>
        <v/>
      </c>
      <c r="BO271" t="str">
        <f>IF(Table1[[#This Row],[Transaction Type]]="","",Table1[[#This Row],[Transaction Type]])</f>
        <v/>
      </c>
      <c r="BP271" t="str">
        <f>IF(Table1[[#This Row],[Instrument No.]]="","",Table1[[#This Row],[Instrument No.]])</f>
        <v/>
      </c>
      <c r="BQ271" t="str">
        <f>IF(Table1[[#This Row],[Instrument No.]]="","",Table1[[#This Row],[Amount-2]])</f>
        <v/>
      </c>
      <c r="BR271" t="str">
        <f>IF(Table1[[#This Row],[Instrument date]]="","",TEXT(Table1[[#This Row],[Instrument date]],"yyyymmdd"))</f>
        <v/>
      </c>
      <c r="BU271" s="48"/>
      <c r="BV271" s="48"/>
    </row>
    <row r="272" spans="1:74">
      <c r="A272" s="16">
        <f t="shared" si="4"/>
        <v>267</v>
      </c>
      <c r="B272" s="17"/>
      <c r="C272" s="57"/>
      <c r="D272" s="61"/>
      <c r="E272" s="61"/>
      <c r="F272" s="57"/>
      <c r="G272" s="18"/>
      <c r="H2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2" s="18"/>
      <c r="J272" s="18"/>
      <c r="K272" s="18"/>
      <c r="L272" s="18"/>
      <c r="M272" s="18"/>
      <c r="N272" s="51"/>
      <c r="O272" s="14">
        <f>IF(Table1[[#This Row],[Date]]="",COUNTA(B273:$B$1005),0)</f>
        <v>0</v>
      </c>
      <c r="P272" s="14">
        <f>IF(COUNTA(Table1[[#This Row],[Payments]:[Receipts]])=0,0,(IF(COUNTA(Table1[[#This Row],[Payments]:[Receipts]])&gt;1,1,0)))</f>
        <v>0</v>
      </c>
      <c r="Q272" s="14">
        <f>IF(Table1[[#This Row],[Date]]="",0,IF(AND(Table1[[#This Row],[Date]]&gt;=$Q$2,Table1[[#This Row],[Date]]&lt;=$Q$3),0,1))</f>
        <v>0</v>
      </c>
      <c r="R272" s="14">
        <f>IF(Table1[[#This Row],[Payments]]="",0,IF(ISNUMBER(Table1[[#This Row],[Payments]]),0,1))</f>
        <v>0</v>
      </c>
      <c r="S272" s="14">
        <f>IF(Table1[[#This Row],[Receipts]]="",0,IF(ISNUMBER(Table1[[#This Row],[Receipts]]),0,1))</f>
        <v>0</v>
      </c>
      <c r="T272" s="14">
        <f>IF(LEN(Table1[[#This Row],[Second Ledger]])&gt;0,IF(TYPE(VLOOKUP(Table1[[#This Row],[Second Ledger]],$CZ:$CZ,1,FALSE))=16,1,0),0)</f>
        <v>0</v>
      </c>
      <c r="U272" s="14">
        <f>IF(Table1[[#This Row],[Date]]="",0,IF(Table1[[#This Row],[Voucher Type]]&gt;0,IF(TYPE(VLOOKUP(Table1[[#This Row],[Voucher Type]],Table1[[#All],[Voucher Type Master]],1,FALSE))=16,1,0),0))</f>
        <v>0</v>
      </c>
      <c r="V2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2" s="14">
        <f>IF(LEN(Table1[[#This Row],[Cost Centre]])&gt;0,IF(TYPE(VLOOKUP(Table1[[#This Row],[Cost Centre]],$DA:$DA,1,FALSE))=16,1,0),0)</f>
        <v>0</v>
      </c>
      <c r="X272" s="14">
        <f>Table1[[#This Row],[Payments]]-Table1[[#This Row],[Receipts]]</f>
        <v>0</v>
      </c>
      <c r="Y272" s="14"/>
      <c r="Z272" s="14"/>
      <c r="AA272" s="14"/>
      <c r="AB272" s="13"/>
      <c r="AC272" s="39"/>
      <c r="AD272" s="39"/>
      <c r="AE272" s="39"/>
      <c r="AF272" s="39"/>
      <c r="AG272" s="42"/>
      <c r="AH2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2" t="str">
        <f>IF(Table1[[#This Row],[Date]]="","",TEXT(Table1[[#This Row],[Date]],"yyyymmdd"))</f>
        <v/>
      </c>
      <c r="AJ272" t="str">
        <f>Table1[[#This Row],[Date2]]</f>
        <v/>
      </c>
      <c r="AK272" t="str">
        <f>IF(Table1[[#This Row],[Date]]="","",Table1[[#This Row],[Voucher Type]])</f>
        <v/>
      </c>
      <c r="AL272" t="str">
        <f>IF(Table1[[#This Row],[Date]]="","",Table1[[#This Row],[Voucher No]])</f>
        <v/>
      </c>
      <c r="AM272" t="str">
        <f>IF(Table1[[#This Row],[Date]]="","",Table1[[#This Row],[Narration]])</f>
        <v/>
      </c>
      <c r="AN272" t="str">
        <f>IF(Table1[[#This Row],[Date]]="","","tallytools-voucherentry-adhjadhh-"&amp;$AH$1&amp;ROW())</f>
        <v/>
      </c>
      <c r="AO272" t="str">
        <f>IF(Table1[[#This Row],[Date]]="","",$AH$1)</f>
        <v/>
      </c>
      <c r="AP272"/>
      <c r="AQ272" t="str">
        <f>IF(Table1[[#This Row],[Date]]="","","No")</f>
        <v/>
      </c>
      <c r="AR272" t="str">
        <f>IF(Table1[[#This Row],[Date]]="","",IF(Table1[[#This Row],[Net Amt]]&lt;0,"No","Yes"))</f>
        <v/>
      </c>
      <c r="AS272" t="str">
        <f>IF(Table1[[#This Row],[Date]]="","",Table1[[#This Row],[Second Ledger]])</f>
        <v/>
      </c>
      <c r="AT272" t="str">
        <f>IF(Table1[[#This Row],[Date]]="","",IF(Table1[[#This Row],[DP-1]]="Yes",-(Table1[[#This Row],[Payments]]+Table1[[#This Row],[Receipts]]),Table1[[#This Row],[Payments]]+Table1[[#This Row],[Receipts]]))</f>
        <v/>
      </c>
      <c r="AU272"/>
      <c r="AV272" t="str">
        <f>IF(Table1[[#This Row],[Bill Ref No]]="","",Table1[[#This Row],[Bill Ref No]])</f>
        <v/>
      </c>
      <c r="AW272" t="str">
        <f>IF(Table1[[#This Row],[Bill ref name]]="","","New Ref")</f>
        <v/>
      </c>
      <c r="AX272" t="str">
        <f>IF(Table1[[#This Row],[Bill ref name]]="","",Table1[[#This Row],[Amount-1]])</f>
        <v/>
      </c>
      <c r="AY272"/>
      <c r="AZ272"/>
      <c r="BA272" t="str">
        <f>IF(Table1[[#This Row],[Cost Centre]]="","","Primary Cost Category")</f>
        <v/>
      </c>
      <c r="BB272" t="str">
        <f>IF(Table1[[#This Row],[Cost Centre]]="","",Table1[[#This Row],[DP-1]])</f>
        <v/>
      </c>
      <c r="BC272"/>
      <c r="BD272" t="str">
        <f>IF(Table1[[#This Row],[Cost Centre]]="","",Table1[[#This Row],[Cost Centre]])</f>
        <v/>
      </c>
      <c r="BE272" t="str">
        <f>IF(Table1[[#This Row],[Cost Centre]]="","",Table1[[#This Row],[Amount-1]])</f>
        <v/>
      </c>
      <c r="BF272"/>
      <c r="BG272"/>
      <c r="BH272"/>
      <c r="BI272"/>
      <c r="BJ272" t="str">
        <f>IF(Table1[[#This Row],[Date]]="","","No")</f>
        <v/>
      </c>
      <c r="BK272" t="str">
        <f>IF(Table1[[#This Row],[Date]]="","",IF(Table1[[#This Row],[Net Amt]]&lt;0,"Yes","No"))</f>
        <v/>
      </c>
      <c r="BL272" t="str">
        <f>IF(Table1[[#This Row],[Date]]="","",$C$3)</f>
        <v/>
      </c>
      <c r="BM272" t="str">
        <f>IF(Table1[[#This Row],[Date]]="","",-Table1[[#This Row],[Amount-1]])</f>
        <v/>
      </c>
      <c r="BO272" t="str">
        <f>IF(Table1[[#This Row],[Transaction Type]]="","",Table1[[#This Row],[Transaction Type]])</f>
        <v/>
      </c>
      <c r="BP272" t="str">
        <f>IF(Table1[[#This Row],[Instrument No.]]="","",Table1[[#This Row],[Instrument No.]])</f>
        <v/>
      </c>
      <c r="BQ272" t="str">
        <f>IF(Table1[[#This Row],[Instrument No.]]="","",Table1[[#This Row],[Amount-2]])</f>
        <v/>
      </c>
      <c r="BR272" t="str">
        <f>IF(Table1[[#This Row],[Instrument date]]="","",TEXT(Table1[[#This Row],[Instrument date]],"yyyymmdd"))</f>
        <v/>
      </c>
      <c r="BU272" s="48"/>
      <c r="BV272" s="48"/>
    </row>
    <row r="273" spans="1:74">
      <c r="A273" s="16">
        <f t="shared" si="4"/>
        <v>268</v>
      </c>
      <c r="B273" s="17"/>
      <c r="C273" s="57"/>
      <c r="D273" s="61"/>
      <c r="E273" s="61"/>
      <c r="F273" s="57"/>
      <c r="G273" s="18"/>
      <c r="H2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3" s="18"/>
      <c r="J273" s="18"/>
      <c r="K273" s="18"/>
      <c r="L273" s="18"/>
      <c r="M273" s="18"/>
      <c r="N273" s="51"/>
      <c r="O273" s="14">
        <f>IF(Table1[[#This Row],[Date]]="",COUNTA(B274:$B$1005),0)</f>
        <v>0</v>
      </c>
      <c r="P273" s="14">
        <f>IF(COUNTA(Table1[[#This Row],[Payments]:[Receipts]])=0,0,(IF(COUNTA(Table1[[#This Row],[Payments]:[Receipts]])&gt;1,1,0)))</f>
        <v>0</v>
      </c>
      <c r="Q273" s="14">
        <f>IF(Table1[[#This Row],[Date]]="",0,IF(AND(Table1[[#This Row],[Date]]&gt;=$Q$2,Table1[[#This Row],[Date]]&lt;=$Q$3),0,1))</f>
        <v>0</v>
      </c>
      <c r="R273" s="14">
        <f>IF(Table1[[#This Row],[Payments]]="",0,IF(ISNUMBER(Table1[[#This Row],[Payments]]),0,1))</f>
        <v>0</v>
      </c>
      <c r="S273" s="14">
        <f>IF(Table1[[#This Row],[Receipts]]="",0,IF(ISNUMBER(Table1[[#This Row],[Receipts]]),0,1))</f>
        <v>0</v>
      </c>
      <c r="T273" s="14">
        <f>IF(LEN(Table1[[#This Row],[Second Ledger]])&gt;0,IF(TYPE(VLOOKUP(Table1[[#This Row],[Second Ledger]],$CZ:$CZ,1,FALSE))=16,1,0),0)</f>
        <v>0</v>
      </c>
      <c r="U273" s="14">
        <f>IF(Table1[[#This Row],[Date]]="",0,IF(Table1[[#This Row],[Voucher Type]]&gt;0,IF(TYPE(VLOOKUP(Table1[[#This Row],[Voucher Type]],Table1[[#All],[Voucher Type Master]],1,FALSE))=16,1,0),0))</f>
        <v>0</v>
      </c>
      <c r="V2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3" s="14">
        <f>IF(LEN(Table1[[#This Row],[Cost Centre]])&gt;0,IF(TYPE(VLOOKUP(Table1[[#This Row],[Cost Centre]],$DA:$DA,1,FALSE))=16,1,0),0)</f>
        <v>0</v>
      </c>
      <c r="X273" s="14">
        <f>Table1[[#This Row],[Payments]]-Table1[[#This Row],[Receipts]]</f>
        <v>0</v>
      </c>
      <c r="Y273" s="14"/>
      <c r="Z273" s="14"/>
      <c r="AA273" s="14"/>
      <c r="AB273" s="13"/>
      <c r="AC273" s="39"/>
      <c r="AD273" s="39"/>
      <c r="AE273" s="39"/>
      <c r="AF273" s="39"/>
      <c r="AG273" s="42"/>
      <c r="AH2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3" t="str">
        <f>IF(Table1[[#This Row],[Date]]="","",TEXT(Table1[[#This Row],[Date]],"yyyymmdd"))</f>
        <v/>
      </c>
      <c r="AJ273" t="str">
        <f>Table1[[#This Row],[Date2]]</f>
        <v/>
      </c>
      <c r="AK273" t="str">
        <f>IF(Table1[[#This Row],[Date]]="","",Table1[[#This Row],[Voucher Type]])</f>
        <v/>
      </c>
      <c r="AL273" t="str">
        <f>IF(Table1[[#This Row],[Date]]="","",Table1[[#This Row],[Voucher No]])</f>
        <v/>
      </c>
      <c r="AM273" t="str">
        <f>IF(Table1[[#This Row],[Date]]="","",Table1[[#This Row],[Narration]])</f>
        <v/>
      </c>
      <c r="AN273" t="str">
        <f>IF(Table1[[#This Row],[Date]]="","","tallytools-voucherentry-adhjadhh-"&amp;$AH$1&amp;ROW())</f>
        <v/>
      </c>
      <c r="AO273" t="str">
        <f>IF(Table1[[#This Row],[Date]]="","",$AH$1)</f>
        <v/>
      </c>
      <c r="AP273"/>
      <c r="AQ273" t="str">
        <f>IF(Table1[[#This Row],[Date]]="","","No")</f>
        <v/>
      </c>
      <c r="AR273" t="str">
        <f>IF(Table1[[#This Row],[Date]]="","",IF(Table1[[#This Row],[Net Amt]]&lt;0,"No","Yes"))</f>
        <v/>
      </c>
      <c r="AS273" t="str">
        <f>IF(Table1[[#This Row],[Date]]="","",Table1[[#This Row],[Second Ledger]])</f>
        <v/>
      </c>
      <c r="AT273" t="str">
        <f>IF(Table1[[#This Row],[Date]]="","",IF(Table1[[#This Row],[DP-1]]="Yes",-(Table1[[#This Row],[Payments]]+Table1[[#This Row],[Receipts]]),Table1[[#This Row],[Payments]]+Table1[[#This Row],[Receipts]]))</f>
        <v/>
      </c>
      <c r="AU273"/>
      <c r="AV273" t="str">
        <f>IF(Table1[[#This Row],[Bill Ref No]]="","",Table1[[#This Row],[Bill Ref No]])</f>
        <v/>
      </c>
      <c r="AW273" t="str">
        <f>IF(Table1[[#This Row],[Bill ref name]]="","","New Ref")</f>
        <v/>
      </c>
      <c r="AX273" t="str">
        <f>IF(Table1[[#This Row],[Bill ref name]]="","",Table1[[#This Row],[Amount-1]])</f>
        <v/>
      </c>
      <c r="AY273"/>
      <c r="AZ273"/>
      <c r="BA273" t="str">
        <f>IF(Table1[[#This Row],[Cost Centre]]="","","Primary Cost Category")</f>
        <v/>
      </c>
      <c r="BB273" t="str">
        <f>IF(Table1[[#This Row],[Cost Centre]]="","",Table1[[#This Row],[DP-1]])</f>
        <v/>
      </c>
      <c r="BC273"/>
      <c r="BD273" t="str">
        <f>IF(Table1[[#This Row],[Cost Centre]]="","",Table1[[#This Row],[Cost Centre]])</f>
        <v/>
      </c>
      <c r="BE273" t="str">
        <f>IF(Table1[[#This Row],[Cost Centre]]="","",Table1[[#This Row],[Amount-1]])</f>
        <v/>
      </c>
      <c r="BF273"/>
      <c r="BG273"/>
      <c r="BH273"/>
      <c r="BI273"/>
      <c r="BJ273" t="str">
        <f>IF(Table1[[#This Row],[Date]]="","","No")</f>
        <v/>
      </c>
      <c r="BK273" t="str">
        <f>IF(Table1[[#This Row],[Date]]="","",IF(Table1[[#This Row],[Net Amt]]&lt;0,"Yes","No"))</f>
        <v/>
      </c>
      <c r="BL273" t="str">
        <f>IF(Table1[[#This Row],[Date]]="","",$C$3)</f>
        <v/>
      </c>
      <c r="BM273" t="str">
        <f>IF(Table1[[#This Row],[Date]]="","",-Table1[[#This Row],[Amount-1]])</f>
        <v/>
      </c>
      <c r="BO273" t="str">
        <f>IF(Table1[[#This Row],[Transaction Type]]="","",Table1[[#This Row],[Transaction Type]])</f>
        <v/>
      </c>
      <c r="BP273" t="str">
        <f>IF(Table1[[#This Row],[Instrument No.]]="","",Table1[[#This Row],[Instrument No.]])</f>
        <v/>
      </c>
      <c r="BQ273" t="str">
        <f>IF(Table1[[#This Row],[Instrument No.]]="","",Table1[[#This Row],[Amount-2]])</f>
        <v/>
      </c>
      <c r="BR273" t="str">
        <f>IF(Table1[[#This Row],[Instrument date]]="","",TEXT(Table1[[#This Row],[Instrument date]],"yyyymmdd"))</f>
        <v/>
      </c>
      <c r="BU273" s="48"/>
      <c r="BV273" s="48"/>
    </row>
    <row r="274" spans="1:74">
      <c r="A274" s="16">
        <f t="shared" si="4"/>
        <v>269</v>
      </c>
      <c r="B274" s="17"/>
      <c r="C274" s="57"/>
      <c r="D274" s="61"/>
      <c r="E274" s="61"/>
      <c r="F274" s="57"/>
      <c r="G274" s="18"/>
      <c r="H2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4" s="18"/>
      <c r="J274" s="18"/>
      <c r="K274" s="18"/>
      <c r="L274" s="18"/>
      <c r="M274" s="18"/>
      <c r="N274" s="51"/>
      <c r="O274" s="14">
        <f>IF(Table1[[#This Row],[Date]]="",COUNTA(B275:$B$1005),0)</f>
        <v>0</v>
      </c>
      <c r="P274" s="14">
        <f>IF(COUNTA(Table1[[#This Row],[Payments]:[Receipts]])=0,0,(IF(COUNTA(Table1[[#This Row],[Payments]:[Receipts]])&gt;1,1,0)))</f>
        <v>0</v>
      </c>
      <c r="Q274" s="14">
        <f>IF(Table1[[#This Row],[Date]]="",0,IF(AND(Table1[[#This Row],[Date]]&gt;=$Q$2,Table1[[#This Row],[Date]]&lt;=$Q$3),0,1))</f>
        <v>0</v>
      </c>
      <c r="R274" s="14">
        <f>IF(Table1[[#This Row],[Payments]]="",0,IF(ISNUMBER(Table1[[#This Row],[Payments]]),0,1))</f>
        <v>0</v>
      </c>
      <c r="S274" s="14">
        <f>IF(Table1[[#This Row],[Receipts]]="",0,IF(ISNUMBER(Table1[[#This Row],[Receipts]]),0,1))</f>
        <v>0</v>
      </c>
      <c r="T274" s="14">
        <f>IF(LEN(Table1[[#This Row],[Second Ledger]])&gt;0,IF(TYPE(VLOOKUP(Table1[[#This Row],[Second Ledger]],$CZ:$CZ,1,FALSE))=16,1,0),0)</f>
        <v>0</v>
      </c>
      <c r="U274" s="14">
        <f>IF(Table1[[#This Row],[Date]]="",0,IF(Table1[[#This Row],[Voucher Type]]&gt;0,IF(TYPE(VLOOKUP(Table1[[#This Row],[Voucher Type]],Table1[[#All],[Voucher Type Master]],1,FALSE))=16,1,0),0))</f>
        <v>0</v>
      </c>
      <c r="V2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4" s="14">
        <f>IF(LEN(Table1[[#This Row],[Cost Centre]])&gt;0,IF(TYPE(VLOOKUP(Table1[[#This Row],[Cost Centre]],$DA:$DA,1,FALSE))=16,1,0),0)</f>
        <v>0</v>
      </c>
      <c r="X274" s="14">
        <f>Table1[[#This Row],[Payments]]-Table1[[#This Row],[Receipts]]</f>
        <v>0</v>
      </c>
      <c r="Y274" s="14"/>
      <c r="Z274" s="14"/>
      <c r="AA274" s="14"/>
      <c r="AB274" s="13"/>
      <c r="AC274" s="39"/>
      <c r="AD274" s="39"/>
      <c r="AE274" s="39"/>
      <c r="AF274" s="39"/>
      <c r="AG274" s="42"/>
      <c r="AH2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4" t="str">
        <f>IF(Table1[[#This Row],[Date]]="","",TEXT(Table1[[#This Row],[Date]],"yyyymmdd"))</f>
        <v/>
      </c>
      <c r="AJ274" t="str">
        <f>Table1[[#This Row],[Date2]]</f>
        <v/>
      </c>
      <c r="AK274" t="str">
        <f>IF(Table1[[#This Row],[Date]]="","",Table1[[#This Row],[Voucher Type]])</f>
        <v/>
      </c>
      <c r="AL274" t="str">
        <f>IF(Table1[[#This Row],[Date]]="","",Table1[[#This Row],[Voucher No]])</f>
        <v/>
      </c>
      <c r="AM274" t="str">
        <f>IF(Table1[[#This Row],[Date]]="","",Table1[[#This Row],[Narration]])</f>
        <v/>
      </c>
      <c r="AN274" t="str">
        <f>IF(Table1[[#This Row],[Date]]="","","tallytools-voucherentry-adhjadhh-"&amp;$AH$1&amp;ROW())</f>
        <v/>
      </c>
      <c r="AO274" t="str">
        <f>IF(Table1[[#This Row],[Date]]="","",$AH$1)</f>
        <v/>
      </c>
      <c r="AP274"/>
      <c r="AQ274" t="str">
        <f>IF(Table1[[#This Row],[Date]]="","","No")</f>
        <v/>
      </c>
      <c r="AR274" t="str">
        <f>IF(Table1[[#This Row],[Date]]="","",IF(Table1[[#This Row],[Net Amt]]&lt;0,"No","Yes"))</f>
        <v/>
      </c>
      <c r="AS274" t="str">
        <f>IF(Table1[[#This Row],[Date]]="","",Table1[[#This Row],[Second Ledger]])</f>
        <v/>
      </c>
      <c r="AT274" t="str">
        <f>IF(Table1[[#This Row],[Date]]="","",IF(Table1[[#This Row],[DP-1]]="Yes",-(Table1[[#This Row],[Payments]]+Table1[[#This Row],[Receipts]]),Table1[[#This Row],[Payments]]+Table1[[#This Row],[Receipts]]))</f>
        <v/>
      </c>
      <c r="AU274"/>
      <c r="AV274" t="str">
        <f>IF(Table1[[#This Row],[Bill Ref No]]="","",Table1[[#This Row],[Bill Ref No]])</f>
        <v/>
      </c>
      <c r="AW274" t="str">
        <f>IF(Table1[[#This Row],[Bill ref name]]="","","New Ref")</f>
        <v/>
      </c>
      <c r="AX274" t="str">
        <f>IF(Table1[[#This Row],[Bill ref name]]="","",Table1[[#This Row],[Amount-1]])</f>
        <v/>
      </c>
      <c r="AY274"/>
      <c r="AZ274"/>
      <c r="BA274" t="str">
        <f>IF(Table1[[#This Row],[Cost Centre]]="","","Primary Cost Category")</f>
        <v/>
      </c>
      <c r="BB274" t="str">
        <f>IF(Table1[[#This Row],[Cost Centre]]="","",Table1[[#This Row],[DP-1]])</f>
        <v/>
      </c>
      <c r="BC274"/>
      <c r="BD274" t="str">
        <f>IF(Table1[[#This Row],[Cost Centre]]="","",Table1[[#This Row],[Cost Centre]])</f>
        <v/>
      </c>
      <c r="BE274" t="str">
        <f>IF(Table1[[#This Row],[Cost Centre]]="","",Table1[[#This Row],[Amount-1]])</f>
        <v/>
      </c>
      <c r="BF274"/>
      <c r="BG274"/>
      <c r="BH274"/>
      <c r="BI274"/>
      <c r="BJ274" t="str">
        <f>IF(Table1[[#This Row],[Date]]="","","No")</f>
        <v/>
      </c>
      <c r="BK274" t="str">
        <f>IF(Table1[[#This Row],[Date]]="","",IF(Table1[[#This Row],[Net Amt]]&lt;0,"Yes","No"))</f>
        <v/>
      </c>
      <c r="BL274" t="str">
        <f>IF(Table1[[#This Row],[Date]]="","",$C$3)</f>
        <v/>
      </c>
      <c r="BM274" t="str">
        <f>IF(Table1[[#This Row],[Date]]="","",-Table1[[#This Row],[Amount-1]])</f>
        <v/>
      </c>
      <c r="BO274" t="str">
        <f>IF(Table1[[#This Row],[Transaction Type]]="","",Table1[[#This Row],[Transaction Type]])</f>
        <v/>
      </c>
      <c r="BP274" t="str">
        <f>IF(Table1[[#This Row],[Instrument No.]]="","",Table1[[#This Row],[Instrument No.]])</f>
        <v/>
      </c>
      <c r="BQ274" t="str">
        <f>IF(Table1[[#This Row],[Instrument No.]]="","",Table1[[#This Row],[Amount-2]])</f>
        <v/>
      </c>
      <c r="BR274" t="str">
        <f>IF(Table1[[#This Row],[Instrument date]]="","",TEXT(Table1[[#This Row],[Instrument date]],"yyyymmdd"))</f>
        <v/>
      </c>
      <c r="BU274" s="48"/>
      <c r="BV274" s="48"/>
    </row>
    <row r="275" spans="1:74">
      <c r="A275" s="16">
        <f t="shared" si="4"/>
        <v>270</v>
      </c>
      <c r="B275" s="17"/>
      <c r="C275" s="57"/>
      <c r="D275" s="61"/>
      <c r="E275" s="61"/>
      <c r="F275" s="57"/>
      <c r="G275" s="18"/>
      <c r="H2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5" s="18"/>
      <c r="J275" s="18"/>
      <c r="K275" s="18"/>
      <c r="L275" s="18"/>
      <c r="M275" s="18"/>
      <c r="N275" s="51"/>
      <c r="O275" s="14">
        <f>IF(Table1[[#This Row],[Date]]="",COUNTA(B276:$B$1005),0)</f>
        <v>0</v>
      </c>
      <c r="P275" s="14">
        <f>IF(COUNTA(Table1[[#This Row],[Payments]:[Receipts]])=0,0,(IF(COUNTA(Table1[[#This Row],[Payments]:[Receipts]])&gt;1,1,0)))</f>
        <v>0</v>
      </c>
      <c r="Q275" s="14">
        <f>IF(Table1[[#This Row],[Date]]="",0,IF(AND(Table1[[#This Row],[Date]]&gt;=$Q$2,Table1[[#This Row],[Date]]&lt;=$Q$3),0,1))</f>
        <v>0</v>
      </c>
      <c r="R275" s="14">
        <f>IF(Table1[[#This Row],[Payments]]="",0,IF(ISNUMBER(Table1[[#This Row],[Payments]]),0,1))</f>
        <v>0</v>
      </c>
      <c r="S275" s="14">
        <f>IF(Table1[[#This Row],[Receipts]]="",0,IF(ISNUMBER(Table1[[#This Row],[Receipts]]),0,1))</f>
        <v>0</v>
      </c>
      <c r="T275" s="14">
        <f>IF(LEN(Table1[[#This Row],[Second Ledger]])&gt;0,IF(TYPE(VLOOKUP(Table1[[#This Row],[Second Ledger]],$CZ:$CZ,1,FALSE))=16,1,0),0)</f>
        <v>0</v>
      </c>
      <c r="U275" s="14">
        <f>IF(Table1[[#This Row],[Date]]="",0,IF(Table1[[#This Row],[Voucher Type]]&gt;0,IF(TYPE(VLOOKUP(Table1[[#This Row],[Voucher Type]],Table1[[#All],[Voucher Type Master]],1,FALSE))=16,1,0),0))</f>
        <v>0</v>
      </c>
      <c r="V2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5" s="14">
        <f>IF(LEN(Table1[[#This Row],[Cost Centre]])&gt;0,IF(TYPE(VLOOKUP(Table1[[#This Row],[Cost Centre]],$DA:$DA,1,FALSE))=16,1,0),0)</f>
        <v>0</v>
      </c>
      <c r="X275" s="14">
        <f>Table1[[#This Row],[Payments]]-Table1[[#This Row],[Receipts]]</f>
        <v>0</v>
      </c>
      <c r="Y275" s="14"/>
      <c r="Z275" s="14"/>
      <c r="AA275" s="14"/>
      <c r="AB275" s="13"/>
      <c r="AC275" s="39"/>
      <c r="AD275" s="39"/>
      <c r="AE275" s="39"/>
      <c r="AF275" s="39"/>
      <c r="AG275" s="42"/>
      <c r="AH2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5" t="str">
        <f>IF(Table1[[#This Row],[Date]]="","",TEXT(Table1[[#This Row],[Date]],"yyyymmdd"))</f>
        <v/>
      </c>
      <c r="AJ275" t="str">
        <f>Table1[[#This Row],[Date2]]</f>
        <v/>
      </c>
      <c r="AK275" t="str">
        <f>IF(Table1[[#This Row],[Date]]="","",Table1[[#This Row],[Voucher Type]])</f>
        <v/>
      </c>
      <c r="AL275" t="str">
        <f>IF(Table1[[#This Row],[Date]]="","",Table1[[#This Row],[Voucher No]])</f>
        <v/>
      </c>
      <c r="AM275" t="str">
        <f>IF(Table1[[#This Row],[Date]]="","",Table1[[#This Row],[Narration]])</f>
        <v/>
      </c>
      <c r="AN275" t="str">
        <f>IF(Table1[[#This Row],[Date]]="","","tallytools-voucherentry-adhjadhh-"&amp;$AH$1&amp;ROW())</f>
        <v/>
      </c>
      <c r="AO275" t="str">
        <f>IF(Table1[[#This Row],[Date]]="","",$AH$1)</f>
        <v/>
      </c>
      <c r="AP275"/>
      <c r="AQ275" t="str">
        <f>IF(Table1[[#This Row],[Date]]="","","No")</f>
        <v/>
      </c>
      <c r="AR275" t="str">
        <f>IF(Table1[[#This Row],[Date]]="","",IF(Table1[[#This Row],[Net Amt]]&lt;0,"No","Yes"))</f>
        <v/>
      </c>
      <c r="AS275" t="str">
        <f>IF(Table1[[#This Row],[Date]]="","",Table1[[#This Row],[Second Ledger]])</f>
        <v/>
      </c>
      <c r="AT275" t="str">
        <f>IF(Table1[[#This Row],[Date]]="","",IF(Table1[[#This Row],[DP-1]]="Yes",-(Table1[[#This Row],[Payments]]+Table1[[#This Row],[Receipts]]),Table1[[#This Row],[Payments]]+Table1[[#This Row],[Receipts]]))</f>
        <v/>
      </c>
      <c r="AU275"/>
      <c r="AV275" t="str">
        <f>IF(Table1[[#This Row],[Bill Ref No]]="","",Table1[[#This Row],[Bill Ref No]])</f>
        <v/>
      </c>
      <c r="AW275" t="str">
        <f>IF(Table1[[#This Row],[Bill ref name]]="","","New Ref")</f>
        <v/>
      </c>
      <c r="AX275" t="str">
        <f>IF(Table1[[#This Row],[Bill ref name]]="","",Table1[[#This Row],[Amount-1]])</f>
        <v/>
      </c>
      <c r="AY275"/>
      <c r="AZ275"/>
      <c r="BA275" t="str">
        <f>IF(Table1[[#This Row],[Cost Centre]]="","","Primary Cost Category")</f>
        <v/>
      </c>
      <c r="BB275" t="str">
        <f>IF(Table1[[#This Row],[Cost Centre]]="","",Table1[[#This Row],[DP-1]])</f>
        <v/>
      </c>
      <c r="BC275"/>
      <c r="BD275" t="str">
        <f>IF(Table1[[#This Row],[Cost Centre]]="","",Table1[[#This Row],[Cost Centre]])</f>
        <v/>
      </c>
      <c r="BE275" t="str">
        <f>IF(Table1[[#This Row],[Cost Centre]]="","",Table1[[#This Row],[Amount-1]])</f>
        <v/>
      </c>
      <c r="BF275"/>
      <c r="BG275"/>
      <c r="BH275"/>
      <c r="BI275"/>
      <c r="BJ275" t="str">
        <f>IF(Table1[[#This Row],[Date]]="","","No")</f>
        <v/>
      </c>
      <c r="BK275" t="str">
        <f>IF(Table1[[#This Row],[Date]]="","",IF(Table1[[#This Row],[Net Amt]]&lt;0,"Yes","No"))</f>
        <v/>
      </c>
      <c r="BL275" t="str">
        <f>IF(Table1[[#This Row],[Date]]="","",$C$3)</f>
        <v/>
      </c>
      <c r="BM275" t="str">
        <f>IF(Table1[[#This Row],[Date]]="","",-Table1[[#This Row],[Amount-1]])</f>
        <v/>
      </c>
      <c r="BO275" t="str">
        <f>IF(Table1[[#This Row],[Transaction Type]]="","",Table1[[#This Row],[Transaction Type]])</f>
        <v/>
      </c>
      <c r="BP275" t="str">
        <f>IF(Table1[[#This Row],[Instrument No.]]="","",Table1[[#This Row],[Instrument No.]])</f>
        <v/>
      </c>
      <c r="BQ275" t="str">
        <f>IF(Table1[[#This Row],[Instrument No.]]="","",Table1[[#This Row],[Amount-2]])</f>
        <v/>
      </c>
      <c r="BR275" t="str">
        <f>IF(Table1[[#This Row],[Instrument date]]="","",TEXT(Table1[[#This Row],[Instrument date]],"yyyymmdd"))</f>
        <v/>
      </c>
      <c r="BU275" s="48"/>
      <c r="BV275" s="48"/>
    </row>
    <row r="276" spans="1:74">
      <c r="A276" s="16">
        <f t="shared" si="4"/>
        <v>271</v>
      </c>
      <c r="B276" s="17"/>
      <c r="C276" s="57"/>
      <c r="D276" s="61"/>
      <c r="E276" s="61"/>
      <c r="F276" s="57"/>
      <c r="G276" s="18"/>
      <c r="H2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6" s="18"/>
      <c r="J276" s="18"/>
      <c r="K276" s="18"/>
      <c r="L276" s="18"/>
      <c r="M276" s="18"/>
      <c r="N276" s="51"/>
      <c r="O276" s="14">
        <f>IF(Table1[[#This Row],[Date]]="",COUNTA(B277:$B$1005),0)</f>
        <v>0</v>
      </c>
      <c r="P276" s="14">
        <f>IF(COUNTA(Table1[[#This Row],[Payments]:[Receipts]])=0,0,(IF(COUNTA(Table1[[#This Row],[Payments]:[Receipts]])&gt;1,1,0)))</f>
        <v>0</v>
      </c>
      <c r="Q276" s="14">
        <f>IF(Table1[[#This Row],[Date]]="",0,IF(AND(Table1[[#This Row],[Date]]&gt;=$Q$2,Table1[[#This Row],[Date]]&lt;=$Q$3),0,1))</f>
        <v>0</v>
      </c>
      <c r="R276" s="14">
        <f>IF(Table1[[#This Row],[Payments]]="",0,IF(ISNUMBER(Table1[[#This Row],[Payments]]),0,1))</f>
        <v>0</v>
      </c>
      <c r="S276" s="14">
        <f>IF(Table1[[#This Row],[Receipts]]="",0,IF(ISNUMBER(Table1[[#This Row],[Receipts]]),0,1))</f>
        <v>0</v>
      </c>
      <c r="T276" s="14">
        <f>IF(LEN(Table1[[#This Row],[Second Ledger]])&gt;0,IF(TYPE(VLOOKUP(Table1[[#This Row],[Second Ledger]],$CZ:$CZ,1,FALSE))=16,1,0),0)</f>
        <v>0</v>
      </c>
      <c r="U276" s="14">
        <f>IF(Table1[[#This Row],[Date]]="",0,IF(Table1[[#This Row],[Voucher Type]]&gt;0,IF(TYPE(VLOOKUP(Table1[[#This Row],[Voucher Type]],Table1[[#All],[Voucher Type Master]],1,FALSE))=16,1,0),0))</f>
        <v>0</v>
      </c>
      <c r="V2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6" s="14">
        <f>IF(LEN(Table1[[#This Row],[Cost Centre]])&gt;0,IF(TYPE(VLOOKUP(Table1[[#This Row],[Cost Centre]],$DA:$DA,1,FALSE))=16,1,0),0)</f>
        <v>0</v>
      </c>
      <c r="X276" s="14">
        <f>Table1[[#This Row],[Payments]]-Table1[[#This Row],[Receipts]]</f>
        <v>0</v>
      </c>
      <c r="Y276" s="14"/>
      <c r="Z276" s="14"/>
      <c r="AA276" s="14"/>
      <c r="AB276" s="13"/>
      <c r="AC276" s="39"/>
      <c r="AD276" s="39"/>
      <c r="AE276" s="39"/>
      <c r="AF276" s="39"/>
      <c r="AG276" s="42"/>
      <c r="AH2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6" t="str">
        <f>IF(Table1[[#This Row],[Date]]="","",TEXT(Table1[[#This Row],[Date]],"yyyymmdd"))</f>
        <v/>
      </c>
      <c r="AJ276" t="str">
        <f>Table1[[#This Row],[Date2]]</f>
        <v/>
      </c>
      <c r="AK276" t="str">
        <f>IF(Table1[[#This Row],[Date]]="","",Table1[[#This Row],[Voucher Type]])</f>
        <v/>
      </c>
      <c r="AL276" t="str">
        <f>IF(Table1[[#This Row],[Date]]="","",Table1[[#This Row],[Voucher No]])</f>
        <v/>
      </c>
      <c r="AM276" t="str">
        <f>IF(Table1[[#This Row],[Date]]="","",Table1[[#This Row],[Narration]])</f>
        <v/>
      </c>
      <c r="AN276" t="str">
        <f>IF(Table1[[#This Row],[Date]]="","","tallytools-voucherentry-adhjadhh-"&amp;$AH$1&amp;ROW())</f>
        <v/>
      </c>
      <c r="AO276" t="str">
        <f>IF(Table1[[#This Row],[Date]]="","",$AH$1)</f>
        <v/>
      </c>
      <c r="AP276"/>
      <c r="AQ276" t="str">
        <f>IF(Table1[[#This Row],[Date]]="","","No")</f>
        <v/>
      </c>
      <c r="AR276" t="str">
        <f>IF(Table1[[#This Row],[Date]]="","",IF(Table1[[#This Row],[Net Amt]]&lt;0,"No","Yes"))</f>
        <v/>
      </c>
      <c r="AS276" t="str">
        <f>IF(Table1[[#This Row],[Date]]="","",Table1[[#This Row],[Second Ledger]])</f>
        <v/>
      </c>
      <c r="AT276" t="str">
        <f>IF(Table1[[#This Row],[Date]]="","",IF(Table1[[#This Row],[DP-1]]="Yes",-(Table1[[#This Row],[Payments]]+Table1[[#This Row],[Receipts]]),Table1[[#This Row],[Payments]]+Table1[[#This Row],[Receipts]]))</f>
        <v/>
      </c>
      <c r="AU276"/>
      <c r="AV276" t="str">
        <f>IF(Table1[[#This Row],[Bill Ref No]]="","",Table1[[#This Row],[Bill Ref No]])</f>
        <v/>
      </c>
      <c r="AW276" t="str">
        <f>IF(Table1[[#This Row],[Bill ref name]]="","","New Ref")</f>
        <v/>
      </c>
      <c r="AX276" t="str">
        <f>IF(Table1[[#This Row],[Bill ref name]]="","",Table1[[#This Row],[Amount-1]])</f>
        <v/>
      </c>
      <c r="AY276"/>
      <c r="AZ276"/>
      <c r="BA276" t="str">
        <f>IF(Table1[[#This Row],[Cost Centre]]="","","Primary Cost Category")</f>
        <v/>
      </c>
      <c r="BB276" t="str">
        <f>IF(Table1[[#This Row],[Cost Centre]]="","",Table1[[#This Row],[DP-1]])</f>
        <v/>
      </c>
      <c r="BC276"/>
      <c r="BD276" t="str">
        <f>IF(Table1[[#This Row],[Cost Centre]]="","",Table1[[#This Row],[Cost Centre]])</f>
        <v/>
      </c>
      <c r="BE276" t="str">
        <f>IF(Table1[[#This Row],[Cost Centre]]="","",Table1[[#This Row],[Amount-1]])</f>
        <v/>
      </c>
      <c r="BF276"/>
      <c r="BG276"/>
      <c r="BH276"/>
      <c r="BI276"/>
      <c r="BJ276" t="str">
        <f>IF(Table1[[#This Row],[Date]]="","","No")</f>
        <v/>
      </c>
      <c r="BK276" t="str">
        <f>IF(Table1[[#This Row],[Date]]="","",IF(Table1[[#This Row],[Net Amt]]&lt;0,"Yes","No"))</f>
        <v/>
      </c>
      <c r="BL276" t="str">
        <f>IF(Table1[[#This Row],[Date]]="","",$C$3)</f>
        <v/>
      </c>
      <c r="BM276" t="str">
        <f>IF(Table1[[#This Row],[Date]]="","",-Table1[[#This Row],[Amount-1]])</f>
        <v/>
      </c>
      <c r="BO276" t="str">
        <f>IF(Table1[[#This Row],[Transaction Type]]="","",Table1[[#This Row],[Transaction Type]])</f>
        <v/>
      </c>
      <c r="BP276" t="str">
        <f>IF(Table1[[#This Row],[Instrument No.]]="","",Table1[[#This Row],[Instrument No.]])</f>
        <v/>
      </c>
      <c r="BQ276" t="str">
        <f>IF(Table1[[#This Row],[Instrument No.]]="","",Table1[[#This Row],[Amount-2]])</f>
        <v/>
      </c>
      <c r="BR276" t="str">
        <f>IF(Table1[[#This Row],[Instrument date]]="","",TEXT(Table1[[#This Row],[Instrument date]],"yyyymmdd"))</f>
        <v/>
      </c>
      <c r="BU276" s="48"/>
      <c r="BV276" s="48"/>
    </row>
    <row r="277" spans="1:74">
      <c r="A277" s="16">
        <f t="shared" si="4"/>
        <v>272</v>
      </c>
      <c r="B277" s="17"/>
      <c r="C277" s="57"/>
      <c r="D277" s="61"/>
      <c r="E277" s="61"/>
      <c r="F277" s="57"/>
      <c r="G277" s="18"/>
      <c r="H2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7" s="18"/>
      <c r="J277" s="18"/>
      <c r="K277" s="18"/>
      <c r="L277" s="18"/>
      <c r="M277" s="18"/>
      <c r="N277" s="51"/>
      <c r="O277" s="14">
        <f>IF(Table1[[#This Row],[Date]]="",COUNTA(B278:$B$1005),0)</f>
        <v>0</v>
      </c>
      <c r="P277" s="14">
        <f>IF(COUNTA(Table1[[#This Row],[Payments]:[Receipts]])=0,0,(IF(COUNTA(Table1[[#This Row],[Payments]:[Receipts]])&gt;1,1,0)))</f>
        <v>0</v>
      </c>
      <c r="Q277" s="14">
        <f>IF(Table1[[#This Row],[Date]]="",0,IF(AND(Table1[[#This Row],[Date]]&gt;=$Q$2,Table1[[#This Row],[Date]]&lt;=$Q$3),0,1))</f>
        <v>0</v>
      </c>
      <c r="R277" s="14">
        <f>IF(Table1[[#This Row],[Payments]]="",0,IF(ISNUMBER(Table1[[#This Row],[Payments]]),0,1))</f>
        <v>0</v>
      </c>
      <c r="S277" s="14">
        <f>IF(Table1[[#This Row],[Receipts]]="",0,IF(ISNUMBER(Table1[[#This Row],[Receipts]]),0,1))</f>
        <v>0</v>
      </c>
      <c r="T277" s="14">
        <f>IF(LEN(Table1[[#This Row],[Second Ledger]])&gt;0,IF(TYPE(VLOOKUP(Table1[[#This Row],[Second Ledger]],$CZ:$CZ,1,FALSE))=16,1,0),0)</f>
        <v>0</v>
      </c>
      <c r="U277" s="14">
        <f>IF(Table1[[#This Row],[Date]]="",0,IF(Table1[[#This Row],[Voucher Type]]&gt;0,IF(TYPE(VLOOKUP(Table1[[#This Row],[Voucher Type]],Table1[[#All],[Voucher Type Master]],1,FALSE))=16,1,0),0))</f>
        <v>0</v>
      </c>
      <c r="V2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7" s="14">
        <f>IF(LEN(Table1[[#This Row],[Cost Centre]])&gt;0,IF(TYPE(VLOOKUP(Table1[[#This Row],[Cost Centre]],$DA:$DA,1,FALSE))=16,1,0),0)</f>
        <v>0</v>
      </c>
      <c r="X277" s="14">
        <f>Table1[[#This Row],[Payments]]-Table1[[#This Row],[Receipts]]</f>
        <v>0</v>
      </c>
      <c r="Y277" s="14"/>
      <c r="Z277" s="14"/>
      <c r="AA277" s="14"/>
      <c r="AB277" s="13"/>
      <c r="AC277" s="39"/>
      <c r="AD277" s="39"/>
      <c r="AE277" s="39"/>
      <c r="AF277" s="39"/>
      <c r="AG277" s="42"/>
      <c r="AH2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7" t="str">
        <f>IF(Table1[[#This Row],[Date]]="","",TEXT(Table1[[#This Row],[Date]],"yyyymmdd"))</f>
        <v/>
      </c>
      <c r="AJ277" t="str">
        <f>Table1[[#This Row],[Date2]]</f>
        <v/>
      </c>
      <c r="AK277" t="str">
        <f>IF(Table1[[#This Row],[Date]]="","",Table1[[#This Row],[Voucher Type]])</f>
        <v/>
      </c>
      <c r="AL277" t="str">
        <f>IF(Table1[[#This Row],[Date]]="","",Table1[[#This Row],[Voucher No]])</f>
        <v/>
      </c>
      <c r="AM277" t="str">
        <f>IF(Table1[[#This Row],[Date]]="","",Table1[[#This Row],[Narration]])</f>
        <v/>
      </c>
      <c r="AN277" t="str">
        <f>IF(Table1[[#This Row],[Date]]="","","tallytools-voucherentry-adhjadhh-"&amp;$AH$1&amp;ROW())</f>
        <v/>
      </c>
      <c r="AO277" t="str">
        <f>IF(Table1[[#This Row],[Date]]="","",$AH$1)</f>
        <v/>
      </c>
      <c r="AP277"/>
      <c r="AQ277" t="str">
        <f>IF(Table1[[#This Row],[Date]]="","","No")</f>
        <v/>
      </c>
      <c r="AR277" t="str">
        <f>IF(Table1[[#This Row],[Date]]="","",IF(Table1[[#This Row],[Net Amt]]&lt;0,"No","Yes"))</f>
        <v/>
      </c>
      <c r="AS277" t="str">
        <f>IF(Table1[[#This Row],[Date]]="","",Table1[[#This Row],[Second Ledger]])</f>
        <v/>
      </c>
      <c r="AT277" t="str">
        <f>IF(Table1[[#This Row],[Date]]="","",IF(Table1[[#This Row],[DP-1]]="Yes",-(Table1[[#This Row],[Payments]]+Table1[[#This Row],[Receipts]]),Table1[[#This Row],[Payments]]+Table1[[#This Row],[Receipts]]))</f>
        <v/>
      </c>
      <c r="AU277"/>
      <c r="AV277" t="str">
        <f>IF(Table1[[#This Row],[Bill Ref No]]="","",Table1[[#This Row],[Bill Ref No]])</f>
        <v/>
      </c>
      <c r="AW277" t="str">
        <f>IF(Table1[[#This Row],[Bill ref name]]="","","New Ref")</f>
        <v/>
      </c>
      <c r="AX277" t="str">
        <f>IF(Table1[[#This Row],[Bill ref name]]="","",Table1[[#This Row],[Amount-1]])</f>
        <v/>
      </c>
      <c r="AY277"/>
      <c r="AZ277"/>
      <c r="BA277" t="str">
        <f>IF(Table1[[#This Row],[Cost Centre]]="","","Primary Cost Category")</f>
        <v/>
      </c>
      <c r="BB277" t="str">
        <f>IF(Table1[[#This Row],[Cost Centre]]="","",Table1[[#This Row],[DP-1]])</f>
        <v/>
      </c>
      <c r="BC277"/>
      <c r="BD277" t="str">
        <f>IF(Table1[[#This Row],[Cost Centre]]="","",Table1[[#This Row],[Cost Centre]])</f>
        <v/>
      </c>
      <c r="BE277" t="str">
        <f>IF(Table1[[#This Row],[Cost Centre]]="","",Table1[[#This Row],[Amount-1]])</f>
        <v/>
      </c>
      <c r="BF277"/>
      <c r="BG277"/>
      <c r="BH277"/>
      <c r="BI277"/>
      <c r="BJ277" t="str">
        <f>IF(Table1[[#This Row],[Date]]="","","No")</f>
        <v/>
      </c>
      <c r="BK277" t="str">
        <f>IF(Table1[[#This Row],[Date]]="","",IF(Table1[[#This Row],[Net Amt]]&lt;0,"Yes","No"))</f>
        <v/>
      </c>
      <c r="BL277" t="str">
        <f>IF(Table1[[#This Row],[Date]]="","",$C$3)</f>
        <v/>
      </c>
      <c r="BM277" t="str">
        <f>IF(Table1[[#This Row],[Date]]="","",-Table1[[#This Row],[Amount-1]])</f>
        <v/>
      </c>
      <c r="BO277" t="str">
        <f>IF(Table1[[#This Row],[Transaction Type]]="","",Table1[[#This Row],[Transaction Type]])</f>
        <v/>
      </c>
      <c r="BP277" t="str">
        <f>IF(Table1[[#This Row],[Instrument No.]]="","",Table1[[#This Row],[Instrument No.]])</f>
        <v/>
      </c>
      <c r="BQ277" t="str">
        <f>IF(Table1[[#This Row],[Instrument No.]]="","",Table1[[#This Row],[Amount-2]])</f>
        <v/>
      </c>
      <c r="BR277" t="str">
        <f>IF(Table1[[#This Row],[Instrument date]]="","",TEXT(Table1[[#This Row],[Instrument date]],"yyyymmdd"))</f>
        <v/>
      </c>
      <c r="BU277" s="48"/>
      <c r="BV277" s="48"/>
    </row>
    <row r="278" spans="1:74">
      <c r="A278" s="16">
        <f t="shared" si="4"/>
        <v>273</v>
      </c>
      <c r="B278" s="17"/>
      <c r="C278" s="57"/>
      <c r="D278" s="61"/>
      <c r="E278" s="61"/>
      <c r="F278" s="57"/>
      <c r="G278" s="18"/>
      <c r="H2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8" s="18"/>
      <c r="J278" s="18"/>
      <c r="K278" s="18"/>
      <c r="L278" s="18"/>
      <c r="M278" s="18"/>
      <c r="N278" s="51"/>
      <c r="O278" s="14">
        <f>IF(Table1[[#This Row],[Date]]="",COUNTA(B279:$B$1005),0)</f>
        <v>0</v>
      </c>
      <c r="P278" s="14">
        <f>IF(COUNTA(Table1[[#This Row],[Payments]:[Receipts]])=0,0,(IF(COUNTA(Table1[[#This Row],[Payments]:[Receipts]])&gt;1,1,0)))</f>
        <v>0</v>
      </c>
      <c r="Q278" s="14">
        <f>IF(Table1[[#This Row],[Date]]="",0,IF(AND(Table1[[#This Row],[Date]]&gt;=$Q$2,Table1[[#This Row],[Date]]&lt;=$Q$3),0,1))</f>
        <v>0</v>
      </c>
      <c r="R278" s="14">
        <f>IF(Table1[[#This Row],[Payments]]="",0,IF(ISNUMBER(Table1[[#This Row],[Payments]]),0,1))</f>
        <v>0</v>
      </c>
      <c r="S278" s="14">
        <f>IF(Table1[[#This Row],[Receipts]]="",0,IF(ISNUMBER(Table1[[#This Row],[Receipts]]),0,1))</f>
        <v>0</v>
      </c>
      <c r="T278" s="14">
        <f>IF(LEN(Table1[[#This Row],[Second Ledger]])&gt;0,IF(TYPE(VLOOKUP(Table1[[#This Row],[Second Ledger]],$CZ:$CZ,1,FALSE))=16,1,0),0)</f>
        <v>0</v>
      </c>
      <c r="U278" s="14">
        <f>IF(Table1[[#This Row],[Date]]="",0,IF(Table1[[#This Row],[Voucher Type]]&gt;0,IF(TYPE(VLOOKUP(Table1[[#This Row],[Voucher Type]],Table1[[#All],[Voucher Type Master]],1,FALSE))=16,1,0),0))</f>
        <v>0</v>
      </c>
      <c r="V2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8" s="14">
        <f>IF(LEN(Table1[[#This Row],[Cost Centre]])&gt;0,IF(TYPE(VLOOKUP(Table1[[#This Row],[Cost Centre]],$DA:$DA,1,FALSE))=16,1,0),0)</f>
        <v>0</v>
      </c>
      <c r="X278" s="14">
        <f>Table1[[#This Row],[Payments]]-Table1[[#This Row],[Receipts]]</f>
        <v>0</v>
      </c>
      <c r="Y278" s="14"/>
      <c r="Z278" s="14"/>
      <c r="AA278" s="14"/>
      <c r="AB278" s="13"/>
      <c r="AC278" s="39"/>
      <c r="AD278" s="39"/>
      <c r="AE278" s="39"/>
      <c r="AF278" s="39"/>
      <c r="AG278" s="42"/>
      <c r="AH2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8" t="str">
        <f>IF(Table1[[#This Row],[Date]]="","",TEXT(Table1[[#This Row],[Date]],"yyyymmdd"))</f>
        <v/>
      </c>
      <c r="AJ278" t="str">
        <f>Table1[[#This Row],[Date2]]</f>
        <v/>
      </c>
      <c r="AK278" t="str">
        <f>IF(Table1[[#This Row],[Date]]="","",Table1[[#This Row],[Voucher Type]])</f>
        <v/>
      </c>
      <c r="AL278" t="str">
        <f>IF(Table1[[#This Row],[Date]]="","",Table1[[#This Row],[Voucher No]])</f>
        <v/>
      </c>
      <c r="AM278" t="str">
        <f>IF(Table1[[#This Row],[Date]]="","",Table1[[#This Row],[Narration]])</f>
        <v/>
      </c>
      <c r="AN278" t="str">
        <f>IF(Table1[[#This Row],[Date]]="","","tallytools-voucherentry-adhjadhh-"&amp;$AH$1&amp;ROW())</f>
        <v/>
      </c>
      <c r="AO278" t="str">
        <f>IF(Table1[[#This Row],[Date]]="","",$AH$1)</f>
        <v/>
      </c>
      <c r="AP278"/>
      <c r="AQ278" t="str">
        <f>IF(Table1[[#This Row],[Date]]="","","No")</f>
        <v/>
      </c>
      <c r="AR278" t="str">
        <f>IF(Table1[[#This Row],[Date]]="","",IF(Table1[[#This Row],[Net Amt]]&lt;0,"No","Yes"))</f>
        <v/>
      </c>
      <c r="AS278" t="str">
        <f>IF(Table1[[#This Row],[Date]]="","",Table1[[#This Row],[Second Ledger]])</f>
        <v/>
      </c>
      <c r="AT278" t="str">
        <f>IF(Table1[[#This Row],[Date]]="","",IF(Table1[[#This Row],[DP-1]]="Yes",-(Table1[[#This Row],[Payments]]+Table1[[#This Row],[Receipts]]),Table1[[#This Row],[Payments]]+Table1[[#This Row],[Receipts]]))</f>
        <v/>
      </c>
      <c r="AU278"/>
      <c r="AV278" t="str">
        <f>IF(Table1[[#This Row],[Bill Ref No]]="","",Table1[[#This Row],[Bill Ref No]])</f>
        <v/>
      </c>
      <c r="AW278" t="str">
        <f>IF(Table1[[#This Row],[Bill ref name]]="","","New Ref")</f>
        <v/>
      </c>
      <c r="AX278" t="str">
        <f>IF(Table1[[#This Row],[Bill ref name]]="","",Table1[[#This Row],[Amount-1]])</f>
        <v/>
      </c>
      <c r="AY278"/>
      <c r="AZ278"/>
      <c r="BA278" t="str">
        <f>IF(Table1[[#This Row],[Cost Centre]]="","","Primary Cost Category")</f>
        <v/>
      </c>
      <c r="BB278" t="str">
        <f>IF(Table1[[#This Row],[Cost Centre]]="","",Table1[[#This Row],[DP-1]])</f>
        <v/>
      </c>
      <c r="BC278"/>
      <c r="BD278" t="str">
        <f>IF(Table1[[#This Row],[Cost Centre]]="","",Table1[[#This Row],[Cost Centre]])</f>
        <v/>
      </c>
      <c r="BE278" t="str">
        <f>IF(Table1[[#This Row],[Cost Centre]]="","",Table1[[#This Row],[Amount-1]])</f>
        <v/>
      </c>
      <c r="BF278"/>
      <c r="BG278"/>
      <c r="BH278"/>
      <c r="BI278"/>
      <c r="BJ278" t="str">
        <f>IF(Table1[[#This Row],[Date]]="","","No")</f>
        <v/>
      </c>
      <c r="BK278" t="str">
        <f>IF(Table1[[#This Row],[Date]]="","",IF(Table1[[#This Row],[Net Amt]]&lt;0,"Yes","No"))</f>
        <v/>
      </c>
      <c r="BL278" t="str">
        <f>IF(Table1[[#This Row],[Date]]="","",$C$3)</f>
        <v/>
      </c>
      <c r="BM278" t="str">
        <f>IF(Table1[[#This Row],[Date]]="","",-Table1[[#This Row],[Amount-1]])</f>
        <v/>
      </c>
      <c r="BO278" t="str">
        <f>IF(Table1[[#This Row],[Transaction Type]]="","",Table1[[#This Row],[Transaction Type]])</f>
        <v/>
      </c>
      <c r="BP278" t="str">
        <f>IF(Table1[[#This Row],[Instrument No.]]="","",Table1[[#This Row],[Instrument No.]])</f>
        <v/>
      </c>
      <c r="BQ278" t="str">
        <f>IF(Table1[[#This Row],[Instrument No.]]="","",Table1[[#This Row],[Amount-2]])</f>
        <v/>
      </c>
      <c r="BR278" t="str">
        <f>IF(Table1[[#This Row],[Instrument date]]="","",TEXT(Table1[[#This Row],[Instrument date]],"yyyymmdd"))</f>
        <v/>
      </c>
      <c r="BU278" s="48"/>
      <c r="BV278" s="48"/>
    </row>
    <row r="279" spans="1:74">
      <c r="A279" s="16">
        <f t="shared" si="4"/>
        <v>274</v>
      </c>
      <c r="B279" s="17"/>
      <c r="C279" s="57"/>
      <c r="D279" s="61"/>
      <c r="E279" s="61"/>
      <c r="F279" s="57"/>
      <c r="G279" s="18"/>
      <c r="H2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79" s="18"/>
      <c r="J279" s="18"/>
      <c r="K279" s="18"/>
      <c r="L279" s="18"/>
      <c r="M279" s="18"/>
      <c r="N279" s="51"/>
      <c r="O279" s="14">
        <f>IF(Table1[[#This Row],[Date]]="",COUNTA(B280:$B$1005),0)</f>
        <v>0</v>
      </c>
      <c r="P279" s="14">
        <f>IF(COUNTA(Table1[[#This Row],[Payments]:[Receipts]])=0,0,(IF(COUNTA(Table1[[#This Row],[Payments]:[Receipts]])&gt;1,1,0)))</f>
        <v>0</v>
      </c>
      <c r="Q279" s="14">
        <f>IF(Table1[[#This Row],[Date]]="",0,IF(AND(Table1[[#This Row],[Date]]&gt;=$Q$2,Table1[[#This Row],[Date]]&lt;=$Q$3),0,1))</f>
        <v>0</v>
      </c>
      <c r="R279" s="14">
        <f>IF(Table1[[#This Row],[Payments]]="",0,IF(ISNUMBER(Table1[[#This Row],[Payments]]),0,1))</f>
        <v>0</v>
      </c>
      <c r="S279" s="14">
        <f>IF(Table1[[#This Row],[Receipts]]="",0,IF(ISNUMBER(Table1[[#This Row],[Receipts]]),0,1))</f>
        <v>0</v>
      </c>
      <c r="T279" s="14">
        <f>IF(LEN(Table1[[#This Row],[Second Ledger]])&gt;0,IF(TYPE(VLOOKUP(Table1[[#This Row],[Second Ledger]],$CZ:$CZ,1,FALSE))=16,1,0),0)</f>
        <v>0</v>
      </c>
      <c r="U279" s="14">
        <f>IF(Table1[[#This Row],[Date]]="",0,IF(Table1[[#This Row],[Voucher Type]]&gt;0,IF(TYPE(VLOOKUP(Table1[[#This Row],[Voucher Type]],Table1[[#All],[Voucher Type Master]],1,FALSE))=16,1,0),0))</f>
        <v>0</v>
      </c>
      <c r="V2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79" s="14">
        <f>IF(LEN(Table1[[#This Row],[Cost Centre]])&gt;0,IF(TYPE(VLOOKUP(Table1[[#This Row],[Cost Centre]],$DA:$DA,1,FALSE))=16,1,0),0)</f>
        <v>0</v>
      </c>
      <c r="X279" s="14">
        <f>Table1[[#This Row],[Payments]]-Table1[[#This Row],[Receipts]]</f>
        <v>0</v>
      </c>
      <c r="Y279" s="14"/>
      <c r="Z279" s="14"/>
      <c r="AA279" s="14"/>
      <c r="AB279" s="13"/>
      <c r="AC279" s="39"/>
      <c r="AD279" s="39"/>
      <c r="AE279" s="39"/>
      <c r="AF279" s="39"/>
      <c r="AG279" s="42"/>
      <c r="AH2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79" t="str">
        <f>IF(Table1[[#This Row],[Date]]="","",TEXT(Table1[[#This Row],[Date]],"yyyymmdd"))</f>
        <v/>
      </c>
      <c r="AJ279" t="str">
        <f>Table1[[#This Row],[Date2]]</f>
        <v/>
      </c>
      <c r="AK279" t="str">
        <f>IF(Table1[[#This Row],[Date]]="","",Table1[[#This Row],[Voucher Type]])</f>
        <v/>
      </c>
      <c r="AL279" t="str">
        <f>IF(Table1[[#This Row],[Date]]="","",Table1[[#This Row],[Voucher No]])</f>
        <v/>
      </c>
      <c r="AM279" t="str">
        <f>IF(Table1[[#This Row],[Date]]="","",Table1[[#This Row],[Narration]])</f>
        <v/>
      </c>
      <c r="AN279" t="str">
        <f>IF(Table1[[#This Row],[Date]]="","","tallytools-voucherentry-adhjadhh-"&amp;$AH$1&amp;ROW())</f>
        <v/>
      </c>
      <c r="AO279" t="str">
        <f>IF(Table1[[#This Row],[Date]]="","",$AH$1)</f>
        <v/>
      </c>
      <c r="AP279"/>
      <c r="AQ279" t="str">
        <f>IF(Table1[[#This Row],[Date]]="","","No")</f>
        <v/>
      </c>
      <c r="AR279" t="str">
        <f>IF(Table1[[#This Row],[Date]]="","",IF(Table1[[#This Row],[Net Amt]]&lt;0,"No","Yes"))</f>
        <v/>
      </c>
      <c r="AS279" t="str">
        <f>IF(Table1[[#This Row],[Date]]="","",Table1[[#This Row],[Second Ledger]])</f>
        <v/>
      </c>
      <c r="AT279" t="str">
        <f>IF(Table1[[#This Row],[Date]]="","",IF(Table1[[#This Row],[DP-1]]="Yes",-(Table1[[#This Row],[Payments]]+Table1[[#This Row],[Receipts]]),Table1[[#This Row],[Payments]]+Table1[[#This Row],[Receipts]]))</f>
        <v/>
      </c>
      <c r="AU279"/>
      <c r="AV279" t="str">
        <f>IF(Table1[[#This Row],[Bill Ref No]]="","",Table1[[#This Row],[Bill Ref No]])</f>
        <v/>
      </c>
      <c r="AW279" t="str">
        <f>IF(Table1[[#This Row],[Bill ref name]]="","","New Ref")</f>
        <v/>
      </c>
      <c r="AX279" t="str">
        <f>IF(Table1[[#This Row],[Bill ref name]]="","",Table1[[#This Row],[Amount-1]])</f>
        <v/>
      </c>
      <c r="AY279"/>
      <c r="AZ279"/>
      <c r="BA279" t="str">
        <f>IF(Table1[[#This Row],[Cost Centre]]="","","Primary Cost Category")</f>
        <v/>
      </c>
      <c r="BB279" t="str">
        <f>IF(Table1[[#This Row],[Cost Centre]]="","",Table1[[#This Row],[DP-1]])</f>
        <v/>
      </c>
      <c r="BC279"/>
      <c r="BD279" t="str">
        <f>IF(Table1[[#This Row],[Cost Centre]]="","",Table1[[#This Row],[Cost Centre]])</f>
        <v/>
      </c>
      <c r="BE279" t="str">
        <f>IF(Table1[[#This Row],[Cost Centre]]="","",Table1[[#This Row],[Amount-1]])</f>
        <v/>
      </c>
      <c r="BF279"/>
      <c r="BG279"/>
      <c r="BH279"/>
      <c r="BI279"/>
      <c r="BJ279" t="str">
        <f>IF(Table1[[#This Row],[Date]]="","","No")</f>
        <v/>
      </c>
      <c r="BK279" t="str">
        <f>IF(Table1[[#This Row],[Date]]="","",IF(Table1[[#This Row],[Net Amt]]&lt;0,"Yes","No"))</f>
        <v/>
      </c>
      <c r="BL279" t="str">
        <f>IF(Table1[[#This Row],[Date]]="","",$C$3)</f>
        <v/>
      </c>
      <c r="BM279" t="str">
        <f>IF(Table1[[#This Row],[Date]]="","",-Table1[[#This Row],[Amount-1]])</f>
        <v/>
      </c>
      <c r="BO279" t="str">
        <f>IF(Table1[[#This Row],[Transaction Type]]="","",Table1[[#This Row],[Transaction Type]])</f>
        <v/>
      </c>
      <c r="BP279" t="str">
        <f>IF(Table1[[#This Row],[Instrument No.]]="","",Table1[[#This Row],[Instrument No.]])</f>
        <v/>
      </c>
      <c r="BQ279" t="str">
        <f>IF(Table1[[#This Row],[Instrument No.]]="","",Table1[[#This Row],[Amount-2]])</f>
        <v/>
      </c>
      <c r="BR279" t="str">
        <f>IF(Table1[[#This Row],[Instrument date]]="","",TEXT(Table1[[#This Row],[Instrument date]],"yyyymmdd"))</f>
        <v/>
      </c>
      <c r="BU279" s="48"/>
      <c r="BV279" s="48"/>
    </row>
    <row r="280" spans="1:74">
      <c r="A280" s="16">
        <f t="shared" si="4"/>
        <v>275</v>
      </c>
      <c r="B280" s="17"/>
      <c r="C280" s="57"/>
      <c r="D280" s="61"/>
      <c r="E280" s="61"/>
      <c r="F280" s="57"/>
      <c r="G280" s="18"/>
      <c r="H2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0" s="18"/>
      <c r="J280" s="18"/>
      <c r="K280" s="18"/>
      <c r="L280" s="18"/>
      <c r="M280" s="18"/>
      <c r="N280" s="51"/>
      <c r="O280" s="14">
        <f>IF(Table1[[#This Row],[Date]]="",COUNTA(B281:$B$1005),0)</f>
        <v>0</v>
      </c>
      <c r="P280" s="14">
        <f>IF(COUNTA(Table1[[#This Row],[Payments]:[Receipts]])=0,0,(IF(COUNTA(Table1[[#This Row],[Payments]:[Receipts]])&gt;1,1,0)))</f>
        <v>0</v>
      </c>
      <c r="Q280" s="14">
        <f>IF(Table1[[#This Row],[Date]]="",0,IF(AND(Table1[[#This Row],[Date]]&gt;=$Q$2,Table1[[#This Row],[Date]]&lt;=$Q$3),0,1))</f>
        <v>0</v>
      </c>
      <c r="R280" s="14">
        <f>IF(Table1[[#This Row],[Payments]]="",0,IF(ISNUMBER(Table1[[#This Row],[Payments]]),0,1))</f>
        <v>0</v>
      </c>
      <c r="S280" s="14">
        <f>IF(Table1[[#This Row],[Receipts]]="",0,IF(ISNUMBER(Table1[[#This Row],[Receipts]]),0,1))</f>
        <v>0</v>
      </c>
      <c r="T280" s="14">
        <f>IF(LEN(Table1[[#This Row],[Second Ledger]])&gt;0,IF(TYPE(VLOOKUP(Table1[[#This Row],[Second Ledger]],$CZ:$CZ,1,FALSE))=16,1,0),0)</f>
        <v>0</v>
      </c>
      <c r="U280" s="14">
        <f>IF(Table1[[#This Row],[Date]]="",0,IF(Table1[[#This Row],[Voucher Type]]&gt;0,IF(TYPE(VLOOKUP(Table1[[#This Row],[Voucher Type]],Table1[[#All],[Voucher Type Master]],1,FALSE))=16,1,0),0))</f>
        <v>0</v>
      </c>
      <c r="V2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0" s="14">
        <f>IF(LEN(Table1[[#This Row],[Cost Centre]])&gt;0,IF(TYPE(VLOOKUP(Table1[[#This Row],[Cost Centre]],$DA:$DA,1,FALSE))=16,1,0),0)</f>
        <v>0</v>
      </c>
      <c r="X280" s="14">
        <f>Table1[[#This Row],[Payments]]-Table1[[#This Row],[Receipts]]</f>
        <v>0</v>
      </c>
      <c r="Y280" s="14"/>
      <c r="Z280" s="14"/>
      <c r="AA280" s="14"/>
      <c r="AB280" s="13"/>
      <c r="AC280" s="39"/>
      <c r="AD280" s="39"/>
      <c r="AE280" s="39"/>
      <c r="AF280" s="39"/>
      <c r="AG280" s="42"/>
      <c r="AH2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0" t="str">
        <f>IF(Table1[[#This Row],[Date]]="","",TEXT(Table1[[#This Row],[Date]],"yyyymmdd"))</f>
        <v/>
      </c>
      <c r="AJ280" t="str">
        <f>Table1[[#This Row],[Date2]]</f>
        <v/>
      </c>
      <c r="AK280" t="str">
        <f>IF(Table1[[#This Row],[Date]]="","",Table1[[#This Row],[Voucher Type]])</f>
        <v/>
      </c>
      <c r="AL280" t="str">
        <f>IF(Table1[[#This Row],[Date]]="","",Table1[[#This Row],[Voucher No]])</f>
        <v/>
      </c>
      <c r="AM280" t="str">
        <f>IF(Table1[[#This Row],[Date]]="","",Table1[[#This Row],[Narration]])</f>
        <v/>
      </c>
      <c r="AN280" t="str">
        <f>IF(Table1[[#This Row],[Date]]="","","tallytools-voucherentry-adhjadhh-"&amp;$AH$1&amp;ROW())</f>
        <v/>
      </c>
      <c r="AO280" t="str">
        <f>IF(Table1[[#This Row],[Date]]="","",$AH$1)</f>
        <v/>
      </c>
      <c r="AP280"/>
      <c r="AQ280" t="str">
        <f>IF(Table1[[#This Row],[Date]]="","","No")</f>
        <v/>
      </c>
      <c r="AR280" t="str">
        <f>IF(Table1[[#This Row],[Date]]="","",IF(Table1[[#This Row],[Net Amt]]&lt;0,"No","Yes"))</f>
        <v/>
      </c>
      <c r="AS280" t="str">
        <f>IF(Table1[[#This Row],[Date]]="","",Table1[[#This Row],[Second Ledger]])</f>
        <v/>
      </c>
      <c r="AT280" t="str">
        <f>IF(Table1[[#This Row],[Date]]="","",IF(Table1[[#This Row],[DP-1]]="Yes",-(Table1[[#This Row],[Payments]]+Table1[[#This Row],[Receipts]]),Table1[[#This Row],[Payments]]+Table1[[#This Row],[Receipts]]))</f>
        <v/>
      </c>
      <c r="AU280"/>
      <c r="AV280" t="str">
        <f>IF(Table1[[#This Row],[Bill Ref No]]="","",Table1[[#This Row],[Bill Ref No]])</f>
        <v/>
      </c>
      <c r="AW280" t="str">
        <f>IF(Table1[[#This Row],[Bill ref name]]="","","New Ref")</f>
        <v/>
      </c>
      <c r="AX280" t="str">
        <f>IF(Table1[[#This Row],[Bill ref name]]="","",Table1[[#This Row],[Amount-1]])</f>
        <v/>
      </c>
      <c r="AY280"/>
      <c r="AZ280"/>
      <c r="BA280" t="str">
        <f>IF(Table1[[#This Row],[Cost Centre]]="","","Primary Cost Category")</f>
        <v/>
      </c>
      <c r="BB280" t="str">
        <f>IF(Table1[[#This Row],[Cost Centre]]="","",Table1[[#This Row],[DP-1]])</f>
        <v/>
      </c>
      <c r="BC280"/>
      <c r="BD280" t="str">
        <f>IF(Table1[[#This Row],[Cost Centre]]="","",Table1[[#This Row],[Cost Centre]])</f>
        <v/>
      </c>
      <c r="BE280" t="str">
        <f>IF(Table1[[#This Row],[Cost Centre]]="","",Table1[[#This Row],[Amount-1]])</f>
        <v/>
      </c>
      <c r="BF280"/>
      <c r="BG280"/>
      <c r="BH280"/>
      <c r="BI280"/>
      <c r="BJ280" t="str">
        <f>IF(Table1[[#This Row],[Date]]="","","No")</f>
        <v/>
      </c>
      <c r="BK280" t="str">
        <f>IF(Table1[[#This Row],[Date]]="","",IF(Table1[[#This Row],[Net Amt]]&lt;0,"Yes","No"))</f>
        <v/>
      </c>
      <c r="BL280" t="str">
        <f>IF(Table1[[#This Row],[Date]]="","",$C$3)</f>
        <v/>
      </c>
      <c r="BM280" t="str">
        <f>IF(Table1[[#This Row],[Date]]="","",-Table1[[#This Row],[Amount-1]])</f>
        <v/>
      </c>
      <c r="BO280" t="str">
        <f>IF(Table1[[#This Row],[Transaction Type]]="","",Table1[[#This Row],[Transaction Type]])</f>
        <v/>
      </c>
      <c r="BP280" t="str">
        <f>IF(Table1[[#This Row],[Instrument No.]]="","",Table1[[#This Row],[Instrument No.]])</f>
        <v/>
      </c>
      <c r="BQ280" t="str">
        <f>IF(Table1[[#This Row],[Instrument No.]]="","",Table1[[#This Row],[Amount-2]])</f>
        <v/>
      </c>
      <c r="BR280" t="str">
        <f>IF(Table1[[#This Row],[Instrument date]]="","",TEXT(Table1[[#This Row],[Instrument date]],"yyyymmdd"))</f>
        <v/>
      </c>
      <c r="BU280" s="48"/>
      <c r="BV280" s="48"/>
    </row>
    <row r="281" spans="1:74">
      <c r="A281" s="16">
        <f t="shared" si="4"/>
        <v>276</v>
      </c>
      <c r="B281" s="17"/>
      <c r="C281" s="57"/>
      <c r="D281" s="61"/>
      <c r="E281" s="61"/>
      <c r="F281" s="57"/>
      <c r="G281" s="18"/>
      <c r="H2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1" s="18"/>
      <c r="J281" s="18"/>
      <c r="K281" s="18"/>
      <c r="L281" s="18"/>
      <c r="M281" s="18"/>
      <c r="N281" s="51"/>
      <c r="O281" s="14">
        <f>IF(Table1[[#This Row],[Date]]="",COUNTA(B282:$B$1005),0)</f>
        <v>0</v>
      </c>
      <c r="P281" s="14">
        <f>IF(COUNTA(Table1[[#This Row],[Payments]:[Receipts]])=0,0,(IF(COUNTA(Table1[[#This Row],[Payments]:[Receipts]])&gt;1,1,0)))</f>
        <v>0</v>
      </c>
      <c r="Q281" s="14">
        <f>IF(Table1[[#This Row],[Date]]="",0,IF(AND(Table1[[#This Row],[Date]]&gt;=$Q$2,Table1[[#This Row],[Date]]&lt;=$Q$3),0,1))</f>
        <v>0</v>
      </c>
      <c r="R281" s="14">
        <f>IF(Table1[[#This Row],[Payments]]="",0,IF(ISNUMBER(Table1[[#This Row],[Payments]]),0,1))</f>
        <v>0</v>
      </c>
      <c r="S281" s="14">
        <f>IF(Table1[[#This Row],[Receipts]]="",0,IF(ISNUMBER(Table1[[#This Row],[Receipts]]),0,1))</f>
        <v>0</v>
      </c>
      <c r="T281" s="14">
        <f>IF(LEN(Table1[[#This Row],[Second Ledger]])&gt;0,IF(TYPE(VLOOKUP(Table1[[#This Row],[Second Ledger]],$CZ:$CZ,1,FALSE))=16,1,0),0)</f>
        <v>0</v>
      </c>
      <c r="U281" s="14">
        <f>IF(Table1[[#This Row],[Date]]="",0,IF(Table1[[#This Row],[Voucher Type]]&gt;0,IF(TYPE(VLOOKUP(Table1[[#This Row],[Voucher Type]],Table1[[#All],[Voucher Type Master]],1,FALSE))=16,1,0),0))</f>
        <v>0</v>
      </c>
      <c r="V2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1" s="14">
        <f>IF(LEN(Table1[[#This Row],[Cost Centre]])&gt;0,IF(TYPE(VLOOKUP(Table1[[#This Row],[Cost Centre]],$DA:$DA,1,FALSE))=16,1,0),0)</f>
        <v>0</v>
      </c>
      <c r="X281" s="14">
        <f>Table1[[#This Row],[Payments]]-Table1[[#This Row],[Receipts]]</f>
        <v>0</v>
      </c>
      <c r="Y281" s="14"/>
      <c r="Z281" s="14"/>
      <c r="AA281" s="14"/>
      <c r="AB281" s="13"/>
      <c r="AC281" s="39"/>
      <c r="AD281" s="39"/>
      <c r="AE281" s="39"/>
      <c r="AF281" s="39"/>
      <c r="AG281" s="42"/>
      <c r="AH2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1" t="str">
        <f>IF(Table1[[#This Row],[Date]]="","",TEXT(Table1[[#This Row],[Date]],"yyyymmdd"))</f>
        <v/>
      </c>
      <c r="AJ281" t="str">
        <f>Table1[[#This Row],[Date2]]</f>
        <v/>
      </c>
      <c r="AK281" t="str">
        <f>IF(Table1[[#This Row],[Date]]="","",Table1[[#This Row],[Voucher Type]])</f>
        <v/>
      </c>
      <c r="AL281" t="str">
        <f>IF(Table1[[#This Row],[Date]]="","",Table1[[#This Row],[Voucher No]])</f>
        <v/>
      </c>
      <c r="AM281" t="str">
        <f>IF(Table1[[#This Row],[Date]]="","",Table1[[#This Row],[Narration]])</f>
        <v/>
      </c>
      <c r="AN281" t="str">
        <f>IF(Table1[[#This Row],[Date]]="","","tallytools-voucherentry-adhjadhh-"&amp;$AH$1&amp;ROW())</f>
        <v/>
      </c>
      <c r="AO281" t="str">
        <f>IF(Table1[[#This Row],[Date]]="","",$AH$1)</f>
        <v/>
      </c>
      <c r="AP281"/>
      <c r="AQ281" t="str">
        <f>IF(Table1[[#This Row],[Date]]="","","No")</f>
        <v/>
      </c>
      <c r="AR281" t="str">
        <f>IF(Table1[[#This Row],[Date]]="","",IF(Table1[[#This Row],[Net Amt]]&lt;0,"No","Yes"))</f>
        <v/>
      </c>
      <c r="AS281" t="str">
        <f>IF(Table1[[#This Row],[Date]]="","",Table1[[#This Row],[Second Ledger]])</f>
        <v/>
      </c>
      <c r="AT281" t="str">
        <f>IF(Table1[[#This Row],[Date]]="","",IF(Table1[[#This Row],[DP-1]]="Yes",-(Table1[[#This Row],[Payments]]+Table1[[#This Row],[Receipts]]),Table1[[#This Row],[Payments]]+Table1[[#This Row],[Receipts]]))</f>
        <v/>
      </c>
      <c r="AU281"/>
      <c r="AV281" t="str">
        <f>IF(Table1[[#This Row],[Bill Ref No]]="","",Table1[[#This Row],[Bill Ref No]])</f>
        <v/>
      </c>
      <c r="AW281" t="str">
        <f>IF(Table1[[#This Row],[Bill ref name]]="","","New Ref")</f>
        <v/>
      </c>
      <c r="AX281" t="str">
        <f>IF(Table1[[#This Row],[Bill ref name]]="","",Table1[[#This Row],[Amount-1]])</f>
        <v/>
      </c>
      <c r="AY281"/>
      <c r="AZ281"/>
      <c r="BA281" t="str">
        <f>IF(Table1[[#This Row],[Cost Centre]]="","","Primary Cost Category")</f>
        <v/>
      </c>
      <c r="BB281" t="str">
        <f>IF(Table1[[#This Row],[Cost Centre]]="","",Table1[[#This Row],[DP-1]])</f>
        <v/>
      </c>
      <c r="BC281"/>
      <c r="BD281" t="str">
        <f>IF(Table1[[#This Row],[Cost Centre]]="","",Table1[[#This Row],[Cost Centre]])</f>
        <v/>
      </c>
      <c r="BE281" t="str">
        <f>IF(Table1[[#This Row],[Cost Centre]]="","",Table1[[#This Row],[Amount-1]])</f>
        <v/>
      </c>
      <c r="BF281"/>
      <c r="BG281"/>
      <c r="BH281"/>
      <c r="BI281"/>
      <c r="BJ281" t="str">
        <f>IF(Table1[[#This Row],[Date]]="","","No")</f>
        <v/>
      </c>
      <c r="BK281" t="str">
        <f>IF(Table1[[#This Row],[Date]]="","",IF(Table1[[#This Row],[Net Amt]]&lt;0,"Yes","No"))</f>
        <v/>
      </c>
      <c r="BL281" t="str">
        <f>IF(Table1[[#This Row],[Date]]="","",$C$3)</f>
        <v/>
      </c>
      <c r="BM281" t="str">
        <f>IF(Table1[[#This Row],[Date]]="","",-Table1[[#This Row],[Amount-1]])</f>
        <v/>
      </c>
      <c r="BO281" t="str">
        <f>IF(Table1[[#This Row],[Transaction Type]]="","",Table1[[#This Row],[Transaction Type]])</f>
        <v/>
      </c>
      <c r="BP281" t="str">
        <f>IF(Table1[[#This Row],[Instrument No.]]="","",Table1[[#This Row],[Instrument No.]])</f>
        <v/>
      </c>
      <c r="BQ281" t="str">
        <f>IF(Table1[[#This Row],[Instrument No.]]="","",Table1[[#This Row],[Amount-2]])</f>
        <v/>
      </c>
      <c r="BR281" t="str">
        <f>IF(Table1[[#This Row],[Instrument date]]="","",TEXT(Table1[[#This Row],[Instrument date]],"yyyymmdd"))</f>
        <v/>
      </c>
      <c r="BU281" s="48"/>
      <c r="BV281" s="48"/>
    </row>
    <row r="282" spans="1:74">
      <c r="A282" s="16">
        <f t="shared" si="4"/>
        <v>277</v>
      </c>
      <c r="B282" s="17"/>
      <c r="C282" s="57"/>
      <c r="D282" s="61"/>
      <c r="E282" s="61"/>
      <c r="F282" s="57"/>
      <c r="G282" s="18"/>
      <c r="H2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2" s="18"/>
      <c r="J282" s="18"/>
      <c r="K282" s="18"/>
      <c r="L282" s="18"/>
      <c r="M282" s="18"/>
      <c r="N282" s="51"/>
      <c r="O282" s="14">
        <f>IF(Table1[[#This Row],[Date]]="",COUNTA(B283:$B$1005),0)</f>
        <v>0</v>
      </c>
      <c r="P282" s="14">
        <f>IF(COUNTA(Table1[[#This Row],[Payments]:[Receipts]])=0,0,(IF(COUNTA(Table1[[#This Row],[Payments]:[Receipts]])&gt;1,1,0)))</f>
        <v>0</v>
      </c>
      <c r="Q282" s="14">
        <f>IF(Table1[[#This Row],[Date]]="",0,IF(AND(Table1[[#This Row],[Date]]&gt;=$Q$2,Table1[[#This Row],[Date]]&lt;=$Q$3),0,1))</f>
        <v>0</v>
      </c>
      <c r="R282" s="14">
        <f>IF(Table1[[#This Row],[Payments]]="",0,IF(ISNUMBER(Table1[[#This Row],[Payments]]),0,1))</f>
        <v>0</v>
      </c>
      <c r="S282" s="14">
        <f>IF(Table1[[#This Row],[Receipts]]="",0,IF(ISNUMBER(Table1[[#This Row],[Receipts]]),0,1))</f>
        <v>0</v>
      </c>
      <c r="T282" s="14">
        <f>IF(LEN(Table1[[#This Row],[Second Ledger]])&gt;0,IF(TYPE(VLOOKUP(Table1[[#This Row],[Second Ledger]],$CZ:$CZ,1,FALSE))=16,1,0),0)</f>
        <v>0</v>
      </c>
      <c r="U282" s="14">
        <f>IF(Table1[[#This Row],[Date]]="",0,IF(Table1[[#This Row],[Voucher Type]]&gt;0,IF(TYPE(VLOOKUP(Table1[[#This Row],[Voucher Type]],Table1[[#All],[Voucher Type Master]],1,FALSE))=16,1,0),0))</f>
        <v>0</v>
      </c>
      <c r="V2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2" s="14">
        <f>IF(LEN(Table1[[#This Row],[Cost Centre]])&gt;0,IF(TYPE(VLOOKUP(Table1[[#This Row],[Cost Centre]],$DA:$DA,1,FALSE))=16,1,0),0)</f>
        <v>0</v>
      </c>
      <c r="X282" s="14">
        <f>Table1[[#This Row],[Payments]]-Table1[[#This Row],[Receipts]]</f>
        <v>0</v>
      </c>
      <c r="Y282" s="14"/>
      <c r="Z282" s="14"/>
      <c r="AA282" s="14"/>
      <c r="AB282" s="13"/>
      <c r="AC282" s="39"/>
      <c r="AD282" s="39"/>
      <c r="AE282" s="39"/>
      <c r="AF282" s="39"/>
      <c r="AG282" s="42"/>
      <c r="AH2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2" t="str">
        <f>IF(Table1[[#This Row],[Date]]="","",TEXT(Table1[[#This Row],[Date]],"yyyymmdd"))</f>
        <v/>
      </c>
      <c r="AJ282" t="str">
        <f>Table1[[#This Row],[Date2]]</f>
        <v/>
      </c>
      <c r="AK282" t="str">
        <f>IF(Table1[[#This Row],[Date]]="","",Table1[[#This Row],[Voucher Type]])</f>
        <v/>
      </c>
      <c r="AL282" t="str">
        <f>IF(Table1[[#This Row],[Date]]="","",Table1[[#This Row],[Voucher No]])</f>
        <v/>
      </c>
      <c r="AM282" t="str">
        <f>IF(Table1[[#This Row],[Date]]="","",Table1[[#This Row],[Narration]])</f>
        <v/>
      </c>
      <c r="AN282" t="str">
        <f>IF(Table1[[#This Row],[Date]]="","","tallytools-voucherentry-adhjadhh-"&amp;$AH$1&amp;ROW())</f>
        <v/>
      </c>
      <c r="AO282" t="str">
        <f>IF(Table1[[#This Row],[Date]]="","",$AH$1)</f>
        <v/>
      </c>
      <c r="AP282"/>
      <c r="AQ282" t="str">
        <f>IF(Table1[[#This Row],[Date]]="","","No")</f>
        <v/>
      </c>
      <c r="AR282" t="str">
        <f>IF(Table1[[#This Row],[Date]]="","",IF(Table1[[#This Row],[Net Amt]]&lt;0,"No","Yes"))</f>
        <v/>
      </c>
      <c r="AS282" t="str">
        <f>IF(Table1[[#This Row],[Date]]="","",Table1[[#This Row],[Second Ledger]])</f>
        <v/>
      </c>
      <c r="AT282" t="str">
        <f>IF(Table1[[#This Row],[Date]]="","",IF(Table1[[#This Row],[DP-1]]="Yes",-(Table1[[#This Row],[Payments]]+Table1[[#This Row],[Receipts]]),Table1[[#This Row],[Payments]]+Table1[[#This Row],[Receipts]]))</f>
        <v/>
      </c>
      <c r="AU282"/>
      <c r="AV282" t="str">
        <f>IF(Table1[[#This Row],[Bill Ref No]]="","",Table1[[#This Row],[Bill Ref No]])</f>
        <v/>
      </c>
      <c r="AW282" t="str">
        <f>IF(Table1[[#This Row],[Bill ref name]]="","","New Ref")</f>
        <v/>
      </c>
      <c r="AX282" t="str">
        <f>IF(Table1[[#This Row],[Bill ref name]]="","",Table1[[#This Row],[Amount-1]])</f>
        <v/>
      </c>
      <c r="AY282"/>
      <c r="AZ282"/>
      <c r="BA282" t="str">
        <f>IF(Table1[[#This Row],[Cost Centre]]="","","Primary Cost Category")</f>
        <v/>
      </c>
      <c r="BB282" t="str">
        <f>IF(Table1[[#This Row],[Cost Centre]]="","",Table1[[#This Row],[DP-1]])</f>
        <v/>
      </c>
      <c r="BC282"/>
      <c r="BD282" t="str">
        <f>IF(Table1[[#This Row],[Cost Centre]]="","",Table1[[#This Row],[Cost Centre]])</f>
        <v/>
      </c>
      <c r="BE282" t="str">
        <f>IF(Table1[[#This Row],[Cost Centre]]="","",Table1[[#This Row],[Amount-1]])</f>
        <v/>
      </c>
      <c r="BF282"/>
      <c r="BG282"/>
      <c r="BH282"/>
      <c r="BI282"/>
      <c r="BJ282" t="str">
        <f>IF(Table1[[#This Row],[Date]]="","","No")</f>
        <v/>
      </c>
      <c r="BK282" t="str">
        <f>IF(Table1[[#This Row],[Date]]="","",IF(Table1[[#This Row],[Net Amt]]&lt;0,"Yes","No"))</f>
        <v/>
      </c>
      <c r="BL282" t="str">
        <f>IF(Table1[[#This Row],[Date]]="","",$C$3)</f>
        <v/>
      </c>
      <c r="BM282" t="str">
        <f>IF(Table1[[#This Row],[Date]]="","",-Table1[[#This Row],[Amount-1]])</f>
        <v/>
      </c>
      <c r="BO282" t="str">
        <f>IF(Table1[[#This Row],[Transaction Type]]="","",Table1[[#This Row],[Transaction Type]])</f>
        <v/>
      </c>
      <c r="BP282" t="str">
        <f>IF(Table1[[#This Row],[Instrument No.]]="","",Table1[[#This Row],[Instrument No.]])</f>
        <v/>
      </c>
      <c r="BQ282" t="str">
        <f>IF(Table1[[#This Row],[Instrument No.]]="","",Table1[[#This Row],[Amount-2]])</f>
        <v/>
      </c>
      <c r="BR282" t="str">
        <f>IF(Table1[[#This Row],[Instrument date]]="","",TEXT(Table1[[#This Row],[Instrument date]],"yyyymmdd"))</f>
        <v/>
      </c>
      <c r="BU282" s="48"/>
      <c r="BV282" s="48"/>
    </row>
    <row r="283" spans="1:74">
      <c r="A283" s="16">
        <f t="shared" si="4"/>
        <v>278</v>
      </c>
      <c r="B283" s="17"/>
      <c r="C283" s="57"/>
      <c r="D283" s="61"/>
      <c r="E283" s="61"/>
      <c r="F283" s="57"/>
      <c r="G283" s="18"/>
      <c r="H2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3" s="18"/>
      <c r="J283" s="18"/>
      <c r="K283" s="18"/>
      <c r="L283" s="18"/>
      <c r="M283" s="18"/>
      <c r="N283" s="51"/>
      <c r="O283" s="14">
        <f>IF(Table1[[#This Row],[Date]]="",COUNTA(B284:$B$1005),0)</f>
        <v>0</v>
      </c>
      <c r="P283" s="14">
        <f>IF(COUNTA(Table1[[#This Row],[Payments]:[Receipts]])=0,0,(IF(COUNTA(Table1[[#This Row],[Payments]:[Receipts]])&gt;1,1,0)))</f>
        <v>0</v>
      </c>
      <c r="Q283" s="14">
        <f>IF(Table1[[#This Row],[Date]]="",0,IF(AND(Table1[[#This Row],[Date]]&gt;=$Q$2,Table1[[#This Row],[Date]]&lt;=$Q$3),0,1))</f>
        <v>0</v>
      </c>
      <c r="R283" s="14">
        <f>IF(Table1[[#This Row],[Payments]]="",0,IF(ISNUMBER(Table1[[#This Row],[Payments]]),0,1))</f>
        <v>0</v>
      </c>
      <c r="S283" s="14">
        <f>IF(Table1[[#This Row],[Receipts]]="",0,IF(ISNUMBER(Table1[[#This Row],[Receipts]]),0,1))</f>
        <v>0</v>
      </c>
      <c r="T283" s="14">
        <f>IF(LEN(Table1[[#This Row],[Second Ledger]])&gt;0,IF(TYPE(VLOOKUP(Table1[[#This Row],[Second Ledger]],$CZ:$CZ,1,FALSE))=16,1,0),0)</f>
        <v>0</v>
      </c>
      <c r="U283" s="14">
        <f>IF(Table1[[#This Row],[Date]]="",0,IF(Table1[[#This Row],[Voucher Type]]&gt;0,IF(TYPE(VLOOKUP(Table1[[#This Row],[Voucher Type]],Table1[[#All],[Voucher Type Master]],1,FALSE))=16,1,0),0))</f>
        <v>0</v>
      </c>
      <c r="V2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3" s="14">
        <f>IF(LEN(Table1[[#This Row],[Cost Centre]])&gt;0,IF(TYPE(VLOOKUP(Table1[[#This Row],[Cost Centre]],$DA:$DA,1,FALSE))=16,1,0),0)</f>
        <v>0</v>
      </c>
      <c r="X283" s="14">
        <f>Table1[[#This Row],[Payments]]-Table1[[#This Row],[Receipts]]</f>
        <v>0</v>
      </c>
      <c r="Y283" s="14"/>
      <c r="Z283" s="14"/>
      <c r="AA283" s="14"/>
      <c r="AB283" s="13"/>
      <c r="AC283" s="39"/>
      <c r="AD283" s="39"/>
      <c r="AE283" s="39"/>
      <c r="AF283" s="39"/>
      <c r="AG283" s="42"/>
      <c r="AH2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3" t="str">
        <f>IF(Table1[[#This Row],[Date]]="","",TEXT(Table1[[#This Row],[Date]],"yyyymmdd"))</f>
        <v/>
      </c>
      <c r="AJ283" t="str">
        <f>Table1[[#This Row],[Date2]]</f>
        <v/>
      </c>
      <c r="AK283" t="str">
        <f>IF(Table1[[#This Row],[Date]]="","",Table1[[#This Row],[Voucher Type]])</f>
        <v/>
      </c>
      <c r="AL283" t="str">
        <f>IF(Table1[[#This Row],[Date]]="","",Table1[[#This Row],[Voucher No]])</f>
        <v/>
      </c>
      <c r="AM283" t="str">
        <f>IF(Table1[[#This Row],[Date]]="","",Table1[[#This Row],[Narration]])</f>
        <v/>
      </c>
      <c r="AN283" t="str">
        <f>IF(Table1[[#This Row],[Date]]="","","tallytools-voucherentry-adhjadhh-"&amp;$AH$1&amp;ROW())</f>
        <v/>
      </c>
      <c r="AO283" t="str">
        <f>IF(Table1[[#This Row],[Date]]="","",$AH$1)</f>
        <v/>
      </c>
      <c r="AP283"/>
      <c r="AQ283" t="str">
        <f>IF(Table1[[#This Row],[Date]]="","","No")</f>
        <v/>
      </c>
      <c r="AR283" t="str">
        <f>IF(Table1[[#This Row],[Date]]="","",IF(Table1[[#This Row],[Net Amt]]&lt;0,"No","Yes"))</f>
        <v/>
      </c>
      <c r="AS283" t="str">
        <f>IF(Table1[[#This Row],[Date]]="","",Table1[[#This Row],[Second Ledger]])</f>
        <v/>
      </c>
      <c r="AT283" t="str">
        <f>IF(Table1[[#This Row],[Date]]="","",IF(Table1[[#This Row],[DP-1]]="Yes",-(Table1[[#This Row],[Payments]]+Table1[[#This Row],[Receipts]]),Table1[[#This Row],[Payments]]+Table1[[#This Row],[Receipts]]))</f>
        <v/>
      </c>
      <c r="AU283"/>
      <c r="AV283" t="str">
        <f>IF(Table1[[#This Row],[Bill Ref No]]="","",Table1[[#This Row],[Bill Ref No]])</f>
        <v/>
      </c>
      <c r="AW283" t="str">
        <f>IF(Table1[[#This Row],[Bill ref name]]="","","New Ref")</f>
        <v/>
      </c>
      <c r="AX283" t="str">
        <f>IF(Table1[[#This Row],[Bill ref name]]="","",Table1[[#This Row],[Amount-1]])</f>
        <v/>
      </c>
      <c r="AY283"/>
      <c r="AZ283"/>
      <c r="BA283" t="str">
        <f>IF(Table1[[#This Row],[Cost Centre]]="","","Primary Cost Category")</f>
        <v/>
      </c>
      <c r="BB283" t="str">
        <f>IF(Table1[[#This Row],[Cost Centre]]="","",Table1[[#This Row],[DP-1]])</f>
        <v/>
      </c>
      <c r="BC283"/>
      <c r="BD283" t="str">
        <f>IF(Table1[[#This Row],[Cost Centre]]="","",Table1[[#This Row],[Cost Centre]])</f>
        <v/>
      </c>
      <c r="BE283" t="str">
        <f>IF(Table1[[#This Row],[Cost Centre]]="","",Table1[[#This Row],[Amount-1]])</f>
        <v/>
      </c>
      <c r="BF283"/>
      <c r="BG283"/>
      <c r="BH283"/>
      <c r="BI283"/>
      <c r="BJ283" t="str">
        <f>IF(Table1[[#This Row],[Date]]="","","No")</f>
        <v/>
      </c>
      <c r="BK283" t="str">
        <f>IF(Table1[[#This Row],[Date]]="","",IF(Table1[[#This Row],[Net Amt]]&lt;0,"Yes","No"))</f>
        <v/>
      </c>
      <c r="BL283" t="str">
        <f>IF(Table1[[#This Row],[Date]]="","",$C$3)</f>
        <v/>
      </c>
      <c r="BM283" t="str">
        <f>IF(Table1[[#This Row],[Date]]="","",-Table1[[#This Row],[Amount-1]])</f>
        <v/>
      </c>
      <c r="BO283" t="str">
        <f>IF(Table1[[#This Row],[Transaction Type]]="","",Table1[[#This Row],[Transaction Type]])</f>
        <v/>
      </c>
      <c r="BP283" t="str">
        <f>IF(Table1[[#This Row],[Instrument No.]]="","",Table1[[#This Row],[Instrument No.]])</f>
        <v/>
      </c>
      <c r="BQ283" t="str">
        <f>IF(Table1[[#This Row],[Instrument No.]]="","",Table1[[#This Row],[Amount-2]])</f>
        <v/>
      </c>
      <c r="BR283" t="str">
        <f>IF(Table1[[#This Row],[Instrument date]]="","",TEXT(Table1[[#This Row],[Instrument date]],"yyyymmdd"))</f>
        <v/>
      </c>
      <c r="BU283" s="48"/>
      <c r="BV283" s="48"/>
    </row>
    <row r="284" spans="1:74">
      <c r="A284" s="16">
        <f t="shared" si="4"/>
        <v>279</v>
      </c>
      <c r="B284" s="17"/>
      <c r="C284" s="57"/>
      <c r="D284" s="61"/>
      <c r="E284" s="61"/>
      <c r="F284" s="57"/>
      <c r="G284" s="18"/>
      <c r="H2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4" s="18"/>
      <c r="J284" s="18"/>
      <c r="K284" s="18"/>
      <c r="L284" s="18"/>
      <c r="M284" s="18"/>
      <c r="N284" s="51"/>
      <c r="O284" s="14">
        <f>IF(Table1[[#This Row],[Date]]="",COUNTA(B285:$B$1005),0)</f>
        <v>0</v>
      </c>
      <c r="P284" s="14">
        <f>IF(COUNTA(Table1[[#This Row],[Payments]:[Receipts]])=0,0,(IF(COUNTA(Table1[[#This Row],[Payments]:[Receipts]])&gt;1,1,0)))</f>
        <v>0</v>
      </c>
      <c r="Q284" s="14">
        <f>IF(Table1[[#This Row],[Date]]="",0,IF(AND(Table1[[#This Row],[Date]]&gt;=$Q$2,Table1[[#This Row],[Date]]&lt;=$Q$3),0,1))</f>
        <v>0</v>
      </c>
      <c r="R284" s="14">
        <f>IF(Table1[[#This Row],[Payments]]="",0,IF(ISNUMBER(Table1[[#This Row],[Payments]]),0,1))</f>
        <v>0</v>
      </c>
      <c r="S284" s="14">
        <f>IF(Table1[[#This Row],[Receipts]]="",0,IF(ISNUMBER(Table1[[#This Row],[Receipts]]),0,1))</f>
        <v>0</v>
      </c>
      <c r="T284" s="14">
        <f>IF(LEN(Table1[[#This Row],[Second Ledger]])&gt;0,IF(TYPE(VLOOKUP(Table1[[#This Row],[Second Ledger]],$CZ:$CZ,1,FALSE))=16,1,0),0)</f>
        <v>0</v>
      </c>
      <c r="U284" s="14">
        <f>IF(Table1[[#This Row],[Date]]="",0,IF(Table1[[#This Row],[Voucher Type]]&gt;0,IF(TYPE(VLOOKUP(Table1[[#This Row],[Voucher Type]],Table1[[#All],[Voucher Type Master]],1,FALSE))=16,1,0),0))</f>
        <v>0</v>
      </c>
      <c r="V2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4" s="14">
        <f>IF(LEN(Table1[[#This Row],[Cost Centre]])&gt;0,IF(TYPE(VLOOKUP(Table1[[#This Row],[Cost Centre]],$DA:$DA,1,FALSE))=16,1,0),0)</f>
        <v>0</v>
      </c>
      <c r="X284" s="14">
        <f>Table1[[#This Row],[Payments]]-Table1[[#This Row],[Receipts]]</f>
        <v>0</v>
      </c>
      <c r="Y284" s="14"/>
      <c r="Z284" s="14"/>
      <c r="AA284" s="14"/>
      <c r="AB284" s="13"/>
      <c r="AC284" s="39"/>
      <c r="AD284" s="39"/>
      <c r="AE284" s="39"/>
      <c r="AF284" s="39"/>
      <c r="AG284" s="42"/>
      <c r="AH2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4" t="str">
        <f>IF(Table1[[#This Row],[Date]]="","",TEXT(Table1[[#This Row],[Date]],"yyyymmdd"))</f>
        <v/>
      </c>
      <c r="AJ284" t="str">
        <f>Table1[[#This Row],[Date2]]</f>
        <v/>
      </c>
      <c r="AK284" t="str">
        <f>IF(Table1[[#This Row],[Date]]="","",Table1[[#This Row],[Voucher Type]])</f>
        <v/>
      </c>
      <c r="AL284" t="str">
        <f>IF(Table1[[#This Row],[Date]]="","",Table1[[#This Row],[Voucher No]])</f>
        <v/>
      </c>
      <c r="AM284" t="str">
        <f>IF(Table1[[#This Row],[Date]]="","",Table1[[#This Row],[Narration]])</f>
        <v/>
      </c>
      <c r="AN284" t="str">
        <f>IF(Table1[[#This Row],[Date]]="","","tallytools-voucherentry-adhjadhh-"&amp;$AH$1&amp;ROW())</f>
        <v/>
      </c>
      <c r="AO284" t="str">
        <f>IF(Table1[[#This Row],[Date]]="","",$AH$1)</f>
        <v/>
      </c>
      <c r="AP284"/>
      <c r="AQ284" t="str">
        <f>IF(Table1[[#This Row],[Date]]="","","No")</f>
        <v/>
      </c>
      <c r="AR284" t="str">
        <f>IF(Table1[[#This Row],[Date]]="","",IF(Table1[[#This Row],[Net Amt]]&lt;0,"No","Yes"))</f>
        <v/>
      </c>
      <c r="AS284" t="str">
        <f>IF(Table1[[#This Row],[Date]]="","",Table1[[#This Row],[Second Ledger]])</f>
        <v/>
      </c>
      <c r="AT284" t="str">
        <f>IF(Table1[[#This Row],[Date]]="","",IF(Table1[[#This Row],[DP-1]]="Yes",-(Table1[[#This Row],[Payments]]+Table1[[#This Row],[Receipts]]),Table1[[#This Row],[Payments]]+Table1[[#This Row],[Receipts]]))</f>
        <v/>
      </c>
      <c r="AU284"/>
      <c r="AV284" t="str">
        <f>IF(Table1[[#This Row],[Bill Ref No]]="","",Table1[[#This Row],[Bill Ref No]])</f>
        <v/>
      </c>
      <c r="AW284" t="str">
        <f>IF(Table1[[#This Row],[Bill ref name]]="","","New Ref")</f>
        <v/>
      </c>
      <c r="AX284" t="str">
        <f>IF(Table1[[#This Row],[Bill ref name]]="","",Table1[[#This Row],[Amount-1]])</f>
        <v/>
      </c>
      <c r="AY284"/>
      <c r="AZ284"/>
      <c r="BA284" t="str">
        <f>IF(Table1[[#This Row],[Cost Centre]]="","","Primary Cost Category")</f>
        <v/>
      </c>
      <c r="BB284" t="str">
        <f>IF(Table1[[#This Row],[Cost Centre]]="","",Table1[[#This Row],[DP-1]])</f>
        <v/>
      </c>
      <c r="BC284"/>
      <c r="BD284" t="str">
        <f>IF(Table1[[#This Row],[Cost Centre]]="","",Table1[[#This Row],[Cost Centre]])</f>
        <v/>
      </c>
      <c r="BE284" t="str">
        <f>IF(Table1[[#This Row],[Cost Centre]]="","",Table1[[#This Row],[Amount-1]])</f>
        <v/>
      </c>
      <c r="BF284"/>
      <c r="BG284"/>
      <c r="BH284"/>
      <c r="BI284"/>
      <c r="BJ284" t="str">
        <f>IF(Table1[[#This Row],[Date]]="","","No")</f>
        <v/>
      </c>
      <c r="BK284" t="str">
        <f>IF(Table1[[#This Row],[Date]]="","",IF(Table1[[#This Row],[Net Amt]]&lt;0,"Yes","No"))</f>
        <v/>
      </c>
      <c r="BL284" t="str">
        <f>IF(Table1[[#This Row],[Date]]="","",$C$3)</f>
        <v/>
      </c>
      <c r="BM284" t="str">
        <f>IF(Table1[[#This Row],[Date]]="","",-Table1[[#This Row],[Amount-1]])</f>
        <v/>
      </c>
      <c r="BO284" t="str">
        <f>IF(Table1[[#This Row],[Transaction Type]]="","",Table1[[#This Row],[Transaction Type]])</f>
        <v/>
      </c>
      <c r="BP284" t="str">
        <f>IF(Table1[[#This Row],[Instrument No.]]="","",Table1[[#This Row],[Instrument No.]])</f>
        <v/>
      </c>
      <c r="BQ284" t="str">
        <f>IF(Table1[[#This Row],[Instrument No.]]="","",Table1[[#This Row],[Amount-2]])</f>
        <v/>
      </c>
      <c r="BR284" t="str">
        <f>IF(Table1[[#This Row],[Instrument date]]="","",TEXT(Table1[[#This Row],[Instrument date]],"yyyymmdd"))</f>
        <v/>
      </c>
      <c r="BU284" s="48"/>
      <c r="BV284" s="48"/>
    </row>
    <row r="285" spans="1:74">
      <c r="A285" s="16">
        <f t="shared" si="4"/>
        <v>280</v>
      </c>
      <c r="B285" s="17"/>
      <c r="C285" s="57"/>
      <c r="D285" s="61"/>
      <c r="E285" s="61"/>
      <c r="F285" s="57"/>
      <c r="G285" s="18"/>
      <c r="H2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5" s="18"/>
      <c r="J285" s="18"/>
      <c r="K285" s="18"/>
      <c r="L285" s="18"/>
      <c r="M285" s="18"/>
      <c r="N285" s="51"/>
      <c r="O285" s="14">
        <f>IF(Table1[[#This Row],[Date]]="",COUNTA(B286:$B$1005),0)</f>
        <v>0</v>
      </c>
      <c r="P285" s="14">
        <f>IF(COUNTA(Table1[[#This Row],[Payments]:[Receipts]])=0,0,(IF(COUNTA(Table1[[#This Row],[Payments]:[Receipts]])&gt;1,1,0)))</f>
        <v>0</v>
      </c>
      <c r="Q285" s="14">
        <f>IF(Table1[[#This Row],[Date]]="",0,IF(AND(Table1[[#This Row],[Date]]&gt;=$Q$2,Table1[[#This Row],[Date]]&lt;=$Q$3),0,1))</f>
        <v>0</v>
      </c>
      <c r="R285" s="14">
        <f>IF(Table1[[#This Row],[Payments]]="",0,IF(ISNUMBER(Table1[[#This Row],[Payments]]),0,1))</f>
        <v>0</v>
      </c>
      <c r="S285" s="14">
        <f>IF(Table1[[#This Row],[Receipts]]="",0,IF(ISNUMBER(Table1[[#This Row],[Receipts]]),0,1))</f>
        <v>0</v>
      </c>
      <c r="T285" s="14">
        <f>IF(LEN(Table1[[#This Row],[Second Ledger]])&gt;0,IF(TYPE(VLOOKUP(Table1[[#This Row],[Second Ledger]],$CZ:$CZ,1,FALSE))=16,1,0),0)</f>
        <v>0</v>
      </c>
      <c r="U285" s="14">
        <f>IF(Table1[[#This Row],[Date]]="",0,IF(Table1[[#This Row],[Voucher Type]]&gt;0,IF(TYPE(VLOOKUP(Table1[[#This Row],[Voucher Type]],Table1[[#All],[Voucher Type Master]],1,FALSE))=16,1,0),0))</f>
        <v>0</v>
      </c>
      <c r="V2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5" s="14">
        <f>IF(LEN(Table1[[#This Row],[Cost Centre]])&gt;0,IF(TYPE(VLOOKUP(Table1[[#This Row],[Cost Centre]],$DA:$DA,1,FALSE))=16,1,0),0)</f>
        <v>0</v>
      </c>
      <c r="X285" s="14">
        <f>Table1[[#This Row],[Payments]]-Table1[[#This Row],[Receipts]]</f>
        <v>0</v>
      </c>
      <c r="Y285" s="14"/>
      <c r="Z285" s="14"/>
      <c r="AA285" s="14"/>
      <c r="AB285" s="13"/>
      <c r="AC285" s="39"/>
      <c r="AD285" s="39"/>
      <c r="AE285" s="39"/>
      <c r="AF285" s="39"/>
      <c r="AG285" s="42"/>
      <c r="AH2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5" t="str">
        <f>IF(Table1[[#This Row],[Date]]="","",TEXT(Table1[[#This Row],[Date]],"yyyymmdd"))</f>
        <v/>
      </c>
      <c r="AJ285" t="str">
        <f>Table1[[#This Row],[Date2]]</f>
        <v/>
      </c>
      <c r="AK285" t="str">
        <f>IF(Table1[[#This Row],[Date]]="","",Table1[[#This Row],[Voucher Type]])</f>
        <v/>
      </c>
      <c r="AL285" t="str">
        <f>IF(Table1[[#This Row],[Date]]="","",Table1[[#This Row],[Voucher No]])</f>
        <v/>
      </c>
      <c r="AM285" t="str">
        <f>IF(Table1[[#This Row],[Date]]="","",Table1[[#This Row],[Narration]])</f>
        <v/>
      </c>
      <c r="AN285" t="str">
        <f>IF(Table1[[#This Row],[Date]]="","","tallytools-voucherentry-adhjadhh-"&amp;$AH$1&amp;ROW())</f>
        <v/>
      </c>
      <c r="AO285" t="str">
        <f>IF(Table1[[#This Row],[Date]]="","",$AH$1)</f>
        <v/>
      </c>
      <c r="AP285"/>
      <c r="AQ285" t="str">
        <f>IF(Table1[[#This Row],[Date]]="","","No")</f>
        <v/>
      </c>
      <c r="AR285" t="str">
        <f>IF(Table1[[#This Row],[Date]]="","",IF(Table1[[#This Row],[Net Amt]]&lt;0,"No","Yes"))</f>
        <v/>
      </c>
      <c r="AS285" t="str">
        <f>IF(Table1[[#This Row],[Date]]="","",Table1[[#This Row],[Second Ledger]])</f>
        <v/>
      </c>
      <c r="AT285" t="str">
        <f>IF(Table1[[#This Row],[Date]]="","",IF(Table1[[#This Row],[DP-1]]="Yes",-(Table1[[#This Row],[Payments]]+Table1[[#This Row],[Receipts]]),Table1[[#This Row],[Payments]]+Table1[[#This Row],[Receipts]]))</f>
        <v/>
      </c>
      <c r="AU285"/>
      <c r="AV285" t="str">
        <f>IF(Table1[[#This Row],[Bill Ref No]]="","",Table1[[#This Row],[Bill Ref No]])</f>
        <v/>
      </c>
      <c r="AW285" t="str">
        <f>IF(Table1[[#This Row],[Bill ref name]]="","","New Ref")</f>
        <v/>
      </c>
      <c r="AX285" t="str">
        <f>IF(Table1[[#This Row],[Bill ref name]]="","",Table1[[#This Row],[Amount-1]])</f>
        <v/>
      </c>
      <c r="AY285"/>
      <c r="AZ285"/>
      <c r="BA285" t="str">
        <f>IF(Table1[[#This Row],[Cost Centre]]="","","Primary Cost Category")</f>
        <v/>
      </c>
      <c r="BB285" t="str">
        <f>IF(Table1[[#This Row],[Cost Centre]]="","",Table1[[#This Row],[DP-1]])</f>
        <v/>
      </c>
      <c r="BC285"/>
      <c r="BD285" t="str">
        <f>IF(Table1[[#This Row],[Cost Centre]]="","",Table1[[#This Row],[Cost Centre]])</f>
        <v/>
      </c>
      <c r="BE285" t="str">
        <f>IF(Table1[[#This Row],[Cost Centre]]="","",Table1[[#This Row],[Amount-1]])</f>
        <v/>
      </c>
      <c r="BF285"/>
      <c r="BG285"/>
      <c r="BH285"/>
      <c r="BI285"/>
      <c r="BJ285" t="str">
        <f>IF(Table1[[#This Row],[Date]]="","","No")</f>
        <v/>
      </c>
      <c r="BK285" t="str">
        <f>IF(Table1[[#This Row],[Date]]="","",IF(Table1[[#This Row],[Net Amt]]&lt;0,"Yes","No"))</f>
        <v/>
      </c>
      <c r="BL285" t="str">
        <f>IF(Table1[[#This Row],[Date]]="","",$C$3)</f>
        <v/>
      </c>
      <c r="BM285" t="str">
        <f>IF(Table1[[#This Row],[Date]]="","",-Table1[[#This Row],[Amount-1]])</f>
        <v/>
      </c>
      <c r="BO285" t="str">
        <f>IF(Table1[[#This Row],[Transaction Type]]="","",Table1[[#This Row],[Transaction Type]])</f>
        <v/>
      </c>
      <c r="BP285" t="str">
        <f>IF(Table1[[#This Row],[Instrument No.]]="","",Table1[[#This Row],[Instrument No.]])</f>
        <v/>
      </c>
      <c r="BQ285" t="str">
        <f>IF(Table1[[#This Row],[Instrument No.]]="","",Table1[[#This Row],[Amount-2]])</f>
        <v/>
      </c>
      <c r="BR285" t="str">
        <f>IF(Table1[[#This Row],[Instrument date]]="","",TEXT(Table1[[#This Row],[Instrument date]],"yyyymmdd"))</f>
        <v/>
      </c>
      <c r="BU285" s="48"/>
      <c r="BV285" s="48"/>
    </row>
    <row r="286" spans="1:74">
      <c r="A286" s="16">
        <f t="shared" si="4"/>
        <v>281</v>
      </c>
      <c r="B286" s="17"/>
      <c r="C286" s="57"/>
      <c r="D286" s="61"/>
      <c r="E286" s="61"/>
      <c r="F286" s="57"/>
      <c r="G286" s="18"/>
      <c r="H2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6" s="18"/>
      <c r="J286" s="18"/>
      <c r="K286" s="18"/>
      <c r="L286" s="18"/>
      <c r="M286" s="18"/>
      <c r="N286" s="51"/>
      <c r="O286" s="14">
        <f>IF(Table1[[#This Row],[Date]]="",COUNTA(B287:$B$1005),0)</f>
        <v>0</v>
      </c>
      <c r="P286" s="14">
        <f>IF(COUNTA(Table1[[#This Row],[Payments]:[Receipts]])=0,0,(IF(COUNTA(Table1[[#This Row],[Payments]:[Receipts]])&gt;1,1,0)))</f>
        <v>0</v>
      </c>
      <c r="Q286" s="14">
        <f>IF(Table1[[#This Row],[Date]]="",0,IF(AND(Table1[[#This Row],[Date]]&gt;=$Q$2,Table1[[#This Row],[Date]]&lt;=$Q$3),0,1))</f>
        <v>0</v>
      </c>
      <c r="R286" s="14">
        <f>IF(Table1[[#This Row],[Payments]]="",0,IF(ISNUMBER(Table1[[#This Row],[Payments]]),0,1))</f>
        <v>0</v>
      </c>
      <c r="S286" s="14">
        <f>IF(Table1[[#This Row],[Receipts]]="",0,IF(ISNUMBER(Table1[[#This Row],[Receipts]]),0,1))</f>
        <v>0</v>
      </c>
      <c r="T286" s="14">
        <f>IF(LEN(Table1[[#This Row],[Second Ledger]])&gt;0,IF(TYPE(VLOOKUP(Table1[[#This Row],[Second Ledger]],$CZ:$CZ,1,FALSE))=16,1,0),0)</f>
        <v>0</v>
      </c>
      <c r="U286" s="14">
        <f>IF(Table1[[#This Row],[Date]]="",0,IF(Table1[[#This Row],[Voucher Type]]&gt;0,IF(TYPE(VLOOKUP(Table1[[#This Row],[Voucher Type]],Table1[[#All],[Voucher Type Master]],1,FALSE))=16,1,0),0))</f>
        <v>0</v>
      </c>
      <c r="V2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6" s="14">
        <f>IF(LEN(Table1[[#This Row],[Cost Centre]])&gt;0,IF(TYPE(VLOOKUP(Table1[[#This Row],[Cost Centre]],$DA:$DA,1,FALSE))=16,1,0),0)</f>
        <v>0</v>
      </c>
      <c r="X286" s="14">
        <f>Table1[[#This Row],[Payments]]-Table1[[#This Row],[Receipts]]</f>
        <v>0</v>
      </c>
      <c r="Y286" s="14"/>
      <c r="Z286" s="14"/>
      <c r="AA286" s="14"/>
      <c r="AB286" s="13"/>
      <c r="AC286" s="39"/>
      <c r="AD286" s="39"/>
      <c r="AE286" s="39"/>
      <c r="AF286" s="39"/>
      <c r="AG286" s="42"/>
      <c r="AH2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6" t="str">
        <f>IF(Table1[[#This Row],[Date]]="","",TEXT(Table1[[#This Row],[Date]],"yyyymmdd"))</f>
        <v/>
      </c>
      <c r="AJ286" t="str">
        <f>Table1[[#This Row],[Date2]]</f>
        <v/>
      </c>
      <c r="AK286" t="str">
        <f>IF(Table1[[#This Row],[Date]]="","",Table1[[#This Row],[Voucher Type]])</f>
        <v/>
      </c>
      <c r="AL286" t="str">
        <f>IF(Table1[[#This Row],[Date]]="","",Table1[[#This Row],[Voucher No]])</f>
        <v/>
      </c>
      <c r="AM286" t="str">
        <f>IF(Table1[[#This Row],[Date]]="","",Table1[[#This Row],[Narration]])</f>
        <v/>
      </c>
      <c r="AN286" t="str">
        <f>IF(Table1[[#This Row],[Date]]="","","tallytools-voucherentry-adhjadhh-"&amp;$AH$1&amp;ROW())</f>
        <v/>
      </c>
      <c r="AO286" t="str">
        <f>IF(Table1[[#This Row],[Date]]="","",$AH$1)</f>
        <v/>
      </c>
      <c r="AP286"/>
      <c r="AQ286" t="str">
        <f>IF(Table1[[#This Row],[Date]]="","","No")</f>
        <v/>
      </c>
      <c r="AR286" t="str">
        <f>IF(Table1[[#This Row],[Date]]="","",IF(Table1[[#This Row],[Net Amt]]&lt;0,"No","Yes"))</f>
        <v/>
      </c>
      <c r="AS286" t="str">
        <f>IF(Table1[[#This Row],[Date]]="","",Table1[[#This Row],[Second Ledger]])</f>
        <v/>
      </c>
      <c r="AT286" t="str">
        <f>IF(Table1[[#This Row],[Date]]="","",IF(Table1[[#This Row],[DP-1]]="Yes",-(Table1[[#This Row],[Payments]]+Table1[[#This Row],[Receipts]]),Table1[[#This Row],[Payments]]+Table1[[#This Row],[Receipts]]))</f>
        <v/>
      </c>
      <c r="AU286"/>
      <c r="AV286" t="str">
        <f>IF(Table1[[#This Row],[Bill Ref No]]="","",Table1[[#This Row],[Bill Ref No]])</f>
        <v/>
      </c>
      <c r="AW286" t="str">
        <f>IF(Table1[[#This Row],[Bill ref name]]="","","New Ref")</f>
        <v/>
      </c>
      <c r="AX286" t="str">
        <f>IF(Table1[[#This Row],[Bill ref name]]="","",Table1[[#This Row],[Amount-1]])</f>
        <v/>
      </c>
      <c r="AY286"/>
      <c r="AZ286"/>
      <c r="BA286" t="str">
        <f>IF(Table1[[#This Row],[Cost Centre]]="","","Primary Cost Category")</f>
        <v/>
      </c>
      <c r="BB286" t="str">
        <f>IF(Table1[[#This Row],[Cost Centre]]="","",Table1[[#This Row],[DP-1]])</f>
        <v/>
      </c>
      <c r="BC286"/>
      <c r="BD286" t="str">
        <f>IF(Table1[[#This Row],[Cost Centre]]="","",Table1[[#This Row],[Cost Centre]])</f>
        <v/>
      </c>
      <c r="BE286" t="str">
        <f>IF(Table1[[#This Row],[Cost Centre]]="","",Table1[[#This Row],[Amount-1]])</f>
        <v/>
      </c>
      <c r="BF286"/>
      <c r="BG286"/>
      <c r="BH286"/>
      <c r="BI286"/>
      <c r="BJ286" t="str">
        <f>IF(Table1[[#This Row],[Date]]="","","No")</f>
        <v/>
      </c>
      <c r="BK286" t="str">
        <f>IF(Table1[[#This Row],[Date]]="","",IF(Table1[[#This Row],[Net Amt]]&lt;0,"Yes","No"))</f>
        <v/>
      </c>
      <c r="BL286" t="str">
        <f>IF(Table1[[#This Row],[Date]]="","",$C$3)</f>
        <v/>
      </c>
      <c r="BM286" t="str">
        <f>IF(Table1[[#This Row],[Date]]="","",-Table1[[#This Row],[Amount-1]])</f>
        <v/>
      </c>
      <c r="BO286" t="str">
        <f>IF(Table1[[#This Row],[Transaction Type]]="","",Table1[[#This Row],[Transaction Type]])</f>
        <v/>
      </c>
      <c r="BP286" t="str">
        <f>IF(Table1[[#This Row],[Instrument No.]]="","",Table1[[#This Row],[Instrument No.]])</f>
        <v/>
      </c>
      <c r="BQ286" t="str">
        <f>IF(Table1[[#This Row],[Instrument No.]]="","",Table1[[#This Row],[Amount-2]])</f>
        <v/>
      </c>
      <c r="BR286" t="str">
        <f>IF(Table1[[#This Row],[Instrument date]]="","",TEXT(Table1[[#This Row],[Instrument date]],"yyyymmdd"))</f>
        <v/>
      </c>
      <c r="BU286" s="48"/>
      <c r="BV286" s="48"/>
    </row>
    <row r="287" spans="1:74">
      <c r="A287" s="16">
        <f t="shared" si="4"/>
        <v>282</v>
      </c>
      <c r="B287" s="17"/>
      <c r="C287" s="57"/>
      <c r="D287" s="61"/>
      <c r="E287" s="61"/>
      <c r="F287" s="57"/>
      <c r="G287" s="18"/>
      <c r="H2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7" s="18"/>
      <c r="J287" s="18"/>
      <c r="K287" s="18"/>
      <c r="L287" s="18"/>
      <c r="M287" s="18"/>
      <c r="N287" s="51"/>
      <c r="O287" s="14">
        <f>IF(Table1[[#This Row],[Date]]="",COUNTA(B288:$B$1005),0)</f>
        <v>0</v>
      </c>
      <c r="P287" s="14">
        <f>IF(COUNTA(Table1[[#This Row],[Payments]:[Receipts]])=0,0,(IF(COUNTA(Table1[[#This Row],[Payments]:[Receipts]])&gt;1,1,0)))</f>
        <v>0</v>
      </c>
      <c r="Q287" s="14">
        <f>IF(Table1[[#This Row],[Date]]="",0,IF(AND(Table1[[#This Row],[Date]]&gt;=$Q$2,Table1[[#This Row],[Date]]&lt;=$Q$3),0,1))</f>
        <v>0</v>
      </c>
      <c r="R287" s="14">
        <f>IF(Table1[[#This Row],[Payments]]="",0,IF(ISNUMBER(Table1[[#This Row],[Payments]]),0,1))</f>
        <v>0</v>
      </c>
      <c r="S287" s="14">
        <f>IF(Table1[[#This Row],[Receipts]]="",0,IF(ISNUMBER(Table1[[#This Row],[Receipts]]),0,1))</f>
        <v>0</v>
      </c>
      <c r="T287" s="14">
        <f>IF(LEN(Table1[[#This Row],[Second Ledger]])&gt;0,IF(TYPE(VLOOKUP(Table1[[#This Row],[Second Ledger]],$CZ:$CZ,1,FALSE))=16,1,0),0)</f>
        <v>0</v>
      </c>
      <c r="U287" s="14">
        <f>IF(Table1[[#This Row],[Date]]="",0,IF(Table1[[#This Row],[Voucher Type]]&gt;0,IF(TYPE(VLOOKUP(Table1[[#This Row],[Voucher Type]],Table1[[#All],[Voucher Type Master]],1,FALSE))=16,1,0),0))</f>
        <v>0</v>
      </c>
      <c r="V2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7" s="14">
        <f>IF(LEN(Table1[[#This Row],[Cost Centre]])&gt;0,IF(TYPE(VLOOKUP(Table1[[#This Row],[Cost Centre]],$DA:$DA,1,FALSE))=16,1,0),0)</f>
        <v>0</v>
      </c>
      <c r="X287" s="14">
        <f>Table1[[#This Row],[Payments]]-Table1[[#This Row],[Receipts]]</f>
        <v>0</v>
      </c>
      <c r="Y287" s="14"/>
      <c r="Z287" s="14"/>
      <c r="AA287" s="14"/>
      <c r="AB287" s="13"/>
      <c r="AC287" s="39"/>
      <c r="AD287" s="39"/>
      <c r="AE287" s="39"/>
      <c r="AF287" s="39"/>
      <c r="AG287" s="42"/>
      <c r="AH2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7" t="str">
        <f>IF(Table1[[#This Row],[Date]]="","",TEXT(Table1[[#This Row],[Date]],"yyyymmdd"))</f>
        <v/>
      </c>
      <c r="AJ287" t="str">
        <f>Table1[[#This Row],[Date2]]</f>
        <v/>
      </c>
      <c r="AK287" t="str">
        <f>IF(Table1[[#This Row],[Date]]="","",Table1[[#This Row],[Voucher Type]])</f>
        <v/>
      </c>
      <c r="AL287" t="str">
        <f>IF(Table1[[#This Row],[Date]]="","",Table1[[#This Row],[Voucher No]])</f>
        <v/>
      </c>
      <c r="AM287" t="str">
        <f>IF(Table1[[#This Row],[Date]]="","",Table1[[#This Row],[Narration]])</f>
        <v/>
      </c>
      <c r="AN287" t="str">
        <f>IF(Table1[[#This Row],[Date]]="","","tallytools-voucherentry-adhjadhh-"&amp;$AH$1&amp;ROW())</f>
        <v/>
      </c>
      <c r="AO287" t="str">
        <f>IF(Table1[[#This Row],[Date]]="","",$AH$1)</f>
        <v/>
      </c>
      <c r="AP287"/>
      <c r="AQ287" t="str">
        <f>IF(Table1[[#This Row],[Date]]="","","No")</f>
        <v/>
      </c>
      <c r="AR287" t="str">
        <f>IF(Table1[[#This Row],[Date]]="","",IF(Table1[[#This Row],[Net Amt]]&lt;0,"No","Yes"))</f>
        <v/>
      </c>
      <c r="AS287" t="str">
        <f>IF(Table1[[#This Row],[Date]]="","",Table1[[#This Row],[Second Ledger]])</f>
        <v/>
      </c>
      <c r="AT287" t="str">
        <f>IF(Table1[[#This Row],[Date]]="","",IF(Table1[[#This Row],[DP-1]]="Yes",-(Table1[[#This Row],[Payments]]+Table1[[#This Row],[Receipts]]),Table1[[#This Row],[Payments]]+Table1[[#This Row],[Receipts]]))</f>
        <v/>
      </c>
      <c r="AU287"/>
      <c r="AV287" t="str">
        <f>IF(Table1[[#This Row],[Bill Ref No]]="","",Table1[[#This Row],[Bill Ref No]])</f>
        <v/>
      </c>
      <c r="AW287" t="str">
        <f>IF(Table1[[#This Row],[Bill ref name]]="","","New Ref")</f>
        <v/>
      </c>
      <c r="AX287" t="str">
        <f>IF(Table1[[#This Row],[Bill ref name]]="","",Table1[[#This Row],[Amount-1]])</f>
        <v/>
      </c>
      <c r="AY287"/>
      <c r="AZ287"/>
      <c r="BA287" t="str">
        <f>IF(Table1[[#This Row],[Cost Centre]]="","","Primary Cost Category")</f>
        <v/>
      </c>
      <c r="BB287" t="str">
        <f>IF(Table1[[#This Row],[Cost Centre]]="","",Table1[[#This Row],[DP-1]])</f>
        <v/>
      </c>
      <c r="BC287"/>
      <c r="BD287" t="str">
        <f>IF(Table1[[#This Row],[Cost Centre]]="","",Table1[[#This Row],[Cost Centre]])</f>
        <v/>
      </c>
      <c r="BE287" t="str">
        <f>IF(Table1[[#This Row],[Cost Centre]]="","",Table1[[#This Row],[Amount-1]])</f>
        <v/>
      </c>
      <c r="BF287"/>
      <c r="BG287"/>
      <c r="BH287"/>
      <c r="BI287"/>
      <c r="BJ287" t="str">
        <f>IF(Table1[[#This Row],[Date]]="","","No")</f>
        <v/>
      </c>
      <c r="BK287" t="str">
        <f>IF(Table1[[#This Row],[Date]]="","",IF(Table1[[#This Row],[Net Amt]]&lt;0,"Yes","No"))</f>
        <v/>
      </c>
      <c r="BL287" t="str">
        <f>IF(Table1[[#This Row],[Date]]="","",$C$3)</f>
        <v/>
      </c>
      <c r="BM287" t="str">
        <f>IF(Table1[[#This Row],[Date]]="","",-Table1[[#This Row],[Amount-1]])</f>
        <v/>
      </c>
      <c r="BO287" t="str">
        <f>IF(Table1[[#This Row],[Transaction Type]]="","",Table1[[#This Row],[Transaction Type]])</f>
        <v/>
      </c>
      <c r="BP287" t="str">
        <f>IF(Table1[[#This Row],[Instrument No.]]="","",Table1[[#This Row],[Instrument No.]])</f>
        <v/>
      </c>
      <c r="BQ287" t="str">
        <f>IF(Table1[[#This Row],[Instrument No.]]="","",Table1[[#This Row],[Amount-2]])</f>
        <v/>
      </c>
      <c r="BR287" t="str">
        <f>IF(Table1[[#This Row],[Instrument date]]="","",TEXT(Table1[[#This Row],[Instrument date]],"yyyymmdd"))</f>
        <v/>
      </c>
      <c r="BU287" s="48"/>
      <c r="BV287" s="48"/>
    </row>
    <row r="288" spans="1:74">
      <c r="A288" s="16">
        <f t="shared" si="4"/>
        <v>283</v>
      </c>
      <c r="B288" s="17"/>
      <c r="C288" s="57"/>
      <c r="D288" s="61"/>
      <c r="E288" s="61"/>
      <c r="F288" s="57"/>
      <c r="G288" s="18"/>
      <c r="H2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8" s="18"/>
      <c r="J288" s="18"/>
      <c r="K288" s="18"/>
      <c r="L288" s="18"/>
      <c r="M288" s="18"/>
      <c r="N288" s="51"/>
      <c r="O288" s="14">
        <f>IF(Table1[[#This Row],[Date]]="",COUNTA(B289:$B$1005),0)</f>
        <v>0</v>
      </c>
      <c r="P288" s="14">
        <f>IF(COUNTA(Table1[[#This Row],[Payments]:[Receipts]])=0,0,(IF(COUNTA(Table1[[#This Row],[Payments]:[Receipts]])&gt;1,1,0)))</f>
        <v>0</v>
      </c>
      <c r="Q288" s="14">
        <f>IF(Table1[[#This Row],[Date]]="",0,IF(AND(Table1[[#This Row],[Date]]&gt;=$Q$2,Table1[[#This Row],[Date]]&lt;=$Q$3),0,1))</f>
        <v>0</v>
      </c>
      <c r="R288" s="14">
        <f>IF(Table1[[#This Row],[Payments]]="",0,IF(ISNUMBER(Table1[[#This Row],[Payments]]),0,1))</f>
        <v>0</v>
      </c>
      <c r="S288" s="14">
        <f>IF(Table1[[#This Row],[Receipts]]="",0,IF(ISNUMBER(Table1[[#This Row],[Receipts]]),0,1))</f>
        <v>0</v>
      </c>
      <c r="T288" s="14">
        <f>IF(LEN(Table1[[#This Row],[Second Ledger]])&gt;0,IF(TYPE(VLOOKUP(Table1[[#This Row],[Second Ledger]],$CZ:$CZ,1,FALSE))=16,1,0),0)</f>
        <v>0</v>
      </c>
      <c r="U288" s="14">
        <f>IF(Table1[[#This Row],[Date]]="",0,IF(Table1[[#This Row],[Voucher Type]]&gt;0,IF(TYPE(VLOOKUP(Table1[[#This Row],[Voucher Type]],Table1[[#All],[Voucher Type Master]],1,FALSE))=16,1,0),0))</f>
        <v>0</v>
      </c>
      <c r="V2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8" s="14">
        <f>IF(LEN(Table1[[#This Row],[Cost Centre]])&gt;0,IF(TYPE(VLOOKUP(Table1[[#This Row],[Cost Centre]],$DA:$DA,1,FALSE))=16,1,0),0)</f>
        <v>0</v>
      </c>
      <c r="X288" s="14">
        <f>Table1[[#This Row],[Payments]]-Table1[[#This Row],[Receipts]]</f>
        <v>0</v>
      </c>
      <c r="Y288" s="14"/>
      <c r="Z288" s="14"/>
      <c r="AA288" s="14"/>
      <c r="AB288" s="13"/>
      <c r="AC288" s="39"/>
      <c r="AD288" s="39"/>
      <c r="AE288" s="39"/>
      <c r="AF288" s="39"/>
      <c r="AG288" s="42"/>
      <c r="AH2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8" t="str">
        <f>IF(Table1[[#This Row],[Date]]="","",TEXT(Table1[[#This Row],[Date]],"yyyymmdd"))</f>
        <v/>
      </c>
      <c r="AJ288" t="str">
        <f>Table1[[#This Row],[Date2]]</f>
        <v/>
      </c>
      <c r="AK288" t="str">
        <f>IF(Table1[[#This Row],[Date]]="","",Table1[[#This Row],[Voucher Type]])</f>
        <v/>
      </c>
      <c r="AL288" t="str">
        <f>IF(Table1[[#This Row],[Date]]="","",Table1[[#This Row],[Voucher No]])</f>
        <v/>
      </c>
      <c r="AM288" t="str">
        <f>IF(Table1[[#This Row],[Date]]="","",Table1[[#This Row],[Narration]])</f>
        <v/>
      </c>
      <c r="AN288" t="str">
        <f>IF(Table1[[#This Row],[Date]]="","","tallytools-voucherentry-adhjadhh-"&amp;$AH$1&amp;ROW())</f>
        <v/>
      </c>
      <c r="AO288" t="str">
        <f>IF(Table1[[#This Row],[Date]]="","",$AH$1)</f>
        <v/>
      </c>
      <c r="AP288"/>
      <c r="AQ288" t="str">
        <f>IF(Table1[[#This Row],[Date]]="","","No")</f>
        <v/>
      </c>
      <c r="AR288" t="str">
        <f>IF(Table1[[#This Row],[Date]]="","",IF(Table1[[#This Row],[Net Amt]]&lt;0,"No","Yes"))</f>
        <v/>
      </c>
      <c r="AS288" t="str">
        <f>IF(Table1[[#This Row],[Date]]="","",Table1[[#This Row],[Second Ledger]])</f>
        <v/>
      </c>
      <c r="AT288" t="str">
        <f>IF(Table1[[#This Row],[Date]]="","",IF(Table1[[#This Row],[DP-1]]="Yes",-(Table1[[#This Row],[Payments]]+Table1[[#This Row],[Receipts]]),Table1[[#This Row],[Payments]]+Table1[[#This Row],[Receipts]]))</f>
        <v/>
      </c>
      <c r="AU288"/>
      <c r="AV288" t="str">
        <f>IF(Table1[[#This Row],[Bill Ref No]]="","",Table1[[#This Row],[Bill Ref No]])</f>
        <v/>
      </c>
      <c r="AW288" t="str">
        <f>IF(Table1[[#This Row],[Bill ref name]]="","","New Ref")</f>
        <v/>
      </c>
      <c r="AX288" t="str">
        <f>IF(Table1[[#This Row],[Bill ref name]]="","",Table1[[#This Row],[Amount-1]])</f>
        <v/>
      </c>
      <c r="AY288"/>
      <c r="AZ288"/>
      <c r="BA288" t="str">
        <f>IF(Table1[[#This Row],[Cost Centre]]="","","Primary Cost Category")</f>
        <v/>
      </c>
      <c r="BB288" t="str">
        <f>IF(Table1[[#This Row],[Cost Centre]]="","",Table1[[#This Row],[DP-1]])</f>
        <v/>
      </c>
      <c r="BC288"/>
      <c r="BD288" t="str">
        <f>IF(Table1[[#This Row],[Cost Centre]]="","",Table1[[#This Row],[Cost Centre]])</f>
        <v/>
      </c>
      <c r="BE288" t="str">
        <f>IF(Table1[[#This Row],[Cost Centre]]="","",Table1[[#This Row],[Amount-1]])</f>
        <v/>
      </c>
      <c r="BF288"/>
      <c r="BG288"/>
      <c r="BH288"/>
      <c r="BI288"/>
      <c r="BJ288" t="str">
        <f>IF(Table1[[#This Row],[Date]]="","","No")</f>
        <v/>
      </c>
      <c r="BK288" t="str">
        <f>IF(Table1[[#This Row],[Date]]="","",IF(Table1[[#This Row],[Net Amt]]&lt;0,"Yes","No"))</f>
        <v/>
      </c>
      <c r="BL288" t="str">
        <f>IF(Table1[[#This Row],[Date]]="","",$C$3)</f>
        <v/>
      </c>
      <c r="BM288" t="str">
        <f>IF(Table1[[#This Row],[Date]]="","",-Table1[[#This Row],[Amount-1]])</f>
        <v/>
      </c>
      <c r="BO288" t="str">
        <f>IF(Table1[[#This Row],[Transaction Type]]="","",Table1[[#This Row],[Transaction Type]])</f>
        <v/>
      </c>
      <c r="BP288" t="str">
        <f>IF(Table1[[#This Row],[Instrument No.]]="","",Table1[[#This Row],[Instrument No.]])</f>
        <v/>
      </c>
      <c r="BQ288" t="str">
        <f>IF(Table1[[#This Row],[Instrument No.]]="","",Table1[[#This Row],[Amount-2]])</f>
        <v/>
      </c>
      <c r="BR288" t="str">
        <f>IF(Table1[[#This Row],[Instrument date]]="","",TEXT(Table1[[#This Row],[Instrument date]],"yyyymmdd"))</f>
        <v/>
      </c>
      <c r="BU288" s="48"/>
      <c r="BV288" s="48"/>
    </row>
    <row r="289" spans="1:74">
      <c r="A289" s="16">
        <f t="shared" si="4"/>
        <v>284</v>
      </c>
      <c r="B289" s="17"/>
      <c r="C289" s="57"/>
      <c r="D289" s="61"/>
      <c r="E289" s="61"/>
      <c r="F289" s="57"/>
      <c r="G289" s="18"/>
      <c r="H2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89" s="18"/>
      <c r="J289" s="18"/>
      <c r="K289" s="18"/>
      <c r="L289" s="18"/>
      <c r="M289" s="18"/>
      <c r="N289" s="51"/>
      <c r="O289" s="14">
        <f>IF(Table1[[#This Row],[Date]]="",COUNTA(B290:$B$1005),0)</f>
        <v>0</v>
      </c>
      <c r="P289" s="14">
        <f>IF(COUNTA(Table1[[#This Row],[Payments]:[Receipts]])=0,0,(IF(COUNTA(Table1[[#This Row],[Payments]:[Receipts]])&gt;1,1,0)))</f>
        <v>0</v>
      </c>
      <c r="Q289" s="14">
        <f>IF(Table1[[#This Row],[Date]]="",0,IF(AND(Table1[[#This Row],[Date]]&gt;=$Q$2,Table1[[#This Row],[Date]]&lt;=$Q$3),0,1))</f>
        <v>0</v>
      </c>
      <c r="R289" s="14">
        <f>IF(Table1[[#This Row],[Payments]]="",0,IF(ISNUMBER(Table1[[#This Row],[Payments]]),0,1))</f>
        <v>0</v>
      </c>
      <c r="S289" s="14">
        <f>IF(Table1[[#This Row],[Receipts]]="",0,IF(ISNUMBER(Table1[[#This Row],[Receipts]]),0,1))</f>
        <v>0</v>
      </c>
      <c r="T289" s="14">
        <f>IF(LEN(Table1[[#This Row],[Second Ledger]])&gt;0,IF(TYPE(VLOOKUP(Table1[[#This Row],[Second Ledger]],$CZ:$CZ,1,FALSE))=16,1,0),0)</f>
        <v>0</v>
      </c>
      <c r="U289" s="14">
        <f>IF(Table1[[#This Row],[Date]]="",0,IF(Table1[[#This Row],[Voucher Type]]&gt;0,IF(TYPE(VLOOKUP(Table1[[#This Row],[Voucher Type]],Table1[[#All],[Voucher Type Master]],1,FALSE))=16,1,0),0))</f>
        <v>0</v>
      </c>
      <c r="V2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89" s="14">
        <f>IF(LEN(Table1[[#This Row],[Cost Centre]])&gt;0,IF(TYPE(VLOOKUP(Table1[[#This Row],[Cost Centre]],$DA:$DA,1,FALSE))=16,1,0),0)</f>
        <v>0</v>
      </c>
      <c r="X289" s="14">
        <f>Table1[[#This Row],[Payments]]-Table1[[#This Row],[Receipts]]</f>
        <v>0</v>
      </c>
      <c r="Y289" s="14"/>
      <c r="Z289" s="14"/>
      <c r="AA289" s="14"/>
      <c r="AB289" s="13"/>
      <c r="AC289" s="39"/>
      <c r="AD289" s="39"/>
      <c r="AE289" s="39"/>
      <c r="AF289" s="39"/>
      <c r="AG289" s="42"/>
      <c r="AH2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89" t="str">
        <f>IF(Table1[[#This Row],[Date]]="","",TEXT(Table1[[#This Row],[Date]],"yyyymmdd"))</f>
        <v/>
      </c>
      <c r="AJ289" t="str">
        <f>Table1[[#This Row],[Date2]]</f>
        <v/>
      </c>
      <c r="AK289" t="str">
        <f>IF(Table1[[#This Row],[Date]]="","",Table1[[#This Row],[Voucher Type]])</f>
        <v/>
      </c>
      <c r="AL289" t="str">
        <f>IF(Table1[[#This Row],[Date]]="","",Table1[[#This Row],[Voucher No]])</f>
        <v/>
      </c>
      <c r="AM289" t="str">
        <f>IF(Table1[[#This Row],[Date]]="","",Table1[[#This Row],[Narration]])</f>
        <v/>
      </c>
      <c r="AN289" t="str">
        <f>IF(Table1[[#This Row],[Date]]="","","tallytools-voucherentry-adhjadhh-"&amp;$AH$1&amp;ROW())</f>
        <v/>
      </c>
      <c r="AO289" t="str">
        <f>IF(Table1[[#This Row],[Date]]="","",$AH$1)</f>
        <v/>
      </c>
      <c r="AP289"/>
      <c r="AQ289" t="str">
        <f>IF(Table1[[#This Row],[Date]]="","","No")</f>
        <v/>
      </c>
      <c r="AR289" t="str">
        <f>IF(Table1[[#This Row],[Date]]="","",IF(Table1[[#This Row],[Net Amt]]&lt;0,"No","Yes"))</f>
        <v/>
      </c>
      <c r="AS289" t="str">
        <f>IF(Table1[[#This Row],[Date]]="","",Table1[[#This Row],[Second Ledger]])</f>
        <v/>
      </c>
      <c r="AT289" t="str">
        <f>IF(Table1[[#This Row],[Date]]="","",IF(Table1[[#This Row],[DP-1]]="Yes",-(Table1[[#This Row],[Payments]]+Table1[[#This Row],[Receipts]]),Table1[[#This Row],[Payments]]+Table1[[#This Row],[Receipts]]))</f>
        <v/>
      </c>
      <c r="AU289"/>
      <c r="AV289" t="str">
        <f>IF(Table1[[#This Row],[Bill Ref No]]="","",Table1[[#This Row],[Bill Ref No]])</f>
        <v/>
      </c>
      <c r="AW289" t="str">
        <f>IF(Table1[[#This Row],[Bill ref name]]="","","New Ref")</f>
        <v/>
      </c>
      <c r="AX289" t="str">
        <f>IF(Table1[[#This Row],[Bill ref name]]="","",Table1[[#This Row],[Amount-1]])</f>
        <v/>
      </c>
      <c r="AY289"/>
      <c r="AZ289"/>
      <c r="BA289" t="str">
        <f>IF(Table1[[#This Row],[Cost Centre]]="","","Primary Cost Category")</f>
        <v/>
      </c>
      <c r="BB289" t="str">
        <f>IF(Table1[[#This Row],[Cost Centre]]="","",Table1[[#This Row],[DP-1]])</f>
        <v/>
      </c>
      <c r="BC289"/>
      <c r="BD289" t="str">
        <f>IF(Table1[[#This Row],[Cost Centre]]="","",Table1[[#This Row],[Cost Centre]])</f>
        <v/>
      </c>
      <c r="BE289" t="str">
        <f>IF(Table1[[#This Row],[Cost Centre]]="","",Table1[[#This Row],[Amount-1]])</f>
        <v/>
      </c>
      <c r="BF289"/>
      <c r="BG289"/>
      <c r="BH289"/>
      <c r="BI289"/>
      <c r="BJ289" t="str">
        <f>IF(Table1[[#This Row],[Date]]="","","No")</f>
        <v/>
      </c>
      <c r="BK289" t="str">
        <f>IF(Table1[[#This Row],[Date]]="","",IF(Table1[[#This Row],[Net Amt]]&lt;0,"Yes","No"))</f>
        <v/>
      </c>
      <c r="BL289" t="str">
        <f>IF(Table1[[#This Row],[Date]]="","",$C$3)</f>
        <v/>
      </c>
      <c r="BM289" t="str">
        <f>IF(Table1[[#This Row],[Date]]="","",-Table1[[#This Row],[Amount-1]])</f>
        <v/>
      </c>
      <c r="BO289" t="str">
        <f>IF(Table1[[#This Row],[Transaction Type]]="","",Table1[[#This Row],[Transaction Type]])</f>
        <v/>
      </c>
      <c r="BP289" t="str">
        <f>IF(Table1[[#This Row],[Instrument No.]]="","",Table1[[#This Row],[Instrument No.]])</f>
        <v/>
      </c>
      <c r="BQ289" t="str">
        <f>IF(Table1[[#This Row],[Instrument No.]]="","",Table1[[#This Row],[Amount-2]])</f>
        <v/>
      </c>
      <c r="BR289" t="str">
        <f>IF(Table1[[#This Row],[Instrument date]]="","",TEXT(Table1[[#This Row],[Instrument date]],"yyyymmdd"))</f>
        <v/>
      </c>
      <c r="BU289" s="48"/>
      <c r="BV289" s="48"/>
    </row>
    <row r="290" spans="1:74">
      <c r="A290" s="16">
        <f t="shared" si="4"/>
        <v>285</v>
      </c>
      <c r="B290" s="17"/>
      <c r="C290" s="57"/>
      <c r="D290" s="61"/>
      <c r="E290" s="61"/>
      <c r="F290" s="57"/>
      <c r="G290" s="18"/>
      <c r="H2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0" s="18"/>
      <c r="J290" s="18"/>
      <c r="K290" s="18"/>
      <c r="L290" s="18"/>
      <c r="M290" s="18"/>
      <c r="N290" s="51"/>
      <c r="O290" s="14">
        <f>IF(Table1[[#This Row],[Date]]="",COUNTA(B291:$B$1005),0)</f>
        <v>0</v>
      </c>
      <c r="P290" s="14">
        <f>IF(COUNTA(Table1[[#This Row],[Payments]:[Receipts]])=0,0,(IF(COUNTA(Table1[[#This Row],[Payments]:[Receipts]])&gt;1,1,0)))</f>
        <v>0</v>
      </c>
      <c r="Q290" s="14">
        <f>IF(Table1[[#This Row],[Date]]="",0,IF(AND(Table1[[#This Row],[Date]]&gt;=$Q$2,Table1[[#This Row],[Date]]&lt;=$Q$3),0,1))</f>
        <v>0</v>
      </c>
      <c r="R290" s="14">
        <f>IF(Table1[[#This Row],[Payments]]="",0,IF(ISNUMBER(Table1[[#This Row],[Payments]]),0,1))</f>
        <v>0</v>
      </c>
      <c r="S290" s="14">
        <f>IF(Table1[[#This Row],[Receipts]]="",0,IF(ISNUMBER(Table1[[#This Row],[Receipts]]),0,1))</f>
        <v>0</v>
      </c>
      <c r="T290" s="14">
        <f>IF(LEN(Table1[[#This Row],[Second Ledger]])&gt;0,IF(TYPE(VLOOKUP(Table1[[#This Row],[Second Ledger]],$CZ:$CZ,1,FALSE))=16,1,0),0)</f>
        <v>0</v>
      </c>
      <c r="U290" s="14">
        <f>IF(Table1[[#This Row],[Date]]="",0,IF(Table1[[#This Row],[Voucher Type]]&gt;0,IF(TYPE(VLOOKUP(Table1[[#This Row],[Voucher Type]],Table1[[#All],[Voucher Type Master]],1,FALSE))=16,1,0),0))</f>
        <v>0</v>
      </c>
      <c r="V2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0" s="14">
        <f>IF(LEN(Table1[[#This Row],[Cost Centre]])&gt;0,IF(TYPE(VLOOKUP(Table1[[#This Row],[Cost Centre]],$DA:$DA,1,FALSE))=16,1,0),0)</f>
        <v>0</v>
      </c>
      <c r="X290" s="14">
        <f>Table1[[#This Row],[Payments]]-Table1[[#This Row],[Receipts]]</f>
        <v>0</v>
      </c>
      <c r="Y290" s="14"/>
      <c r="Z290" s="14"/>
      <c r="AA290" s="14"/>
      <c r="AB290" s="13"/>
      <c r="AC290" s="39"/>
      <c r="AD290" s="39"/>
      <c r="AE290" s="39"/>
      <c r="AF290" s="39"/>
      <c r="AG290" s="42"/>
      <c r="AH2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0" t="str">
        <f>IF(Table1[[#This Row],[Date]]="","",TEXT(Table1[[#This Row],[Date]],"yyyymmdd"))</f>
        <v/>
      </c>
      <c r="AJ290" t="str">
        <f>Table1[[#This Row],[Date2]]</f>
        <v/>
      </c>
      <c r="AK290" t="str">
        <f>IF(Table1[[#This Row],[Date]]="","",Table1[[#This Row],[Voucher Type]])</f>
        <v/>
      </c>
      <c r="AL290" t="str">
        <f>IF(Table1[[#This Row],[Date]]="","",Table1[[#This Row],[Voucher No]])</f>
        <v/>
      </c>
      <c r="AM290" t="str">
        <f>IF(Table1[[#This Row],[Date]]="","",Table1[[#This Row],[Narration]])</f>
        <v/>
      </c>
      <c r="AN290" t="str">
        <f>IF(Table1[[#This Row],[Date]]="","","tallytools-voucherentry-adhjadhh-"&amp;$AH$1&amp;ROW())</f>
        <v/>
      </c>
      <c r="AO290" t="str">
        <f>IF(Table1[[#This Row],[Date]]="","",$AH$1)</f>
        <v/>
      </c>
      <c r="AP290"/>
      <c r="AQ290" t="str">
        <f>IF(Table1[[#This Row],[Date]]="","","No")</f>
        <v/>
      </c>
      <c r="AR290" t="str">
        <f>IF(Table1[[#This Row],[Date]]="","",IF(Table1[[#This Row],[Net Amt]]&lt;0,"No","Yes"))</f>
        <v/>
      </c>
      <c r="AS290" t="str">
        <f>IF(Table1[[#This Row],[Date]]="","",Table1[[#This Row],[Second Ledger]])</f>
        <v/>
      </c>
      <c r="AT290" t="str">
        <f>IF(Table1[[#This Row],[Date]]="","",IF(Table1[[#This Row],[DP-1]]="Yes",-(Table1[[#This Row],[Payments]]+Table1[[#This Row],[Receipts]]),Table1[[#This Row],[Payments]]+Table1[[#This Row],[Receipts]]))</f>
        <v/>
      </c>
      <c r="AU290"/>
      <c r="AV290" t="str">
        <f>IF(Table1[[#This Row],[Bill Ref No]]="","",Table1[[#This Row],[Bill Ref No]])</f>
        <v/>
      </c>
      <c r="AW290" t="str">
        <f>IF(Table1[[#This Row],[Bill ref name]]="","","New Ref")</f>
        <v/>
      </c>
      <c r="AX290" t="str">
        <f>IF(Table1[[#This Row],[Bill ref name]]="","",Table1[[#This Row],[Amount-1]])</f>
        <v/>
      </c>
      <c r="AY290"/>
      <c r="AZ290"/>
      <c r="BA290" t="str">
        <f>IF(Table1[[#This Row],[Cost Centre]]="","","Primary Cost Category")</f>
        <v/>
      </c>
      <c r="BB290" t="str">
        <f>IF(Table1[[#This Row],[Cost Centre]]="","",Table1[[#This Row],[DP-1]])</f>
        <v/>
      </c>
      <c r="BC290"/>
      <c r="BD290" t="str">
        <f>IF(Table1[[#This Row],[Cost Centre]]="","",Table1[[#This Row],[Cost Centre]])</f>
        <v/>
      </c>
      <c r="BE290" t="str">
        <f>IF(Table1[[#This Row],[Cost Centre]]="","",Table1[[#This Row],[Amount-1]])</f>
        <v/>
      </c>
      <c r="BF290"/>
      <c r="BG290"/>
      <c r="BH290"/>
      <c r="BI290"/>
      <c r="BJ290" t="str">
        <f>IF(Table1[[#This Row],[Date]]="","","No")</f>
        <v/>
      </c>
      <c r="BK290" t="str">
        <f>IF(Table1[[#This Row],[Date]]="","",IF(Table1[[#This Row],[Net Amt]]&lt;0,"Yes","No"))</f>
        <v/>
      </c>
      <c r="BL290" t="str">
        <f>IF(Table1[[#This Row],[Date]]="","",$C$3)</f>
        <v/>
      </c>
      <c r="BM290" t="str">
        <f>IF(Table1[[#This Row],[Date]]="","",-Table1[[#This Row],[Amount-1]])</f>
        <v/>
      </c>
      <c r="BO290" t="str">
        <f>IF(Table1[[#This Row],[Transaction Type]]="","",Table1[[#This Row],[Transaction Type]])</f>
        <v/>
      </c>
      <c r="BP290" t="str">
        <f>IF(Table1[[#This Row],[Instrument No.]]="","",Table1[[#This Row],[Instrument No.]])</f>
        <v/>
      </c>
      <c r="BQ290" t="str">
        <f>IF(Table1[[#This Row],[Instrument No.]]="","",Table1[[#This Row],[Amount-2]])</f>
        <v/>
      </c>
      <c r="BR290" t="str">
        <f>IF(Table1[[#This Row],[Instrument date]]="","",TEXT(Table1[[#This Row],[Instrument date]],"yyyymmdd"))</f>
        <v/>
      </c>
      <c r="BU290" s="48"/>
      <c r="BV290" s="48"/>
    </row>
    <row r="291" spans="1:74">
      <c r="A291" s="16">
        <f t="shared" si="4"/>
        <v>286</v>
      </c>
      <c r="B291" s="17"/>
      <c r="C291" s="57"/>
      <c r="D291" s="61"/>
      <c r="E291" s="61"/>
      <c r="F291" s="57"/>
      <c r="G291" s="18"/>
      <c r="H2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1" s="18"/>
      <c r="J291" s="18"/>
      <c r="K291" s="18"/>
      <c r="L291" s="18"/>
      <c r="M291" s="18"/>
      <c r="N291" s="51"/>
      <c r="O291" s="14">
        <f>IF(Table1[[#This Row],[Date]]="",COUNTA(B292:$B$1005),0)</f>
        <v>0</v>
      </c>
      <c r="P291" s="14">
        <f>IF(COUNTA(Table1[[#This Row],[Payments]:[Receipts]])=0,0,(IF(COUNTA(Table1[[#This Row],[Payments]:[Receipts]])&gt;1,1,0)))</f>
        <v>0</v>
      </c>
      <c r="Q291" s="14">
        <f>IF(Table1[[#This Row],[Date]]="",0,IF(AND(Table1[[#This Row],[Date]]&gt;=$Q$2,Table1[[#This Row],[Date]]&lt;=$Q$3),0,1))</f>
        <v>0</v>
      </c>
      <c r="R291" s="14">
        <f>IF(Table1[[#This Row],[Payments]]="",0,IF(ISNUMBER(Table1[[#This Row],[Payments]]),0,1))</f>
        <v>0</v>
      </c>
      <c r="S291" s="14">
        <f>IF(Table1[[#This Row],[Receipts]]="",0,IF(ISNUMBER(Table1[[#This Row],[Receipts]]),0,1))</f>
        <v>0</v>
      </c>
      <c r="T291" s="14">
        <f>IF(LEN(Table1[[#This Row],[Second Ledger]])&gt;0,IF(TYPE(VLOOKUP(Table1[[#This Row],[Second Ledger]],$CZ:$CZ,1,FALSE))=16,1,0),0)</f>
        <v>0</v>
      </c>
      <c r="U291" s="14">
        <f>IF(Table1[[#This Row],[Date]]="",0,IF(Table1[[#This Row],[Voucher Type]]&gt;0,IF(TYPE(VLOOKUP(Table1[[#This Row],[Voucher Type]],Table1[[#All],[Voucher Type Master]],1,FALSE))=16,1,0),0))</f>
        <v>0</v>
      </c>
      <c r="V2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1" s="14">
        <f>IF(LEN(Table1[[#This Row],[Cost Centre]])&gt;0,IF(TYPE(VLOOKUP(Table1[[#This Row],[Cost Centre]],$DA:$DA,1,FALSE))=16,1,0),0)</f>
        <v>0</v>
      </c>
      <c r="X291" s="14">
        <f>Table1[[#This Row],[Payments]]-Table1[[#This Row],[Receipts]]</f>
        <v>0</v>
      </c>
      <c r="Y291" s="14"/>
      <c r="Z291" s="14"/>
      <c r="AA291" s="14"/>
      <c r="AB291" s="13"/>
      <c r="AC291" s="39"/>
      <c r="AD291" s="39"/>
      <c r="AE291" s="39"/>
      <c r="AF291" s="39"/>
      <c r="AG291" s="42"/>
      <c r="AH2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1" t="str">
        <f>IF(Table1[[#This Row],[Date]]="","",TEXT(Table1[[#This Row],[Date]],"yyyymmdd"))</f>
        <v/>
      </c>
      <c r="AJ291" t="str">
        <f>Table1[[#This Row],[Date2]]</f>
        <v/>
      </c>
      <c r="AK291" t="str">
        <f>IF(Table1[[#This Row],[Date]]="","",Table1[[#This Row],[Voucher Type]])</f>
        <v/>
      </c>
      <c r="AL291" t="str">
        <f>IF(Table1[[#This Row],[Date]]="","",Table1[[#This Row],[Voucher No]])</f>
        <v/>
      </c>
      <c r="AM291" t="str">
        <f>IF(Table1[[#This Row],[Date]]="","",Table1[[#This Row],[Narration]])</f>
        <v/>
      </c>
      <c r="AN291" t="str">
        <f>IF(Table1[[#This Row],[Date]]="","","tallytools-voucherentry-adhjadhh-"&amp;$AH$1&amp;ROW())</f>
        <v/>
      </c>
      <c r="AO291" t="str">
        <f>IF(Table1[[#This Row],[Date]]="","",$AH$1)</f>
        <v/>
      </c>
      <c r="AP291"/>
      <c r="AQ291" t="str">
        <f>IF(Table1[[#This Row],[Date]]="","","No")</f>
        <v/>
      </c>
      <c r="AR291" t="str">
        <f>IF(Table1[[#This Row],[Date]]="","",IF(Table1[[#This Row],[Net Amt]]&lt;0,"No","Yes"))</f>
        <v/>
      </c>
      <c r="AS291" t="str">
        <f>IF(Table1[[#This Row],[Date]]="","",Table1[[#This Row],[Second Ledger]])</f>
        <v/>
      </c>
      <c r="AT291" t="str">
        <f>IF(Table1[[#This Row],[Date]]="","",IF(Table1[[#This Row],[DP-1]]="Yes",-(Table1[[#This Row],[Payments]]+Table1[[#This Row],[Receipts]]),Table1[[#This Row],[Payments]]+Table1[[#This Row],[Receipts]]))</f>
        <v/>
      </c>
      <c r="AU291"/>
      <c r="AV291" t="str">
        <f>IF(Table1[[#This Row],[Bill Ref No]]="","",Table1[[#This Row],[Bill Ref No]])</f>
        <v/>
      </c>
      <c r="AW291" t="str">
        <f>IF(Table1[[#This Row],[Bill ref name]]="","","New Ref")</f>
        <v/>
      </c>
      <c r="AX291" t="str">
        <f>IF(Table1[[#This Row],[Bill ref name]]="","",Table1[[#This Row],[Amount-1]])</f>
        <v/>
      </c>
      <c r="AY291"/>
      <c r="AZ291"/>
      <c r="BA291" t="str">
        <f>IF(Table1[[#This Row],[Cost Centre]]="","","Primary Cost Category")</f>
        <v/>
      </c>
      <c r="BB291" t="str">
        <f>IF(Table1[[#This Row],[Cost Centre]]="","",Table1[[#This Row],[DP-1]])</f>
        <v/>
      </c>
      <c r="BC291"/>
      <c r="BD291" t="str">
        <f>IF(Table1[[#This Row],[Cost Centre]]="","",Table1[[#This Row],[Cost Centre]])</f>
        <v/>
      </c>
      <c r="BE291" t="str">
        <f>IF(Table1[[#This Row],[Cost Centre]]="","",Table1[[#This Row],[Amount-1]])</f>
        <v/>
      </c>
      <c r="BF291"/>
      <c r="BG291"/>
      <c r="BH291"/>
      <c r="BI291"/>
      <c r="BJ291" t="str">
        <f>IF(Table1[[#This Row],[Date]]="","","No")</f>
        <v/>
      </c>
      <c r="BK291" t="str">
        <f>IF(Table1[[#This Row],[Date]]="","",IF(Table1[[#This Row],[Net Amt]]&lt;0,"Yes","No"))</f>
        <v/>
      </c>
      <c r="BL291" t="str">
        <f>IF(Table1[[#This Row],[Date]]="","",$C$3)</f>
        <v/>
      </c>
      <c r="BM291" t="str">
        <f>IF(Table1[[#This Row],[Date]]="","",-Table1[[#This Row],[Amount-1]])</f>
        <v/>
      </c>
      <c r="BO291" t="str">
        <f>IF(Table1[[#This Row],[Transaction Type]]="","",Table1[[#This Row],[Transaction Type]])</f>
        <v/>
      </c>
      <c r="BP291" t="str">
        <f>IF(Table1[[#This Row],[Instrument No.]]="","",Table1[[#This Row],[Instrument No.]])</f>
        <v/>
      </c>
      <c r="BQ291" t="str">
        <f>IF(Table1[[#This Row],[Instrument No.]]="","",Table1[[#This Row],[Amount-2]])</f>
        <v/>
      </c>
      <c r="BR291" t="str">
        <f>IF(Table1[[#This Row],[Instrument date]]="","",TEXT(Table1[[#This Row],[Instrument date]],"yyyymmdd"))</f>
        <v/>
      </c>
      <c r="BU291" s="48"/>
      <c r="BV291" s="48"/>
    </row>
    <row r="292" spans="1:74">
      <c r="A292" s="16">
        <f t="shared" si="4"/>
        <v>287</v>
      </c>
      <c r="B292" s="17"/>
      <c r="C292" s="57"/>
      <c r="D292" s="61"/>
      <c r="E292" s="61"/>
      <c r="F292" s="57"/>
      <c r="G292" s="18"/>
      <c r="H2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2" s="18"/>
      <c r="J292" s="18"/>
      <c r="K292" s="18"/>
      <c r="L292" s="18"/>
      <c r="M292" s="18"/>
      <c r="N292" s="51"/>
      <c r="O292" s="14">
        <f>IF(Table1[[#This Row],[Date]]="",COUNTA(B293:$B$1005),0)</f>
        <v>0</v>
      </c>
      <c r="P292" s="14">
        <f>IF(COUNTA(Table1[[#This Row],[Payments]:[Receipts]])=0,0,(IF(COUNTA(Table1[[#This Row],[Payments]:[Receipts]])&gt;1,1,0)))</f>
        <v>0</v>
      </c>
      <c r="Q292" s="14">
        <f>IF(Table1[[#This Row],[Date]]="",0,IF(AND(Table1[[#This Row],[Date]]&gt;=$Q$2,Table1[[#This Row],[Date]]&lt;=$Q$3),0,1))</f>
        <v>0</v>
      </c>
      <c r="R292" s="14">
        <f>IF(Table1[[#This Row],[Payments]]="",0,IF(ISNUMBER(Table1[[#This Row],[Payments]]),0,1))</f>
        <v>0</v>
      </c>
      <c r="S292" s="14">
        <f>IF(Table1[[#This Row],[Receipts]]="",0,IF(ISNUMBER(Table1[[#This Row],[Receipts]]),0,1))</f>
        <v>0</v>
      </c>
      <c r="T292" s="14">
        <f>IF(LEN(Table1[[#This Row],[Second Ledger]])&gt;0,IF(TYPE(VLOOKUP(Table1[[#This Row],[Second Ledger]],$CZ:$CZ,1,FALSE))=16,1,0),0)</f>
        <v>0</v>
      </c>
      <c r="U292" s="14">
        <f>IF(Table1[[#This Row],[Date]]="",0,IF(Table1[[#This Row],[Voucher Type]]&gt;0,IF(TYPE(VLOOKUP(Table1[[#This Row],[Voucher Type]],Table1[[#All],[Voucher Type Master]],1,FALSE))=16,1,0),0))</f>
        <v>0</v>
      </c>
      <c r="V2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2" s="14">
        <f>IF(LEN(Table1[[#This Row],[Cost Centre]])&gt;0,IF(TYPE(VLOOKUP(Table1[[#This Row],[Cost Centre]],$DA:$DA,1,FALSE))=16,1,0),0)</f>
        <v>0</v>
      </c>
      <c r="X292" s="14">
        <f>Table1[[#This Row],[Payments]]-Table1[[#This Row],[Receipts]]</f>
        <v>0</v>
      </c>
      <c r="Y292" s="14"/>
      <c r="Z292" s="14"/>
      <c r="AA292" s="14"/>
      <c r="AB292" s="13"/>
      <c r="AC292" s="39"/>
      <c r="AD292" s="39"/>
      <c r="AE292" s="39"/>
      <c r="AF292" s="39"/>
      <c r="AG292" s="42"/>
      <c r="AH2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2" t="str">
        <f>IF(Table1[[#This Row],[Date]]="","",TEXT(Table1[[#This Row],[Date]],"yyyymmdd"))</f>
        <v/>
      </c>
      <c r="AJ292" t="str">
        <f>Table1[[#This Row],[Date2]]</f>
        <v/>
      </c>
      <c r="AK292" t="str">
        <f>IF(Table1[[#This Row],[Date]]="","",Table1[[#This Row],[Voucher Type]])</f>
        <v/>
      </c>
      <c r="AL292" t="str">
        <f>IF(Table1[[#This Row],[Date]]="","",Table1[[#This Row],[Voucher No]])</f>
        <v/>
      </c>
      <c r="AM292" t="str">
        <f>IF(Table1[[#This Row],[Date]]="","",Table1[[#This Row],[Narration]])</f>
        <v/>
      </c>
      <c r="AN292" t="str">
        <f>IF(Table1[[#This Row],[Date]]="","","tallytools-voucherentry-adhjadhh-"&amp;$AH$1&amp;ROW())</f>
        <v/>
      </c>
      <c r="AO292" t="str">
        <f>IF(Table1[[#This Row],[Date]]="","",$AH$1)</f>
        <v/>
      </c>
      <c r="AP292"/>
      <c r="AQ292" t="str">
        <f>IF(Table1[[#This Row],[Date]]="","","No")</f>
        <v/>
      </c>
      <c r="AR292" t="str">
        <f>IF(Table1[[#This Row],[Date]]="","",IF(Table1[[#This Row],[Net Amt]]&lt;0,"No","Yes"))</f>
        <v/>
      </c>
      <c r="AS292" t="str">
        <f>IF(Table1[[#This Row],[Date]]="","",Table1[[#This Row],[Second Ledger]])</f>
        <v/>
      </c>
      <c r="AT292" t="str">
        <f>IF(Table1[[#This Row],[Date]]="","",IF(Table1[[#This Row],[DP-1]]="Yes",-(Table1[[#This Row],[Payments]]+Table1[[#This Row],[Receipts]]),Table1[[#This Row],[Payments]]+Table1[[#This Row],[Receipts]]))</f>
        <v/>
      </c>
      <c r="AU292"/>
      <c r="AV292" t="str">
        <f>IF(Table1[[#This Row],[Bill Ref No]]="","",Table1[[#This Row],[Bill Ref No]])</f>
        <v/>
      </c>
      <c r="AW292" t="str">
        <f>IF(Table1[[#This Row],[Bill ref name]]="","","New Ref")</f>
        <v/>
      </c>
      <c r="AX292" t="str">
        <f>IF(Table1[[#This Row],[Bill ref name]]="","",Table1[[#This Row],[Amount-1]])</f>
        <v/>
      </c>
      <c r="AY292"/>
      <c r="AZ292"/>
      <c r="BA292" t="str">
        <f>IF(Table1[[#This Row],[Cost Centre]]="","","Primary Cost Category")</f>
        <v/>
      </c>
      <c r="BB292" t="str">
        <f>IF(Table1[[#This Row],[Cost Centre]]="","",Table1[[#This Row],[DP-1]])</f>
        <v/>
      </c>
      <c r="BC292"/>
      <c r="BD292" t="str">
        <f>IF(Table1[[#This Row],[Cost Centre]]="","",Table1[[#This Row],[Cost Centre]])</f>
        <v/>
      </c>
      <c r="BE292" t="str">
        <f>IF(Table1[[#This Row],[Cost Centre]]="","",Table1[[#This Row],[Amount-1]])</f>
        <v/>
      </c>
      <c r="BF292"/>
      <c r="BG292"/>
      <c r="BH292"/>
      <c r="BI292"/>
      <c r="BJ292" t="str">
        <f>IF(Table1[[#This Row],[Date]]="","","No")</f>
        <v/>
      </c>
      <c r="BK292" t="str">
        <f>IF(Table1[[#This Row],[Date]]="","",IF(Table1[[#This Row],[Net Amt]]&lt;0,"Yes","No"))</f>
        <v/>
      </c>
      <c r="BL292" t="str">
        <f>IF(Table1[[#This Row],[Date]]="","",$C$3)</f>
        <v/>
      </c>
      <c r="BM292" t="str">
        <f>IF(Table1[[#This Row],[Date]]="","",-Table1[[#This Row],[Amount-1]])</f>
        <v/>
      </c>
      <c r="BO292" t="str">
        <f>IF(Table1[[#This Row],[Transaction Type]]="","",Table1[[#This Row],[Transaction Type]])</f>
        <v/>
      </c>
      <c r="BP292" t="str">
        <f>IF(Table1[[#This Row],[Instrument No.]]="","",Table1[[#This Row],[Instrument No.]])</f>
        <v/>
      </c>
      <c r="BQ292" t="str">
        <f>IF(Table1[[#This Row],[Instrument No.]]="","",Table1[[#This Row],[Amount-2]])</f>
        <v/>
      </c>
      <c r="BR292" t="str">
        <f>IF(Table1[[#This Row],[Instrument date]]="","",TEXT(Table1[[#This Row],[Instrument date]],"yyyymmdd"))</f>
        <v/>
      </c>
      <c r="BU292" s="48"/>
      <c r="BV292" s="48"/>
    </row>
    <row r="293" spans="1:74">
      <c r="A293" s="16">
        <f t="shared" si="4"/>
        <v>288</v>
      </c>
      <c r="B293" s="17"/>
      <c r="C293" s="57"/>
      <c r="D293" s="61"/>
      <c r="E293" s="61"/>
      <c r="F293" s="57"/>
      <c r="G293" s="18"/>
      <c r="H2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3" s="18"/>
      <c r="J293" s="18"/>
      <c r="K293" s="18"/>
      <c r="L293" s="18"/>
      <c r="M293" s="18"/>
      <c r="N293" s="51"/>
      <c r="O293" s="14">
        <f>IF(Table1[[#This Row],[Date]]="",COUNTA(B294:$B$1005),0)</f>
        <v>0</v>
      </c>
      <c r="P293" s="14">
        <f>IF(COUNTA(Table1[[#This Row],[Payments]:[Receipts]])=0,0,(IF(COUNTA(Table1[[#This Row],[Payments]:[Receipts]])&gt;1,1,0)))</f>
        <v>0</v>
      </c>
      <c r="Q293" s="14">
        <f>IF(Table1[[#This Row],[Date]]="",0,IF(AND(Table1[[#This Row],[Date]]&gt;=$Q$2,Table1[[#This Row],[Date]]&lt;=$Q$3),0,1))</f>
        <v>0</v>
      </c>
      <c r="R293" s="14">
        <f>IF(Table1[[#This Row],[Payments]]="",0,IF(ISNUMBER(Table1[[#This Row],[Payments]]),0,1))</f>
        <v>0</v>
      </c>
      <c r="S293" s="14">
        <f>IF(Table1[[#This Row],[Receipts]]="",0,IF(ISNUMBER(Table1[[#This Row],[Receipts]]),0,1))</f>
        <v>0</v>
      </c>
      <c r="T293" s="14">
        <f>IF(LEN(Table1[[#This Row],[Second Ledger]])&gt;0,IF(TYPE(VLOOKUP(Table1[[#This Row],[Second Ledger]],$CZ:$CZ,1,FALSE))=16,1,0),0)</f>
        <v>0</v>
      </c>
      <c r="U293" s="14">
        <f>IF(Table1[[#This Row],[Date]]="",0,IF(Table1[[#This Row],[Voucher Type]]&gt;0,IF(TYPE(VLOOKUP(Table1[[#This Row],[Voucher Type]],Table1[[#All],[Voucher Type Master]],1,FALSE))=16,1,0),0))</f>
        <v>0</v>
      </c>
      <c r="V2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3" s="14">
        <f>IF(LEN(Table1[[#This Row],[Cost Centre]])&gt;0,IF(TYPE(VLOOKUP(Table1[[#This Row],[Cost Centre]],$DA:$DA,1,FALSE))=16,1,0),0)</f>
        <v>0</v>
      </c>
      <c r="X293" s="14">
        <f>Table1[[#This Row],[Payments]]-Table1[[#This Row],[Receipts]]</f>
        <v>0</v>
      </c>
      <c r="Y293" s="14"/>
      <c r="Z293" s="14"/>
      <c r="AA293" s="14"/>
      <c r="AB293" s="13"/>
      <c r="AC293" s="39"/>
      <c r="AD293" s="39"/>
      <c r="AE293" s="39"/>
      <c r="AF293" s="39"/>
      <c r="AG293" s="42"/>
      <c r="AH2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3" t="str">
        <f>IF(Table1[[#This Row],[Date]]="","",TEXT(Table1[[#This Row],[Date]],"yyyymmdd"))</f>
        <v/>
      </c>
      <c r="AJ293" t="str">
        <f>Table1[[#This Row],[Date2]]</f>
        <v/>
      </c>
      <c r="AK293" t="str">
        <f>IF(Table1[[#This Row],[Date]]="","",Table1[[#This Row],[Voucher Type]])</f>
        <v/>
      </c>
      <c r="AL293" t="str">
        <f>IF(Table1[[#This Row],[Date]]="","",Table1[[#This Row],[Voucher No]])</f>
        <v/>
      </c>
      <c r="AM293" t="str">
        <f>IF(Table1[[#This Row],[Date]]="","",Table1[[#This Row],[Narration]])</f>
        <v/>
      </c>
      <c r="AN293" t="str">
        <f>IF(Table1[[#This Row],[Date]]="","","tallytools-voucherentry-adhjadhh-"&amp;$AH$1&amp;ROW())</f>
        <v/>
      </c>
      <c r="AO293" t="str">
        <f>IF(Table1[[#This Row],[Date]]="","",$AH$1)</f>
        <v/>
      </c>
      <c r="AP293"/>
      <c r="AQ293" t="str">
        <f>IF(Table1[[#This Row],[Date]]="","","No")</f>
        <v/>
      </c>
      <c r="AR293" t="str">
        <f>IF(Table1[[#This Row],[Date]]="","",IF(Table1[[#This Row],[Net Amt]]&lt;0,"No","Yes"))</f>
        <v/>
      </c>
      <c r="AS293" t="str">
        <f>IF(Table1[[#This Row],[Date]]="","",Table1[[#This Row],[Second Ledger]])</f>
        <v/>
      </c>
      <c r="AT293" t="str">
        <f>IF(Table1[[#This Row],[Date]]="","",IF(Table1[[#This Row],[DP-1]]="Yes",-(Table1[[#This Row],[Payments]]+Table1[[#This Row],[Receipts]]),Table1[[#This Row],[Payments]]+Table1[[#This Row],[Receipts]]))</f>
        <v/>
      </c>
      <c r="AU293"/>
      <c r="AV293" t="str">
        <f>IF(Table1[[#This Row],[Bill Ref No]]="","",Table1[[#This Row],[Bill Ref No]])</f>
        <v/>
      </c>
      <c r="AW293" t="str">
        <f>IF(Table1[[#This Row],[Bill ref name]]="","","New Ref")</f>
        <v/>
      </c>
      <c r="AX293" t="str">
        <f>IF(Table1[[#This Row],[Bill ref name]]="","",Table1[[#This Row],[Amount-1]])</f>
        <v/>
      </c>
      <c r="AY293"/>
      <c r="AZ293"/>
      <c r="BA293" t="str">
        <f>IF(Table1[[#This Row],[Cost Centre]]="","","Primary Cost Category")</f>
        <v/>
      </c>
      <c r="BB293" t="str">
        <f>IF(Table1[[#This Row],[Cost Centre]]="","",Table1[[#This Row],[DP-1]])</f>
        <v/>
      </c>
      <c r="BC293"/>
      <c r="BD293" t="str">
        <f>IF(Table1[[#This Row],[Cost Centre]]="","",Table1[[#This Row],[Cost Centre]])</f>
        <v/>
      </c>
      <c r="BE293" t="str">
        <f>IF(Table1[[#This Row],[Cost Centre]]="","",Table1[[#This Row],[Amount-1]])</f>
        <v/>
      </c>
      <c r="BF293"/>
      <c r="BG293"/>
      <c r="BH293"/>
      <c r="BI293"/>
      <c r="BJ293" t="str">
        <f>IF(Table1[[#This Row],[Date]]="","","No")</f>
        <v/>
      </c>
      <c r="BK293" t="str">
        <f>IF(Table1[[#This Row],[Date]]="","",IF(Table1[[#This Row],[Net Amt]]&lt;0,"Yes","No"))</f>
        <v/>
      </c>
      <c r="BL293" t="str">
        <f>IF(Table1[[#This Row],[Date]]="","",$C$3)</f>
        <v/>
      </c>
      <c r="BM293" t="str">
        <f>IF(Table1[[#This Row],[Date]]="","",-Table1[[#This Row],[Amount-1]])</f>
        <v/>
      </c>
      <c r="BO293" t="str">
        <f>IF(Table1[[#This Row],[Transaction Type]]="","",Table1[[#This Row],[Transaction Type]])</f>
        <v/>
      </c>
      <c r="BP293" t="str">
        <f>IF(Table1[[#This Row],[Instrument No.]]="","",Table1[[#This Row],[Instrument No.]])</f>
        <v/>
      </c>
      <c r="BQ293" t="str">
        <f>IF(Table1[[#This Row],[Instrument No.]]="","",Table1[[#This Row],[Amount-2]])</f>
        <v/>
      </c>
      <c r="BR293" t="str">
        <f>IF(Table1[[#This Row],[Instrument date]]="","",TEXT(Table1[[#This Row],[Instrument date]],"yyyymmdd"))</f>
        <v/>
      </c>
      <c r="BU293" s="48"/>
      <c r="BV293" s="48"/>
    </row>
    <row r="294" spans="1:74">
      <c r="A294" s="16">
        <f t="shared" si="4"/>
        <v>289</v>
      </c>
      <c r="B294" s="17"/>
      <c r="C294" s="57"/>
      <c r="D294" s="61"/>
      <c r="E294" s="61"/>
      <c r="F294" s="57"/>
      <c r="G294" s="18"/>
      <c r="H2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4" s="18"/>
      <c r="J294" s="18"/>
      <c r="K294" s="18"/>
      <c r="L294" s="18"/>
      <c r="M294" s="18"/>
      <c r="N294" s="51"/>
      <c r="O294" s="14">
        <f>IF(Table1[[#This Row],[Date]]="",COUNTA(B295:$B$1005),0)</f>
        <v>0</v>
      </c>
      <c r="P294" s="14">
        <f>IF(COUNTA(Table1[[#This Row],[Payments]:[Receipts]])=0,0,(IF(COUNTA(Table1[[#This Row],[Payments]:[Receipts]])&gt;1,1,0)))</f>
        <v>0</v>
      </c>
      <c r="Q294" s="14">
        <f>IF(Table1[[#This Row],[Date]]="",0,IF(AND(Table1[[#This Row],[Date]]&gt;=$Q$2,Table1[[#This Row],[Date]]&lt;=$Q$3),0,1))</f>
        <v>0</v>
      </c>
      <c r="R294" s="14">
        <f>IF(Table1[[#This Row],[Payments]]="",0,IF(ISNUMBER(Table1[[#This Row],[Payments]]),0,1))</f>
        <v>0</v>
      </c>
      <c r="S294" s="14">
        <f>IF(Table1[[#This Row],[Receipts]]="",0,IF(ISNUMBER(Table1[[#This Row],[Receipts]]),0,1))</f>
        <v>0</v>
      </c>
      <c r="T294" s="14">
        <f>IF(LEN(Table1[[#This Row],[Second Ledger]])&gt;0,IF(TYPE(VLOOKUP(Table1[[#This Row],[Second Ledger]],$CZ:$CZ,1,FALSE))=16,1,0),0)</f>
        <v>0</v>
      </c>
      <c r="U294" s="14">
        <f>IF(Table1[[#This Row],[Date]]="",0,IF(Table1[[#This Row],[Voucher Type]]&gt;0,IF(TYPE(VLOOKUP(Table1[[#This Row],[Voucher Type]],Table1[[#All],[Voucher Type Master]],1,FALSE))=16,1,0),0))</f>
        <v>0</v>
      </c>
      <c r="V2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4" s="14">
        <f>IF(LEN(Table1[[#This Row],[Cost Centre]])&gt;0,IF(TYPE(VLOOKUP(Table1[[#This Row],[Cost Centre]],$DA:$DA,1,FALSE))=16,1,0),0)</f>
        <v>0</v>
      </c>
      <c r="X294" s="14">
        <f>Table1[[#This Row],[Payments]]-Table1[[#This Row],[Receipts]]</f>
        <v>0</v>
      </c>
      <c r="Y294" s="14"/>
      <c r="Z294" s="14"/>
      <c r="AA294" s="14"/>
      <c r="AB294" s="13"/>
      <c r="AC294" s="39"/>
      <c r="AD294" s="39"/>
      <c r="AE294" s="39"/>
      <c r="AF294" s="39"/>
      <c r="AG294" s="42"/>
      <c r="AH2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4" t="str">
        <f>IF(Table1[[#This Row],[Date]]="","",TEXT(Table1[[#This Row],[Date]],"yyyymmdd"))</f>
        <v/>
      </c>
      <c r="AJ294" t="str">
        <f>Table1[[#This Row],[Date2]]</f>
        <v/>
      </c>
      <c r="AK294" t="str">
        <f>IF(Table1[[#This Row],[Date]]="","",Table1[[#This Row],[Voucher Type]])</f>
        <v/>
      </c>
      <c r="AL294" t="str">
        <f>IF(Table1[[#This Row],[Date]]="","",Table1[[#This Row],[Voucher No]])</f>
        <v/>
      </c>
      <c r="AM294" t="str">
        <f>IF(Table1[[#This Row],[Date]]="","",Table1[[#This Row],[Narration]])</f>
        <v/>
      </c>
      <c r="AN294" t="str">
        <f>IF(Table1[[#This Row],[Date]]="","","tallytools-voucherentry-adhjadhh-"&amp;$AH$1&amp;ROW())</f>
        <v/>
      </c>
      <c r="AO294" t="str">
        <f>IF(Table1[[#This Row],[Date]]="","",$AH$1)</f>
        <v/>
      </c>
      <c r="AP294"/>
      <c r="AQ294" t="str">
        <f>IF(Table1[[#This Row],[Date]]="","","No")</f>
        <v/>
      </c>
      <c r="AR294" t="str">
        <f>IF(Table1[[#This Row],[Date]]="","",IF(Table1[[#This Row],[Net Amt]]&lt;0,"No","Yes"))</f>
        <v/>
      </c>
      <c r="AS294" t="str">
        <f>IF(Table1[[#This Row],[Date]]="","",Table1[[#This Row],[Second Ledger]])</f>
        <v/>
      </c>
      <c r="AT294" t="str">
        <f>IF(Table1[[#This Row],[Date]]="","",IF(Table1[[#This Row],[DP-1]]="Yes",-(Table1[[#This Row],[Payments]]+Table1[[#This Row],[Receipts]]),Table1[[#This Row],[Payments]]+Table1[[#This Row],[Receipts]]))</f>
        <v/>
      </c>
      <c r="AU294"/>
      <c r="AV294" t="str">
        <f>IF(Table1[[#This Row],[Bill Ref No]]="","",Table1[[#This Row],[Bill Ref No]])</f>
        <v/>
      </c>
      <c r="AW294" t="str">
        <f>IF(Table1[[#This Row],[Bill ref name]]="","","New Ref")</f>
        <v/>
      </c>
      <c r="AX294" t="str">
        <f>IF(Table1[[#This Row],[Bill ref name]]="","",Table1[[#This Row],[Amount-1]])</f>
        <v/>
      </c>
      <c r="AY294"/>
      <c r="AZ294"/>
      <c r="BA294" t="str">
        <f>IF(Table1[[#This Row],[Cost Centre]]="","","Primary Cost Category")</f>
        <v/>
      </c>
      <c r="BB294" t="str">
        <f>IF(Table1[[#This Row],[Cost Centre]]="","",Table1[[#This Row],[DP-1]])</f>
        <v/>
      </c>
      <c r="BC294"/>
      <c r="BD294" t="str">
        <f>IF(Table1[[#This Row],[Cost Centre]]="","",Table1[[#This Row],[Cost Centre]])</f>
        <v/>
      </c>
      <c r="BE294" t="str">
        <f>IF(Table1[[#This Row],[Cost Centre]]="","",Table1[[#This Row],[Amount-1]])</f>
        <v/>
      </c>
      <c r="BF294"/>
      <c r="BG294"/>
      <c r="BH294"/>
      <c r="BI294"/>
      <c r="BJ294" t="str">
        <f>IF(Table1[[#This Row],[Date]]="","","No")</f>
        <v/>
      </c>
      <c r="BK294" t="str">
        <f>IF(Table1[[#This Row],[Date]]="","",IF(Table1[[#This Row],[Net Amt]]&lt;0,"Yes","No"))</f>
        <v/>
      </c>
      <c r="BL294" t="str">
        <f>IF(Table1[[#This Row],[Date]]="","",$C$3)</f>
        <v/>
      </c>
      <c r="BM294" t="str">
        <f>IF(Table1[[#This Row],[Date]]="","",-Table1[[#This Row],[Amount-1]])</f>
        <v/>
      </c>
      <c r="BO294" t="str">
        <f>IF(Table1[[#This Row],[Transaction Type]]="","",Table1[[#This Row],[Transaction Type]])</f>
        <v/>
      </c>
      <c r="BP294" t="str">
        <f>IF(Table1[[#This Row],[Instrument No.]]="","",Table1[[#This Row],[Instrument No.]])</f>
        <v/>
      </c>
      <c r="BQ294" t="str">
        <f>IF(Table1[[#This Row],[Instrument No.]]="","",Table1[[#This Row],[Amount-2]])</f>
        <v/>
      </c>
      <c r="BR294" t="str">
        <f>IF(Table1[[#This Row],[Instrument date]]="","",TEXT(Table1[[#This Row],[Instrument date]],"yyyymmdd"))</f>
        <v/>
      </c>
      <c r="BU294" s="48"/>
      <c r="BV294" s="48"/>
    </row>
    <row r="295" spans="1:74">
      <c r="A295" s="16">
        <f t="shared" si="4"/>
        <v>290</v>
      </c>
      <c r="B295" s="17"/>
      <c r="C295" s="57"/>
      <c r="D295" s="61"/>
      <c r="E295" s="61"/>
      <c r="F295" s="57"/>
      <c r="G295" s="18"/>
      <c r="H2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5" s="18"/>
      <c r="J295" s="18"/>
      <c r="K295" s="18"/>
      <c r="L295" s="18"/>
      <c r="M295" s="18"/>
      <c r="N295" s="51"/>
      <c r="O295" s="14">
        <f>IF(Table1[[#This Row],[Date]]="",COUNTA(B296:$B$1005),0)</f>
        <v>0</v>
      </c>
      <c r="P295" s="14">
        <f>IF(COUNTA(Table1[[#This Row],[Payments]:[Receipts]])=0,0,(IF(COUNTA(Table1[[#This Row],[Payments]:[Receipts]])&gt;1,1,0)))</f>
        <v>0</v>
      </c>
      <c r="Q295" s="14">
        <f>IF(Table1[[#This Row],[Date]]="",0,IF(AND(Table1[[#This Row],[Date]]&gt;=$Q$2,Table1[[#This Row],[Date]]&lt;=$Q$3),0,1))</f>
        <v>0</v>
      </c>
      <c r="R295" s="14">
        <f>IF(Table1[[#This Row],[Payments]]="",0,IF(ISNUMBER(Table1[[#This Row],[Payments]]),0,1))</f>
        <v>0</v>
      </c>
      <c r="S295" s="14">
        <f>IF(Table1[[#This Row],[Receipts]]="",0,IF(ISNUMBER(Table1[[#This Row],[Receipts]]),0,1))</f>
        <v>0</v>
      </c>
      <c r="T295" s="14">
        <f>IF(LEN(Table1[[#This Row],[Second Ledger]])&gt;0,IF(TYPE(VLOOKUP(Table1[[#This Row],[Second Ledger]],$CZ:$CZ,1,FALSE))=16,1,0),0)</f>
        <v>0</v>
      </c>
      <c r="U295" s="14">
        <f>IF(Table1[[#This Row],[Date]]="",0,IF(Table1[[#This Row],[Voucher Type]]&gt;0,IF(TYPE(VLOOKUP(Table1[[#This Row],[Voucher Type]],Table1[[#All],[Voucher Type Master]],1,FALSE))=16,1,0),0))</f>
        <v>0</v>
      </c>
      <c r="V2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5" s="14">
        <f>IF(LEN(Table1[[#This Row],[Cost Centre]])&gt;0,IF(TYPE(VLOOKUP(Table1[[#This Row],[Cost Centre]],$DA:$DA,1,FALSE))=16,1,0),0)</f>
        <v>0</v>
      </c>
      <c r="X295" s="14">
        <f>Table1[[#This Row],[Payments]]-Table1[[#This Row],[Receipts]]</f>
        <v>0</v>
      </c>
      <c r="Y295" s="14"/>
      <c r="Z295" s="14"/>
      <c r="AA295" s="14"/>
      <c r="AB295" s="13"/>
      <c r="AC295" s="39"/>
      <c r="AD295" s="39"/>
      <c r="AE295" s="39"/>
      <c r="AF295" s="39"/>
      <c r="AG295" s="42"/>
      <c r="AH2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5" t="str">
        <f>IF(Table1[[#This Row],[Date]]="","",TEXT(Table1[[#This Row],[Date]],"yyyymmdd"))</f>
        <v/>
      </c>
      <c r="AJ295" t="str">
        <f>Table1[[#This Row],[Date2]]</f>
        <v/>
      </c>
      <c r="AK295" t="str">
        <f>IF(Table1[[#This Row],[Date]]="","",Table1[[#This Row],[Voucher Type]])</f>
        <v/>
      </c>
      <c r="AL295" t="str">
        <f>IF(Table1[[#This Row],[Date]]="","",Table1[[#This Row],[Voucher No]])</f>
        <v/>
      </c>
      <c r="AM295" t="str">
        <f>IF(Table1[[#This Row],[Date]]="","",Table1[[#This Row],[Narration]])</f>
        <v/>
      </c>
      <c r="AN295" t="str">
        <f>IF(Table1[[#This Row],[Date]]="","","tallytools-voucherentry-adhjadhh-"&amp;$AH$1&amp;ROW())</f>
        <v/>
      </c>
      <c r="AO295" t="str">
        <f>IF(Table1[[#This Row],[Date]]="","",$AH$1)</f>
        <v/>
      </c>
      <c r="AP295"/>
      <c r="AQ295" t="str">
        <f>IF(Table1[[#This Row],[Date]]="","","No")</f>
        <v/>
      </c>
      <c r="AR295" t="str">
        <f>IF(Table1[[#This Row],[Date]]="","",IF(Table1[[#This Row],[Net Amt]]&lt;0,"No","Yes"))</f>
        <v/>
      </c>
      <c r="AS295" t="str">
        <f>IF(Table1[[#This Row],[Date]]="","",Table1[[#This Row],[Second Ledger]])</f>
        <v/>
      </c>
      <c r="AT295" t="str">
        <f>IF(Table1[[#This Row],[Date]]="","",IF(Table1[[#This Row],[DP-1]]="Yes",-(Table1[[#This Row],[Payments]]+Table1[[#This Row],[Receipts]]),Table1[[#This Row],[Payments]]+Table1[[#This Row],[Receipts]]))</f>
        <v/>
      </c>
      <c r="AU295"/>
      <c r="AV295" t="str">
        <f>IF(Table1[[#This Row],[Bill Ref No]]="","",Table1[[#This Row],[Bill Ref No]])</f>
        <v/>
      </c>
      <c r="AW295" t="str">
        <f>IF(Table1[[#This Row],[Bill ref name]]="","","New Ref")</f>
        <v/>
      </c>
      <c r="AX295" t="str">
        <f>IF(Table1[[#This Row],[Bill ref name]]="","",Table1[[#This Row],[Amount-1]])</f>
        <v/>
      </c>
      <c r="AY295"/>
      <c r="AZ295"/>
      <c r="BA295" t="str">
        <f>IF(Table1[[#This Row],[Cost Centre]]="","","Primary Cost Category")</f>
        <v/>
      </c>
      <c r="BB295" t="str">
        <f>IF(Table1[[#This Row],[Cost Centre]]="","",Table1[[#This Row],[DP-1]])</f>
        <v/>
      </c>
      <c r="BC295"/>
      <c r="BD295" t="str">
        <f>IF(Table1[[#This Row],[Cost Centre]]="","",Table1[[#This Row],[Cost Centre]])</f>
        <v/>
      </c>
      <c r="BE295" t="str">
        <f>IF(Table1[[#This Row],[Cost Centre]]="","",Table1[[#This Row],[Amount-1]])</f>
        <v/>
      </c>
      <c r="BF295"/>
      <c r="BG295"/>
      <c r="BH295"/>
      <c r="BI295"/>
      <c r="BJ295" t="str">
        <f>IF(Table1[[#This Row],[Date]]="","","No")</f>
        <v/>
      </c>
      <c r="BK295" t="str">
        <f>IF(Table1[[#This Row],[Date]]="","",IF(Table1[[#This Row],[Net Amt]]&lt;0,"Yes","No"))</f>
        <v/>
      </c>
      <c r="BL295" t="str">
        <f>IF(Table1[[#This Row],[Date]]="","",$C$3)</f>
        <v/>
      </c>
      <c r="BM295" t="str">
        <f>IF(Table1[[#This Row],[Date]]="","",-Table1[[#This Row],[Amount-1]])</f>
        <v/>
      </c>
      <c r="BO295" t="str">
        <f>IF(Table1[[#This Row],[Transaction Type]]="","",Table1[[#This Row],[Transaction Type]])</f>
        <v/>
      </c>
      <c r="BP295" t="str">
        <f>IF(Table1[[#This Row],[Instrument No.]]="","",Table1[[#This Row],[Instrument No.]])</f>
        <v/>
      </c>
      <c r="BQ295" t="str">
        <f>IF(Table1[[#This Row],[Instrument No.]]="","",Table1[[#This Row],[Amount-2]])</f>
        <v/>
      </c>
      <c r="BR295" t="str">
        <f>IF(Table1[[#This Row],[Instrument date]]="","",TEXT(Table1[[#This Row],[Instrument date]],"yyyymmdd"))</f>
        <v/>
      </c>
      <c r="BU295" s="48"/>
      <c r="BV295" s="48"/>
    </row>
    <row r="296" spans="1:74">
      <c r="A296" s="16">
        <f t="shared" si="4"/>
        <v>291</v>
      </c>
      <c r="B296" s="17"/>
      <c r="C296" s="57"/>
      <c r="D296" s="61"/>
      <c r="E296" s="61"/>
      <c r="F296" s="57"/>
      <c r="G296" s="18"/>
      <c r="H2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6" s="18"/>
      <c r="J296" s="18"/>
      <c r="K296" s="18"/>
      <c r="L296" s="18"/>
      <c r="M296" s="18"/>
      <c r="N296" s="51"/>
      <c r="O296" s="14">
        <f>IF(Table1[[#This Row],[Date]]="",COUNTA(B297:$B$1005),0)</f>
        <v>0</v>
      </c>
      <c r="P296" s="14">
        <f>IF(COUNTA(Table1[[#This Row],[Payments]:[Receipts]])=0,0,(IF(COUNTA(Table1[[#This Row],[Payments]:[Receipts]])&gt;1,1,0)))</f>
        <v>0</v>
      </c>
      <c r="Q296" s="14">
        <f>IF(Table1[[#This Row],[Date]]="",0,IF(AND(Table1[[#This Row],[Date]]&gt;=$Q$2,Table1[[#This Row],[Date]]&lt;=$Q$3),0,1))</f>
        <v>0</v>
      </c>
      <c r="R296" s="14">
        <f>IF(Table1[[#This Row],[Payments]]="",0,IF(ISNUMBER(Table1[[#This Row],[Payments]]),0,1))</f>
        <v>0</v>
      </c>
      <c r="S296" s="14">
        <f>IF(Table1[[#This Row],[Receipts]]="",0,IF(ISNUMBER(Table1[[#This Row],[Receipts]]),0,1))</f>
        <v>0</v>
      </c>
      <c r="T296" s="14">
        <f>IF(LEN(Table1[[#This Row],[Second Ledger]])&gt;0,IF(TYPE(VLOOKUP(Table1[[#This Row],[Second Ledger]],$CZ:$CZ,1,FALSE))=16,1,0),0)</f>
        <v>0</v>
      </c>
      <c r="U296" s="14">
        <f>IF(Table1[[#This Row],[Date]]="",0,IF(Table1[[#This Row],[Voucher Type]]&gt;0,IF(TYPE(VLOOKUP(Table1[[#This Row],[Voucher Type]],Table1[[#All],[Voucher Type Master]],1,FALSE))=16,1,0),0))</f>
        <v>0</v>
      </c>
      <c r="V2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6" s="14">
        <f>IF(LEN(Table1[[#This Row],[Cost Centre]])&gt;0,IF(TYPE(VLOOKUP(Table1[[#This Row],[Cost Centre]],$DA:$DA,1,FALSE))=16,1,0),0)</f>
        <v>0</v>
      </c>
      <c r="X296" s="14">
        <f>Table1[[#This Row],[Payments]]-Table1[[#This Row],[Receipts]]</f>
        <v>0</v>
      </c>
      <c r="Y296" s="14"/>
      <c r="Z296" s="14"/>
      <c r="AA296" s="14"/>
      <c r="AB296" s="13"/>
      <c r="AC296" s="39"/>
      <c r="AD296" s="39"/>
      <c r="AE296" s="39"/>
      <c r="AF296" s="39"/>
      <c r="AG296" s="42"/>
      <c r="AH2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6" t="str">
        <f>IF(Table1[[#This Row],[Date]]="","",TEXT(Table1[[#This Row],[Date]],"yyyymmdd"))</f>
        <v/>
      </c>
      <c r="AJ296" t="str">
        <f>Table1[[#This Row],[Date2]]</f>
        <v/>
      </c>
      <c r="AK296" t="str">
        <f>IF(Table1[[#This Row],[Date]]="","",Table1[[#This Row],[Voucher Type]])</f>
        <v/>
      </c>
      <c r="AL296" t="str">
        <f>IF(Table1[[#This Row],[Date]]="","",Table1[[#This Row],[Voucher No]])</f>
        <v/>
      </c>
      <c r="AM296" t="str">
        <f>IF(Table1[[#This Row],[Date]]="","",Table1[[#This Row],[Narration]])</f>
        <v/>
      </c>
      <c r="AN296" t="str">
        <f>IF(Table1[[#This Row],[Date]]="","","tallytools-voucherentry-adhjadhh-"&amp;$AH$1&amp;ROW())</f>
        <v/>
      </c>
      <c r="AO296" t="str">
        <f>IF(Table1[[#This Row],[Date]]="","",$AH$1)</f>
        <v/>
      </c>
      <c r="AP296"/>
      <c r="AQ296" t="str">
        <f>IF(Table1[[#This Row],[Date]]="","","No")</f>
        <v/>
      </c>
      <c r="AR296" t="str">
        <f>IF(Table1[[#This Row],[Date]]="","",IF(Table1[[#This Row],[Net Amt]]&lt;0,"No","Yes"))</f>
        <v/>
      </c>
      <c r="AS296" t="str">
        <f>IF(Table1[[#This Row],[Date]]="","",Table1[[#This Row],[Second Ledger]])</f>
        <v/>
      </c>
      <c r="AT296" t="str">
        <f>IF(Table1[[#This Row],[Date]]="","",IF(Table1[[#This Row],[DP-1]]="Yes",-(Table1[[#This Row],[Payments]]+Table1[[#This Row],[Receipts]]),Table1[[#This Row],[Payments]]+Table1[[#This Row],[Receipts]]))</f>
        <v/>
      </c>
      <c r="AU296"/>
      <c r="AV296" t="str">
        <f>IF(Table1[[#This Row],[Bill Ref No]]="","",Table1[[#This Row],[Bill Ref No]])</f>
        <v/>
      </c>
      <c r="AW296" t="str">
        <f>IF(Table1[[#This Row],[Bill ref name]]="","","New Ref")</f>
        <v/>
      </c>
      <c r="AX296" t="str">
        <f>IF(Table1[[#This Row],[Bill ref name]]="","",Table1[[#This Row],[Amount-1]])</f>
        <v/>
      </c>
      <c r="AY296"/>
      <c r="AZ296"/>
      <c r="BA296" t="str">
        <f>IF(Table1[[#This Row],[Cost Centre]]="","","Primary Cost Category")</f>
        <v/>
      </c>
      <c r="BB296" t="str">
        <f>IF(Table1[[#This Row],[Cost Centre]]="","",Table1[[#This Row],[DP-1]])</f>
        <v/>
      </c>
      <c r="BC296"/>
      <c r="BD296" t="str">
        <f>IF(Table1[[#This Row],[Cost Centre]]="","",Table1[[#This Row],[Cost Centre]])</f>
        <v/>
      </c>
      <c r="BE296" t="str">
        <f>IF(Table1[[#This Row],[Cost Centre]]="","",Table1[[#This Row],[Amount-1]])</f>
        <v/>
      </c>
      <c r="BF296"/>
      <c r="BG296"/>
      <c r="BH296"/>
      <c r="BI296"/>
      <c r="BJ296" t="str">
        <f>IF(Table1[[#This Row],[Date]]="","","No")</f>
        <v/>
      </c>
      <c r="BK296" t="str">
        <f>IF(Table1[[#This Row],[Date]]="","",IF(Table1[[#This Row],[Net Amt]]&lt;0,"Yes","No"))</f>
        <v/>
      </c>
      <c r="BL296" t="str">
        <f>IF(Table1[[#This Row],[Date]]="","",$C$3)</f>
        <v/>
      </c>
      <c r="BM296" t="str">
        <f>IF(Table1[[#This Row],[Date]]="","",-Table1[[#This Row],[Amount-1]])</f>
        <v/>
      </c>
      <c r="BO296" t="str">
        <f>IF(Table1[[#This Row],[Transaction Type]]="","",Table1[[#This Row],[Transaction Type]])</f>
        <v/>
      </c>
      <c r="BP296" t="str">
        <f>IF(Table1[[#This Row],[Instrument No.]]="","",Table1[[#This Row],[Instrument No.]])</f>
        <v/>
      </c>
      <c r="BQ296" t="str">
        <f>IF(Table1[[#This Row],[Instrument No.]]="","",Table1[[#This Row],[Amount-2]])</f>
        <v/>
      </c>
      <c r="BR296" t="str">
        <f>IF(Table1[[#This Row],[Instrument date]]="","",TEXT(Table1[[#This Row],[Instrument date]],"yyyymmdd"))</f>
        <v/>
      </c>
      <c r="BU296" s="48"/>
      <c r="BV296" s="48"/>
    </row>
    <row r="297" spans="1:74">
      <c r="A297" s="16">
        <f t="shared" si="4"/>
        <v>292</v>
      </c>
      <c r="B297" s="17"/>
      <c r="C297" s="57"/>
      <c r="D297" s="61"/>
      <c r="E297" s="61"/>
      <c r="F297" s="57"/>
      <c r="G297" s="18"/>
      <c r="H2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7" s="18"/>
      <c r="J297" s="18"/>
      <c r="K297" s="18"/>
      <c r="L297" s="18"/>
      <c r="M297" s="18"/>
      <c r="N297" s="51"/>
      <c r="O297" s="14">
        <f>IF(Table1[[#This Row],[Date]]="",COUNTA(B298:$B$1005),0)</f>
        <v>0</v>
      </c>
      <c r="P297" s="14">
        <f>IF(COUNTA(Table1[[#This Row],[Payments]:[Receipts]])=0,0,(IF(COUNTA(Table1[[#This Row],[Payments]:[Receipts]])&gt;1,1,0)))</f>
        <v>0</v>
      </c>
      <c r="Q297" s="14">
        <f>IF(Table1[[#This Row],[Date]]="",0,IF(AND(Table1[[#This Row],[Date]]&gt;=$Q$2,Table1[[#This Row],[Date]]&lt;=$Q$3),0,1))</f>
        <v>0</v>
      </c>
      <c r="R297" s="14">
        <f>IF(Table1[[#This Row],[Payments]]="",0,IF(ISNUMBER(Table1[[#This Row],[Payments]]),0,1))</f>
        <v>0</v>
      </c>
      <c r="S297" s="14">
        <f>IF(Table1[[#This Row],[Receipts]]="",0,IF(ISNUMBER(Table1[[#This Row],[Receipts]]),0,1))</f>
        <v>0</v>
      </c>
      <c r="T297" s="14">
        <f>IF(LEN(Table1[[#This Row],[Second Ledger]])&gt;0,IF(TYPE(VLOOKUP(Table1[[#This Row],[Second Ledger]],$CZ:$CZ,1,FALSE))=16,1,0),0)</f>
        <v>0</v>
      </c>
      <c r="U297" s="14">
        <f>IF(Table1[[#This Row],[Date]]="",0,IF(Table1[[#This Row],[Voucher Type]]&gt;0,IF(TYPE(VLOOKUP(Table1[[#This Row],[Voucher Type]],Table1[[#All],[Voucher Type Master]],1,FALSE))=16,1,0),0))</f>
        <v>0</v>
      </c>
      <c r="V2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7" s="14">
        <f>IF(LEN(Table1[[#This Row],[Cost Centre]])&gt;0,IF(TYPE(VLOOKUP(Table1[[#This Row],[Cost Centre]],$DA:$DA,1,FALSE))=16,1,0),0)</f>
        <v>0</v>
      </c>
      <c r="X297" s="14">
        <f>Table1[[#This Row],[Payments]]-Table1[[#This Row],[Receipts]]</f>
        <v>0</v>
      </c>
      <c r="Y297" s="14"/>
      <c r="Z297" s="14"/>
      <c r="AA297" s="14"/>
      <c r="AB297" s="13"/>
      <c r="AC297" s="39"/>
      <c r="AD297" s="39"/>
      <c r="AE297" s="39"/>
      <c r="AF297" s="39"/>
      <c r="AG297" s="42"/>
      <c r="AH2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7" t="str">
        <f>IF(Table1[[#This Row],[Date]]="","",TEXT(Table1[[#This Row],[Date]],"yyyymmdd"))</f>
        <v/>
      </c>
      <c r="AJ297" t="str">
        <f>Table1[[#This Row],[Date2]]</f>
        <v/>
      </c>
      <c r="AK297" t="str">
        <f>IF(Table1[[#This Row],[Date]]="","",Table1[[#This Row],[Voucher Type]])</f>
        <v/>
      </c>
      <c r="AL297" t="str">
        <f>IF(Table1[[#This Row],[Date]]="","",Table1[[#This Row],[Voucher No]])</f>
        <v/>
      </c>
      <c r="AM297" t="str">
        <f>IF(Table1[[#This Row],[Date]]="","",Table1[[#This Row],[Narration]])</f>
        <v/>
      </c>
      <c r="AN297" t="str">
        <f>IF(Table1[[#This Row],[Date]]="","","tallytools-voucherentry-adhjadhh-"&amp;$AH$1&amp;ROW())</f>
        <v/>
      </c>
      <c r="AO297" t="str">
        <f>IF(Table1[[#This Row],[Date]]="","",$AH$1)</f>
        <v/>
      </c>
      <c r="AP297"/>
      <c r="AQ297" t="str">
        <f>IF(Table1[[#This Row],[Date]]="","","No")</f>
        <v/>
      </c>
      <c r="AR297" t="str">
        <f>IF(Table1[[#This Row],[Date]]="","",IF(Table1[[#This Row],[Net Amt]]&lt;0,"No","Yes"))</f>
        <v/>
      </c>
      <c r="AS297" t="str">
        <f>IF(Table1[[#This Row],[Date]]="","",Table1[[#This Row],[Second Ledger]])</f>
        <v/>
      </c>
      <c r="AT297" t="str">
        <f>IF(Table1[[#This Row],[Date]]="","",IF(Table1[[#This Row],[DP-1]]="Yes",-(Table1[[#This Row],[Payments]]+Table1[[#This Row],[Receipts]]),Table1[[#This Row],[Payments]]+Table1[[#This Row],[Receipts]]))</f>
        <v/>
      </c>
      <c r="AU297"/>
      <c r="AV297" t="str">
        <f>IF(Table1[[#This Row],[Bill Ref No]]="","",Table1[[#This Row],[Bill Ref No]])</f>
        <v/>
      </c>
      <c r="AW297" t="str">
        <f>IF(Table1[[#This Row],[Bill ref name]]="","","New Ref")</f>
        <v/>
      </c>
      <c r="AX297" t="str">
        <f>IF(Table1[[#This Row],[Bill ref name]]="","",Table1[[#This Row],[Amount-1]])</f>
        <v/>
      </c>
      <c r="AY297"/>
      <c r="AZ297"/>
      <c r="BA297" t="str">
        <f>IF(Table1[[#This Row],[Cost Centre]]="","","Primary Cost Category")</f>
        <v/>
      </c>
      <c r="BB297" t="str">
        <f>IF(Table1[[#This Row],[Cost Centre]]="","",Table1[[#This Row],[DP-1]])</f>
        <v/>
      </c>
      <c r="BC297"/>
      <c r="BD297" t="str">
        <f>IF(Table1[[#This Row],[Cost Centre]]="","",Table1[[#This Row],[Cost Centre]])</f>
        <v/>
      </c>
      <c r="BE297" t="str">
        <f>IF(Table1[[#This Row],[Cost Centre]]="","",Table1[[#This Row],[Amount-1]])</f>
        <v/>
      </c>
      <c r="BF297"/>
      <c r="BG297"/>
      <c r="BH297"/>
      <c r="BI297"/>
      <c r="BJ297" t="str">
        <f>IF(Table1[[#This Row],[Date]]="","","No")</f>
        <v/>
      </c>
      <c r="BK297" t="str">
        <f>IF(Table1[[#This Row],[Date]]="","",IF(Table1[[#This Row],[Net Amt]]&lt;0,"Yes","No"))</f>
        <v/>
      </c>
      <c r="BL297" t="str">
        <f>IF(Table1[[#This Row],[Date]]="","",$C$3)</f>
        <v/>
      </c>
      <c r="BM297" t="str">
        <f>IF(Table1[[#This Row],[Date]]="","",-Table1[[#This Row],[Amount-1]])</f>
        <v/>
      </c>
      <c r="BO297" t="str">
        <f>IF(Table1[[#This Row],[Transaction Type]]="","",Table1[[#This Row],[Transaction Type]])</f>
        <v/>
      </c>
      <c r="BP297" t="str">
        <f>IF(Table1[[#This Row],[Instrument No.]]="","",Table1[[#This Row],[Instrument No.]])</f>
        <v/>
      </c>
      <c r="BQ297" t="str">
        <f>IF(Table1[[#This Row],[Instrument No.]]="","",Table1[[#This Row],[Amount-2]])</f>
        <v/>
      </c>
      <c r="BR297" t="str">
        <f>IF(Table1[[#This Row],[Instrument date]]="","",TEXT(Table1[[#This Row],[Instrument date]],"yyyymmdd"))</f>
        <v/>
      </c>
      <c r="BU297" s="48"/>
      <c r="BV297" s="48"/>
    </row>
    <row r="298" spans="1:74">
      <c r="A298" s="16">
        <f t="shared" si="4"/>
        <v>293</v>
      </c>
      <c r="B298" s="17"/>
      <c r="C298" s="57"/>
      <c r="D298" s="61"/>
      <c r="E298" s="61"/>
      <c r="F298" s="57"/>
      <c r="G298" s="18"/>
      <c r="H2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8" s="18"/>
      <c r="J298" s="18"/>
      <c r="K298" s="18"/>
      <c r="L298" s="18"/>
      <c r="M298" s="18"/>
      <c r="N298" s="51"/>
      <c r="O298" s="14">
        <f>IF(Table1[[#This Row],[Date]]="",COUNTA(B299:$B$1005),0)</f>
        <v>0</v>
      </c>
      <c r="P298" s="14">
        <f>IF(COUNTA(Table1[[#This Row],[Payments]:[Receipts]])=0,0,(IF(COUNTA(Table1[[#This Row],[Payments]:[Receipts]])&gt;1,1,0)))</f>
        <v>0</v>
      </c>
      <c r="Q298" s="14">
        <f>IF(Table1[[#This Row],[Date]]="",0,IF(AND(Table1[[#This Row],[Date]]&gt;=$Q$2,Table1[[#This Row],[Date]]&lt;=$Q$3),0,1))</f>
        <v>0</v>
      </c>
      <c r="R298" s="14">
        <f>IF(Table1[[#This Row],[Payments]]="",0,IF(ISNUMBER(Table1[[#This Row],[Payments]]),0,1))</f>
        <v>0</v>
      </c>
      <c r="S298" s="14">
        <f>IF(Table1[[#This Row],[Receipts]]="",0,IF(ISNUMBER(Table1[[#This Row],[Receipts]]),0,1))</f>
        <v>0</v>
      </c>
      <c r="T298" s="14">
        <f>IF(LEN(Table1[[#This Row],[Second Ledger]])&gt;0,IF(TYPE(VLOOKUP(Table1[[#This Row],[Second Ledger]],$CZ:$CZ,1,FALSE))=16,1,0),0)</f>
        <v>0</v>
      </c>
      <c r="U298" s="14">
        <f>IF(Table1[[#This Row],[Date]]="",0,IF(Table1[[#This Row],[Voucher Type]]&gt;0,IF(TYPE(VLOOKUP(Table1[[#This Row],[Voucher Type]],Table1[[#All],[Voucher Type Master]],1,FALSE))=16,1,0),0))</f>
        <v>0</v>
      </c>
      <c r="V2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8" s="14">
        <f>IF(LEN(Table1[[#This Row],[Cost Centre]])&gt;0,IF(TYPE(VLOOKUP(Table1[[#This Row],[Cost Centre]],$DA:$DA,1,FALSE))=16,1,0),0)</f>
        <v>0</v>
      </c>
      <c r="X298" s="14">
        <f>Table1[[#This Row],[Payments]]-Table1[[#This Row],[Receipts]]</f>
        <v>0</v>
      </c>
      <c r="Y298" s="14"/>
      <c r="Z298" s="14"/>
      <c r="AA298" s="14"/>
      <c r="AB298" s="13"/>
      <c r="AC298" s="39"/>
      <c r="AD298" s="39"/>
      <c r="AE298" s="39"/>
      <c r="AF298" s="39"/>
      <c r="AG298" s="42"/>
      <c r="AH2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8" t="str">
        <f>IF(Table1[[#This Row],[Date]]="","",TEXT(Table1[[#This Row],[Date]],"yyyymmdd"))</f>
        <v/>
      </c>
      <c r="AJ298" t="str">
        <f>Table1[[#This Row],[Date2]]</f>
        <v/>
      </c>
      <c r="AK298" t="str">
        <f>IF(Table1[[#This Row],[Date]]="","",Table1[[#This Row],[Voucher Type]])</f>
        <v/>
      </c>
      <c r="AL298" t="str">
        <f>IF(Table1[[#This Row],[Date]]="","",Table1[[#This Row],[Voucher No]])</f>
        <v/>
      </c>
      <c r="AM298" t="str">
        <f>IF(Table1[[#This Row],[Date]]="","",Table1[[#This Row],[Narration]])</f>
        <v/>
      </c>
      <c r="AN298" t="str">
        <f>IF(Table1[[#This Row],[Date]]="","","tallytools-voucherentry-adhjadhh-"&amp;$AH$1&amp;ROW())</f>
        <v/>
      </c>
      <c r="AO298" t="str">
        <f>IF(Table1[[#This Row],[Date]]="","",$AH$1)</f>
        <v/>
      </c>
      <c r="AP298"/>
      <c r="AQ298" t="str">
        <f>IF(Table1[[#This Row],[Date]]="","","No")</f>
        <v/>
      </c>
      <c r="AR298" t="str">
        <f>IF(Table1[[#This Row],[Date]]="","",IF(Table1[[#This Row],[Net Amt]]&lt;0,"No","Yes"))</f>
        <v/>
      </c>
      <c r="AS298" t="str">
        <f>IF(Table1[[#This Row],[Date]]="","",Table1[[#This Row],[Second Ledger]])</f>
        <v/>
      </c>
      <c r="AT298" t="str">
        <f>IF(Table1[[#This Row],[Date]]="","",IF(Table1[[#This Row],[DP-1]]="Yes",-(Table1[[#This Row],[Payments]]+Table1[[#This Row],[Receipts]]),Table1[[#This Row],[Payments]]+Table1[[#This Row],[Receipts]]))</f>
        <v/>
      </c>
      <c r="AU298"/>
      <c r="AV298" t="str">
        <f>IF(Table1[[#This Row],[Bill Ref No]]="","",Table1[[#This Row],[Bill Ref No]])</f>
        <v/>
      </c>
      <c r="AW298" t="str">
        <f>IF(Table1[[#This Row],[Bill ref name]]="","","New Ref")</f>
        <v/>
      </c>
      <c r="AX298" t="str">
        <f>IF(Table1[[#This Row],[Bill ref name]]="","",Table1[[#This Row],[Amount-1]])</f>
        <v/>
      </c>
      <c r="AY298"/>
      <c r="AZ298"/>
      <c r="BA298" t="str">
        <f>IF(Table1[[#This Row],[Cost Centre]]="","","Primary Cost Category")</f>
        <v/>
      </c>
      <c r="BB298" t="str">
        <f>IF(Table1[[#This Row],[Cost Centre]]="","",Table1[[#This Row],[DP-1]])</f>
        <v/>
      </c>
      <c r="BC298"/>
      <c r="BD298" t="str">
        <f>IF(Table1[[#This Row],[Cost Centre]]="","",Table1[[#This Row],[Cost Centre]])</f>
        <v/>
      </c>
      <c r="BE298" t="str">
        <f>IF(Table1[[#This Row],[Cost Centre]]="","",Table1[[#This Row],[Amount-1]])</f>
        <v/>
      </c>
      <c r="BF298"/>
      <c r="BG298"/>
      <c r="BH298"/>
      <c r="BI298"/>
      <c r="BJ298" t="str">
        <f>IF(Table1[[#This Row],[Date]]="","","No")</f>
        <v/>
      </c>
      <c r="BK298" t="str">
        <f>IF(Table1[[#This Row],[Date]]="","",IF(Table1[[#This Row],[Net Amt]]&lt;0,"Yes","No"))</f>
        <v/>
      </c>
      <c r="BL298" t="str">
        <f>IF(Table1[[#This Row],[Date]]="","",$C$3)</f>
        <v/>
      </c>
      <c r="BM298" t="str">
        <f>IF(Table1[[#This Row],[Date]]="","",-Table1[[#This Row],[Amount-1]])</f>
        <v/>
      </c>
      <c r="BO298" t="str">
        <f>IF(Table1[[#This Row],[Transaction Type]]="","",Table1[[#This Row],[Transaction Type]])</f>
        <v/>
      </c>
      <c r="BP298" t="str">
        <f>IF(Table1[[#This Row],[Instrument No.]]="","",Table1[[#This Row],[Instrument No.]])</f>
        <v/>
      </c>
      <c r="BQ298" t="str">
        <f>IF(Table1[[#This Row],[Instrument No.]]="","",Table1[[#This Row],[Amount-2]])</f>
        <v/>
      </c>
      <c r="BR298" t="str">
        <f>IF(Table1[[#This Row],[Instrument date]]="","",TEXT(Table1[[#This Row],[Instrument date]],"yyyymmdd"))</f>
        <v/>
      </c>
      <c r="BU298" s="48"/>
      <c r="BV298" s="48"/>
    </row>
    <row r="299" spans="1:74">
      <c r="A299" s="16">
        <f t="shared" si="4"/>
        <v>294</v>
      </c>
      <c r="B299" s="17"/>
      <c r="C299" s="57"/>
      <c r="D299" s="61"/>
      <c r="E299" s="61"/>
      <c r="F299" s="57"/>
      <c r="G299" s="18"/>
      <c r="H2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299" s="18"/>
      <c r="J299" s="18"/>
      <c r="K299" s="18"/>
      <c r="L299" s="18"/>
      <c r="M299" s="18"/>
      <c r="N299" s="51"/>
      <c r="O299" s="14">
        <f>IF(Table1[[#This Row],[Date]]="",COUNTA(B300:$B$1005),0)</f>
        <v>0</v>
      </c>
      <c r="P299" s="14">
        <f>IF(COUNTA(Table1[[#This Row],[Payments]:[Receipts]])=0,0,(IF(COUNTA(Table1[[#This Row],[Payments]:[Receipts]])&gt;1,1,0)))</f>
        <v>0</v>
      </c>
      <c r="Q299" s="14">
        <f>IF(Table1[[#This Row],[Date]]="",0,IF(AND(Table1[[#This Row],[Date]]&gt;=$Q$2,Table1[[#This Row],[Date]]&lt;=$Q$3),0,1))</f>
        <v>0</v>
      </c>
      <c r="R299" s="14">
        <f>IF(Table1[[#This Row],[Payments]]="",0,IF(ISNUMBER(Table1[[#This Row],[Payments]]),0,1))</f>
        <v>0</v>
      </c>
      <c r="S299" s="14">
        <f>IF(Table1[[#This Row],[Receipts]]="",0,IF(ISNUMBER(Table1[[#This Row],[Receipts]]),0,1))</f>
        <v>0</v>
      </c>
      <c r="T299" s="14">
        <f>IF(LEN(Table1[[#This Row],[Second Ledger]])&gt;0,IF(TYPE(VLOOKUP(Table1[[#This Row],[Second Ledger]],$CZ:$CZ,1,FALSE))=16,1,0),0)</f>
        <v>0</v>
      </c>
      <c r="U299" s="14">
        <f>IF(Table1[[#This Row],[Date]]="",0,IF(Table1[[#This Row],[Voucher Type]]&gt;0,IF(TYPE(VLOOKUP(Table1[[#This Row],[Voucher Type]],Table1[[#All],[Voucher Type Master]],1,FALSE))=16,1,0),0))</f>
        <v>0</v>
      </c>
      <c r="V2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299" s="14">
        <f>IF(LEN(Table1[[#This Row],[Cost Centre]])&gt;0,IF(TYPE(VLOOKUP(Table1[[#This Row],[Cost Centre]],$DA:$DA,1,FALSE))=16,1,0),0)</f>
        <v>0</v>
      </c>
      <c r="X299" s="14">
        <f>Table1[[#This Row],[Payments]]-Table1[[#This Row],[Receipts]]</f>
        <v>0</v>
      </c>
      <c r="Y299" s="14"/>
      <c r="Z299" s="14"/>
      <c r="AA299" s="14"/>
      <c r="AB299" s="13"/>
      <c r="AC299" s="39"/>
      <c r="AD299" s="39"/>
      <c r="AE299" s="39"/>
      <c r="AF299" s="39"/>
      <c r="AG299" s="42"/>
      <c r="AH2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299" t="str">
        <f>IF(Table1[[#This Row],[Date]]="","",TEXT(Table1[[#This Row],[Date]],"yyyymmdd"))</f>
        <v/>
      </c>
      <c r="AJ299" t="str">
        <f>Table1[[#This Row],[Date2]]</f>
        <v/>
      </c>
      <c r="AK299" t="str">
        <f>IF(Table1[[#This Row],[Date]]="","",Table1[[#This Row],[Voucher Type]])</f>
        <v/>
      </c>
      <c r="AL299" t="str">
        <f>IF(Table1[[#This Row],[Date]]="","",Table1[[#This Row],[Voucher No]])</f>
        <v/>
      </c>
      <c r="AM299" t="str">
        <f>IF(Table1[[#This Row],[Date]]="","",Table1[[#This Row],[Narration]])</f>
        <v/>
      </c>
      <c r="AN299" t="str">
        <f>IF(Table1[[#This Row],[Date]]="","","tallytools-voucherentry-adhjadhh-"&amp;$AH$1&amp;ROW())</f>
        <v/>
      </c>
      <c r="AO299" t="str">
        <f>IF(Table1[[#This Row],[Date]]="","",$AH$1)</f>
        <v/>
      </c>
      <c r="AP299"/>
      <c r="AQ299" t="str">
        <f>IF(Table1[[#This Row],[Date]]="","","No")</f>
        <v/>
      </c>
      <c r="AR299" t="str">
        <f>IF(Table1[[#This Row],[Date]]="","",IF(Table1[[#This Row],[Net Amt]]&lt;0,"No","Yes"))</f>
        <v/>
      </c>
      <c r="AS299" t="str">
        <f>IF(Table1[[#This Row],[Date]]="","",Table1[[#This Row],[Second Ledger]])</f>
        <v/>
      </c>
      <c r="AT299" t="str">
        <f>IF(Table1[[#This Row],[Date]]="","",IF(Table1[[#This Row],[DP-1]]="Yes",-(Table1[[#This Row],[Payments]]+Table1[[#This Row],[Receipts]]),Table1[[#This Row],[Payments]]+Table1[[#This Row],[Receipts]]))</f>
        <v/>
      </c>
      <c r="AU299"/>
      <c r="AV299" t="str">
        <f>IF(Table1[[#This Row],[Bill Ref No]]="","",Table1[[#This Row],[Bill Ref No]])</f>
        <v/>
      </c>
      <c r="AW299" t="str">
        <f>IF(Table1[[#This Row],[Bill ref name]]="","","New Ref")</f>
        <v/>
      </c>
      <c r="AX299" t="str">
        <f>IF(Table1[[#This Row],[Bill ref name]]="","",Table1[[#This Row],[Amount-1]])</f>
        <v/>
      </c>
      <c r="AY299"/>
      <c r="AZ299"/>
      <c r="BA299" t="str">
        <f>IF(Table1[[#This Row],[Cost Centre]]="","","Primary Cost Category")</f>
        <v/>
      </c>
      <c r="BB299" t="str">
        <f>IF(Table1[[#This Row],[Cost Centre]]="","",Table1[[#This Row],[DP-1]])</f>
        <v/>
      </c>
      <c r="BC299"/>
      <c r="BD299" t="str">
        <f>IF(Table1[[#This Row],[Cost Centre]]="","",Table1[[#This Row],[Cost Centre]])</f>
        <v/>
      </c>
      <c r="BE299" t="str">
        <f>IF(Table1[[#This Row],[Cost Centre]]="","",Table1[[#This Row],[Amount-1]])</f>
        <v/>
      </c>
      <c r="BF299"/>
      <c r="BG299"/>
      <c r="BH299"/>
      <c r="BI299"/>
      <c r="BJ299" t="str">
        <f>IF(Table1[[#This Row],[Date]]="","","No")</f>
        <v/>
      </c>
      <c r="BK299" t="str">
        <f>IF(Table1[[#This Row],[Date]]="","",IF(Table1[[#This Row],[Net Amt]]&lt;0,"Yes","No"))</f>
        <v/>
      </c>
      <c r="BL299" t="str">
        <f>IF(Table1[[#This Row],[Date]]="","",$C$3)</f>
        <v/>
      </c>
      <c r="BM299" t="str">
        <f>IF(Table1[[#This Row],[Date]]="","",-Table1[[#This Row],[Amount-1]])</f>
        <v/>
      </c>
      <c r="BO299" t="str">
        <f>IF(Table1[[#This Row],[Transaction Type]]="","",Table1[[#This Row],[Transaction Type]])</f>
        <v/>
      </c>
      <c r="BP299" t="str">
        <f>IF(Table1[[#This Row],[Instrument No.]]="","",Table1[[#This Row],[Instrument No.]])</f>
        <v/>
      </c>
      <c r="BQ299" t="str">
        <f>IF(Table1[[#This Row],[Instrument No.]]="","",Table1[[#This Row],[Amount-2]])</f>
        <v/>
      </c>
      <c r="BR299" t="str">
        <f>IF(Table1[[#This Row],[Instrument date]]="","",TEXT(Table1[[#This Row],[Instrument date]],"yyyymmdd"))</f>
        <v/>
      </c>
      <c r="BU299" s="48"/>
      <c r="BV299" s="48"/>
    </row>
    <row r="300" spans="1:74">
      <c r="A300" s="16">
        <f t="shared" si="4"/>
        <v>295</v>
      </c>
      <c r="B300" s="17"/>
      <c r="C300" s="57"/>
      <c r="D300" s="61"/>
      <c r="E300" s="61"/>
      <c r="F300" s="57"/>
      <c r="G300" s="18"/>
      <c r="H3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0" s="18"/>
      <c r="J300" s="18"/>
      <c r="K300" s="18"/>
      <c r="L300" s="18"/>
      <c r="M300" s="18"/>
      <c r="N300" s="51"/>
      <c r="O300" s="14">
        <f>IF(Table1[[#This Row],[Date]]="",COUNTA(B301:$B$1005),0)</f>
        <v>0</v>
      </c>
      <c r="P300" s="14">
        <f>IF(COUNTA(Table1[[#This Row],[Payments]:[Receipts]])=0,0,(IF(COUNTA(Table1[[#This Row],[Payments]:[Receipts]])&gt;1,1,0)))</f>
        <v>0</v>
      </c>
      <c r="Q300" s="14">
        <f>IF(Table1[[#This Row],[Date]]="",0,IF(AND(Table1[[#This Row],[Date]]&gt;=$Q$2,Table1[[#This Row],[Date]]&lt;=$Q$3),0,1))</f>
        <v>0</v>
      </c>
      <c r="R300" s="14">
        <f>IF(Table1[[#This Row],[Payments]]="",0,IF(ISNUMBER(Table1[[#This Row],[Payments]]),0,1))</f>
        <v>0</v>
      </c>
      <c r="S300" s="14">
        <f>IF(Table1[[#This Row],[Receipts]]="",0,IF(ISNUMBER(Table1[[#This Row],[Receipts]]),0,1))</f>
        <v>0</v>
      </c>
      <c r="T300" s="14">
        <f>IF(LEN(Table1[[#This Row],[Second Ledger]])&gt;0,IF(TYPE(VLOOKUP(Table1[[#This Row],[Second Ledger]],$CZ:$CZ,1,FALSE))=16,1,0),0)</f>
        <v>0</v>
      </c>
      <c r="U300" s="14">
        <f>IF(Table1[[#This Row],[Date]]="",0,IF(Table1[[#This Row],[Voucher Type]]&gt;0,IF(TYPE(VLOOKUP(Table1[[#This Row],[Voucher Type]],Table1[[#All],[Voucher Type Master]],1,FALSE))=16,1,0),0))</f>
        <v>0</v>
      </c>
      <c r="V3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0" s="14">
        <f>IF(LEN(Table1[[#This Row],[Cost Centre]])&gt;0,IF(TYPE(VLOOKUP(Table1[[#This Row],[Cost Centre]],$DA:$DA,1,FALSE))=16,1,0),0)</f>
        <v>0</v>
      </c>
      <c r="X300" s="14">
        <f>Table1[[#This Row],[Payments]]-Table1[[#This Row],[Receipts]]</f>
        <v>0</v>
      </c>
      <c r="Y300" s="14"/>
      <c r="Z300" s="14"/>
      <c r="AA300" s="14"/>
      <c r="AB300" s="13"/>
      <c r="AC300" s="39"/>
      <c r="AD300" s="39"/>
      <c r="AE300" s="39"/>
      <c r="AF300" s="39"/>
      <c r="AG300" s="42"/>
      <c r="AH3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0" t="str">
        <f>IF(Table1[[#This Row],[Date]]="","",TEXT(Table1[[#This Row],[Date]],"yyyymmdd"))</f>
        <v/>
      </c>
      <c r="AJ300" t="str">
        <f>Table1[[#This Row],[Date2]]</f>
        <v/>
      </c>
      <c r="AK300" t="str">
        <f>IF(Table1[[#This Row],[Date]]="","",Table1[[#This Row],[Voucher Type]])</f>
        <v/>
      </c>
      <c r="AL300" t="str">
        <f>IF(Table1[[#This Row],[Date]]="","",Table1[[#This Row],[Voucher No]])</f>
        <v/>
      </c>
      <c r="AM300" t="str">
        <f>IF(Table1[[#This Row],[Date]]="","",Table1[[#This Row],[Narration]])</f>
        <v/>
      </c>
      <c r="AN300" t="str">
        <f>IF(Table1[[#This Row],[Date]]="","","tallytools-voucherentry-adhjadhh-"&amp;$AH$1&amp;ROW())</f>
        <v/>
      </c>
      <c r="AO300" t="str">
        <f>IF(Table1[[#This Row],[Date]]="","",$AH$1)</f>
        <v/>
      </c>
      <c r="AP300"/>
      <c r="AQ300" t="str">
        <f>IF(Table1[[#This Row],[Date]]="","","No")</f>
        <v/>
      </c>
      <c r="AR300" t="str">
        <f>IF(Table1[[#This Row],[Date]]="","",IF(Table1[[#This Row],[Net Amt]]&lt;0,"No","Yes"))</f>
        <v/>
      </c>
      <c r="AS300" t="str">
        <f>IF(Table1[[#This Row],[Date]]="","",Table1[[#This Row],[Second Ledger]])</f>
        <v/>
      </c>
      <c r="AT300" t="str">
        <f>IF(Table1[[#This Row],[Date]]="","",IF(Table1[[#This Row],[DP-1]]="Yes",-(Table1[[#This Row],[Payments]]+Table1[[#This Row],[Receipts]]),Table1[[#This Row],[Payments]]+Table1[[#This Row],[Receipts]]))</f>
        <v/>
      </c>
      <c r="AU300"/>
      <c r="AV300" t="str">
        <f>IF(Table1[[#This Row],[Bill Ref No]]="","",Table1[[#This Row],[Bill Ref No]])</f>
        <v/>
      </c>
      <c r="AW300" t="str">
        <f>IF(Table1[[#This Row],[Bill ref name]]="","","New Ref")</f>
        <v/>
      </c>
      <c r="AX300" t="str">
        <f>IF(Table1[[#This Row],[Bill ref name]]="","",Table1[[#This Row],[Amount-1]])</f>
        <v/>
      </c>
      <c r="AY300"/>
      <c r="AZ300"/>
      <c r="BA300" t="str">
        <f>IF(Table1[[#This Row],[Cost Centre]]="","","Primary Cost Category")</f>
        <v/>
      </c>
      <c r="BB300" t="str">
        <f>IF(Table1[[#This Row],[Cost Centre]]="","",Table1[[#This Row],[DP-1]])</f>
        <v/>
      </c>
      <c r="BC300"/>
      <c r="BD300" t="str">
        <f>IF(Table1[[#This Row],[Cost Centre]]="","",Table1[[#This Row],[Cost Centre]])</f>
        <v/>
      </c>
      <c r="BE300" t="str">
        <f>IF(Table1[[#This Row],[Cost Centre]]="","",Table1[[#This Row],[Amount-1]])</f>
        <v/>
      </c>
      <c r="BF300"/>
      <c r="BG300"/>
      <c r="BH300"/>
      <c r="BI300"/>
      <c r="BJ300" t="str">
        <f>IF(Table1[[#This Row],[Date]]="","","No")</f>
        <v/>
      </c>
      <c r="BK300" t="str">
        <f>IF(Table1[[#This Row],[Date]]="","",IF(Table1[[#This Row],[Net Amt]]&lt;0,"Yes","No"))</f>
        <v/>
      </c>
      <c r="BL300" t="str">
        <f>IF(Table1[[#This Row],[Date]]="","",$C$3)</f>
        <v/>
      </c>
      <c r="BM300" t="str">
        <f>IF(Table1[[#This Row],[Date]]="","",-Table1[[#This Row],[Amount-1]])</f>
        <v/>
      </c>
      <c r="BO300" t="str">
        <f>IF(Table1[[#This Row],[Transaction Type]]="","",Table1[[#This Row],[Transaction Type]])</f>
        <v/>
      </c>
      <c r="BP300" t="str">
        <f>IF(Table1[[#This Row],[Instrument No.]]="","",Table1[[#This Row],[Instrument No.]])</f>
        <v/>
      </c>
      <c r="BQ300" t="str">
        <f>IF(Table1[[#This Row],[Instrument No.]]="","",Table1[[#This Row],[Amount-2]])</f>
        <v/>
      </c>
      <c r="BR300" t="str">
        <f>IF(Table1[[#This Row],[Instrument date]]="","",TEXT(Table1[[#This Row],[Instrument date]],"yyyymmdd"))</f>
        <v/>
      </c>
      <c r="BU300" s="48"/>
      <c r="BV300" s="48"/>
    </row>
    <row r="301" spans="1:74">
      <c r="A301" s="16">
        <f t="shared" si="4"/>
        <v>296</v>
      </c>
      <c r="B301" s="17"/>
      <c r="C301" s="57"/>
      <c r="D301" s="61"/>
      <c r="E301" s="61"/>
      <c r="F301" s="57"/>
      <c r="G301" s="18"/>
      <c r="H3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1" s="18"/>
      <c r="J301" s="18"/>
      <c r="K301" s="18"/>
      <c r="L301" s="18"/>
      <c r="M301" s="18"/>
      <c r="N301" s="51"/>
      <c r="O301" s="14">
        <f>IF(Table1[[#This Row],[Date]]="",COUNTA(B302:$B$1005),0)</f>
        <v>0</v>
      </c>
      <c r="P301" s="14">
        <f>IF(COUNTA(Table1[[#This Row],[Payments]:[Receipts]])=0,0,(IF(COUNTA(Table1[[#This Row],[Payments]:[Receipts]])&gt;1,1,0)))</f>
        <v>0</v>
      </c>
      <c r="Q301" s="14">
        <f>IF(Table1[[#This Row],[Date]]="",0,IF(AND(Table1[[#This Row],[Date]]&gt;=$Q$2,Table1[[#This Row],[Date]]&lt;=$Q$3),0,1))</f>
        <v>0</v>
      </c>
      <c r="R301" s="14">
        <f>IF(Table1[[#This Row],[Payments]]="",0,IF(ISNUMBER(Table1[[#This Row],[Payments]]),0,1))</f>
        <v>0</v>
      </c>
      <c r="S301" s="14">
        <f>IF(Table1[[#This Row],[Receipts]]="",0,IF(ISNUMBER(Table1[[#This Row],[Receipts]]),0,1))</f>
        <v>0</v>
      </c>
      <c r="T301" s="14">
        <f>IF(LEN(Table1[[#This Row],[Second Ledger]])&gt;0,IF(TYPE(VLOOKUP(Table1[[#This Row],[Second Ledger]],$CZ:$CZ,1,FALSE))=16,1,0),0)</f>
        <v>0</v>
      </c>
      <c r="U301" s="14">
        <f>IF(Table1[[#This Row],[Date]]="",0,IF(Table1[[#This Row],[Voucher Type]]&gt;0,IF(TYPE(VLOOKUP(Table1[[#This Row],[Voucher Type]],Table1[[#All],[Voucher Type Master]],1,FALSE))=16,1,0),0))</f>
        <v>0</v>
      </c>
      <c r="V3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1" s="14">
        <f>IF(LEN(Table1[[#This Row],[Cost Centre]])&gt;0,IF(TYPE(VLOOKUP(Table1[[#This Row],[Cost Centre]],$DA:$DA,1,FALSE))=16,1,0),0)</f>
        <v>0</v>
      </c>
      <c r="X301" s="14">
        <f>Table1[[#This Row],[Payments]]-Table1[[#This Row],[Receipts]]</f>
        <v>0</v>
      </c>
      <c r="Y301" s="14"/>
      <c r="Z301" s="14"/>
      <c r="AA301" s="14"/>
      <c r="AB301" s="13"/>
      <c r="AC301" s="39"/>
      <c r="AD301" s="39"/>
      <c r="AE301" s="39"/>
      <c r="AF301" s="39"/>
      <c r="AG301" s="42"/>
      <c r="AH3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1" t="str">
        <f>IF(Table1[[#This Row],[Date]]="","",TEXT(Table1[[#This Row],[Date]],"yyyymmdd"))</f>
        <v/>
      </c>
      <c r="AJ301" t="str">
        <f>Table1[[#This Row],[Date2]]</f>
        <v/>
      </c>
      <c r="AK301" t="str">
        <f>IF(Table1[[#This Row],[Date]]="","",Table1[[#This Row],[Voucher Type]])</f>
        <v/>
      </c>
      <c r="AL301" t="str">
        <f>IF(Table1[[#This Row],[Date]]="","",Table1[[#This Row],[Voucher No]])</f>
        <v/>
      </c>
      <c r="AM301" t="str">
        <f>IF(Table1[[#This Row],[Date]]="","",Table1[[#This Row],[Narration]])</f>
        <v/>
      </c>
      <c r="AN301" t="str">
        <f>IF(Table1[[#This Row],[Date]]="","","tallytools-voucherentry-adhjadhh-"&amp;$AH$1&amp;ROW())</f>
        <v/>
      </c>
      <c r="AO301" t="str">
        <f>IF(Table1[[#This Row],[Date]]="","",$AH$1)</f>
        <v/>
      </c>
      <c r="AP301"/>
      <c r="AQ301" t="str">
        <f>IF(Table1[[#This Row],[Date]]="","","No")</f>
        <v/>
      </c>
      <c r="AR301" t="str">
        <f>IF(Table1[[#This Row],[Date]]="","",IF(Table1[[#This Row],[Net Amt]]&lt;0,"No","Yes"))</f>
        <v/>
      </c>
      <c r="AS301" t="str">
        <f>IF(Table1[[#This Row],[Date]]="","",Table1[[#This Row],[Second Ledger]])</f>
        <v/>
      </c>
      <c r="AT301" t="str">
        <f>IF(Table1[[#This Row],[Date]]="","",IF(Table1[[#This Row],[DP-1]]="Yes",-(Table1[[#This Row],[Payments]]+Table1[[#This Row],[Receipts]]),Table1[[#This Row],[Payments]]+Table1[[#This Row],[Receipts]]))</f>
        <v/>
      </c>
      <c r="AU301"/>
      <c r="AV301" t="str">
        <f>IF(Table1[[#This Row],[Bill Ref No]]="","",Table1[[#This Row],[Bill Ref No]])</f>
        <v/>
      </c>
      <c r="AW301" t="str">
        <f>IF(Table1[[#This Row],[Bill ref name]]="","","New Ref")</f>
        <v/>
      </c>
      <c r="AX301" t="str">
        <f>IF(Table1[[#This Row],[Bill ref name]]="","",Table1[[#This Row],[Amount-1]])</f>
        <v/>
      </c>
      <c r="AY301"/>
      <c r="AZ301"/>
      <c r="BA301" t="str">
        <f>IF(Table1[[#This Row],[Cost Centre]]="","","Primary Cost Category")</f>
        <v/>
      </c>
      <c r="BB301" t="str">
        <f>IF(Table1[[#This Row],[Cost Centre]]="","",Table1[[#This Row],[DP-1]])</f>
        <v/>
      </c>
      <c r="BC301"/>
      <c r="BD301" t="str">
        <f>IF(Table1[[#This Row],[Cost Centre]]="","",Table1[[#This Row],[Cost Centre]])</f>
        <v/>
      </c>
      <c r="BE301" t="str">
        <f>IF(Table1[[#This Row],[Cost Centre]]="","",Table1[[#This Row],[Amount-1]])</f>
        <v/>
      </c>
      <c r="BF301"/>
      <c r="BG301"/>
      <c r="BH301"/>
      <c r="BI301"/>
      <c r="BJ301" t="str">
        <f>IF(Table1[[#This Row],[Date]]="","","No")</f>
        <v/>
      </c>
      <c r="BK301" t="str">
        <f>IF(Table1[[#This Row],[Date]]="","",IF(Table1[[#This Row],[Net Amt]]&lt;0,"Yes","No"))</f>
        <v/>
      </c>
      <c r="BL301" t="str">
        <f>IF(Table1[[#This Row],[Date]]="","",$C$3)</f>
        <v/>
      </c>
      <c r="BM301" t="str">
        <f>IF(Table1[[#This Row],[Date]]="","",-Table1[[#This Row],[Amount-1]])</f>
        <v/>
      </c>
      <c r="BO301" t="str">
        <f>IF(Table1[[#This Row],[Transaction Type]]="","",Table1[[#This Row],[Transaction Type]])</f>
        <v/>
      </c>
      <c r="BP301" t="str">
        <f>IF(Table1[[#This Row],[Instrument No.]]="","",Table1[[#This Row],[Instrument No.]])</f>
        <v/>
      </c>
      <c r="BQ301" t="str">
        <f>IF(Table1[[#This Row],[Instrument No.]]="","",Table1[[#This Row],[Amount-2]])</f>
        <v/>
      </c>
      <c r="BR301" t="str">
        <f>IF(Table1[[#This Row],[Instrument date]]="","",TEXT(Table1[[#This Row],[Instrument date]],"yyyymmdd"))</f>
        <v/>
      </c>
      <c r="BU301" s="48"/>
      <c r="BV301" s="48"/>
    </row>
    <row r="302" spans="1:74">
      <c r="A302" s="16">
        <f t="shared" si="4"/>
        <v>297</v>
      </c>
      <c r="B302" s="17"/>
      <c r="C302" s="57"/>
      <c r="D302" s="61"/>
      <c r="E302" s="61"/>
      <c r="F302" s="57"/>
      <c r="G302" s="18"/>
      <c r="H3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2" s="18"/>
      <c r="J302" s="18"/>
      <c r="K302" s="18"/>
      <c r="L302" s="18"/>
      <c r="M302" s="18"/>
      <c r="N302" s="51"/>
      <c r="O302" s="14">
        <f>IF(Table1[[#This Row],[Date]]="",COUNTA(B303:$B$1005),0)</f>
        <v>0</v>
      </c>
      <c r="P302" s="14">
        <f>IF(COUNTA(Table1[[#This Row],[Payments]:[Receipts]])=0,0,(IF(COUNTA(Table1[[#This Row],[Payments]:[Receipts]])&gt;1,1,0)))</f>
        <v>0</v>
      </c>
      <c r="Q302" s="14">
        <f>IF(Table1[[#This Row],[Date]]="",0,IF(AND(Table1[[#This Row],[Date]]&gt;=$Q$2,Table1[[#This Row],[Date]]&lt;=$Q$3),0,1))</f>
        <v>0</v>
      </c>
      <c r="R302" s="14">
        <f>IF(Table1[[#This Row],[Payments]]="",0,IF(ISNUMBER(Table1[[#This Row],[Payments]]),0,1))</f>
        <v>0</v>
      </c>
      <c r="S302" s="14">
        <f>IF(Table1[[#This Row],[Receipts]]="",0,IF(ISNUMBER(Table1[[#This Row],[Receipts]]),0,1))</f>
        <v>0</v>
      </c>
      <c r="T302" s="14">
        <f>IF(LEN(Table1[[#This Row],[Second Ledger]])&gt;0,IF(TYPE(VLOOKUP(Table1[[#This Row],[Second Ledger]],$CZ:$CZ,1,FALSE))=16,1,0),0)</f>
        <v>0</v>
      </c>
      <c r="U302" s="14">
        <f>IF(Table1[[#This Row],[Date]]="",0,IF(Table1[[#This Row],[Voucher Type]]&gt;0,IF(TYPE(VLOOKUP(Table1[[#This Row],[Voucher Type]],Table1[[#All],[Voucher Type Master]],1,FALSE))=16,1,0),0))</f>
        <v>0</v>
      </c>
      <c r="V3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2" s="14">
        <f>IF(LEN(Table1[[#This Row],[Cost Centre]])&gt;0,IF(TYPE(VLOOKUP(Table1[[#This Row],[Cost Centre]],$DA:$DA,1,FALSE))=16,1,0),0)</f>
        <v>0</v>
      </c>
      <c r="X302" s="14">
        <f>Table1[[#This Row],[Payments]]-Table1[[#This Row],[Receipts]]</f>
        <v>0</v>
      </c>
      <c r="Y302" s="14"/>
      <c r="Z302" s="14"/>
      <c r="AA302" s="14"/>
      <c r="AB302" s="13"/>
      <c r="AC302" s="39"/>
      <c r="AD302" s="39"/>
      <c r="AE302" s="39"/>
      <c r="AF302" s="39"/>
      <c r="AG302" s="42"/>
      <c r="AH3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2" t="str">
        <f>IF(Table1[[#This Row],[Date]]="","",TEXT(Table1[[#This Row],[Date]],"yyyymmdd"))</f>
        <v/>
      </c>
      <c r="AJ302" t="str">
        <f>Table1[[#This Row],[Date2]]</f>
        <v/>
      </c>
      <c r="AK302" t="str">
        <f>IF(Table1[[#This Row],[Date]]="","",Table1[[#This Row],[Voucher Type]])</f>
        <v/>
      </c>
      <c r="AL302" t="str">
        <f>IF(Table1[[#This Row],[Date]]="","",Table1[[#This Row],[Voucher No]])</f>
        <v/>
      </c>
      <c r="AM302" t="str">
        <f>IF(Table1[[#This Row],[Date]]="","",Table1[[#This Row],[Narration]])</f>
        <v/>
      </c>
      <c r="AN302" t="str">
        <f>IF(Table1[[#This Row],[Date]]="","","tallytools-voucherentry-adhjadhh-"&amp;$AH$1&amp;ROW())</f>
        <v/>
      </c>
      <c r="AO302" t="str">
        <f>IF(Table1[[#This Row],[Date]]="","",$AH$1)</f>
        <v/>
      </c>
      <c r="AP302"/>
      <c r="AQ302" t="str">
        <f>IF(Table1[[#This Row],[Date]]="","","No")</f>
        <v/>
      </c>
      <c r="AR302" t="str">
        <f>IF(Table1[[#This Row],[Date]]="","",IF(Table1[[#This Row],[Net Amt]]&lt;0,"No","Yes"))</f>
        <v/>
      </c>
      <c r="AS302" t="str">
        <f>IF(Table1[[#This Row],[Date]]="","",Table1[[#This Row],[Second Ledger]])</f>
        <v/>
      </c>
      <c r="AT302" t="str">
        <f>IF(Table1[[#This Row],[Date]]="","",IF(Table1[[#This Row],[DP-1]]="Yes",-(Table1[[#This Row],[Payments]]+Table1[[#This Row],[Receipts]]),Table1[[#This Row],[Payments]]+Table1[[#This Row],[Receipts]]))</f>
        <v/>
      </c>
      <c r="AU302"/>
      <c r="AV302" t="str">
        <f>IF(Table1[[#This Row],[Bill Ref No]]="","",Table1[[#This Row],[Bill Ref No]])</f>
        <v/>
      </c>
      <c r="AW302" t="str">
        <f>IF(Table1[[#This Row],[Bill ref name]]="","","New Ref")</f>
        <v/>
      </c>
      <c r="AX302" t="str">
        <f>IF(Table1[[#This Row],[Bill ref name]]="","",Table1[[#This Row],[Amount-1]])</f>
        <v/>
      </c>
      <c r="AY302"/>
      <c r="AZ302"/>
      <c r="BA302" t="str">
        <f>IF(Table1[[#This Row],[Cost Centre]]="","","Primary Cost Category")</f>
        <v/>
      </c>
      <c r="BB302" t="str">
        <f>IF(Table1[[#This Row],[Cost Centre]]="","",Table1[[#This Row],[DP-1]])</f>
        <v/>
      </c>
      <c r="BC302"/>
      <c r="BD302" t="str">
        <f>IF(Table1[[#This Row],[Cost Centre]]="","",Table1[[#This Row],[Cost Centre]])</f>
        <v/>
      </c>
      <c r="BE302" t="str">
        <f>IF(Table1[[#This Row],[Cost Centre]]="","",Table1[[#This Row],[Amount-1]])</f>
        <v/>
      </c>
      <c r="BF302"/>
      <c r="BG302"/>
      <c r="BH302"/>
      <c r="BI302"/>
      <c r="BJ302" t="str">
        <f>IF(Table1[[#This Row],[Date]]="","","No")</f>
        <v/>
      </c>
      <c r="BK302" t="str">
        <f>IF(Table1[[#This Row],[Date]]="","",IF(Table1[[#This Row],[Net Amt]]&lt;0,"Yes","No"))</f>
        <v/>
      </c>
      <c r="BL302" t="str">
        <f>IF(Table1[[#This Row],[Date]]="","",$C$3)</f>
        <v/>
      </c>
      <c r="BM302" t="str">
        <f>IF(Table1[[#This Row],[Date]]="","",-Table1[[#This Row],[Amount-1]])</f>
        <v/>
      </c>
      <c r="BO302" t="str">
        <f>IF(Table1[[#This Row],[Transaction Type]]="","",Table1[[#This Row],[Transaction Type]])</f>
        <v/>
      </c>
      <c r="BP302" t="str">
        <f>IF(Table1[[#This Row],[Instrument No.]]="","",Table1[[#This Row],[Instrument No.]])</f>
        <v/>
      </c>
      <c r="BQ302" t="str">
        <f>IF(Table1[[#This Row],[Instrument No.]]="","",Table1[[#This Row],[Amount-2]])</f>
        <v/>
      </c>
      <c r="BR302" t="str">
        <f>IF(Table1[[#This Row],[Instrument date]]="","",TEXT(Table1[[#This Row],[Instrument date]],"yyyymmdd"))</f>
        <v/>
      </c>
      <c r="BU302" s="48"/>
      <c r="BV302" s="48"/>
    </row>
    <row r="303" spans="1:74">
      <c r="A303" s="16">
        <f t="shared" si="4"/>
        <v>298</v>
      </c>
      <c r="B303" s="17"/>
      <c r="C303" s="57"/>
      <c r="D303" s="61"/>
      <c r="E303" s="61"/>
      <c r="F303" s="57"/>
      <c r="G303" s="18"/>
      <c r="H3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3" s="18"/>
      <c r="J303" s="18"/>
      <c r="K303" s="18"/>
      <c r="L303" s="18"/>
      <c r="M303" s="18"/>
      <c r="N303" s="51"/>
      <c r="O303" s="14">
        <f>IF(Table1[[#This Row],[Date]]="",COUNTA(B304:$B$1005),0)</f>
        <v>0</v>
      </c>
      <c r="P303" s="14">
        <f>IF(COUNTA(Table1[[#This Row],[Payments]:[Receipts]])=0,0,(IF(COUNTA(Table1[[#This Row],[Payments]:[Receipts]])&gt;1,1,0)))</f>
        <v>0</v>
      </c>
      <c r="Q303" s="14">
        <f>IF(Table1[[#This Row],[Date]]="",0,IF(AND(Table1[[#This Row],[Date]]&gt;=$Q$2,Table1[[#This Row],[Date]]&lt;=$Q$3),0,1))</f>
        <v>0</v>
      </c>
      <c r="R303" s="14">
        <f>IF(Table1[[#This Row],[Payments]]="",0,IF(ISNUMBER(Table1[[#This Row],[Payments]]),0,1))</f>
        <v>0</v>
      </c>
      <c r="S303" s="14">
        <f>IF(Table1[[#This Row],[Receipts]]="",0,IF(ISNUMBER(Table1[[#This Row],[Receipts]]),0,1))</f>
        <v>0</v>
      </c>
      <c r="T303" s="14">
        <f>IF(LEN(Table1[[#This Row],[Second Ledger]])&gt;0,IF(TYPE(VLOOKUP(Table1[[#This Row],[Second Ledger]],$CZ:$CZ,1,FALSE))=16,1,0),0)</f>
        <v>0</v>
      </c>
      <c r="U303" s="14">
        <f>IF(Table1[[#This Row],[Date]]="",0,IF(Table1[[#This Row],[Voucher Type]]&gt;0,IF(TYPE(VLOOKUP(Table1[[#This Row],[Voucher Type]],Table1[[#All],[Voucher Type Master]],1,FALSE))=16,1,0),0))</f>
        <v>0</v>
      </c>
      <c r="V3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3" s="14">
        <f>IF(LEN(Table1[[#This Row],[Cost Centre]])&gt;0,IF(TYPE(VLOOKUP(Table1[[#This Row],[Cost Centre]],$DA:$DA,1,FALSE))=16,1,0),0)</f>
        <v>0</v>
      </c>
      <c r="X303" s="14">
        <f>Table1[[#This Row],[Payments]]-Table1[[#This Row],[Receipts]]</f>
        <v>0</v>
      </c>
      <c r="Y303" s="14"/>
      <c r="Z303" s="14"/>
      <c r="AA303" s="14"/>
      <c r="AB303" s="13"/>
      <c r="AC303" s="39"/>
      <c r="AD303" s="39"/>
      <c r="AE303" s="39"/>
      <c r="AF303" s="39"/>
      <c r="AG303" s="42"/>
      <c r="AH3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3" t="str">
        <f>IF(Table1[[#This Row],[Date]]="","",TEXT(Table1[[#This Row],[Date]],"yyyymmdd"))</f>
        <v/>
      </c>
      <c r="AJ303" t="str">
        <f>Table1[[#This Row],[Date2]]</f>
        <v/>
      </c>
      <c r="AK303" t="str">
        <f>IF(Table1[[#This Row],[Date]]="","",Table1[[#This Row],[Voucher Type]])</f>
        <v/>
      </c>
      <c r="AL303" t="str">
        <f>IF(Table1[[#This Row],[Date]]="","",Table1[[#This Row],[Voucher No]])</f>
        <v/>
      </c>
      <c r="AM303" t="str">
        <f>IF(Table1[[#This Row],[Date]]="","",Table1[[#This Row],[Narration]])</f>
        <v/>
      </c>
      <c r="AN303" t="str">
        <f>IF(Table1[[#This Row],[Date]]="","","tallytools-voucherentry-adhjadhh-"&amp;$AH$1&amp;ROW())</f>
        <v/>
      </c>
      <c r="AO303" t="str">
        <f>IF(Table1[[#This Row],[Date]]="","",$AH$1)</f>
        <v/>
      </c>
      <c r="AP303"/>
      <c r="AQ303" t="str">
        <f>IF(Table1[[#This Row],[Date]]="","","No")</f>
        <v/>
      </c>
      <c r="AR303" t="str">
        <f>IF(Table1[[#This Row],[Date]]="","",IF(Table1[[#This Row],[Net Amt]]&lt;0,"No","Yes"))</f>
        <v/>
      </c>
      <c r="AS303" t="str">
        <f>IF(Table1[[#This Row],[Date]]="","",Table1[[#This Row],[Second Ledger]])</f>
        <v/>
      </c>
      <c r="AT303" t="str">
        <f>IF(Table1[[#This Row],[Date]]="","",IF(Table1[[#This Row],[DP-1]]="Yes",-(Table1[[#This Row],[Payments]]+Table1[[#This Row],[Receipts]]),Table1[[#This Row],[Payments]]+Table1[[#This Row],[Receipts]]))</f>
        <v/>
      </c>
      <c r="AU303"/>
      <c r="AV303" t="str">
        <f>IF(Table1[[#This Row],[Bill Ref No]]="","",Table1[[#This Row],[Bill Ref No]])</f>
        <v/>
      </c>
      <c r="AW303" t="str">
        <f>IF(Table1[[#This Row],[Bill ref name]]="","","New Ref")</f>
        <v/>
      </c>
      <c r="AX303" t="str">
        <f>IF(Table1[[#This Row],[Bill ref name]]="","",Table1[[#This Row],[Amount-1]])</f>
        <v/>
      </c>
      <c r="AY303"/>
      <c r="AZ303"/>
      <c r="BA303" t="str">
        <f>IF(Table1[[#This Row],[Cost Centre]]="","","Primary Cost Category")</f>
        <v/>
      </c>
      <c r="BB303" t="str">
        <f>IF(Table1[[#This Row],[Cost Centre]]="","",Table1[[#This Row],[DP-1]])</f>
        <v/>
      </c>
      <c r="BC303"/>
      <c r="BD303" t="str">
        <f>IF(Table1[[#This Row],[Cost Centre]]="","",Table1[[#This Row],[Cost Centre]])</f>
        <v/>
      </c>
      <c r="BE303" t="str">
        <f>IF(Table1[[#This Row],[Cost Centre]]="","",Table1[[#This Row],[Amount-1]])</f>
        <v/>
      </c>
      <c r="BF303"/>
      <c r="BG303"/>
      <c r="BH303"/>
      <c r="BI303"/>
      <c r="BJ303" t="str">
        <f>IF(Table1[[#This Row],[Date]]="","","No")</f>
        <v/>
      </c>
      <c r="BK303" t="str">
        <f>IF(Table1[[#This Row],[Date]]="","",IF(Table1[[#This Row],[Net Amt]]&lt;0,"Yes","No"))</f>
        <v/>
      </c>
      <c r="BL303" t="str">
        <f>IF(Table1[[#This Row],[Date]]="","",$C$3)</f>
        <v/>
      </c>
      <c r="BM303" t="str">
        <f>IF(Table1[[#This Row],[Date]]="","",-Table1[[#This Row],[Amount-1]])</f>
        <v/>
      </c>
      <c r="BO303" t="str">
        <f>IF(Table1[[#This Row],[Transaction Type]]="","",Table1[[#This Row],[Transaction Type]])</f>
        <v/>
      </c>
      <c r="BP303" t="str">
        <f>IF(Table1[[#This Row],[Instrument No.]]="","",Table1[[#This Row],[Instrument No.]])</f>
        <v/>
      </c>
      <c r="BQ303" t="str">
        <f>IF(Table1[[#This Row],[Instrument No.]]="","",Table1[[#This Row],[Amount-2]])</f>
        <v/>
      </c>
      <c r="BR303" t="str">
        <f>IF(Table1[[#This Row],[Instrument date]]="","",TEXT(Table1[[#This Row],[Instrument date]],"yyyymmdd"))</f>
        <v/>
      </c>
      <c r="BU303" s="48"/>
      <c r="BV303" s="48"/>
    </row>
    <row r="304" spans="1:74">
      <c r="A304" s="16">
        <f t="shared" si="4"/>
        <v>299</v>
      </c>
      <c r="B304" s="17"/>
      <c r="C304" s="57"/>
      <c r="D304" s="61"/>
      <c r="E304" s="61"/>
      <c r="F304" s="57"/>
      <c r="G304" s="18"/>
      <c r="H3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4" s="18"/>
      <c r="J304" s="18"/>
      <c r="K304" s="18"/>
      <c r="L304" s="18"/>
      <c r="M304" s="18"/>
      <c r="N304" s="51"/>
      <c r="O304" s="14">
        <f>IF(Table1[[#This Row],[Date]]="",COUNTA(B305:$B$1005),0)</f>
        <v>0</v>
      </c>
      <c r="P304" s="14">
        <f>IF(COUNTA(Table1[[#This Row],[Payments]:[Receipts]])=0,0,(IF(COUNTA(Table1[[#This Row],[Payments]:[Receipts]])&gt;1,1,0)))</f>
        <v>0</v>
      </c>
      <c r="Q304" s="14">
        <f>IF(Table1[[#This Row],[Date]]="",0,IF(AND(Table1[[#This Row],[Date]]&gt;=$Q$2,Table1[[#This Row],[Date]]&lt;=$Q$3),0,1))</f>
        <v>0</v>
      </c>
      <c r="R304" s="14">
        <f>IF(Table1[[#This Row],[Payments]]="",0,IF(ISNUMBER(Table1[[#This Row],[Payments]]),0,1))</f>
        <v>0</v>
      </c>
      <c r="S304" s="14">
        <f>IF(Table1[[#This Row],[Receipts]]="",0,IF(ISNUMBER(Table1[[#This Row],[Receipts]]),0,1))</f>
        <v>0</v>
      </c>
      <c r="T304" s="14">
        <f>IF(LEN(Table1[[#This Row],[Second Ledger]])&gt;0,IF(TYPE(VLOOKUP(Table1[[#This Row],[Second Ledger]],$CZ:$CZ,1,FALSE))=16,1,0),0)</f>
        <v>0</v>
      </c>
      <c r="U304" s="14">
        <f>IF(Table1[[#This Row],[Date]]="",0,IF(Table1[[#This Row],[Voucher Type]]&gt;0,IF(TYPE(VLOOKUP(Table1[[#This Row],[Voucher Type]],Table1[[#All],[Voucher Type Master]],1,FALSE))=16,1,0),0))</f>
        <v>0</v>
      </c>
      <c r="V3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4" s="14">
        <f>IF(LEN(Table1[[#This Row],[Cost Centre]])&gt;0,IF(TYPE(VLOOKUP(Table1[[#This Row],[Cost Centre]],$DA:$DA,1,FALSE))=16,1,0),0)</f>
        <v>0</v>
      </c>
      <c r="X304" s="14">
        <f>Table1[[#This Row],[Payments]]-Table1[[#This Row],[Receipts]]</f>
        <v>0</v>
      </c>
      <c r="Y304" s="14"/>
      <c r="Z304" s="14"/>
      <c r="AA304" s="14"/>
      <c r="AB304" s="13"/>
      <c r="AC304" s="39"/>
      <c r="AD304" s="39"/>
      <c r="AE304" s="39"/>
      <c r="AF304" s="39"/>
      <c r="AG304" s="42"/>
      <c r="AH3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4" t="str">
        <f>IF(Table1[[#This Row],[Date]]="","",TEXT(Table1[[#This Row],[Date]],"yyyymmdd"))</f>
        <v/>
      </c>
      <c r="AJ304" t="str">
        <f>Table1[[#This Row],[Date2]]</f>
        <v/>
      </c>
      <c r="AK304" t="str">
        <f>IF(Table1[[#This Row],[Date]]="","",Table1[[#This Row],[Voucher Type]])</f>
        <v/>
      </c>
      <c r="AL304" t="str">
        <f>IF(Table1[[#This Row],[Date]]="","",Table1[[#This Row],[Voucher No]])</f>
        <v/>
      </c>
      <c r="AM304" t="str">
        <f>IF(Table1[[#This Row],[Date]]="","",Table1[[#This Row],[Narration]])</f>
        <v/>
      </c>
      <c r="AN304" t="str">
        <f>IF(Table1[[#This Row],[Date]]="","","tallytools-voucherentry-adhjadhh-"&amp;$AH$1&amp;ROW())</f>
        <v/>
      </c>
      <c r="AO304" t="str">
        <f>IF(Table1[[#This Row],[Date]]="","",$AH$1)</f>
        <v/>
      </c>
      <c r="AP304"/>
      <c r="AQ304" t="str">
        <f>IF(Table1[[#This Row],[Date]]="","","No")</f>
        <v/>
      </c>
      <c r="AR304" t="str">
        <f>IF(Table1[[#This Row],[Date]]="","",IF(Table1[[#This Row],[Net Amt]]&lt;0,"No","Yes"))</f>
        <v/>
      </c>
      <c r="AS304" t="str">
        <f>IF(Table1[[#This Row],[Date]]="","",Table1[[#This Row],[Second Ledger]])</f>
        <v/>
      </c>
      <c r="AT304" t="str">
        <f>IF(Table1[[#This Row],[Date]]="","",IF(Table1[[#This Row],[DP-1]]="Yes",-(Table1[[#This Row],[Payments]]+Table1[[#This Row],[Receipts]]),Table1[[#This Row],[Payments]]+Table1[[#This Row],[Receipts]]))</f>
        <v/>
      </c>
      <c r="AU304"/>
      <c r="AV304" t="str">
        <f>IF(Table1[[#This Row],[Bill Ref No]]="","",Table1[[#This Row],[Bill Ref No]])</f>
        <v/>
      </c>
      <c r="AW304" t="str">
        <f>IF(Table1[[#This Row],[Bill ref name]]="","","New Ref")</f>
        <v/>
      </c>
      <c r="AX304" t="str">
        <f>IF(Table1[[#This Row],[Bill ref name]]="","",Table1[[#This Row],[Amount-1]])</f>
        <v/>
      </c>
      <c r="AY304"/>
      <c r="AZ304"/>
      <c r="BA304" t="str">
        <f>IF(Table1[[#This Row],[Cost Centre]]="","","Primary Cost Category")</f>
        <v/>
      </c>
      <c r="BB304" t="str">
        <f>IF(Table1[[#This Row],[Cost Centre]]="","",Table1[[#This Row],[DP-1]])</f>
        <v/>
      </c>
      <c r="BC304"/>
      <c r="BD304" t="str">
        <f>IF(Table1[[#This Row],[Cost Centre]]="","",Table1[[#This Row],[Cost Centre]])</f>
        <v/>
      </c>
      <c r="BE304" t="str">
        <f>IF(Table1[[#This Row],[Cost Centre]]="","",Table1[[#This Row],[Amount-1]])</f>
        <v/>
      </c>
      <c r="BF304"/>
      <c r="BG304"/>
      <c r="BH304"/>
      <c r="BI304"/>
      <c r="BJ304" t="str">
        <f>IF(Table1[[#This Row],[Date]]="","","No")</f>
        <v/>
      </c>
      <c r="BK304" t="str">
        <f>IF(Table1[[#This Row],[Date]]="","",IF(Table1[[#This Row],[Net Amt]]&lt;0,"Yes","No"))</f>
        <v/>
      </c>
      <c r="BL304" t="str">
        <f>IF(Table1[[#This Row],[Date]]="","",$C$3)</f>
        <v/>
      </c>
      <c r="BM304" t="str">
        <f>IF(Table1[[#This Row],[Date]]="","",-Table1[[#This Row],[Amount-1]])</f>
        <v/>
      </c>
      <c r="BO304" t="str">
        <f>IF(Table1[[#This Row],[Transaction Type]]="","",Table1[[#This Row],[Transaction Type]])</f>
        <v/>
      </c>
      <c r="BP304" t="str">
        <f>IF(Table1[[#This Row],[Instrument No.]]="","",Table1[[#This Row],[Instrument No.]])</f>
        <v/>
      </c>
      <c r="BQ304" t="str">
        <f>IF(Table1[[#This Row],[Instrument No.]]="","",Table1[[#This Row],[Amount-2]])</f>
        <v/>
      </c>
      <c r="BR304" t="str">
        <f>IF(Table1[[#This Row],[Instrument date]]="","",TEXT(Table1[[#This Row],[Instrument date]],"yyyymmdd"))</f>
        <v/>
      </c>
      <c r="BU304" s="48"/>
      <c r="BV304" s="48"/>
    </row>
    <row r="305" spans="1:74">
      <c r="A305" s="16">
        <f t="shared" si="4"/>
        <v>300</v>
      </c>
      <c r="B305" s="17"/>
      <c r="C305" s="57"/>
      <c r="D305" s="61"/>
      <c r="E305" s="61"/>
      <c r="F305" s="57"/>
      <c r="G305" s="18"/>
      <c r="H3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5" s="18"/>
      <c r="J305" s="18"/>
      <c r="K305" s="18"/>
      <c r="L305" s="18"/>
      <c r="M305" s="18"/>
      <c r="N305" s="51"/>
      <c r="O305" s="14">
        <f>IF(Table1[[#This Row],[Date]]="",COUNTA(B306:$B$1005),0)</f>
        <v>0</v>
      </c>
      <c r="P305" s="14">
        <f>IF(COUNTA(Table1[[#This Row],[Payments]:[Receipts]])=0,0,(IF(COUNTA(Table1[[#This Row],[Payments]:[Receipts]])&gt;1,1,0)))</f>
        <v>0</v>
      </c>
      <c r="Q305" s="14">
        <f>IF(Table1[[#This Row],[Date]]="",0,IF(AND(Table1[[#This Row],[Date]]&gt;=$Q$2,Table1[[#This Row],[Date]]&lt;=$Q$3),0,1))</f>
        <v>0</v>
      </c>
      <c r="R305" s="14">
        <f>IF(Table1[[#This Row],[Payments]]="",0,IF(ISNUMBER(Table1[[#This Row],[Payments]]),0,1))</f>
        <v>0</v>
      </c>
      <c r="S305" s="14">
        <f>IF(Table1[[#This Row],[Receipts]]="",0,IF(ISNUMBER(Table1[[#This Row],[Receipts]]),0,1))</f>
        <v>0</v>
      </c>
      <c r="T305" s="14">
        <f>IF(LEN(Table1[[#This Row],[Second Ledger]])&gt;0,IF(TYPE(VLOOKUP(Table1[[#This Row],[Second Ledger]],$CZ:$CZ,1,FALSE))=16,1,0),0)</f>
        <v>0</v>
      </c>
      <c r="U305" s="14">
        <f>IF(Table1[[#This Row],[Date]]="",0,IF(Table1[[#This Row],[Voucher Type]]&gt;0,IF(TYPE(VLOOKUP(Table1[[#This Row],[Voucher Type]],Table1[[#All],[Voucher Type Master]],1,FALSE))=16,1,0),0))</f>
        <v>0</v>
      </c>
      <c r="V3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5" s="14">
        <f>IF(LEN(Table1[[#This Row],[Cost Centre]])&gt;0,IF(TYPE(VLOOKUP(Table1[[#This Row],[Cost Centre]],$DA:$DA,1,FALSE))=16,1,0),0)</f>
        <v>0</v>
      </c>
      <c r="X305" s="14">
        <f>Table1[[#This Row],[Payments]]-Table1[[#This Row],[Receipts]]</f>
        <v>0</v>
      </c>
      <c r="Y305" s="14"/>
      <c r="Z305" s="14"/>
      <c r="AA305" s="14"/>
      <c r="AB305" s="13"/>
      <c r="AC305" s="39"/>
      <c r="AD305" s="39"/>
      <c r="AE305" s="39"/>
      <c r="AF305" s="39"/>
      <c r="AG305" s="42"/>
      <c r="AH3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5" t="str">
        <f>IF(Table1[[#This Row],[Date]]="","",TEXT(Table1[[#This Row],[Date]],"yyyymmdd"))</f>
        <v/>
      </c>
      <c r="AJ305" t="str">
        <f>Table1[[#This Row],[Date2]]</f>
        <v/>
      </c>
      <c r="AK305" t="str">
        <f>IF(Table1[[#This Row],[Date]]="","",Table1[[#This Row],[Voucher Type]])</f>
        <v/>
      </c>
      <c r="AL305" t="str">
        <f>IF(Table1[[#This Row],[Date]]="","",Table1[[#This Row],[Voucher No]])</f>
        <v/>
      </c>
      <c r="AM305" t="str">
        <f>IF(Table1[[#This Row],[Date]]="","",Table1[[#This Row],[Narration]])</f>
        <v/>
      </c>
      <c r="AN305" t="str">
        <f>IF(Table1[[#This Row],[Date]]="","","tallytools-voucherentry-adhjadhh-"&amp;$AH$1&amp;ROW())</f>
        <v/>
      </c>
      <c r="AO305" t="str">
        <f>IF(Table1[[#This Row],[Date]]="","",$AH$1)</f>
        <v/>
      </c>
      <c r="AP305"/>
      <c r="AQ305" t="str">
        <f>IF(Table1[[#This Row],[Date]]="","","No")</f>
        <v/>
      </c>
      <c r="AR305" t="str">
        <f>IF(Table1[[#This Row],[Date]]="","",IF(Table1[[#This Row],[Net Amt]]&lt;0,"No","Yes"))</f>
        <v/>
      </c>
      <c r="AS305" t="str">
        <f>IF(Table1[[#This Row],[Date]]="","",Table1[[#This Row],[Second Ledger]])</f>
        <v/>
      </c>
      <c r="AT305" t="str">
        <f>IF(Table1[[#This Row],[Date]]="","",IF(Table1[[#This Row],[DP-1]]="Yes",-(Table1[[#This Row],[Payments]]+Table1[[#This Row],[Receipts]]),Table1[[#This Row],[Payments]]+Table1[[#This Row],[Receipts]]))</f>
        <v/>
      </c>
      <c r="AU305"/>
      <c r="AV305" t="str">
        <f>IF(Table1[[#This Row],[Bill Ref No]]="","",Table1[[#This Row],[Bill Ref No]])</f>
        <v/>
      </c>
      <c r="AW305" t="str">
        <f>IF(Table1[[#This Row],[Bill ref name]]="","","New Ref")</f>
        <v/>
      </c>
      <c r="AX305" t="str">
        <f>IF(Table1[[#This Row],[Bill ref name]]="","",Table1[[#This Row],[Amount-1]])</f>
        <v/>
      </c>
      <c r="AY305"/>
      <c r="AZ305"/>
      <c r="BA305" t="str">
        <f>IF(Table1[[#This Row],[Cost Centre]]="","","Primary Cost Category")</f>
        <v/>
      </c>
      <c r="BB305" t="str">
        <f>IF(Table1[[#This Row],[Cost Centre]]="","",Table1[[#This Row],[DP-1]])</f>
        <v/>
      </c>
      <c r="BC305"/>
      <c r="BD305" t="str">
        <f>IF(Table1[[#This Row],[Cost Centre]]="","",Table1[[#This Row],[Cost Centre]])</f>
        <v/>
      </c>
      <c r="BE305" t="str">
        <f>IF(Table1[[#This Row],[Cost Centre]]="","",Table1[[#This Row],[Amount-1]])</f>
        <v/>
      </c>
      <c r="BF305"/>
      <c r="BG305"/>
      <c r="BH305"/>
      <c r="BI305"/>
      <c r="BJ305" t="str">
        <f>IF(Table1[[#This Row],[Date]]="","","No")</f>
        <v/>
      </c>
      <c r="BK305" t="str">
        <f>IF(Table1[[#This Row],[Date]]="","",IF(Table1[[#This Row],[Net Amt]]&lt;0,"Yes","No"))</f>
        <v/>
      </c>
      <c r="BL305" t="str">
        <f>IF(Table1[[#This Row],[Date]]="","",$C$3)</f>
        <v/>
      </c>
      <c r="BM305" t="str">
        <f>IF(Table1[[#This Row],[Date]]="","",-Table1[[#This Row],[Amount-1]])</f>
        <v/>
      </c>
      <c r="BO305" t="str">
        <f>IF(Table1[[#This Row],[Transaction Type]]="","",Table1[[#This Row],[Transaction Type]])</f>
        <v/>
      </c>
      <c r="BP305" t="str">
        <f>IF(Table1[[#This Row],[Instrument No.]]="","",Table1[[#This Row],[Instrument No.]])</f>
        <v/>
      </c>
      <c r="BQ305" t="str">
        <f>IF(Table1[[#This Row],[Instrument No.]]="","",Table1[[#This Row],[Amount-2]])</f>
        <v/>
      </c>
      <c r="BR305" t="str">
        <f>IF(Table1[[#This Row],[Instrument date]]="","",TEXT(Table1[[#This Row],[Instrument date]],"yyyymmdd"))</f>
        <v/>
      </c>
      <c r="BU305" s="48"/>
      <c r="BV305" s="48"/>
    </row>
    <row r="306" spans="1:74">
      <c r="A306" s="16">
        <f t="shared" si="4"/>
        <v>301</v>
      </c>
      <c r="B306" s="17"/>
      <c r="C306" s="57"/>
      <c r="D306" s="61"/>
      <c r="E306" s="61"/>
      <c r="F306" s="57"/>
      <c r="G306" s="18"/>
      <c r="H3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6" s="18"/>
      <c r="J306" s="18"/>
      <c r="K306" s="18"/>
      <c r="L306" s="18"/>
      <c r="M306" s="18"/>
      <c r="N306" s="51"/>
      <c r="O306" s="14">
        <f>IF(Table1[[#This Row],[Date]]="",COUNTA(B307:$B$1005),0)</f>
        <v>0</v>
      </c>
      <c r="P306" s="14">
        <f>IF(COUNTA(Table1[[#This Row],[Payments]:[Receipts]])=0,0,(IF(COUNTA(Table1[[#This Row],[Payments]:[Receipts]])&gt;1,1,0)))</f>
        <v>0</v>
      </c>
      <c r="Q306" s="14">
        <f>IF(Table1[[#This Row],[Date]]="",0,IF(AND(Table1[[#This Row],[Date]]&gt;=$Q$2,Table1[[#This Row],[Date]]&lt;=$Q$3),0,1))</f>
        <v>0</v>
      </c>
      <c r="R306" s="14">
        <f>IF(Table1[[#This Row],[Payments]]="",0,IF(ISNUMBER(Table1[[#This Row],[Payments]]),0,1))</f>
        <v>0</v>
      </c>
      <c r="S306" s="14">
        <f>IF(Table1[[#This Row],[Receipts]]="",0,IF(ISNUMBER(Table1[[#This Row],[Receipts]]),0,1))</f>
        <v>0</v>
      </c>
      <c r="T306" s="14">
        <f>IF(LEN(Table1[[#This Row],[Second Ledger]])&gt;0,IF(TYPE(VLOOKUP(Table1[[#This Row],[Second Ledger]],$CZ:$CZ,1,FALSE))=16,1,0),0)</f>
        <v>0</v>
      </c>
      <c r="U306" s="14">
        <f>IF(Table1[[#This Row],[Date]]="",0,IF(Table1[[#This Row],[Voucher Type]]&gt;0,IF(TYPE(VLOOKUP(Table1[[#This Row],[Voucher Type]],Table1[[#All],[Voucher Type Master]],1,FALSE))=16,1,0),0))</f>
        <v>0</v>
      </c>
      <c r="V3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6" s="14">
        <f>IF(LEN(Table1[[#This Row],[Cost Centre]])&gt;0,IF(TYPE(VLOOKUP(Table1[[#This Row],[Cost Centre]],$DA:$DA,1,FALSE))=16,1,0),0)</f>
        <v>0</v>
      </c>
      <c r="X306" s="14">
        <f>Table1[[#This Row],[Payments]]-Table1[[#This Row],[Receipts]]</f>
        <v>0</v>
      </c>
      <c r="Y306" s="14"/>
      <c r="Z306" s="14"/>
      <c r="AA306" s="14"/>
      <c r="AB306" s="13"/>
      <c r="AC306" s="39"/>
      <c r="AD306" s="39"/>
      <c r="AE306" s="39"/>
      <c r="AF306" s="39"/>
      <c r="AG306" s="42"/>
      <c r="AH3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6" t="str">
        <f>IF(Table1[[#This Row],[Date]]="","",TEXT(Table1[[#This Row],[Date]],"yyyymmdd"))</f>
        <v/>
      </c>
      <c r="AJ306" t="str">
        <f>Table1[[#This Row],[Date2]]</f>
        <v/>
      </c>
      <c r="AK306" t="str">
        <f>IF(Table1[[#This Row],[Date]]="","",Table1[[#This Row],[Voucher Type]])</f>
        <v/>
      </c>
      <c r="AL306" t="str">
        <f>IF(Table1[[#This Row],[Date]]="","",Table1[[#This Row],[Voucher No]])</f>
        <v/>
      </c>
      <c r="AM306" t="str">
        <f>IF(Table1[[#This Row],[Date]]="","",Table1[[#This Row],[Narration]])</f>
        <v/>
      </c>
      <c r="AN306" t="str">
        <f>IF(Table1[[#This Row],[Date]]="","","tallytools-voucherentry-adhjadhh-"&amp;$AH$1&amp;ROW())</f>
        <v/>
      </c>
      <c r="AO306" t="str">
        <f>IF(Table1[[#This Row],[Date]]="","",$AH$1)</f>
        <v/>
      </c>
      <c r="AP306"/>
      <c r="AQ306" t="str">
        <f>IF(Table1[[#This Row],[Date]]="","","No")</f>
        <v/>
      </c>
      <c r="AR306" t="str">
        <f>IF(Table1[[#This Row],[Date]]="","",IF(Table1[[#This Row],[Net Amt]]&lt;0,"No","Yes"))</f>
        <v/>
      </c>
      <c r="AS306" t="str">
        <f>IF(Table1[[#This Row],[Date]]="","",Table1[[#This Row],[Second Ledger]])</f>
        <v/>
      </c>
      <c r="AT306" t="str">
        <f>IF(Table1[[#This Row],[Date]]="","",IF(Table1[[#This Row],[DP-1]]="Yes",-(Table1[[#This Row],[Payments]]+Table1[[#This Row],[Receipts]]),Table1[[#This Row],[Payments]]+Table1[[#This Row],[Receipts]]))</f>
        <v/>
      </c>
      <c r="AU306"/>
      <c r="AV306" t="str">
        <f>IF(Table1[[#This Row],[Bill Ref No]]="","",Table1[[#This Row],[Bill Ref No]])</f>
        <v/>
      </c>
      <c r="AW306" t="str">
        <f>IF(Table1[[#This Row],[Bill ref name]]="","","New Ref")</f>
        <v/>
      </c>
      <c r="AX306" t="str">
        <f>IF(Table1[[#This Row],[Bill ref name]]="","",Table1[[#This Row],[Amount-1]])</f>
        <v/>
      </c>
      <c r="AY306"/>
      <c r="AZ306"/>
      <c r="BA306" t="str">
        <f>IF(Table1[[#This Row],[Cost Centre]]="","","Primary Cost Category")</f>
        <v/>
      </c>
      <c r="BB306" t="str">
        <f>IF(Table1[[#This Row],[Cost Centre]]="","",Table1[[#This Row],[DP-1]])</f>
        <v/>
      </c>
      <c r="BC306"/>
      <c r="BD306" t="str">
        <f>IF(Table1[[#This Row],[Cost Centre]]="","",Table1[[#This Row],[Cost Centre]])</f>
        <v/>
      </c>
      <c r="BE306" t="str">
        <f>IF(Table1[[#This Row],[Cost Centre]]="","",Table1[[#This Row],[Amount-1]])</f>
        <v/>
      </c>
      <c r="BF306"/>
      <c r="BG306"/>
      <c r="BH306"/>
      <c r="BI306"/>
      <c r="BJ306" t="str">
        <f>IF(Table1[[#This Row],[Date]]="","","No")</f>
        <v/>
      </c>
      <c r="BK306" t="str">
        <f>IF(Table1[[#This Row],[Date]]="","",IF(Table1[[#This Row],[Net Amt]]&lt;0,"Yes","No"))</f>
        <v/>
      </c>
      <c r="BL306" t="str">
        <f>IF(Table1[[#This Row],[Date]]="","",$C$3)</f>
        <v/>
      </c>
      <c r="BM306" t="str">
        <f>IF(Table1[[#This Row],[Date]]="","",-Table1[[#This Row],[Amount-1]])</f>
        <v/>
      </c>
      <c r="BO306" t="str">
        <f>IF(Table1[[#This Row],[Transaction Type]]="","",Table1[[#This Row],[Transaction Type]])</f>
        <v/>
      </c>
      <c r="BP306" t="str">
        <f>IF(Table1[[#This Row],[Instrument No.]]="","",Table1[[#This Row],[Instrument No.]])</f>
        <v/>
      </c>
      <c r="BQ306" t="str">
        <f>IF(Table1[[#This Row],[Instrument No.]]="","",Table1[[#This Row],[Amount-2]])</f>
        <v/>
      </c>
      <c r="BR306" t="str">
        <f>IF(Table1[[#This Row],[Instrument date]]="","",TEXT(Table1[[#This Row],[Instrument date]],"yyyymmdd"))</f>
        <v/>
      </c>
      <c r="BU306" s="48"/>
      <c r="BV306" s="48"/>
    </row>
    <row r="307" spans="1:74">
      <c r="A307" s="16">
        <f t="shared" si="4"/>
        <v>302</v>
      </c>
      <c r="B307" s="17"/>
      <c r="C307" s="57"/>
      <c r="D307" s="61"/>
      <c r="E307" s="61"/>
      <c r="F307" s="57"/>
      <c r="G307" s="18"/>
      <c r="H3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7" s="18"/>
      <c r="J307" s="18"/>
      <c r="K307" s="18"/>
      <c r="L307" s="18"/>
      <c r="M307" s="18"/>
      <c r="N307" s="51"/>
      <c r="O307" s="14">
        <f>IF(Table1[[#This Row],[Date]]="",COUNTA(B308:$B$1005),0)</f>
        <v>0</v>
      </c>
      <c r="P307" s="14">
        <f>IF(COUNTA(Table1[[#This Row],[Payments]:[Receipts]])=0,0,(IF(COUNTA(Table1[[#This Row],[Payments]:[Receipts]])&gt;1,1,0)))</f>
        <v>0</v>
      </c>
      <c r="Q307" s="14">
        <f>IF(Table1[[#This Row],[Date]]="",0,IF(AND(Table1[[#This Row],[Date]]&gt;=$Q$2,Table1[[#This Row],[Date]]&lt;=$Q$3),0,1))</f>
        <v>0</v>
      </c>
      <c r="R307" s="14">
        <f>IF(Table1[[#This Row],[Payments]]="",0,IF(ISNUMBER(Table1[[#This Row],[Payments]]),0,1))</f>
        <v>0</v>
      </c>
      <c r="S307" s="14">
        <f>IF(Table1[[#This Row],[Receipts]]="",0,IF(ISNUMBER(Table1[[#This Row],[Receipts]]),0,1))</f>
        <v>0</v>
      </c>
      <c r="T307" s="14">
        <f>IF(LEN(Table1[[#This Row],[Second Ledger]])&gt;0,IF(TYPE(VLOOKUP(Table1[[#This Row],[Second Ledger]],$CZ:$CZ,1,FALSE))=16,1,0),0)</f>
        <v>0</v>
      </c>
      <c r="U307" s="14">
        <f>IF(Table1[[#This Row],[Date]]="",0,IF(Table1[[#This Row],[Voucher Type]]&gt;0,IF(TYPE(VLOOKUP(Table1[[#This Row],[Voucher Type]],Table1[[#All],[Voucher Type Master]],1,FALSE))=16,1,0),0))</f>
        <v>0</v>
      </c>
      <c r="V3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7" s="14">
        <f>IF(LEN(Table1[[#This Row],[Cost Centre]])&gt;0,IF(TYPE(VLOOKUP(Table1[[#This Row],[Cost Centre]],$DA:$DA,1,FALSE))=16,1,0),0)</f>
        <v>0</v>
      </c>
      <c r="X307" s="14">
        <f>Table1[[#This Row],[Payments]]-Table1[[#This Row],[Receipts]]</f>
        <v>0</v>
      </c>
      <c r="Y307" s="14"/>
      <c r="Z307" s="14"/>
      <c r="AA307" s="14"/>
      <c r="AB307" s="13"/>
      <c r="AC307" s="39"/>
      <c r="AD307" s="39"/>
      <c r="AE307" s="39"/>
      <c r="AF307" s="39"/>
      <c r="AG307" s="42"/>
      <c r="AH3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7" t="str">
        <f>IF(Table1[[#This Row],[Date]]="","",TEXT(Table1[[#This Row],[Date]],"yyyymmdd"))</f>
        <v/>
      </c>
      <c r="AJ307" t="str">
        <f>Table1[[#This Row],[Date2]]</f>
        <v/>
      </c>
      <c r="AK307" t="str">
        <f>IF(Table1[[#This Row],[Date]]="","",Table1[[#This Row],[Voucher Type]])</f>
        <v/>
      </c>
      <c r="AL307" t="str">
        <f>IF(Table1[[#This Row],[Date]]="","",Table1[[#This Row],[Voucher No]])</f>
        <v/>
      </c>
      <c r="AM307" t="str">
        <f>IF(Table1[[#This Row],[Date]]="","",Table1[[#This Row],[Narration]])</f>
        <v/>
      </c>
      <c r="AN307" t="str">
        <f>IF(Table1[[#This Row],[Date]]="","","tallytools-voucherentry-adhjadhh-"&amp;$AH$1&amp;ROW())</f>
        <v/>
      </c>
      <c r="AO307" t="str">
        <f>IF(Table1[[#This Row],[Date]]="","",$AH$1)</f>
        <v/>
      </c>
      <c r="AP307"/>
      <c r="AQ307" t="str">
        <f>IF(Table1[[#This Row],[Date]]="","","No")</f>
        <v/>
      </c>
      <c r="AR307" t="str">
        <f>IF(Table1[[#This Row],[Date]]="","",IF(Table1[[#This Row],[Net Amt]]&lt;0,"No","Yes"))</f>
        <v/>
      </c>
      <c r="AS307" t="str">
        <f>IF(Table1[[#This Row],[Date]]="","",Table1[[#This Row],[Second Ledger]])</f>
        <v/>
      </c>
      <c r="AT307" t="str">
        <f>IF(Table1[[#This Row],[Date]]="","",IF(Table1[[#This Row],[DP-1]]="Yes",-(Table1[[#This Row],[Payments]]+Table1[[#This Row],[Receipts]]),Table1[[#This Row],[Payments]]+Table1[[#This Row],[Receipts]]))</f>
        <v/>
      </c>
      <c r="AU307"/>
      <c r="AV307" t="str">
        <f>IF(Table1[[#This Row],[Bill Ref No]]="","",Table1[[#This Row],[Bill Ref No]])</f>
        <v/>
      </c>
      <c r="AW307" t="str">
        <f>IF(Table1[[#This Row],[Bill ref name]]="","","New Ref")</f>
        <v/>
      </c>
      <c r="AX307" t="str">
        <f>IF(Table1[[#This Row],[Bill ref name]]="","",Table1[[#This Row],[Amount-1]])</f>
        <v/>
      </c>
      <c r="AY307"/>
      <c r="AZ307"/>
      <c r="BA307" t="str">
        <f>IF(Table1[[#This Row],[Cost Centre]]="","","Primary Cost Category")</f>
        <v/>
      </c>
      <c r="BB307" t="str">
        <f>IF(Table1[[#This Row],[Cost Centre]]="","",Table1[[#This Row],[DP-1]])</f>
        <v/>
      </c>
      <c r="BC307"/>
      <c r="BD307" t="str">
        <f>IF(Table1[[#This Row],[Cost Centre]]="","",Table1[[#This Row],[Cost Centre]])</f>
        <v/>
      </c>
      <c r="BE307" t="str">
        <f>IF(Table1[[#This Row],[Cost Centre]]="","",Table1[[#This Row],[Amount-1]])</f>
        <v/>
      </c>
      <c r="BF307"/>
      <c r="BG307"/>
      <c r="BH307"/>
      <c r="BI307"/>
      <c r="BJ307" t="str">
        <f>IF(Table1[[#This Row],[Date]]="","","No")</f>
        <v/>
      </c>
      <c r="BK307" t="str">
        <f>IF(Table1[[#This Row],[Date]]="","",IF(Table1[[#This Row],[Net Amt]]&lt;0,"Yes","No"))</f>
        <v/>
      </c>
      <c r="BL307" t="str">
        <f>IF(Table1[[#This Row],[Date]]="","",$C$3)</f>
        <v/>
      </c>
      <c r="BM307" t="str">
        <f>IF(Table1[[#This Row],[Date]]="","",-Table1[[#This Row],[Amount-1]])</f>
        <v/>
      </c>
      <c r="BO307" t="str">
        <f>IF(Table1[[#This Row],[Transaction Type]]="","",Table1[[#This Row],[Transaction Type]])</f>
        <v/>
      </c>
      <c r="BP307" t="str">
        <f>IF(Table1[[#This Row],[Instrument No.]]="","",Table1[[#This Row],[Instrument No.]])</f>
        <v/>
      </c>
      <c r="BQ307" t="str">
        <f>IF(Table1[[#This Row],[Instrument No.]]="","",Table1[[#This Row],[Amount-2]])</f>
        <v/>
      </c>
      <c r="BR307" t="str">
        <f>IF(Table1[[#This Row],[Instrument date]]="","",TEXT(Table1[[#This Row],[Instrument date]],"yyyymmdd"))</f>
        <v/>
      </c>
      <c r="BU307" s="48"/>
      <c r="BV307" s="48"/>
    </row>
    <row r="308" spans="1:74">
      <c r="A308" s="16">
        <f t="shared" si="4"/>
        <v>303</v>
      </c>
      <c r="B308" s="17"/>
      <c r="C308" s="57"/>
      <c r="D308" s="61"/>
      <c r="E308" s="61"/>
      <c r="F308" s="57"/>
      <c r="G308" s="18"/>
      <c r="H3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8" s="18"/>
      <c r="J308" s="18"/>
      <c r="K308" s="18"/>
      <c r="L308" s="18"/>
      <c r="M308" s="18"/>
      <c r="N308" s="51"/>
      <c r="O308" s="14">
        <f>IF(Table1[[#This Row],[Date]]="",COUNTA(B309:$B$1005),0)</f>
        <v>0</v>
      </c>
      <c r="P308" s="14">
        <f>IF(COUNTA(Table1[[#This Row],[Payments]:[Receipts]])=0,0,(IF(COUNTA(Table1[[#This Row],[Payments]:[Receipts]])&gt;1,1,0)))</f>
        <v>0</v>
      </c>
      <c r="Q308" s="14">
        <f>IF(Table1[[#This Row],[Date]]="",0,IF(AND(Table1[[#This Row],[Date]]&gt;=$Q$2,Table1[[#This Row],[Date]]&lt;=$Q$3),0,1))</f>
        <v>0</v>
      </c>
      <c r="R308" s="14">
        <f>IF(Table1[[#This Row],[Payments]]="",0,IF(ISNUMBER(Table1[[#This Row],[Payments]]),0,1))</f>
        <v>0</v>
      </c>
      <c r="S308" s="14">
        <f>IF(Table1[[#This Row],[Receipts]]="",0,IF(ISNUMBER(Table1[[#This Row],[Receipts]]),0,1))</f>
        <v>0</v>
      </c>
      <c r="T308" s="14">
        <f>IF(LEN(Table1[[#This Row],[Second Ledger]])&gt;0,IF(TYPE(VLOOKUP(Table1[[#This Row],[Second Ledger]],$CZ:$CZ,1,FALSE))=16,1,0),0)</f>
        <v>0</v>
      </c>
      <c r="U308" s="14">
        <f>IF(Table1[[#This Row],[Date]]="",0,IF(Table1[[#This Row],[Voucher Type]]&gt;0,IF(TYPE(VLOOKUP(Table1[[#This Row],[Voucher Type]],Table1[[#All],[Voucher Type Master]],1,FALSE))=16,1,0),0))</f>
        <v>0</v>
      </c>
      <c r="V3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8" s="14">
        <f>IF(LEN(Table1[[#This Row],[Cost Centre]])&gt;0,IF(TYPE(VLOOKUP(Table1[[#This Row],[Cost Centre]],$DA:$DA,1,FALSE))=16,1,0),0)</f>
        <v>0</v>
      </c>
      <c r="X308" s="14">
        <f>Table1[[#This Row],[Payments]]-Table1[[#This Row],[Receipts]]</f>
        <v>0</v>
      </c>
      <c r="Y308" s="14"/>
      <c r="Z308" s="14"/>
      <c r="AA308" s="14"/>
      <c r="AB308" s="13"/>
      <c r="AC308" s="39"/>
      <c r="AD308" s="39"/>
      <c r="AE308" s="39"/>
      <c r="AF308" s="39"/>
      <c r="AG308" s="42"/>
      <c r="AH3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8" t="str">
        <f>IF(Table1[[#This Row],[Date]]="","",TEXT(Table1[[#This Row],[Date]],"yyyymmdd"))</f>
        <v/>
      </c>
      <c r="AJ308" t="str">
        <f>Table1[[#This Row],[Date2]]</f>
        <v/>
      </c>
      <c r="AK308" t="str">
        <f>IF(Table1[[#This Row],[Date]]="","",Table1[[#This Row],[Voucher Type]])</f>
        <v/>
      </c>
      <c r="AL308" t="str">
        <f>IF(Table1[[#This Row],[Date]]="","",Table1[[#This Row],[Voucher No]])</f>
        <v/>
      </c>
      <c r="AM308" t="str">
        <f>IF(Table1[[#This Row],[Date]]="","",Table1[[#This Row],[Narration]])</f>
        <v/>
      </c>
      <c r="AN308" t="str">
        <f>IF(Table1[[#This Row],[Date]]="","","tallytools-voucherentry-adhjadhh-"&amp;$AH$1&amp;ROW())</f>
        <v/>
      </c>
      <c r="AO308" t="str">
        <f>IF(Table1[[#This Row],[Date]]="","",$AH$1)</f>
        <v/>
      </c>
      <c r="AP308"/>
      <c r="AQ308" t="str">
        <f>IF(Table1[[#This Row],[Date]]="","","No")</f>
        <v/>
      </c>
      <c r="AR308" t="str">
        <f>IF(Table1[[#This Row],[Date]]="","",IF(Table1[[#This Row],[Net Amt]]&lt;0,"No","Yes"))</f>
        <v/>
      </c>
      <c r="AS308" t="str">
        <f>IF(Table1[[#This Row],[Date]]="","",Table1[[#This Row],[Second Ledger]])</f>
        <v/>
      </c>
      <c r="AT308" t="str">
        <f>IF(Table1[[#This Row],[Date]]="","",IF(Table1[[#This Row],[DP-1]]="Yes",-(Table1[[#This Row],[Payments]]+Table1[[#This Row],[Receipts]]),Table1[[#This Row],[Payments]]+Table1[[#This Row],[Receipts]]))</f>
        <v/>
      </c>
      <c r="AU308"/>
      <c r="AV308" t="str">
        <f>IF(Table1[[#This Row],[Bill Ref No]]="","",Table1[[#This Row],[Bill Ref No]])</f>
        <v/>
      </c>
      <c r="AW308" t="str">
        <f>IF(Table1[[#This Row],[Bill ref name]]="","","New Ref")</f>
        <v/>
      </c>
      <c r="AX308" t="str">
        <f>IF(Table1[[#This Row],[Bill ref name]]="","",Table1[[#This Row],[Amount-1]])</f>
        <v/>
      </c>
      <c r="AY308"/>
      <c r="AZ308"/>
      <c r="BA308" t="str">
        <f>IF(Table1[[#This Row],[Cost Centre]]="","","Primary Cost Category")</f>
        <v/>
      </c>
      <c r="BB308" t="str">
        <f>IF(Table1[[#This Row],[Cost Centre]]="","",Table1[[#This Row],[DP-1]])</f>
        <v/>
      </c>
      <c r="BC308"/>
      <c r="BD308" t="str">
        <f>IF(Table1[[#This Row],[Cost Centre]]="","",Table1[[#This Row],[Cost Centre]])</f>
        <v/>
      </c>
      <c r="BE308" t="str">
        <f>IF(Table1[[#This Row],[Cost Centre]]="","",Table1[[#This Row],[Amount-1]])</f>
        <v/>
      </c>
      <c r="BF308"/>
      <c r="BG308"/>
      <c r="BH308"/>
      <c r="BI308"/>
      <c r="BJ308" t="str">
        <f>IF(Table1[[#This Row],[Date]]="","","No")</f>
        <v/>
      </c>
      <c r="BK308" t="str">
        <f>IF(Table1[[#This Row],[Date]]="","",IF(Table1[[#This Row],[Net Amt]]&lt;0,"Yes","No"))</f>
        <v/>
      </c>
      <c r="BL308" t="str">
        <f>IF(Table1[[#This Row],[Date]]="","",$C$3)</f>
        <v/>
      </c>
      <c r="BM308" t="str">
        <f>IF(Table1[[#This Row],[Date]]="","",-Table1[[#This Row],[Amount-1]])</f>
        <v/>
      </c>
      <c r="BO308" t="str">
        <f>IF(Table1[[#This Row],[Transaction Type]]="","",Table1[[#This Row],[Transaction Type]])</f>
        <v/>
      </c>
      <c r="BP308" t="str">
        <f>IF(Table1[[#This Row],[Instrument No.]]="","",Table1[[#This Row],[Instrument No.]])</f>
        <v/>
      </c>
      <c r="BQ308" t="str">
        <f>IF(Table1[[#This Row],[Instrument No.]]="","",Table1[[#This Row],[Amount-2]])</f>
        <v/>
      </c>
      <c r="BR308" t="str">
        <f>IF(Table1[[#This Row],[Instrument date]]="","",TEXT(Table1[[#This Row],[Instrument date]],"yyyymmdd"))</f>
        <v/>
      </c>
      <c r="BU308" s="48"/>
      <c r="BV308" s="48"/>
    </row>
    <row r="309" spans="1:74">
      <c r="A309" s="16">
        <f t="shared" si="4"/>
        <v>304</v>
      </c>
      <c r="B309" s="17"/>
      <c r="C309" s="57"/>
      <c r="D309" s="61"/>
      <c r="E309" s="61"/>
      <c r="F309" s="57"/>
      <c r="G309" s="18"/>
      <c r="H3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09" s="18"/>
      <c r="J309" s="18"/>
      <c r="K309" s="18"/>
      <c r="L309" s="18"/>
      <c r="M309" s="18"/>
      <c r="N309" s="51"/>
      <c r="O309" s="14">
        <f>IF(Table1[[#This Row],[Date]]="",COUNTA(B310:$B$1005),0)</f>
        <v>0</v>
      </c>
      <c r="P309" s="14">
        <f>IF(COUNTA(Table1[[#This Row],[Payments]:[Receipts]])=0,0,(IF(COUNTA(Table1[[#This Row],[Payments]:[Receipts]])&gt;1,1,0)))</f>
        <v>0</v>
      </c>
      <c r="Q309" s="14">
        <f>IF(Table1[[#This Row],[Date]]="",0,IF(AND(Table1[[#This Row],[Date]]&gt;=$Q$2,Table1[[#This Row],[Date]]&lt;=$Q$3),0,1))</f>
        <v>0</v>
      </c>
      <c r="R309" s="14">
        <f>IF(Table1[[#This Row],[Payments]]="",0,IF(ISNUMBER(Table1[[#This Row],[Payments]]),0,1))</f>
        <v>0</v>
      </c>
      <c r="S309" s="14">
        <f>IF(Table1[[#This Row],[Receipts]]="",0,IF(ISNUMBER(Table1[[#This Row],[Receipts]]),0,1))</f>
        <v>0</v>
      </c>
      <c r="T309" s="14">
        <f>IF(LEN(Table1[[#This Row],[Second Ledger]])&gt;0,IF(TYPE(VLOOKUP(Table1[[#This Row],[Second Ledger]],$CZ:$CZ,1,FALSE))=16,1,0),0)</f>
        <v>0</v>
      </c>
      <c r="U309" s="14">
        <f>IF(Table1[[#This Row],[Date]]="",0,IF(Table1[[#This Row],[Voucher Type]]&gt;0,IF(TYPE(VLOOKUP(Table1[[#This Row],[Voucher Type]],Table1[[#All],[Voucher Type Master]],1,FALSE))=16,1,0),0))</f>
        <v>0</v>
      </c>
      <c r="V3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09" s="14">
        <f>IF(LEN(Table1[[#This Row],[Cost Centre]])&gt;0,IF(TYPE(VLOOKUP(Table1[[#This Row],[Cost Centre]],$DA:$DA,1,FALSE))=16,1,0),0)</f>
        <v>0</v>
      </c>
      <c r="X309" s="14">
        <f>Table1[[#This Row],[Payments]]-Table1[[#This Row],[Receipts]]</f>
        <v>0</v>
      </c>
      <c r="Y309" s="14"/>
      <c r="Z309" s="14"/>
      <c r="AA309" s="14"/>
      <c r="AB309" s="13"/>
      <c r="AC309" s="39"/>
      <c r="AD309" s="39"/>
      <c r="AE309" s="39"/>
      <c r="AF309" s="39"/>
      <c r="AG309" s="42"/>
      <c r="AH3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09" t="str">
        <f>IF(Table1[[#This Row],[Date]]="","",TEXT(Table1[[#This Row],[Date]],"yyyymmdd"))</f>
        <v/>
      </c>
      <c r="AJ309" t="str">
        <f>Table1[[#This Row],[Date2]]</f>
        <v/>
      </c>
      <c r="AK309" t="str">
        <f>IF(Table1[[#This Row],[Date]]="","",Table1[[#This Row],[Voucher Type]])</f>
        <v/>
      </c>
      <c r="AL309" t="str">
        <f>IF(Table1[[#This Row],[Date]]="","",Table1[[#This Row],[Voucher No]])</f>
        <v/>
      </c>
      <c r="AM309" t="str">
        <f>IF(Table1[[#This Row],[Date]]="","",Table1[[#This Row],[Narration]])</f>
        <v/>
      </c>
      <c r="AN309" t="str">
        <f>IF(Table1[[#This Row],[Date]]="","","tallytools-voucherentry-adhjadhh-"&amp;$AH$1&amp;ROW())</f>
        <v/>
      </c>
      <c r="AO309" t="str">
        <f>IF(Table1[[#This Row],[Date]]="","",$AH$1)</f>
        <v/>
      </c>
      <c r="AP309"/>
      <c r="AQ309" t="str">
        <f>IF(Table1[[#This Row],[Date]]="","","No")</f>
        <v/>
      </c>
      <c r="AR309" t="str">
        <f>IF(Table1[[#This Row],[Date]]="","",IF(Table1[[#This Row],[Net Amt]]&lt;0,"No","Yes"))</f>
        <v/>
      </c>
      <c r="AS309" t="str">
        <f>IF(Table1[[#This Row],[Date]]="","",Table1[[#This Row],[Second Ledger]])</f>
        <v/>
      </c>
      <c r="AT309" t="str">
        <f>IF(Table1[[#This Row],[Date]]="","",IF(Table1[[#This Row],[DP-1]]="Yes",-(Table1[[#This Row],[Payments]]+Table1[[#This Row],[Receipts]]),Table1[[#This Row],[Payments]]+Table1[[#This Row],[Receipts]]))</f>
        <v/>
      </c>
      <c r="AU309"/>
      <c r="AV309" t="str">
        <f>IF(Table1[[#This Row],[Bill Ref No]]="","",Table1[[#This Row],[Bill Ref No]])</f>
        <v/>
      </c>
      <c r="AW309" t="str">
        <f>IF(Table1[[#This Row],[Bill ref name]]="","","New Ref")</f>
        <v/>
      </c>
      <c r="AX309" t="str">
        <f>IF(Table1[[#This Row],[Bill ref name]]="","",Table1[[#This Row],[Amount-1]])</f>
        <v/>
      </c>
      <c r="AY309"/>
      <c r="AZ309"/>
      <c r="BA309" t="str">
        <f>IF(Table1[[#This Row],[Cost Centre]]="","","Primary Cost Category")</f>
        <v/>
      </c>
      <c r="BB309" t="str">
        <f>IF(Table1[[#This Row],[Cost Centre]]="","",Table1[[#This Row],[DP-1]])</f>
        <v/>
      </c>
      <c r="BC309"/>
      <c r="BD309" t="str">
        <f>IF(Table1[[#This Row],[Cost Centre]]="","",Table1[[#This Row],[Cost Centre]])</f>
        <v/>
      </c>
      <c r="BE309" t="str">
        <f>IF(Table1[[#This Row],[Cost Centre]]="","",Table1[[#This Row],[Amount-1]])</f>
        <v/>
      </c>
      <c r="BF309"/>
      <c r="BG309"/>
      <c r="BH309"/>
      <c r="BI309"/>
      <c r="BJ309" t="str">
        <f>IF(Table1[[#This Row],[Date]]="","","No")</f>
        <v/>
      </c>
      <c r="BK309" t="str">
        <f>IF(Table1[[#This Row],[Date]]="","",IF(Table1[[#This Row],[Net Amt]]&lt;0,"Yes","No"))</f>
        <v/>
      </c>
      <c r="BL309" t="str">
        <f>IF(Table1[[#This Row],[Date]]="","",$C$3)</f>
        <v/>
      </c>
      <c r="BM309" t="str">
        <f>IF(Table1[[#This Row],[Date]]="","",-Table1[[#This Row],[Amount-1]])</f>
        <v/>
      </c>
      <c r="BO309" t="str">
        <f>IF(Table1[[#This Row],[Transaction Type]]="","",Table1[[#This Row],[Transaction Type]])</f>
        <v/>
      </c>
      <c r="BP309" t="str">
        <f>IF(Table1[[#This Row],[Instrument No.]]="","",Table1[[#This Row],[Instrument No.]])</f>
        <v/>
      </c>
      <c r="BQ309" t="str">
        <f>IF(Table1[[#This Row],[Instrument No.]]="","",Table1[[#This Row],[Amount-2]])</f>
        <v/>
      </c>
      <c r="BR309" t="str">
        <f>IF(Table1[[#This Row],[Instrument date]]="","",TEXT(Table1[[#This Row],[Instrument date]],"yyyymmdd"))</f>
        <v/>
      </c>
      <c r="BU309" s="48"/>
      <c r="BV309" s="48"/>
    </row>
    <row r="310" spans="1:74">
      <c r="A310" s="16">
        <f t="shared" si="4"/>
        <v>305</v>
      </c>
      <c r="B310" s="17"/>
      <c r="C310" s="57"/>
      <c r="D310" s="61"/>
      <c r="E310" s="61"/>
      <c r="F310" s="57"/>
      <c r="G310" s="18"/>
      <c r="H3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0" s="18"/>
      <c r="J310" s="18"/>
      <c r="K310" s="18"/>
      <c r="L310" s="18"/>
      <c r="M310" s="18"/>
      <c r="N310" s="51"/>
      <c r="O310" s="14">
        <f>IF(Table1[[#This Row],[Date]]="",COUNTA(B311:$B$1005),0)</f>
        <v>0</v>
      </c>
      <c r="P310" s="14">
        <f>IF(COUNTA(Table1[[#This Row],[Payments]:[Receipts]])=0,0,(IF(COUNTA(Table1[[#This Row],[Payments]:[Receipts]])&gt;1,1,0)))</f>
        <v>0</v>
      </c>
      <c r="Q310" s="14">
        <f>IF(Table1[[#This Row],[Date]]="",0,IF(AND(Table1[[#This Row],[Date]]&gt;=$Q$2,Table1[[#This Row],[Date]]&lt;=$Q$3),0,1))</f>
        <v>0</v>
      </c>
      <c r="R310" s="14">
        <f>IF(Table1[[#This Row],[Payments]]="",0,IF(ISNUMBER(Table1[[#This Row],[Payments]]),0,1))</f>
        <v>0</v>
      </c>
      <c r="S310" s="14">
        <f>IF(Table1[[#This Row],[Receipts]]="",0,IF(ISNUMBER(Table1[[#This Row],[Receipts]]),0,1))</f>
        <v>0</v>
      </c>
      <c r="T310" s="14">
        <f>IF(LEN(Table1[[#This Row],[Second Ledger]])&gt;0,IF(TYPE(VLOOKUP(Table1[[#This Row],[Second Ledger]],$CZ:$CZ,1,FALSE))=16,1,0),0)</f>
        <v>0</v>
      </c>
      <c r="U310" s="14">
        <f>IF(Table1[[#This Row],[Date]]="",0,IF(Table1[[#This Row],[Voucher Type]]&gt;0,IF(TYPE(VLOOKUP(Table1[[#This Row],[Voucher Type]],Table1[[#All],[Voucher Type Master]],1,FALSE))=16,1,0),0))</f>
        <v>0</v>
      </c>
      <c r="V3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0" s="14">
        <f>IF(LEN(Table1[[#This Row],[Cost Centre]])&gt;0,IF(TYPE(VLOOKUP(Table1[[#This Row],[Cost Centre]],$DA:$DA,1,FALSE))=16,1,0),0)</f>
        <v>0</v>
      </c>
      <c r="X310" s="14">
        <f>Table1[[#This Row],[Payments]]-Table1[[#This Row],[Receipts]]</f>
        <v>0</v>
      </c>
      <c r="Y310" s="14"/>
      <c r="Z310" s="14"/>
      <c r="AA310" s="14"/>
      <c r="AB310" s="13"/>
      <c r="AC310" s="39"/>
      <c r="AD310" s="39"/>
      <c r="AE310" s="39"/>
      <c r="AF310" s="39"/>
      <c r="AG310" s="42"/>
      <c r="AH3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0" t="str">
        <f>IF(Table1[[#This Row],[Date]]="","",TEXT(Table1[[#This Row],[Date]],"yyyymmdd"))</f>
        <v/>
      </c>
      <c r="AJ310" t="str">
        <f>Table1[[#This Row],[Date2]]</f>
        <v/>
      </c>
      <c r="AK310" t="str">
        <f>IF(Table1[[#This Row],[Date]]="","",Table1[[#This Row],[Voucher Type]])</f>
        <v/>
      </c>
      <c r="AL310" t="str">
        <f>IF(Table1[[#This Row],[Date]]="","",Table1[[#This Row],[Voucher No]])</f>
        <v/>
      </c>
      <c r="AM310" t="str">
        <f>IF(Table1[[#This Row],[Date]]="","",Table1[[#This Row],[Narration]])</f>
        <v/>
      </c>
      <c r="AN310" t="str">
        <f>IF(Table1[[#This Row],[Date]]="","","tallytools-voucherentry-adhjadhh-"&amp;$AH$1&amp;ROW())</f>
        <v/>
      </c>
      <c r="AO310" t="str">
        <f>IF(Table1[[#This Row],[Date]]="","",$AH$1)</f>
        <v/>
      </c>
      <c r="AP310"/>
      <c r="AQ310" t="str">
        <f>IF(Table1[[#This Row],[Date]]="","","No")</f>
        <v/>
      </c>
      <c r="AR310" t="str">
        <f>IF(Table1[[#This Row],[Date]]="","",IF(Table1[[#This Row],[Net Amt]]&lt;0,"No","Yes"))</f>
        <v/>
      </c>
      <c r="AS310" t="str">
        <f>IF(Table1[[#This Row],[Date]]="","",Table1[[#This Row],[Second Ledger]])</f>
        <v/>
      </c>
      <c r="AT310" t="str">
        <f>IF(Table1[[#This Row],[Date]]="","",IF(Table1[[#This Row],[DP-1]]="Yes",-(Table1[[#This Row],[Payments]]+Table1[[#This Row],[Receipts]]),Table1[[#This Row],[Payments]]+Table1[[#This Row],[Receipts]]))</f>
        <v/>
      </c>
      <c r="AU310"/>
      <c r="AV310" t="str">
        <f>IF(Table1[[#This Row],[Bill Ref No]]="","",Table1[[#This Row],[Bill Ref No]])</f>
        <v/>
      </c>
      <c r="AW310" t="str">
        <f>IF(Table1[[#This Row],[Bill ref name]]="","","New Ref")</f>
        <v/>
      </c>
      <c r="AX310" t="str">
        <f>IF(Table1[[#This Row],[Bill ref name]]="","",Table1[[#This Row],[Amount-1]])</f>
        <v/>
      </c>
      <c r="AY310"/>
      <c r="AZ310"/>
      <c r="BA310" t="str">
        <f>IF(Table1[[#This Row],[Cost Centre]]="","","Primary Cost Category")</f>
        <v/>
      </c>
      <c r="BB310" t="str">
        <f>IF(Table1[[#This Row],[Cost Centre]]="","",Table1[[#This Row],[DP-1]])</f>
        <v/>
      </c>
      <c r="BC310"/>
      <c r="BD310" t="str">
        <f>IF(Table1[[#This Row],[Cost Centre]]="","",Table1[[#This Row],[Cost Centre]])</f>
        <v/>
      </c>
      <c r="BE310" t="str">
        <f>IF(Table1[[#This Row],[Cost Centre]]="","",Table1[[#This Row],[Amount-1]])</f>
        <v/>
      </c>
      <c r="BF310"/>
      <c r="BG310"/>
      <c r="BH310"/>
      <c r="BI310"/>
      <c r="BJ310" t="str">
        <f>IF(Table1[[#This Row],[Date]]="","","No")</f>
        <v/>
      </c>
      <c r="BK310" t="str">
        <f>IF(Table1[[#This Row],[Date]]="","",IF(Table1[[#This Row],[Net Amt]]&lt;0,"Yes","No"))</f>
        <v/>
      </c>
      <c r="BL310" t="str">
        <f>IF(Table1[[#This Row],[Date]]="","",$C$3)</f>
        <v/>
      </c>
      <c r="BM310" t="str">
        <f>IF(Table1[[#This Row],[Date]]="","",-Table1[[#This Row],[Amount-1]])</f>
        <v/>
      </c>
      <c r="BO310" t="str">
        <f>IF(Table1[[#This Row],[Transaction Type]]="","",Table1[[#This Row],[Transaction Type]])</f>
        <v/>
      </c>
      <c r="BP310" t="str">
        <f>IF(Table1[[#This Row],[Instrument No.]]="","",Table1[[#This Row],[Instrument No.]])</f>
        <v/>
      </c>
      <c r="BQ310" t="str">
        <f>IF(Table1[[#This Row],[Instrument No.]]="","",Table1[[#This Row],[Amount-2]])</f>
        <v/>
      </c>
      <c r="BR310" t="str">
        <f>IF(Table1[[#This Row],[Instrument date]]="","",TEXT(Table1[[#This Row],[Instrument date]],"yyyymmdd"))</f>
        <v/>
      </c>
      <c r="BU310" s="48"/>
      <c r="BV310" s="48"/>
    </row>
    <row r="311" spans="1:74">
      <c r="A311" s="16">
        <f t="shared" si="4"/>
        <v>306</v>
      </c>
      <c r="B311" s="17"/>
      <c r="C311" s="57"/>
      <c r="D311" s="61"/>
      <c r="E311" s="61"/>
      <c r="F311" s="57"/>
      <c r="G311" s="18"/>
      <c r="H3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1" s="18"/>
      <c r="J311" s="18"/>
      <c r="K311" s="18"/>
      <c r="L311" s="18"/>
      <c r="M311" s="18"/>
      <c r="N311" s="51"/>
      <c r="O311" s="14">
        <f>IF(Table1[[#This Row],[Date]]="",COUNTA(B312:$B$1005),0)</f>
        <v>0</v>
      </c>
      <c r="P311" s="14">
        <f>IF(COUNTA(Table1[[#This Row],[Payments]:[Receipts]])=0,0,(IF(COUNTA(Table1[[#This Row],[Payments]:[Receipts]])&gt;1,1,0)))</f>
        <v>0</v>
      </c>
      <c r="Q311" s="14">
        <f>IF(Table1[[#This Row],[Date]]="",0,IF(AND(Table1[[#This Row],[Date]]&gt;=$Q$2,Table1[[#This Row],[Date]]&lt;=$Q$3),0,1))</f>
        <v>0</v>
      </c>
      <c r="R311" s="14">
        <f>IF(Table1[[#This Row],[Payments]]="",0,IF(ISNUMBER(Table1[[#This Row],[Payments]]),0,1))</f>
        <v>0</v>
      </c>
      <c r="S311" s="14">
        <f>IF(Table1[[#This Row],[Receipts]]="",0,IF(ISNUMBER(Table1[[#This Row],[Receipts]]),0,1))</f>
        <v>0</v>
      </c>
      <c r="T311" s="14">
        <f>IF(LEN(Table1[[#This Row],[Second Ledger]])&gt;0,IF(TYPE(VLOOKUP(Table1[[#This Row],[Second Ledger]],$CZ:$CZ,1,FALSE))=16,1,0),0)</f>
        <v>0</v>
      </c>
      <c r="U311" s="14">
        <f>IF(Table1[[#This Row],[Date]]="",0,IF(Table1[[#This Row],[Voucher Type]]&gt;0,IF(TYPE(VLOOKUP(Table1[[#This Row],[Voucher Type]],Table1[[#All],[Voucher Type Master]],1,FALSE))=16,1,0),0))</f>
        <v>0</v>
      </c>
      <c r="V3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1" s="14">
        <f>IF(LEN(Table1[[#This Row],[Cost Centre]])&gt;0,IF(TYPE(VLOOKUP(Table1[[#This Row],[Cost Centre]],$DA:$DA,1,FALSE))=16,1,0),0)</f>
        <v>0</v>
      </c>
      <c r="X311" s="14">
        <f>Table1[[#This Row],[Payments]]-Table1[[#This Row],[Receipts]]</f>
        <v>0</v>
      </c>
      <c r="Y311" s="14"/>
      <c r="Z311" s="14"/>
      <c r="AA311" s="14"/>
      <c r="AB311" s="13"/>
      <c r="AC311" s="39"/>
      <c r="AD311" s="39"/>
      <c r="AE311" s="39"/>
      <c r="AF311" s="39"/>
      <c r="AG311" s="42"/>
      <c r="AH3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1" t="str">
        <f>IF(Table1[[#This Row],[Date]]="","",TEXT(Table1[[#This Row],[Date]],"yyyymmdd"))</f>
        <v/>
      </c>
      <c r="AJ311" t="str">
        <f>Table1[[#This Row],[Date2]]</f>
        <v/>
      </c>
      <c r="AK311" t="str">
        <f>IF(Table1[[#This Row],[Date]]="","",Table1[[#This Row],[Voucher Type]])</f>
        <v/>
      </c>
      <c r="AL311" t="str">
        <f>IF(Table1[[#This Row],[Date]]="","",Table1[[#This Row],[Voucher No]])</f>
        <v/>
      </c>
      <c r="AM311" t="str">
        <f>IF(Table1[[#This Row],[Date]]="","",Table1[[#This Row],[Narration]])</f>
        <v/>
      </c>
      <c r="AN311" t="str">
        <f>IF(Table1[[#This Row],[Date]]="","","tallytools-voucherentry-adhjadhh-"&amp;$AH$1&amp;ROW())</f>
        <v/>
      </c>
      <c r="AO311" t="str">
        <f>IF(Table1[[#This Row],[Date]]="","",$AH$1)</f>
        <v/>
      </c>
      <c r="AP311"/>
      <c r="AQ311" t="str">
        <f>IF(Table1[[#This Row],[Date]]="","","No")</f>
        <v/>
      </c>
      <c r="AR311" t="str">
        <f>IF(Table1[[#This Row],[Date]]="","",IF(Table1[[#This Row],[Net Amt]]&lt;0,"No","Yes"))</f>
        <v/>
      </c>
      <c r="AS311" t="str">
        <f>IF(Table1[[#This Row],[Date]]="","",Table1[[#This Row],[Second Ledger]])</f>
        <v/>
      </c>
      <c r="AT311" t="str">
        <f>IF(Table1[[#This Row],[Date]]="","",IF(Table1[[#This Row],[DP-1]]="Yes",-(Table1[[#This Row],[Payments]]+Table1[[#This Row],[Receipts]]),Table1[[#This Row],[Payments]]+Table1[[#This Row],[Receipts]]))</f>
        <v/>
      </c>
      <c r="AU311"/>
      <c r="AV311" t="str">
        <f>IF(Table1[[#This Row],[Bill Ref No]]="","",Table1[[#This Row],[Bill Ref No]])</f>
        <v/>
      </c>
      <c r="AW311" t="str">
        <f>IF(Table1[[#This Row],[Bill ref name]]="","","New Ref")</f>
        <v/>
      </c>
      <c r="AX311" t="str">
        <f>IF(Table1[[#This Row],[Bill ref name]]="","",Table1[[#This Row],[Amount-1]])</f>
        <v/>
      </c>
      <c r="AY311"/>
      <c r="AZ311"/>
      <c r="BA311" t="str">
        <f>IF(Table1[[#This Row],[Cost Centre]]="","","Primary Cost Category")</f>
        <v/>
      </c>
      <c r="BB311" t="str">
        <f>IF(Table1[[#This Row],[Cost Centre]]="","",Table1[[#This Row],[DP-1]])</f>
        <v/>
      </c>
      <c r="BC311"/>
      <c r="BD311" t="str">
        <f>IF(Table1[[#This Row],[Cost Centre]]="","",Table1[[#This Row],[Cost Centre]])</f>
        <v/>
      </c>
      <c r="BE311" t="str">
        <f>IF(Table1[[#This Row],[Cost Centre]]="","",Table1[[#This Row],[Amount-1]])</f>
        <v/>
      </c>
      <c r="BF311"/>
      <c r="BG311"/>
      <c r="BH311"/>
      <c r="BI311"/>
      <c r="BJ311" t="str">
        <f>IF(Table1[[#This Row],[Date]]="","","No")</f>
        <v/>
      </c>
      <c r="BK311" t="str">
        <f>IF(Table1[[#This Row],[Date]]="","",IF(Table1[[#This Row],[Net Amt]]&lt;0,"Yes","No"))</f>
        <v/>
      </c>
      <c r="BL311" t="str">
        <f>IF(Table1[[#This Row],[Date]]="","",$C$3)</f>
        <v/>
      </c>
      <c r="BM311" t="str">
        <f>IF(Table1[[#This Row],[Date]]="","",-Table1[[#This Row],[Amount-1]])</f>
        <v/>
      </c>
      <c r="BO311" t="str">
        <f>IF(Table1[[#This Row],[Transaction Type]]="","",Table1[[#This Row],[Transaction Type]])</f>
        <v/>
      </c>
      <c r="BP311" t="str">
        <f>IF(Table1[[#This Row],[Instrument No.]]="","",Table1[[#This Row],[Instrument No.]])</f>
        <v/>
      </c>
      <c r="BQ311" t="str">
        <f>IF(Table1[[#This Row],[Instrument No.]]="","",Table1[[#This Row],[Amount-2]])</f>
        <v/>
      </c>
      <c r="BR311" t="str">
        <f>IF(Table1[[#This Row],[Instrument date]]="","",TEXT(Table1[[#This Row],[Instrument date]],"yyyymmdd"))</f>
        <v/>
      </c>
      <c r="BU311" s="48"/>
      <c r="BV311" s="48"/>
    </row>
    <row r="312" spans="1:74">
      <c r="A312" s="16">
        <f t="shared" si="4"/>
        <v>307</v>
      </c>
      <c r="B312" s="17"/>
      <c r="C312" s="57"/>
      <c r="D312" s="61"/>
      <c r="E312" s="61"/>
      <c r="F312" s="57"/>
      <c r="G312" s="18"/>
      <c r="H3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2" s="18"/>
      <c r="J312" s="18"/>
      <c r="K312" s="18"/>
      <c r="L312" s="18"/>
      <c r="M312" s="18"/>
      <c r="N312" s="51"/>
      <c r="O312" s="14">
        <f>IF(Table1[[#This Row],[Date]]="",COUNTA(B313:$B$1005),0)</f>
        <v>0</v>
      </c>
      <c r="P312" s="14">
        <f>IF(COUNTA(Table1[[#This Row],[Payments]:[Receipts]])=0,0,(IF(COUNTA(Table1[[#This Row],[Payments]:[Receipts]])&gt;1,1,0)))</f>
        <v>0</v>
      </c>
      <c r="Q312" s="14">
        <f>IF(Table1[[#This Row],[Date]]="",0,IF(AND(Table1[[#This Row],[Date]]&gt;=$Q$2,Table1[[#This Row],[Date]]&lt;=$Q$3),0,1))</f>
        <v>0</v>
      </c>
      <c r="R312" s="14">
        <f>IF(Table1[[#This Row],[Payments]]="",0,IF(ISNUMBER(Table1[[#This Row],[Payments]]),0,1))</f>
        <v>0</v>
      </c>
      <c r="S312" s="14">
        <f>IF(Table1[[#This Row],[Receipts]]="",0,IF(ISNUMBER(Table1[[#This Row],[Receipts]]),0,1))</f>
        <v>0</v>
      </c>
      <c r="T312" s="14">
        <f>IF(LEN(Table1[[#This Row],[Second Ledger]])&gt;0,IF(TYPE(VLOOKUP(Table1[[#This Row],[Second Ledger]],$CZ:$CZ,1,FALSE))=16,1,0),0)</f>
        <v>0</v>
      </c>
      <c r="U312" s="14">
        <f>IF(Table1[[#This Row],[Date]]="",0,IF(Table1[[#This Row],[Voucher Type]]&gt;0,IF(TYPE(VLOOKUP(Table1[[#This Row],[Voucher Type]],Table1[[#All],[Voucher Type Master]],1,FALSE))=16,1,0),0))</f>
        <v>0</v>
      </c>
      <c r="V3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2" s="14">
        <f>IF(LEN(Table1[[#This Row],[Cost Centre]])&gt;0,IF(TYPE(VLOOKUP(Table1[[#This Row],[Cost Centre]],$DA:$DA,1,FALSE))=16,1,0),0)</f>
        <v>0</v>
      </c>
      <c r="X312" s="14">
        <f>Table1[[#This Row],[Payments]]-Table1[[#This Row],[Receipts]]</f>
        <v>0</v>
      </c>
      <c r="Y312" s="14"/>
      <c r="Z312" s="14"/>
      <c r="AA312" s="14"/>
      <c r="AB312" s="13"/>
      <c r="AC312" s="39"/>
      <c r="AD312" s="39"/>
      <c r="AE312" s="39"/>
      <c r="AF312" s="39"/>
      <c r="AG312" s="42"/>
      <c r="AH3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2" t="str">
        <f>IF(Table1[[#This Row],[Date]]="","",TEXT(Table1[[#This Row],[Date]],"yyyymmdd"))</f>
        <v/>
      </c>
      <c r="AJ312" t="str">
        <f>Table1[[#This Row],[Date2]]</f>
        <v/>
      </c>
      <c r="AK312" t="str">
        <f>IF(Table1[[#This Row],[Date]]="","",Table1[[#This Row],[Voucher Type]])</f>
        <v/>
      </c>
      <c r="AL312" t="str">
        <f>IF(Table1[[#This Row],[Date]]="","",Table1[[#This Row],[Voucher No]])</f>
        <v/>
      </c>
      <c r="AM312" t="str">
        <f>IF(Table1[[#This Row],[Date]]="","",Table1[[#This Row],[Narration]])</f>
        <v/>
      </c>
      <c r="AN312" t="str">
        <f>IF(Table1[[#This Row],[Date]]="","","tallytools-voucherentry-adhjadhh-"&amp;$AH$1&amp;ROW())</f>
        <v/>
      </c>
      <c r="AO312" t="str">
        <f>IF(Table1[[#This Row],[Date]]="","",$AH$1)</f>
        <v/>
      </c>
      <c r="AP312"/>
      <c r="AQ312" t="str">
        <f>IF(Table1[[#This Row],[Date]]="","","No")</f>
        <v/>
      </c>
      <c r="AR312" t="str">
        <f>IF(Table1[[#This Row],[Date]]="","",IF(Table1[[#This Row],[Net Amt]]&lt;0,"No","Yes"))</f>
        <v/>
      </c>
      <c r="AS312" t="str">
        <f>IF(Table1[[#This Row],[Date]]="","",Table1[[#This Row],[Second Ledger]])</f>
        <v/>
      </c>
      <c r="AT312" t="str">
        <f>IF(Table1[[#This Row],[Date]]="","",IF(Table1[[#This Row],[DP-1]]="Yes",-(Table1[[#This Row],[Payments]]+Table1[[#This Row],[Receipts]]),Table1[[#This Row],[Payments]]+Table1[[#This Row],[Receipts]]))</f>
        <v/>
      </c>
      <c r="AU312"/>
      <c r="AV312" t="str">
        <f>IF(Table1[[#This Row],[Bill Ref No]]="","",Table1[[#This Row],[Bill Ref No]])</f>
        <v/>
      </c>
      <c r="AW312" t="str">
        <f>IF(Table1[[#This Row],[Bill ref name]]="","","New Ref")</f>
        <v/>
      </c>
      <c r="AX312" t="str">
        <f>IF(Table1[[#This Row],[Bill ref name]]="","",Table1[[#This Row],[Amount-1]])</f>
        <v/>
      </c>
      <c r="AY312"/>
      <c r="AZ312"/>
      <c r="BA312" t="str">
        <f>IF(Table1[[#This Row],[Cost Centre]]="","","Primary Cost Category")</f>
        <v/>
      </c>
      <c r="BB312" t="str">
        <f>IF(Table1[[#This Row],[Cost Centre]]="","",Table1[[#This Row],[DP-1]])</f>
        <v/>
      </c>
      <c r="BC312"/>
      <c r="BD312" t="str">
        <f>IF(Table1[[#This Row],[Cost Centre]]="","",Table1[[#This Row],[Cost Centre]])</f>
        <v/>
      </c>
      <c r="BE312" t="str">
        <f>IF(Table1[[#This Row],[Cost Centre]]="","",Table1[[#This Row],[Amount-1]])</f>
        <v/>
      </c>
      <c r="BF312"/>
      <c r="BG312"/>
      <c r="BH312"/>
      <c r="BI312"/>
      <c r="BJ312" t="str">
        <f>IF(Table1[[#This Row],[Date]]="","","No")</f>
        <v/>
      </c>
      <c r="BK312" t="str">
        <f>IF(Table1[[#This Row],[Date]]="","",IF(Table1[[#This Row],[Net Amt]]&lt;0,"Yes","No"))</f>
        <v/>
      </c>
      <c r="BL312" t="str">
        <f>IF(Table1[[#This Row],[Date]]="","",$C$3)</f>
        <v/>
      </c>
      <c r="BM312" t="str">
        <f>IF(Table1[[#This Row],[Date]]="","",-Table1[[#This Row],[Amount-1]])</f>
        <v/>
      </c>
      <c r="BO312" t="str">
        <f>IF(Table1[[#This Row],[Transaction Type]]="","",Table1[[#This Row],[Transaction Type]])</f>
        <v/>
      </c>
      <c r="BP312" t="str">
        <f>IF(Table1[[#This Row],[Instrument No.]]="","",Table1[[#This Row],[Instrument No.]])</f>
        <v/>
      </c>
      <c r="BQ312" t="str">
        <f>IF(Table1[[#This Row],[Instrument No.]]="","",Table1[[#This Row],[Amount-2]])</f>
        <v/>
      </c>
      <c r="BR312" t="str">
        <f>IF(Table1[[#This Row],[Instrument date]]="","",TEXT(Table1[[#This Row],[Instrument date]],"yyyymmdd"))</f>
        <v/>
      </c>
      <c r="BU312" s="48"/>
      <c r="BV312" s="48"/>
    </row>
    <row r="313" spans="1:74">
      <c r="A313" s="16">
        <f t="shared" si="4"/>
        <v>308</v>
      </c>
      <c r="B313" s="17"/>
      <c r="C313" s="57"/>
      <c r="D313" s="61"/>
      <c r="E313" s="61"/>
      <c r="F313" s="57"/>
      <c r="G313" s="18"/>
      <c r="H3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3" s="18"/>
      <c r="J313" s="18"/>
      <c r="K313" s="18"/>
      <c r="L313" s="18"/>
      <c r="M313" s="18"/>
      <c r="N313" s="51"/>
      <c r="O313" s="14">
        <f>IF(Table1[[#This Row],[Date]]="",COUNTA(B314:$B$1005),0)</f>
        <v>0</v>
      </c>
      <c r="P313" s="14">
        <f>IF(COUNTA(Table1[[#This Row],[Payments]:[Receipts]])=0,0,(IF(COUNTA(Table1[[#This Row],[Payments]:[Receipts]])&gt;1,1,0)))</f>
        <v>0</v>
      </c>
      <c r="Q313" s="14">
        <f>IF(Table1[[#This Row],[Date]]="",0,IF(AND(Table1[[#This Row],[Date]]&gt;=$Q$2,Table1[[#This Row],[Date]]&lt;=$Q$3),0,1))</f>
        <v>0</v>
      </c>
      <c r="R313" s="14">
        <f>IF(Table1[[#This Row],[Payments]]="",0,IF(ISNUMBER(Table1[[#This Row],[Payments]]),0,1))</f>
        <v>0</v>
      </c>
      <c r="S313" s="14">
        <f>IF(Table1[[#This Row],[Receipts]]="",0,IF(ISNUMBER(Table1[[#This Row],[Receipts]]),0,1))</f>
        <v>0</v>
      </c>
      <c r="T313" s="14">
        <f>IF(LEN(Table1[[#This Row],[Second Ledger]])&gt;0,IF(TYPE(VLOOKUP(Table1[[#This Row],[Second Ledger]],$CZ:$CZ,1,FALSE))=16,1,0),0)</f>
        <v>0</v>
      </c>
      <c r="U313" s="14">
        <f>IF(Table1[[#This Row],[Date]]="",0,IF(Table1[[#This Row],[Voucher Type]]&gt;0,IF(TYPE(VLOOKUP(Table1[[#This Row],[Voucher Type]],Table1[[#All],[Voucher Type Master]],1,FALSE))=16,1,0),0))</f>
        <v>0</v>
      </c>
      <c r="V3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3" s="14">
        <f>IF(LEN(Table1[[#This Row],[Cost Centre]])&gt;0,IF(TYPE(VLOOKUP(Table1[[#This Row],[Cost Centre]],$DA:$DA,1,FALSE))=16,1,0),0)</f>
        <v>0</v>
      </c>
      <c r="X313" s="14">
        <f>Table1[[#This Row],[Payments]]-Table1[[#This Row],[Receipts]]</f>
        <v>0</v>
      </c>
      <c r="Y313" s="14"/>
      <c r="Z313" s="14"/>
      <c r="AA313" s="14"/>
      <c r="AB313" s="13"/>
      <c r="AC313" s="39"/>
      <c r="AD313" s="39"/>
      <c r="AE313" s="39"/>
      <c r="AF313" s="39"/>
      <c r="AG313" s="42"/>
      <c r="AH3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3" t="str">
        <f>IF(Table1[[#This Row],[Date]]="","",TEXT(Table1[[#This Row],[Date]],"yyyymmdd"))</f>
        <v/>
      </c>
      <c r="AJ313" t="str">
        <f>Table1[[#This Row],[Date2]]</f>
        <v/>
      </c>
      <c r="AK313" t="str">
        <f>IF(Table1[[#This Row],[Date]]="","",Table1[[#This Row],[Voucher Type]])</f>
        <v/>
      </c>
      <c r="AL313" t="str">
        <f>IF(Table1[[#This Row],[Date]]="","",Table1[[#This Row],[Voucher No]])</f>
        <v/>
      </c>
      <c r="AM313" t="str">
        <f>IF(Table1[[#This Row],[Date]]="","",Table1[[#This Row],[Narration]])</f>
        <v/>
      </c>
      <c r="AN313" t="str">
        <f>IF(Table1[[#This Row],[Date]]="","","tallytools-voucherentry-adhjadhh-"&amp;$AH$1&amp;ROW())</f>
        <v/>
      </c>
      <c r="AO313" t="str">
        <f>IF(Table1[[#This Row],[Date]]="","",$AH$1)</f>
        <v/>
      </c>
      <c r="AP313"/>
      <c r="AQ313" t="str">
        <f>IF(Table1[[#This Row],[Date]]="","","No")</f>
        <v/>
      </c>
      <c r="AR313" t="str">
        <f>IF(Table1[[#This Row],[Date]]="","",IF(Table1[[#This Row],[Net Amt]]&lt;0,"No","Yes"))</f>
        <v/>
      </c>
      <c r="AS313" t="str">
        <f>IF(Table1[[#This Row],[Date]]="","",Table1[[#This Row],[Second Ledger]])</f>
        <v/>
      </c>
      <c r="AT313" t="str">
        <f>IF(Table1[[#This Row],[Date]]="","",IF(Table1[[#This Row],[DP-1]]="Yes",-(Table1[[#This Row],[Payments]]+Table1[[#This Row],[Receipts]]),Table1[[#This Row],[Payments]]+Table1[[#This Row],[Receipts]]))</f>
        <v/>
      </c>
      <c r="AU313"/>
      <c r="AV313" t="str">
        <f>IF(Table1[[#This Row],[Bill Ref No]]="","",Table1[[#This Row],[Bill Ref No]])</f>
        <v/>
      </c>
      <c r="AW313" t="str">
        <f>IF(Table1[[#This Row],[Bill ref name]]="","","New Ref")</f>
        <v/>
      </c>
      <c r="AX313" t="str">
        <f>IF(Table1[[#This Row],[Bill ref name]]="","",Table1[[#This Row],[Amount-1]])</f>
        <v/>
      </c>
      <c r="AY313"/>
      <c r="AZ313"/>
      <c r="BA313" t="str">
        <f>IF(Table1[[#This Row],[Cost Centre]]="","","Primary Cost Category")</f>
        <v/>
      </c>
      <c r="BB313" t="str">
        <f>IF(Table1[[#This Row],[Cost Centre]]="","",Table1[[#This Row],[DP-1]])</f>
        <v/>
      </c>
      <c r="BC313"/>
      <c r="BD313" t="str">
        <f>IF(Table1[[#This Row],[Cost Centre]]="","",Table1[[#This Row],[Cost Centre]])</f>
        <v/>
      </c>
      <c r="BE313" t="str">
        <f>IF(Table1[[#This Row],[Cost Centre]]="","",Table1[[#This Row],[Amount-1]])</f>
        <v/>
      </c>
      <c r="BF313"/>
      <c r="BG313"/>
      <c r="BH313"/>
      <c r="BI313"/>
      <c r="BJ313" t="str">
        <f>IF(Table1[[#This Row],[Date]]="","","No")</f>
        <v/>
      </c>
      <c r="BK313" t="str">
        <f>IF(Table1[[#This Row],[Date]]="","",IF(Table1[[#This Row],[Net Amt]]&lt;0,"Yes","No"))</f>
        <v/>
      </c>
      <c r="BL313" t="str">
        <f>IF(Table1[[#This Row],[Date]]="","",$C$3)</f>
        <v/>
      </c>
      <c r="BM313" t="str">
        <f>IF(Table1[[#This Row],[Date]]="","",-Table1[[#This Row],[Amount-1]])</f>
        <v/>
      </c>
      <c r="BO313" t="str">
        <f>IF(Table1[[#This Row],[Transaction Type]]="","",Table1[[#This Row],[Transaction Type]])</f>
        <v/>
      </c>
      <c r="BP313" t="str">
        <f>IF(Table1[[#This Row],[Instrument No.]]="","",Table1[[#This Row],[Instrument No.]])</f>
        <v/>
      </c>
      <c r="BQ313" t="str">
        <f>IF(Table1[[#This Row],[Instrument No.]]="","",Table1[[#This Row],[Amount-2]])</f>
        <v/>
      </c>
      <c r="BR313" t="str">
        <f>IF(Table1[[#This Row],[Instrument date]]="","",TEXT(Table1[[#This Row],[Instrument date]],"yyyymmdd"))</f>
        <v/>
      </c>
      <c r="BU313" s="48"/>
      <c r="BV313" s="48"/>
    </row>
    <row r="314" spans="1:74">
      <c r="A314" s="16">
        <f t="shared" si="4"/>
        <v>309</v>
      </c>
      <c r="B314" s="17"/>
      <c r="C314" s="57"/>
      <c r="D314" s="61"/>
      <c r="E314" s="61"/>
      <c r="F314" s="57"/>
      <c r="G314" s="18"/>
      <c r="H3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4" s="18"/>
      <c r="J314" s="18"/>
      <c r="K314" s="18"/>
      <c r="L314" s="18"/>
      <c r="M314" s="18"/>
      <c r="N314" s="51"/>
      <c r="O314" s="14">
        <f>IF(Table1[[#This Row],[Date]]="",COUNTA(B315:$B$1005),0)</f>
        <v>0</v>
      </c>
      <c r="P314" s="14">
        <f>IF(COUNTA(Table1[[#This Row],[Payments]:[Receipts]])=0,0,(IF(COUNTA(Table1[[#This Row],[Payments]:[Receipts]])&gt;1,1,0)))</f>
        <v>0</v>
      </c>
      <c r="Q314" s="14">
        <f>IF(Table1[[#This Row],[Date]]="",0,IF(AND(Table1[[#This Row],[Date]]&gt;=$Q$2,Table1[[#This Row],[Date]]&lt;=$Q$3),0,1))</f>
        <v>0</v>
      </c>
      <c r="R314" s="14">
        <f>IF(Table1[[#This Row],[Payments]]="",0,IF(ISNUMBER(Table1[[#This Row],[Payments]]),0,1))</f>
        <v>0</v>
      </c>
      <c r="S314" s="14">
        <f>IF(Table1[[#This Row],[Receipts]]="",0,IF(ISNUMBER(Table1[[#This Row],[Receipts]]),0,1))</f>
        <v>0</v>
      </c>
      <c r="T314" s="14">
        <f>IF(LEN(Table1[[#This Row],[Second Ledger]])&gt;0,IF(TYPE(VLOOKUP(Table1[[#This Row],[Second Ledger]],$CZ:$CZ,1,FALSE))=16,1,0),0)</f>
        <v>0</v>
      </c>
      <c r="U314" s="14">
        <f>IF(Table1[[#This Row],[Date]]="",0,IF(Table1[[#This Row],[Voucher Type]]&gt;0,IF(TYPE(VLOOKUP(Table1[[#This Row],[Voucher Type]],Table1[[#All],[Voucher Type Master]],1,FALSE))=16,1,0),0))</f>
        <v>0</v>
      </c>
      <c r="V3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4" s="14">
        <f>IF(LEN(Table1[[#This Row],[Cost Centre]])&gt;0,IF(TYPE(VLOOKUP(Table1[[#This Row],[Cost Centre]],$DA:$DA,1,FALSE))=16,1,0),0)</f>
        <v>0</v>
      </c>
      <c r="X314" s="14">
        <f>Table1[[#This Row],[Payments]]-Table1[[#This Row],[Receipts]]</f>
        <v>0</v>
      </c>
      <c r="Y314" s="14"/>
      <c r="Z314" s="14"/>
      <c r="AA314" s="14"/>
      <c r="AB314" s="13"/>
      <c r="AC314" s="39"/>
      <c r="AD314" s="39"/>
      <c r="AE314" s="39"/>
      <c r="AF314" s="39"/>
      <c r="AG314" s="42"/>
      <c r="AH3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4" t="str">
        <f>IF(Table1[[#This Row],[Date]]="","",TEXT(Table1[[#This Row],[Date]],"yyyymmdd"))</f>
        <v/>
      </c>
      <c r="AJ314" t="str">
        <f>Table1[[#This Row],[Date2]]</f>
        <v/>
      </c>
      <c r="AK314" t="str">
        <f>IF(Table1[[#This Row],[Date]]="","",Table1[[#This Row],[Voucher Type]])</f>
        <v/>
      </c>
      <c r="AL314" t="str">
        <f>IF(Table1[[#This Row],[Date]]="","",Table1[[#This Row],[Voucher No]])</f>
        <v/>
      </c>
      <c r="AM314" t="str">
        <f>IF(Table1[[#This Row],[Date]]="","",Table1[[#This Row],[Narration]])</f>
        <v/>
      </c>
      <c r="AN314" t="str">
        <f>IF(Table1[[#This Row],[Date]]="","","tallytools-voucherentry-adhjadhh-"&amp;$AH$1&amp;ROW())</f>
        <v/>
      </c>
      <c r="AO314" t="str">
        <f>IF(Table1[[#This Row],[Date]]="","",$AH$1)</f>
        <v/>
      </c>
      <c r="AP314"/>
      <c r="AQ314" t="str">
        <f>IF(Table1[[#This Row],[Date]]="","","No")</f>
        <v/>
      </c>
      <c r="AR314" t="str">
        <f>IF(Table1[[#This Row],[Date]]="","",IF(Table1[[#This Row],[Net Amt]]&lt;0,"No","Yes"))</f>
        <v/>
      </c>
      <c r="AS314" t="str">
        <f>IF(Table1[[#This Row],[Date]]="","",Table1[[#This Row],[Second Ledger]])</f>
        <v/>
      </c>
      <c r="AT314" t="str">
        <f>IF(Table1[[#This Row],[Date]]="","",IF(Table1[[#This Row],[DP-1]]="Yes",-(Table1[[#This Row],[Payments]]+Table1[[#This Row],[Receipts]]),Table1[[#This Row],[Payments]]+Table1[[#This Row],[Receipts]]))</f>
        <v/>
      </c>
      <c r="AU314"/>
      <c r="AV314" t="str">
        <f>IF(Table1[[#This Row],[Bill Ref No]]="","",Table1[[#This Row],[Bill Ref No]])</f>
        <v/>
      </c>
      <c r="AW314" t="str">
        <f>IF(Table1[[#This Row],[Bill ref name]]="","","New Ref")</f>
        <v/>
      </c>
      <c r="AX314" t="str">
        <f>IF(Table1[[#This Row],[Bill ref name]]="","",Table1[[#This Row],[Amount-1]])</f>
        <v/>
      </c>
      <c r="AY314"/>
      <c r="AZ314"/>
      <c r="BA314" t="str">
        <f>IF(Table1[[#This Row],[Cost Centre]]="","","Primary Cost Category")</f>
        <v/>
      </c>
      <c r="BB314" t="str">
        <f>IF(Table1[[#This Row],[Cost Centre]]="","",Table1[[#This Row],[DP-1]])</f>
        <v/>
      </c>
      <c r="BC314"/>
      <c r="BD314" t="str">
        <f>IF(Table1[[#This Row],[Cost Centre]]="","",Table1[[#This Row],[Cost Centre]])</f>
        <v/>
      </c>
      <c r="BE314" t="str">
        <f>IF(Table1[[#This Row],[Cost Centre]]="","",Table1[[#This Row],[Amount-1]])</f>
        <v/>
      </c>
      <c r="BF314"/>
      <c r="BG314"/>
      <c r="BH314"/>
      <c r="BI314"/>
      <c r="BJ314" t="str">
        <f>IF(Table1[[#This Row],[Date]]="","","No")</f>
        <v/>
      </c>
      <c r="BK314" t="str">
        <f>IF(Table1[[#This Row],[Date]]="","",IF(Table1[[#This Row],[Net Amt]]&lt;0,"Yes","No"))</f>
        <v/>
      </c>
      <c r="BL314" t="str">
        <f>IF(Table1[[#This Row],[Date]]="","",$C$3)</f>
        <v/>
      </c>
      <c r="BM314" t="str">
        <f>IF(Table1[[#This Row],[Date]]="","",-Table1[[#This Row],[Amount-1]])</f>
        <v/>
      </c>
      <c r="BO314" t="str">
        <f>IF(Table1[[#This Row],[Transaction Type]]="","",Table1[[#This Row],[Transaction Type]])</f>
        <v/>
      </c>
      <c r="BP314" t="str">
        <f>IF(Table1[[#This Row],[Instrument No.]]="","",Table1[[#This Row],[Instrument No.]])</f>
        <v/>
      </c>
      <c r="BQ314" t="str">
        <f>IF(Table1[[#This Row],[Instrument No.]]="","",Table1[[#This Row],[Amount-2]])</f>
        <v/>
      </c>
      <c r="BR314" t="str">
        <f>IF(Table1[[#This Row],[Instrument date]]="","",TEXT(Table1[[#This Row],[Instrument date]],"yyyymmdd"))</f>
        <v/>
      </c>
      <c r="BU314" s="48"/>
      <c r="BV314" s="48"/>
    </row>
    <row r="315" spans="1:74">
      <c r="A315" s="16">
        <f t="shared" si="4"/>
        <v>310</v>
      </c>
      <c r="B315" s="17"/>
      <c r="C315" s="57"/>
      <c r="D315" s="61"/>
      <c r="E315" s="61"/>
      <c r="F315" s="57"/>
      <c r="G315" s="18"/>
      <c r="H3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5" s="18"/>
      <c r="J315" s="18"/>
      <c r="K315" s="18"/>
      <c r="L315" s="18"/>
      <c r="M315" s="18"/>
      <c r="N315" s="51"/>
      <c r="O315" s="14">
        <f>IF(Table1[[#This Row],[Date]]="",COUNTA(B316:$B$1005),0)</f>
        <v>0</v>
      </c>
      <c r="P315" s="14">
        <f>IF(COUNTA(Table1[[#This Row],[Payments]:[Receipts]])=0,0,(IF(COUNTA(Table1[[#This Row],[Payments]:[Receipts]])&gt;1,1,0)))</f>
        <v>0</v>
      </c>
      <c r="Q315" s="14">
        <f>IF(Table1[[#This Row],[Date]]="",0,IF(AND(Table1[[#This Row],[Date]]&gt;=$Q$2,Table1[[#This Row],[Date]]&lt;=$Q$3),0,1))</f>
        <v>0</v>
      </c>
      <c r="R315" s="14">
        <f>IF(Table1[[#This Row],[Payments]]="",0,IF(ISNUMBER(Table1[[#This Row],[Payments]]),0,1))</f>
        <v>0</v>
      </c>
      <c r="S315" s="14">
        <f>IF(Table1[[#This Row],[Receipts]]="",0,IF(ISNUMBER(Table1[[#This Row],[Receipts]]),0,1))</f>
        <v>0</v>
      </c>
      <c r="T315" s="14">
        <f>IF(LEN(Table1[[#This Row],[Second Ledger]])&gt;0,IF(TYPE(VLOOKUP(Table1[[#This Row],[Second Ledger]],$CZ:$CZ,1,FALSE))=16,1,0),0)</f>
        <v>0</v>
      </c>
      <c r="U315" s="14">
        <f>IF(Table1[[#This Row],[Date]]="",0,IF(Table1[[#This Row],[Voucher Type]]&gt;0,IF(TYPE(VLOOKUP(Table1[[#This Row],[Voucher Type]],Table1[[#All],[Voucher Type Master]],1,FALSE))=16,1,0),0))</f>
        <v>0</v>
      </c>
      <c r="V3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5" s="14">
        <f>IF(LEN(Table1[[#This Row],[Cost Centre]])&gt;0,IF(TYPE(VLOOKUP(Table1[[#This Row],[Cost Centre]],$DA:$DA,1,FALSE))=16,1,0),0)</f>
        <v>0</v>
      </c>
      <c r="X315" s="14">
        <f>Table1[[#This Row],[Payments]]-Table1[[#This Row],[Receipts]]</f>
        <v>0</v>
      </c>
      <c r="Y315" s="14"/>
      <c r="Z315" s="14"/>
      <c r="AA315" s="14"/>
      <c r="AB315" s="13"/>
      <c r="AC315" s="39"/>
      <c r="AD315" s="39"/>
      <c r="AE315" s="39"/>
      <c r="AF315" s="39"/>
      <c r="AG315" s="42"/>
      <c r="AH3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5" t="str">
        <f>IF(Table1[[#This Row],[Date]]="","",TEXT(Table1[[#This Row],[Date]],"yyyymmdd"))</f>
        <v/>
      </c>
      <c r="AJ315" t="str">
        <f>Table1[[#This Row],[Date2]]</f>
        <v/>
      </c>
      <c r="AK315" t="str">
        <f>IF(Table1[[#This Row],[Date]]="","",Table1[[#This Row],[Voucher Type]])</f>
        <v/>
      </c>
      <c r="AL315" t="str">
        <f>IF(Table1[[#This Row],[Date]]="","",Table1[[#This Row],[Voucher No]])</f>
        <v/>
      </c>
      <c r="AM315" t="str">
        <f>IF(Table1[[#This Row],[Date]]="","",Table1[[#This Row],[Narration]])</f>
        <v/>
      </c>
      <c r="AN315" t="str">
        <f>IF(Table1[[#This Row],[Date]]="","","tallytools-voucherentry-adhjadhh-"&amp;$AH$1&amp;ROW())</f>
        <v/>
      </c>
      <c r="AO315" t="str">
        <f>IF(Table1[[#This Row],[Date]]="","",$AH$1)</f>
        <v/>
      </c>
      <c r="AP315"/>
      <c r="AQ315" t="str">
        <f>IF(Table1[[#This Row],[Date]]="","","No")</f>
        <v/>
      </c>
      <c r="AR315" t="str">
        <f>IF(Table1[[#This Row],[Date]]="","",IF(Table1[[#This Row],[Net Amt]]&lt;0,"No","Yes"))</f>
        <v/>
      </c>
      <c r="AS315" t="str">
        <f>IF(Table1[[#This Row],[Date]]="","",Table1[[#This Row],[Second Ledger]])</f>
        <v/>
      </c>
      <c r="AT315" t="str">
        <f>IF(Table1[[#This Row],[Date]]="","",IF(Table1[[#This Row],[DP-1]]="Yes",-(Table1[[#This Row],[Payments]]+Table1[[#This Row],[Receipts]]),Table1[[#This Row],[Payments]]+Table1[[#This Row],[Receipts]]))</f>
        <v/>
      </c>
      <c r="AU315"/>
      <c r="AV315" t="str">
        <f>IF(Table1[[#This Row],[Bill Ref No]]="","",Table1[[#This Row],[Bill Ref No]])</f>
        <v/>
      </c>
      <c r="AW315" t="str">
        <f>IF(Table1[[#This Row],[Bill ref name]]="","","New Ref")</f>
        <v/>
      </c>
      <c r="AX315" t="str">
        <f>IF(Table1[[#This Row],[Bill ref name]]="","",Table1[[#This Row],[Amount-1]])</f>
        <v/>
      </c>
      <c r="AY315"/>
      <c r="AZ315"/>
      <c r="BA315" t="str">
        <f>IF(Table1[[#This Row],[Cost Centre]]="","","Primary Cost Category")</f>
        <v/>
      </c>
      <c r="BB315" t="str">
        <f>IF(Table1[[#This Row],[Cost Centre]]="","",Table1[[#This Row],[DP-1]])</f>
        <v/>
      </c>
      <c r="BC315"/>
      <c r="BD315" t="str">
        <f>IF(Table1[[#This Row],[Cost Centre]]="","",Table1[[#This Row],[Cost Centre]])</f>
        <v/>
      </c>
      <c r="BE315" t="str">
        <f>IF(Table1[[#This Row],[Cost Centre]]="","",Table1[[#This Row],[Amount-1]])</f>
        <v/>
      </c>
      <c r="BF315"/>
      <c r="BG315"/>
      <c r="BH315"/>
      <c r="BI315"/>
      <c r="BJ315" t="str">
        <f>IF(Table1[[#This Row],[Date]]="","","No")</f>
        <v/>
      </c>
      <c r="BK315" t="str">
        <f>IF(Table1[[#This Row],[Date]]="","",IF(Table1[[#This Row],[Net Amt]]&lt;0,"Yes","No"))</f>
        <v/>
      </c>
      <c r="BL315" t="str">
        <f>IF(Table1[[#This Row],[Date]]="","",$C$3)</f>
        <v/>
      </c>
      <c r="BM315" t="str">
        <f>IF(Table1[[#This Row],[Date]]="","",-Table1[[#This Row],[Amount-1]])</f>
        <v/>
      </c>
      <c r="BO315" t="str">
        <f>IF(Table1[[#This Row],[Transaction Type]]="","",Table1[[#This Row],[Transaction Type]])</f>
        <v/>
      </c>
      <c r="BP315" t="str">
        <f>IF(Table1[[#This Row],[Instrument No.]]="","",Table1[[#This Row],[Instrument No.]])</f>
        <v/>
      </c>
      <c r="BQ315" t="str">
        <f>IF(Table1[[#This Row],[Instrument No.]]="","",Table1[[#This Row],[Amount-2]])</f>
        <v/>
      </c>
      <c r="BR315" t="str">
        <f>IF(Table1[[#This Row],[Instrument date]]="","",TEXT(Table1[[#This Row],[Instrument date]],"yyyymmdd"))</f>
        <v/>
      </c>
      <c r="BU315" s="48"/>
      <c r="BV315" s="48"/>
    </row>
    <row r="316" spans="1:74">
      <c r="A316" s="16">
        <f t="shared" si="4"/>
        <v>311</v>
      </c>
      <c r="B316" s="17"/>
      <c r="C316" s="57"/>
      <c r="D316" s="61"/>
      <c r="E316" s="61"/>
      <c r="F316" s="57"/>
      <c r="G316" s="18"/>
      <c r="H3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6" s="18"/>
      <c r="J316" s="18"/>
      <c r="K316" s="18"/>
      <c r="L316" s="18"/>
      <c r="M316" s="18"/>
      <c r="N316" s="51"/>
      <c r="O316" s="14">
        <f>IF(Table1[[#This Row],[Date]]="",COUNTA(B317:$B$1005),0)</f>
        <v>0</v>
      </c>
      <c r="P316" s="14">
        <f>IF(COUNTA(Table1[[#This Row],[Payments]:[Receipts]])=0,0,(IF(COUNTA(Table1[[#This Row],[Payments]:[Receipts]])&gt;1,1,0)))</f>
        <v>0</v>
      </c>
      <c r="Q316" s="14">
        <f>IF(Table1[[#This Row],[Date]]="",0,IF(AND(Table1[[#This Row],[Date]]&gt;=$Q$2,Table1[[#This Row],[Date]]&lt;=$Q$3),0,1))</f>
        <v>0</v>
      </c>
      <c r="R316" s="14">
        <f>IF(Table1[[#This Row],[Payments]]="",0,IF(ISNUMBER(Table1[[#This Row],[Payments]]),0,1))</f>
        <v>0</v>
      </c>
      <c r="S316" s="14">
        <f>IF(Table1[[#This Row],[Receipts]]="",0,IF(ISNUMBER(Table1[[#This Row],[Receipts]]),0,1))</f>
        <v>0</v>
      </c>
      <c r="T316" s="14">
        <f>IF(LEN(Table1[[#This Row],[Second Ledger]])&gt;0,IF(TYPE(VLOOKUP(Table1[[#This Row],[Second Ledger]],$CZ:$CZ,1,FALSE))=16,1,0),0)</f>
        <v>0</v>
      </c>
      <c r="U316" s="14">
        <f>IF(Table1[[#This Row],[Date]]="",0,IF(Table1[[#This Row],[Voucher Type]]&gt;0,IF(TYPE(VLOOKUP(Table1[[#This Row],[Voucher Type]],Table1[[#All],[Voucher Type Master]],1,FALSE))=16,1,0),0))</f>
        <v>0</v>
      </c>
      <c r="V3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6" s="14">
        <f>IF(LEN(Table1[[#This Row],[Cost Centre]])&gt;0,IF(TYPE(VLOOKUP(Table1[[#This Row],[Cost Centre]],$DA:$DA,1,FALSE))=16,1,0),0)</f>
        <v>0</v>
      </c>
      <c r="X316" s="14">
        <f>Table1[[#This Row],[Payments]]-Table1[[#This Row],[Receipts]]</f>
        <v>0</v>
      </c>
      <c r="Y316" s="14"/>
      <c r="Z316" s="14"/>
      <c r="AA316" s="14"/>
      <c r="AB316" s="13"/>
      <c r="AC316" s="39"/>
      <c r="AD316" s="39"/>
      <c r="AE316" s="39"/>
      <c r="AF316" s="39"/>
      <c r="AG316" s="42"/>
      <c r="AH3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6" t="str">
        <f>IF(Table1[[#This Row],[Date]]="","",TEXT(Table1[[#This Row],[Date]],"yyyymmdd"))</f>
        <v/>
      </c>
      <c r="AJ316" t="str">
        <f>Table1[[#This Row],[Date2]]</f>
        <v/>
      </c>
      <c r="AK316" t="str">
        <f>IF(Table1[[#This Row],[Date]]="","",Table1[[#This Row],[Voucher Type]])</f>
        <v/>
      </c>
      <c r="AL316" t="str">
        <f>IF(Table1[[#This Row],[Date]]="","",Table1[[#This Row],[Voucher No]])</f>
        <v/>
      </c>
      <c r="AM316" t="str">
        <f>IF(Table1[[#This Row],[Date]]="","",Table1[[#This Row],[Narration]])</f>
        <v/>
      </c>
      <c r="AN316" t="str">
        <f>IF(Table1[[#This Row],[Date]]="","","tallytools-voucherentry-adhjadhh-"&amp;$AH$1&amp;ROW())</f>
        <v/>
      </c>
      <c r="AO316" t="str">
        <f>IF(Table1[[#This Row],[Date]]="","",$AH$1)</f>
        <v/>
      </c>
      <c r="AP316"/>
      <c r="AQ316" t="str">
        <f>IF(Table1[[#This Row],[Date]]="","","No")</f>
        <v/>
      </c>
      <c r="AR316" t="str">
        <f>IF(Table1[[#This Row],[Date]]="","",IF(Table1[[#This Row],[Net Amt]]&lt;0,"No","Yes"))</f>
        <v/>
      </c>
      <c r="AS316" t="str">
        <f>IF(Table1[[#This Row],[Date]]="","",Table1[[#This Row],[Second Ledger]])</f>
        <v/>
      </c>
      <c r="AT316" t="str">
        <f>IF(Table1[[#This Row],[Date]]="","",IF(Table1[[#This Row],[DP-1]]="Yes",-(Table1[[#This Row],[Payments]]+Table1[[#This Row],[Receipts]]),Table1[[#This Row],[Payments]]+Table1[[#This Row],[Receipts]]))</f>
        <v/>
      </c>
      <c r="AU316"/>
      <c r="AV316" t="str">
        <f>IF(Table1[[#This Row],[Bill Ref No]]="","",Table1[[#This Row],[Bill Ref No]])</f>
        <v/>
      </c>
      <c r="AW316" t="str">
        <f>IF(Table1[[#This Row],[Bill ref name]]="","","New Ref")</f>
        <v/>
      </c>
      <c r="AX316" t="str">
        <f>IF(Table1[[#This Row],[Bill ref name]]="","",Table1[[#This Row],[Amount-1]])</f>
        <v/>
      </c>
      <c r="AY316"/>
      <c r="AZ316"/>
      <c r="BA316" t="str">
        <f>IF(Table1[[#This Row],[Cost Centre]]="","","Primary Cost Category")</f>
        <v/>
      </c>
      <c r="BB316" t="str">
        <f>IF(Table1[[#This Row],[Cost Centre]]="","",Table1[[#This Row],[DP-1]])</f>
        <v/>
      </c>
      <c r="BC316"/>
      <c r="BD316" t="str">
        <f>IF(Table1[[#This Row],[Cost Centre]]="","",Table1[[#This Row],[Cost Centre]])</f>
        <v/>
      </c>
      <c r="BE316" t="str">
        <f>IF(Table1[[#This Row],[Cost Centre]]="","",Table1[[#This Row],[Amount-1]])</f>
        <v/>
      </c>
      <c r="BF316"/>
      <c r="BG316"/>
      <c r="BH316"/>
      <c r="BI316"/>
      <c r="BJ316" t="str">
        <f>IF(Table1[[#This Row],[Date]]="","","No")</f>
        <v/>
      </c>
      <c r="BK316" t="str">
        <f>IF(Table1[[#This Row],[Date]]="","",IF(Table1[[#This Row],[Net Amt]]&lt;0,"Yes","No"))</f>
        <v/>
      </c>
      <c r="BL316" t="str">
        <f>IF(Table1[[#This Row],[Date]]="","",$C$3)</f>
        <v/>
      </c>
      <c r="BM316" t="str">
        <f>IF(Table1[[#This Row],[Date]]="","",-Table1[[#This Row],[Amount-1]])</f>
        <v/>
      </c>
      <c r="BO316" t="str">
        <f>IF(Table1[[#This Row],[Transaction Type]]="","",Table1[[#This Row],[Transaction Type]])</f>
        <v/>
      </c>
      <c r="BP316" t="str">
        <f>IF(Table1[[#This Row],[Instrument No.]]="","",Table1[[#This Row],[Instrument No.]])</f>
        <v/>
      </c>
      <c r="BQ316" t="str">
        <f>IF(Table1[[#This Row],[Instrument No.]]="","",Table1[[#This Row],[Amount-2]])</f>
        <v/>
      </c>
      <c r="BR316" t="str">
        <f>IF(Table1[[#This Row],[Instrument date]]="","",TEXT(Table1[[#This Row],[Instrument date]],"yyyymmdd"))</f>
        <v/>
      </c>
      <c r="BU316" s="48"/>
      <c r="BV316" s="48"/>
    </row>
    <row r="317" spans="1:74">
      <c r="A317" s="16">
        <f t="shared" si="4"/>
        <v>312</v>
      </c>
      <c r="B317" s="17"/>
      <c r="C317" s="57"/>
      <c r="D317" s="61"/>
      <c r="E317" s="61"/>
      <c r="F317" s="57"/>
      <c r="G317" s="18"/>
      <c r="H3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7" s="18"/>
      <c r="J317" s="18"/>
      <c r="K317" s="18"/>
      <c r="L317" s="18"/>
      <c r="M317" s="18"/>
      <c r="N317" s="51"/>
      <c r="O317" s="14">
        <f>IF(Table1[[#This Row],[Date]]="",COUNTA(B318:$B$1005),0)</f>
        <v>0</v>
      </c>
      <c r="P317" s="14">
        <f>IF(COUNTA(Table1[[#This Row],[Payments]:[Receipts]])=0,0,(IF(COUNTA(Table1[[#This Row],[Payments]:[Receipts]])&gt;1,1,0)))</f>
        <v>0</v>
      </c>
      <c r="Q317" s="14">
        <f>IF(Table1[[#This Row],[Date]]="",0,IF(AND(Table1[[#This Row],[Date]]&gt;=$Q$2,Table1[[#This Row],[Date]]&lt;=$Q$3),0,1))</f>
        <v>0</v>
      </c>
      <c r="R317" s="14">
        <f>IF(Table1[[#This Row],[Payments]]="",0,IF(ISNUMBER(Table1[[#This Row],[Payments]]),0,1))</f>
        <v>0</v>
      </c>
      <c r="S317" s="14">
        <f>IF(Table1[[#This Row],[Receipts]]="",0,IF(ISNUMBER(Table1[[#This Row],[Receipts]]),0,1))</f>
        <v>0</v>
      </c>
      <c r="T317" s="14">
        <f>IF(LEN(Table1[[#This Row],[Second Ledger]])&gt;0,IF(TYPE(VLOOKUP(Table1[[#This Row],[Second Ledger]],$CZ:$CZ,1,FALSE))=16,1,0),0)</f>
        <v>0</v>
      </c>
      <c r="U317" s="14">
        <f>IF(Table1[[#This Row],[Date]]="",0,IF(Table1[[#This Row],[Voucher Type]]&gt;0,IF(TYPE(VLOOKUP(Table1[[#This Row],[Voucher Type]],Table1[[#All],[Voucher Type Master]],1,FALSE))=16,1,0),0))</f>
        <v>0</v>
      </c>
      <c r="V3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7" s="14">
        <f>IF(LEN(Table1[[#This Row],[Cost Centre]])&gt;0,IF(TYPE(VLOOKUP(Table1[[#This Row],[Cost Centre]],$DA:$DA,1,FALSE))=16,1,0),0)</f>
        <v>0</v>
      </c>
      <c r="X317" s="14">
        <f>Table1[[#This Row],[Payments]]-Table1[[#This Row],[Receipts]]</f>
        <v>0</v>
      </c>
      <c r="Y317" s="14"/>
      <c r="Z317" s="14"/>
      <c r="AA317" s="14"/>
      <c r="AB317" s="13"/>
      <c r="AC317" s="39"/>
      <c r="AD317" s="39"/>
      <c r="AE317" s="39"/>
      <c r="AF317" s="39"/>
      <c r="AG317" s="42"/>
      <c r="AH3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7" t="str">
        <f>IF(Table1[[#This Row],[Date]]="","",TEXT(Table1[[#This Row],[Date]],"yyyymmdd"))</f>
        <v/>
      </c>
      <c r="AJ317" t="str">
        <f>Table1[[#This Row],[Date2]]</f>
        <v/>
      </c>
      <c r="AK317" t="str">
        <f>IF(Table1[[#This Row],[Date]]="","",Table1[[#This Row],[Voucher Type]])</f>
        <v/>
      </c>
      <c r="AL317" t="str">
        <f>IF(Table1[[#This Row],[Date]]="","",Table1[[#This Row],[Voucher No]])</f>
        <v/>
      </c>
      <c r="AM317" t="str">
        <f>IF(Table1[[#This Row],[Date]]="","",Table1[[#This Row],[Narration]])</f>
        <v/>
      </c>
      <c r="AN317" t="str">
        <f>IF(Table1[[#This Row],[Date]]="","","tallytools-voucherentry-adhjadhh-"&amp;$AH$1&amp;ROW())</f>
        <v/>
      </c>
      <c r="AO317" t="str">
        <f>IF(Table1[[#This Row],[Date]]="","",$AH$1)</f>
        <v/>
      </c>
      <c r="AP317"/>
      <c r="AQ317" t="str">
        <f>IF(Table1[[#This Row],[Date]]="","","No")</f>
        <v/>
      </c>
      <c r="AR317" t="str">
        <f>IF(Table1[[#This Row],[Date]]="","",IF(Table1[[#This Row],[Net Amt]]&lt;0,"No","Yes"))</f>
        <v/>
      </c>
      <c r="AS317" t="str">
        <f>IF(Table1[[#This Row],[Date]]="","",Table1[[#This Row],[Second Ledger]])</f>
        <v/>
      </c>
      <c r="AT317" t="str">
        <f>IF(Table1[[#This Row],[Date]]="","",IF(Table1[[#This Row],[DP-1]]="Yes",-(Table1[[#This Row],[Payments]]+Table1[[#This Row],[Receipts]]),Table1[[#This Row],[Payments]]+Table1[[#This Row],[Receipts]]))</f>
        <v/>
      </c>
      <c r="AU317"/>
      <c r="AV317" t="str">
        <f>IF(Table1[[#This Row],[Bill Ref No]]="","",Table1[[#This Row],[Bill Ref No]])</f>
        <v/>
      </c>
      <c r="AW317" t="str">
        <f>IF(Table1[[#This Row],[Bill ref name]]="","","New Ref")</f>
        <v/>
      </c>
      <c r="AX317" t="str">
        <f>IF(Table1[[#This Row],[Bill ref name]]="","",Table1[[#This Row],[Amount-1]])</f>
        <v/>
      </c>
      <c r="AY317"/>
      <c r="AZ317"/>
      <c r="BA317" t="str">
        <f>IF(Table1[[#This Row],[Cost Centre]]="","","Primary Cost Category")</f>
        <v/>
      </c>
      <c r="BB317" t="str">
        <f>IF(Table1[[#This Row],[Cost Centre]]="","",Table1[[#This Row],[DP-1]])</f>
        <v/>
      </c>
      <c r="BC317"/>
      <c r="BD317" t="str">
        <f>IF(Table1[[#This Row],[Cost Centre]]="","",Table1[[#This Row],[Cost Centre]])</f>
        <v/>
      </c>
      <c r="BE317" t="str">
        <f>IF(Table1[[#This Row],[Cost Centre]]="","",Table1[[#This Row],[Amount-1]])</f>
        <v/>
      </c>
      <c r="BF317"/>
      <c r="BG317"/>
      <c r="BH317"/>
      <c r="BI317"/>
      <c r="BJ317" t="str">
        <f>IF(Table1[[#This Row],[Date]]="","","No")</f>
        <v/>
      </c>
      <c r="BK317" t="str">
        <f>IF(Table1[[#This Row],[Date]]="","",IF(Table1[[#This Row],[Net Amt]]&lt;0,"Yes","No"))</f>
        <v/>
      </c>
      <c r="BL317" t="str">
        <f>IF(Table1[[#This Row],[Date]]="","",$C$3)</f>
        <v/>
      </c>
      <c r="BM317" t="str">
        <f>IF(Table1[[#This Row],[Date]]="","",-Table1[[#This Row],[Amount-1]])</f>
        <v/>
      </c>
      <c r="BO317" t="str">
        <f>IF(Table1[[#This Row],[Transaction Type]]="","",Table1[[#This Row],[Transaction Type]])</f>
        <v/>
      </c>
      <c r="BP317" t="str">
        <f>IF(Table1[[#This Row],[Instrument No.]]="","",Table1[[#This Row],[Instrument No.]])</f>
        <v/>
      </c>
      <c r="BQ317" t="str">
        <f>IF(Table1[[#This Row],[Instrument No.]]="","",Table1[[#This Row],[Amount-2]])</f>
        <v/>
      </c>
      <c r="BR317" t="str">
        <f>IF(Table1[[#This Row],[Instrument date]]="","",TEXT(Table1[[#This Row],[Instrument date]],"yyyymmdd"))</f>
        <v/>
      </c>
      <c r="BU317" s="48"/>
      <c r="BV317" s="48"/>
    </row>
    <row r="318" spans="1:74">
      <c r="A318" s="16">
        <f t="shared" si="4"/>
        <v>313</v>
      </c>
      <c r="B318" s="17"/>
      <c r="C318" s="57"/>
      <c r="D318" s="61"/>
      <c r="E318" s="61"/>
      <c r="F318" s="57"/>
      <c r="G318" s="18"/>
      <c r="H3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8" s="18"/>
      <c r="J318" s="18"/>
      <c r="K318" s="18"/>
      <c r="L318" s="18"/>
      <c r="M318" s="18"/>
      <c r="N318" s="51"/>
      <c r="O318" s="14">
        <f>IF(Table1[[#This Row],[Date]]="",COUNTA(B319:$B$1005),0)</f>
        <v>0</v>
      </c>
      <c r="P318" s="14">
        <f>IF(COUNTA(Table1[[#This Row],[Payments]:[Receipts]])=0,0,(IF(COUNTA(Table1[[#This Row],[Payments]:[Receipts]])&gt;1,1,0)))</f>
        <v>0</v>
      </c>
      <c r="Q318" s="14">
        <f>IF(Table1[[#This Row],[Date]]="",0,IF(AND(Table1[[#This Row],[Date]]&gt;=$Q$2,Table1[[#This Row],[Date]]&lt;=$Q$3),0,1))</f>
        <v>0</v>
      </c>
      <c r="R318" s="14">
        <f>IF(Table1[[#This Row],[Payments]]="",0,IF(ISNUMBER(Table1[[#This Row],[Payments]]),0,1))</f>
        <v>0</v>
      </c>
      <c r="S318" s="14">
        <f>IF(Table1[[#This Row],[Receipts]]="",0,IF(ISNUMBER(Table1[[#This Row],[Receipts]]),0,1))</f>
        <v>0</v>
      </c>
      <c r="T318" s="14">
        <f>IF(LEN(Table1[[#This Row],[Second Ledger]])&gt;0,IF(TYPE(VLOOKUP(Table1[[#This Row],[Second Ledger]],$CZ:$CZ,1,FALSE))=16,1,0),0)</f>
        <v>0</v>
      </c>
      <c r="U318" s="14">
        <f>IF(Table1[[#This Row],[Date]]="",0,IF(Table1[[#This Row],[Voucher Type]]&gt;0,IF(TYPE(VLOOKUP(Table1[[#This Row],[Voucher Type]],Table1[[#All],[Voucher Type Master]],1,FALSE))=16,1,0),0))</f>
        <v>0</v>
      </c>
      <c r="V3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8" s="14">
        <f>IF(LEN(Table1[[#This Row],[Cost Centre]])&gt;0,IF(TYPE(VLOOKUP(Table1[[#This Row],[Cost Centre]],$DA:$DA,1,FALSE))=16,1,0),0)</f>
        <v>0</v>
      </c>
      <c r="X318" s="14">
        <f>Table1[[#This Row],[Payments]]-Table1[[#This Row],[Receipts]]</f>
        <v>0</v>
      </c>
      <c r="Y318" s="14"/>
      <c r="Z318" s="14"/>
      <c r="AA318" s="14"/>
      <c r="AB318" s="13"/>
      <c r="AC318" s="39"/>
      <c r="AD318" s="39"/>
      <c r="AE318" s="39"/>
      <c r="AF318" s="39"/>
      <c r="AG318" s="42"/>
      <c r="AH3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8" t="str">
        <f>IF(Table1[[#This Row],[Date]]="","",TEXT(Table1[[#This Row],[Date]],"yyyymmdd"))</f>
        <v/>
      </c>
      <c r="AJ318" t="str">
        <f>Table1[[#This Row],[Date2]]</f>
        <v/>
      </c>
      <c r="AK318" t="str">
        <f>IF(Table1[[#This Row],[Date]]="","",Table1[[#This Row],[Voucher Type]])</f>
        <v/>
      </c>
      <c r="AL318" t="str">
        <f>IF(Table1[[#This Row],[Date]]="","",Table1[[#This Row],[Voucher No]])</f>
        <v/>
      </c>
      <c r="AM318" t="str">
        <f>IF(Table1[[#This Row],[Date]]="","",Table1[[#This Row],[Narration]])</f>
        <v/>
      </c>
      <c r="AN318" t="str">
        <f>IF(Table1[[#This Row],[Date]]="","","tallytools-voucherentry-adhjadhh-"&amp;$AH$1&amp;ROW())</f>
        <v/>
      </c>
      <c r="AO318" t="str">
        <f>IF(Table1[[#This Row],[Date]]="","",$AH$1)</f>
        <v/>
      </c>
      <c r="AP318"/>
      <c r="AQ318" t="str">
        <f>IF(Table1[[#This Row],[Date]]="","","No")</f>
        <v/>
      </c>
      <c r="AR318" t="str">
        <f>IF(Table1[[#This Row],[Date]]="","",IF(Table1[[#This Row],[Net Amt]]&lt;0,"No","Yes"))</f>
        <v/>
      </c>
      <c r="AS318" t="str">
        <f>IF(Table1[[#This Row],[Date]]="","",Table1[[#This Row],[Second Ledger]])</f>
        <v/>
      </c>
      <c r="AT318" t="str">
        <f>IF(Table1[[#This Row],[Date]]="","",IF(Table1[[#This Row],[DP-1]]="Yes",-(Table1[[#This Row],[Payments]]+Table1[[#This Row],[Receipts]]),Table1[[#This Row],[Payments]]+Table1[[#This Row],[Receipts]]))</f>
        <v/>
      </c>
      <c r="AU318"/>
      <c r="AV318" t="str">
        <f>IF(Table1[[#This Row],[Bill Ref No]]="","",Table1[[#This Row],[Bill Ref No]])</f>
        <v/>
      </c>
      <c r="AW318" t="str">
        <f>IF(Table1[[#This Row],[Bill ref name]]="","","New Ref")</f>
        <v/>
      </c>
      <c r="AX318" t="str">
        <f>IF(Table1[[#This Row],[Bill ref name]]="","",Table1[[#This Row],[Amount-1]])</f>
        <v/>
      </c>
      <c r="AY318"/>
      <c r="AZ318"/>
      <c r="BA318" t="str">
        <f>IF(Table1[[#This Row],[Cost Centre]]="","","Primary Cost Category")</f>
        <v/>
      </c>
      <c r="BB318" t="str">
        <f>IF(Table1[[#This Row],[Cost Centre]]="","",Table1[[#This Row],[DP-1]])</f>
        <v/>
      </c>
      <c r="BC318"/>
      <c r="BD318" t="str">
        <f>IF(Table1[[#This Row],[Cost Centre]]="","",Table1[[#This Row],[Cost Centre]])</f>
        <v/>
      </c>
      <c r="BE318" t="str">
        <f>IF(Table1[[#This Row],[Cost Centre]]="","",Table1[[#This Row],[Amount-1]])</f>
        <v/>
      </c>
      <c r="BF318"/>
      <c r="BG318"/>
      <c r="BH318"/>
      <c r="BI318"/>
      <c r="BJ318" t="str">
        <f>IF(Table1[[#This Row],[Date]]="","","No")</f>
        <v/>
      </c>
      <c r="BK318" t="str">
        <f>IF(Table1[[#This Row],[Date]]="","",IF(Table1[[#This Row],[Net Amt]]&lt;0,"Yes","No"))</f>
        <v/>
      </c>
      <c r="BL318" t="str">
        <f>IF(Table1[[#This Row],[Date]]="","",$C$3)</f>
        <v/>
      </c>
      <c r="BM318" t="str">
        <f>IF(Table1[[#This Row],[Date]]="","",-Table1[[#This Row],[Amount-1]])</f>
        <v/>
      </c>
      <c r="BO318" t="str">
        <f>IF(Table1[[#This Row],[Transaction Type]]="","",Table1[[#This Row],[Transaction Type]])</f>
        <v/>
      </c>
      <c r="BP318" t="str">
        <f>IF(Table1[[#This Row],[Instrument No.]]="","",Table1[[#This Row],[Instrument No.]])</f>
        <v/>
      </c>
      <c r="BQ318" t="str">
        <f>IF(Table1[[#This Row],[Instrument No.]]="","",Table1[[#This Row],[Amount-2]])</f>
        <v/>
      </c>
      <c r="BR318" t="str">
        <f>IF(Table1[[#This Row],[Instrument date]]="","",TEXT(Table1[[#This Row],[Instrument date]],"yyyymmdd"))</f>
        <v/>
      </c>
      <c r="BU318" s="48"/>
      <c r="BV318" s="48"/>
    </row>
    <row r="319" spans="1:74">
      <c r="A319" s="16">
        <f t="shared" si="4"/>
        <v>314</v>
      </c>
      <c r="B319" s="17"/>
      <c r="C319" s="57"/>
      <c r="D319" s="61"/>
      <c r="E319" s="61"/>
      <c r="F319" s="57"/>
      <c r="G319" s="18"/>
      <c r="H3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19" s="18"/>
      <c r="J319" s="18"/>
      <c r="K319" s="18"/>
      <c r="L319" s="18"/>
      <c r="M319" s="18"/>
      <c r="N319" s="51"/>
      <c r="O319" s="14">
        <f>IF(Table1[[#This Row],[Date]]="",COUNTA(B320:$B$1005),0)</f>
        <v>0</v>
      </c>
      <c r="P319" s="14">
        <f>IF(COUNTA(Table1[[#This Row],[Payments]:[Receipts]])=0,0,(IF(COUNTA(Table1[[#This Row],[Payments]:[Receipts]])&gt;1,1,0)))</f>
        <v>0</v>
      </c>
      <c r="Q319" s="14">
        <f>IF(Table1[[#This Row],[Date]]="",0,IF(AND(Table1[[#This Row],[Date]]&gt;=$Q$2,Table1[[#This Row],[Date]]&lt;=$Q$3),0,1))</f>
        <v>0</v>
      </c>
      <c r="R319" s="14">
        <f>IF(Table1[[#This Row],[Payments]]="",0,IF(ISNUMBER(Table1[[#This Row],[Payments]]),0,1))</f>
        <v>0</v>
      </c>
      <c r="S319" s="14">
        <f>IF(Table1[[#This Row],[Receipts]]="",0,IF(ISNUMBER(Table1[[#This Row],[Receipts]]),0,1))</f>
        <v>0</v>
      </c>
      <c r="T319" s="14">
        <f>IF(LEN(Table1[[#This Row],[Second Ledger]])&gt;0,IF(TYPE(VLOOKUP(Table1[[#This Row],[Second Ledger]],$CZ:$CZ,1,FALSE))=16,1,0),0)</f>
        <v>0</v>
      </c>
      <c r="U319" s="14">
        <f>IF(Table1[[#This Row],[Date]]="",0,IF(Table1[[#This Row],[Voucher Type]]&gt;0,IF(TYPE(VLOOKUP(Table1[[#This Row],[Voucher Type]],Table1[[#All],[Voucher Type Master]],1,FALSE))=16,1,0),0))</f>
        <v>0</v>
      </c>
      <c r="V3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19" s="14">
        <f>IF(LEN(Table1[[#This Row],[Cost Centre]])&gt;0,IF(TYPE(VLOOKUP(Table1[[#This Row],[Cost Centre]],$DA:$DA,1,FALSE))=16,1,0),0)</f>
        <v>0</v>
      </c>
      <c r="X319" s="14">
        <f>Table1[[#This Row],[Payments]]-Table1[[#This Row],[Receipts]]</f>
        <v>0</v>
      </c>
      <c r="Y319" s="14"/>
      <c r="Z319" s="14"/>
      <c r="AA319" s="14"/>
      <c r="AB319" s="13"/>
      <c r="AC319" s="39"/>
      <c r="AD319" s="39"/>
      <c r="AE319" s="39"/>
      <c r="AF319" s="39"/>
      <c r="AG319" s="42"/>
      <c r="AH3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19" t="str">
        <f>IF(Table1[[#This Row],[Date]]="","",TEXT(Table1[[#This Row],[Date]],"yyyymmdd"))</f>
        <v/>
      </c>
      <c r="AJ319" t="str">
        <f>Table1[[#This Row],[Date2]]</f>
        <v/>
      </c>
      <c r="AK319" t="str">
        <f>IF(Table1[[#This Row],[Date]]="","",Table1[[#This Row],[Voucher Type]])</f>
        <v/>
      </c>
      <c r="AL319" t="str">
        <f>IF(Table1[[#This Row],[Date]]="","",Table1[[#This Row],[Voucher No]])</f>
        <v/>
      </c>
      <c r="AM319" t="str">
        <f>IF(Table1[[#This Row],[Date]]="","",Table1[[#This Row],[Narration]])</f>
        <v/>
      </c>
      <c r="AN319" t="str">
        <f>IF(Table1[[#This Row],[Date]]="","","tallytools-voucherentry-adhjadhh-"&amp;$AH$1&amp;ROW())</f>
        <v/>
      </c>
      <c r="AO319" t="str">
        <f>IF(Table1[[#This Row],[Date]]="","",$AH$1)</f>
        <v/>
      </c>
      <c r="AP319"/>
      <c r="AQ319" t="str">
        <f>IF(Table1[[#This Row],[Date]]="","","No")</f>
        <v/>
      </c>
      <c r="AR319" t="str">
        <f>IF(Table1[[#This Row],[Date]]="","",IF(Table1[[#This Row],[Net Amt]]&lt;0,"No","Yes"))</f>
        <v/>
      </c>
      <c r="AS319" t="str">
        <f>IF(Table1[[#This Row],[Date]]="","",Table1[[#This Row],[Second Ledger]])</f>
        <v/>
      </c>
      <c r="AT319" t="str">
        <f>IF(Table1[[#This Row],[Date]]="","",IF(Table1[[#This Row],[DP-1]]="Yes",-(Table1[[#This Row],[Payments]]+Table1[[#This Row],[Receipts]]),Table1[[#This Row],[Payments]]+Table1[[#This Row],[Receipts]]))</f>
        <v/>
      </c>
      <c r="AU319"/>
      <c r="AV319" t="str">
        <f>IF(Table1[[#This Row],[Bill Ref No]]="","",Table1[[#This Row],[Bill Ref No]])</f>
        <v/>
      </c>
      <c r="AW319" t="str">
        <f>IF(Table1[[#This Row],[Bill ref name]]="","","New Ref")</f>
        <v/>
      </c>
      <c r="AX319" t="str">
        <f>IF(Table1[[#This Row],[Bill ref name]]="","",Table1[[#This Row],[Amount-1]])</f>
        <v/>
      </c>
      <c r="AY319"/>
      <c r="AZ319"/>
      <c r="BA319" t="str">
        <f>IF(Table1[[#This Row],[Cost Centre]]="","","Primary Cost Category")</f>
        <v/>
      </c>
      <c r="BB319" t="str">
        <f>IF(Table1[[#This Row],[Cost Centre]]="","",Table1[[#This Row],[DP-1]])</f>
        <v/>
      </c>
      <c r="BC319"/>
      <c r="BD319" t="str">
        <f>IF(Table1[[#This Row],[Cost Centre]]="","",Table1[[#This Row],[Cost Centre]])</f>
        <v/>
      </c>
      <c r="BE319" t="str">
        <f>IF(Table1[[#This Row],[Cost Centre]]="","",Table1[[#This Row],[Amount-1]])</f>
        <v/>
      </c>
      <c r="BF319"/>
      <c r="BG319"/>
      <c r="BH319"/>
      <c r="BI319"/>
      <c r="BJ319" t="str">
        <f>IF(Table1[[#This Row],[Date]]="","","No")</f>
        <v/>
      </c>
      <c r="BK319" t="str">
        <f>IF(Table1[[#This Row],[Date]]="","",IF(Table1[[#This Row],[Net Amt]]&lt;0,"Yes","No"))</f>
        <v/>
      </c>
      <c r="BL319" t="str">
        <f>IF(Table1[[#This Row],[Date]]="","",$C$3)</f>
        <v/>
      </c>
      <c r="BM319" t="str">
        <f>IF(Table1[[#This Row],[Date]]="","",-Table1[[#This Row],[Amount-1]])</f>
        <v/>
      </c>
      <c r="BO319" t="str">
        <f>IF(Table1[[#This Row],[Transaction Type]]="","",Table1[[#This Row],[Transaction Type]])</f>
        <v/>
      </c>
      <c r="BP319" t="str">
        <f>IF(Table1[[#This Row],[Instrument No.]]="","",Table1[[#This Row],[Instrument No.]])</f>
        <v/>
      </c>
      <c r="BQ319" t="str">
        <f>IF(Table1[[#This Row],[Instrument No.]]="","",Table1[[#This Row],[Amount-2]])</f>
        <v/>
      </c>
      <c r="BR319" t="str">
        <f>IF(Table1[[#This Row],[Instrument date]]="","",TEXT(Table1[[#This Row],[Instrument date]],"yyyymmdd"))</f>
        <v/>
      </c>
      <c r="BU319" s="48"/>
      <c r="BV319" s="48"/>
    </row>
    <row r="320" spans="1:74">
      <c r="A320" s="16">
        <f t="shared" si="4"/>
        <v>315</v>
      </c>
      <c r="B320" s="17"/>
      <c r="C320" s="57"/>
      <c r="D320" s="61"/>
      <c r="E320" s="61"/>
      <c r="F320" s="57"/>
      <c r="G320" s="18"/>
      <c r="H3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0" s="18"/>
      <c r="J320" s="18"/>
      <c r="K320" s="18"/>
      <c r="L320" s="18"/>
      <c r="M320" s="18"/>
      <c r="N320" s="51"/>
      <c r="O320" s="14">
        <f>IF(Table1[[#This Row],[Date]]="",COUNTA(B321:$B$1005),0)</f>
        <v>0</v>
      </c>
      <c r="P320" s="14">
        <f>IF(COUNTA(Table1[[#This Row],[Payments]:[Receipts]])=0,0,(IF(COUNTA(Table1[[#This Row],[Payments]:[Receipts]])&gt;1,1,0)))</f>
        <v>0</v>
      </c>
      <c r="Q320" s="14">
        <f>IF(Table1[[#This Row],[Date]]="",0,IF(AND(Table1[[#This Row],[Date]]&gt;=$Q$2,Table1[[#This Row],[Date]]&lt;=$Q$3),0,1))</f>
        <v>0</v>
      </c>
      <c r="R320" s="14">
        <f>IF(Table1[[#This Row],[Payments]]="",0,IF(ISNUMBER(Table1[[#This Row],[Payments]]),0,1))</f>
        <v>0</v>
      </c>
      <c r="S320" s="14">
        <f>IF(Table1[[#This Row],[Receipts]]="",0,IF(ISNUMBER(Table1[[#This Row],[Receipts]]),0,1))</f>
        <v>0</v>
      </c>
      <c r="T320" s="14">
        <f>IF(LEN(Table1[[#This Row],[Second Ledger]])&gt;0,IF(TYPE(VLOOKUP(Table1[[#This Row],[Second Ledger]],$CZ:$CZ,1,FALSE))=16,1,0),0)</f>
        <v>0</v>
      </c>
      <c r="U320" s="14">
        <f>IF(Table1[[#This Row],[Date]]="",0,IF(Table1[[#This Row],[Voucher Type]]&gt;0,IF(TYPE(VLOOKUP(Table1[[#This Row],[Voucher Type]],Table1[[#All],[Voucher Type Master]],1,FALSE))=16,1,0),0))</f>
        <v>0</v>
      </c>
      <c r="V3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0" s="14">
        <f>IF(LEN(Table1[[#This Row],[Cost Centre]])&gt;0,IF(TYPE(VLOOKUP(Table1[[#This Row],[Cost Centre]],$DA:$DA,1,FALSE))=16,1,0),0)</f>
        <v>0</v>
      </c>
      <c r="X320" s="14">
        <f>Table1[[#This Row],[Payments]]-Table1[[#This Row],[Receipts]]</f>
        <v>0</v>
      </c>
      <c r="Y320" s="14"/>
      <c r="Z320" s="14"/>
      <c r="AA320" s="14"/>
      <c r="AB320" s="13"/>
      <c r="AC320" s="39"/>
      <c r="AD320" s="39"/>
      <c r="AE320" s="39"/>
      <c r="AF320" s="39"/>
      <c r="AG320" s="42"/>
      <c r="AH3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0" t="str">
        <f>IF(Table1[[#This Row],[Date]]="","",TEXT(Table1[[#This Row],[Date]],"yyyymmdd"))</f>
        <v/>
      </c>
      <c r="AJ320" t="str">
        <f>Table1[[#This Row],[Date2]]</f>
        <v/>
      </c>
      <c r="AK320" t="str">
        <f>IF(Table1[[#This Row],[Date]]="","",Table1[[#This Row],[Voucher Type]])</f>
        <v/>
      </c>
      <c r="AL320" t="str">
        <f>IF(Table1[[#This Row],[Date]]="","",Table1[[#This Row],[Voucher No]])</f>
        <v/>
      </c>
      <c r="AM320" t="str">
        <f>IF(Table1[[#This Row],[Date]]="","",Table1[[#This Row],[Narration]])</f>
        <v/>
      </c>
      <c r="AN320" t="str">
        <f>IF(Table1[[#This Row],[Date]]="","","tallytools-voucherentry-adhjadhh-"&amp;$AH$1&amp;ROW())</f>
        <v/>
      </c>
      <c r="AO320" t="str">
        <f>IF(Table1[[#This Row],[Date]]="","",$AH$1)</f>
        <v/>
      </c>
      <c r="AP320"/>
      <c r="AQ320" t="str">
        <f>IF(Table1[[#This Row],[Date]]="","","No")</f>
        <v/>
      </c>
      <c r="AR320" t="str">
        <f>IF(Table1[[#This Row],[Date]]="","",IF(Table1[[#This Row],[Net Amt]]&lt;0,"No","Yes"))</f>
        <v/>
      </c>
      <c r="AS320" t="str">
        <f>IF(Table1[[#This Row],[Date]]="","",Table1[[#This Row],[Second Ledger]])</f>
        <v/>
      </c>
      <c r="AT320" t="str">
        <f>IF(Table1[[#This Row],[Date]]="","",IF(Table1[[#This Row],[DP-1]]="Yes",-(Table1[[#This Row],[Payments]]+Table1[[#This Row],[Receipts]]),Table1[[#This Row],[Payments]]+Table1[[#This Row],[Receipts]]))</f>
        <v/>
      </c>
      <c r="AU320"/>
      <c r="AV320" t="str">
        <f>IF(Table1[[#This Row],[Bill Ref No]]="","",Table1[[#This Row],[Bill Ref No]])</f>
        <v/>
      </c>
      <c r="AW320" t="str">
        <f>IF(Table1[[#This Row],[Bill ref name]]="","","New Ref")</f>
        <v/>
      </c>
      <c r="AX320" t="str">
        <f>IF(Table1[[#This Row],[Bill ref name]]="","",Table1[[#This Row],[Amount-1]])</f>
        <v/>
      </c>
      <c r="AY320"/>
      <c r="AZ320"/>
      <c r="BA320" t="str">
        <f>IF(Table1[[#This Row],[Cost Centre]]="","","Primary Cost Category")</f>
        <v/>
      </c>
      <c r="BB320" t="str">
        <f>IF(Table1[[#This Row],[Cost Centre]]="","",Table1[[#This Row],[DP-1]])</f>
        <v/>
      </c>
      <c r="BC320"/>
      <c r="BD320" t="str">
        <f>IF(Table1[[#This Row],[Cost Centre]]="","",Table1[[#This Row],[Cost Centre]])</f>
        <v/>
      </c>
      <c r="BE320" t="str">
        <f>IF(Table1[[#This Row],[Cost Centre]]="","",Table1[[#This Row],[Amount-1]])</f>
        <v/>
      </c>
      <c r="BF320"/>
      <c r="BG320"/>
      <c r="BH320"/>
      <c r="BI320"/>
      <c r="BJ320" t="str">
        <f>IF(Table1[[#This Row],[Date]]="","","No")</f>
        <v/>
      </c>
      <c r="BK320" t="str">
        <f>IF(Table1[[#This Row],[Date]]="","",IF(Table1[[#This Row],[Net Amt]]&lt;0,"Yes","No"))</f>
        <v/>
      </c>
      <c r="BL320" t="str">
        <f>IF(Table1[[#This Row],[Date]]="","",$C$3)</f>
        <v/>
      </c>
      <c r="BM320" t="str">
        <f>IF(Table1[[#This Row],[Date]]="","",-Table1[[#This Row],[Amount-1]])</f>
        <v/>
      </c>
      <c r="BO320" t="str">
        <f>IF(Table1[[#This Row],[Transaction Type]]="","",Table1[[#This Row],[Transaction Type]])</f>
        <v/>
      </c>
      <c r="BP320" t="str">
        <f>IF(Table1[[#This Row],[Instrument No.]]="","",Table1[[#This Row],[Instrument No.]])</f>
        <v/>
      </c>
      <c r="BQ320" t="str">
        <f>IF(Table1[[#This Row],[Instrument No.]]="","",Table1[[#This Row],[Amount-2]])</f>
        <v/>
      </c>
      <c r="BR320" t="str">
        <f>IF(Table1[[#This Row],[Instrument date]]="","",TEXT(Table1[[#This Row],[Instrument date]],"yyyymmdd"))</f>
        <v/>
      </c>
      <c r="BU320" s="48"/>
      <c r="BV320" s="48"/>
    </row>
    <row r="321" spans="1:74">
      <c r="A321" s="16">
        <f t="shared" si="4"/>
        <v>316</v>
      </c>
      <c r="B321" s="17"/>
      <c r="C321" s="57"/>
      <c r="D321" s="61"/>
      <c r="E321" s="61"/>
      <c r="F321" s="57"/>
      <c r="G321" s="18"/>
      <c r="H3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1" s="18"/>
      <c r="J321" s="18"/>
      <c r="K321" s="18"/>
      <c r="L321" s="18"/>
      <c r="M321" s="18"/>
      <c r="N321" s="51"/>
      <c r="O321" s="14">
        <f>IF(Table1[[#This Row],[Date]]="",COUNTA(B322:$B$1005),0)</f>
        <v>0</v>
      </c>
      <c r="P321" s="14">
        <f>IF(COUNTA(Table1[[#This Row],[Payments]:[Receipts]])=0,0,(IF(COUNTA(Table1[[#This Row],[Payments]:[Receipts]])&gt;1,1,0)))</f>
        <v>0</v>
      </c>
      <c r="Q321" s="14">
        <f>IF(Table1[[#This Row],[Date]]="",0,IF(AND(Table1[[#This Row],[Date]]&gt;=$Q$2,Table1[[#This Row],[Date]]&lt;=$Q$3),0,1))</f>
        <v>0</v>
      </c>
      <c r="R321" s="14">
        <f>IF(Table1[[#This Row],[Payments]]="",0,IF(ISNUMBER(Table1[[#This Row],[Payments]]),0,1))</f>
        <v>0</v>
      </c>
      <c r="S321" s="14">
        <f>IF(Table1[[#This Row],[Receipts]]="",0,IF(ISNUMBER(Table1[[#This Row],[Receipts]]),0,1))</f>
        <v>0</v>
      </c>
      <c r="T321" s="14">
        <f>IF(LEN(Table1[[#This Row],[Second Ledger]])&gt;0,IF(TYPE(VLOOKUP(Table1[[#This Row],[Second Ledger]],$CZ:$CZ,1,FALSE))=16,1,0),0)</f>
        <v>0</v>
      </c>
      <c r="U321" s="14">
        <f>IF(Table1[[#This Row],[Date]]="",0,IF(Table1[[#This Row],[Voucher Type]]&gt;0,IF(TYPE(VLOOKUP(Table1[[#This Row],[Voucher Type]],Table1[[#All],[Voucher Type Master]],1,FALSE))=16,1,0),0))</f>
        <v>0</v>
      </c>
      <c r="V3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1" s="14">
        <f>IF(LEN(Table1[[#This Row],[Cost Centre]])&gt;0,IF(TYPE(VLOOKUP(Table1[[#This Row],[Cost Centre]],$DA:$DA,1,FALSE))=16,1,0),0)</f>
        <v>0</v>
      </c>
      <c r="X321" s="14">
        <f>Table1[[#This Row],[Payments]]-Table1[[#This Row],[Receipts]]</f>
        <v>0</v>
      </c>
      <c r="Y321" s="14"/>
      <c r="Z321" s="14"/>
      <c r="AA321" s="14"/>
      <c r="AB321" s="13"/>
      <c r="AC321" s="39"/>
      <c r="AD321" s="39"/>
      <c r="AE321" s="39"/>
      <c r="AF321" s="39"/>
      <c r="AG321" s="42"/>
      <c r="AH3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1" t="str">
        <f>IF(Table1[[#This Row],[Date]]="","",TEXT(Table1[[#This Row],[Date]],"yyyymmdd"))</f>
        <v/>
      </c>
      <c r="AJ321" t="str">
        <f>Table1[[#This Row],[Date2]]</f>
        <v/>
      </c>
      <c r="AK321" t="str">
        <f>IF(Table1[[#This Row],[Date]]="","",Table1[[#This Row],[Voucher Type]])</f>
        <v/>
      </c>
      <c r="AL321" t="str">
        <f>IF(Table1[[#This Row],[Date]]="","",Table1[[#This Row],[Voucher No]])</f>
        <v/>
      </c>
      <c r="AM321" t="str">
        <f>IF(Table1[[#This Row],[Date]]="","",Table1[[#This Row],[Narration]])</f>
        <v/>
      </c>
      <c r="AN321" t="str">
        <f>IF(Table1[[#This Row],[Date]]="","","tallytools-voucherentry-adhjadhh-"&amp;$AH$1&amp;ROW())</f>
        <v/>
      </c>
      <c r="AO321" t="str">
        <f>IF(Table1[[#This Row],[Date]]="","",$AH$1)</f>
        <v/>
      </c>
      <c r="AP321"/>
      <c r="AQ321" t="str">
        <f>IF(Table1[[#This Row],[Date]]="","","No")</f>
        <v/>
      </c>
      <c r="AR321" t="str">
        <f>IF(Table1[[#This Row],[Date]]="","",IF(Table1[[#This Row],[Net Amt]]&lt;0,"No","Yes"))</f>
        <v/>
      </c>
      <c r="AS321" t="str">
        <f>IF(Table1[[#This Row],[Date]]="","",Table1[[#This Row],[Second Ledger]])</f>
        <v/>
      </c>
      <c r="AT321" t="str">
        <f>IF(Table1[[#This Row],[Date]]="","",IF(Table1[[#This Row],[DP-1]]="Yes",-(Table1[[#This Row],[Payments]]+Table1[[#This Row],[Receipts]]),Table1[[#This Row],[Payments]]+Table1[[#This Row],[Receipts]]))</f>
        <v/>
      </c>
      <c r="AU321"/>
      <c r="AV321" t="str">
        <f>IF(Table1[[#This Row],[Bill Ref No]]="","",Table1[[#This Row],[Bill Ref No]])</f>
        <v/>
      </c>
      <c r="AW321" t="str">
        <f>IF(Table1[[#This Row],[Bill ref name]]="","","New Ref")</f>
        <v/>
      </c>
      <c r="AX321" t="str">
        <f>IF(Table1[[#This Row],[Bill ref name]]="","",Table1[[#This Row],[Amount-1]])</f>
        <v/>
      </c>
      <c r="AY321"/>
      <c r="AZ321"/>
      <c r="BA321" t="str">
        <f>IF(Table1[[#This Row],[Cost Centre]]="","","Primary Cost Category")</f>
        <v/>
      </c>
      <c r="BB321" t="str">
        <f>IF(Table1[[#This Row],[Cost Centre]]="","",Table1[[#This Row],[DP-1]])</f>
        <v/>
      </c>
      <c r="BC321"/>
      <c r="BD321" t="str">
        <f>IF(Table1[[#This Row],[Cost Centre]]="","",Table1[[#This Row],[Cost Centre]])</f>
        <v/>
      </c>
      <c r="BE321" t="str">
        <f>IF(Table1[[#This Row],[Cost Centre]]="","",Table1[[#This Row],[Amount-1]])</f>
        <v/>
      </c>
      <c r="BF321"/>
      <c r="BG321"/>
      <c r="BH321"/>
      <c r="BI321"/>
      <c r="BJ321" t="str">
        <f>IF(Table1[[#This Row],[Date]]="","","No")</f>
        <v/>
      </c>
      <c r="BK321" t="str">
        <f>IF(Table1[[#This Row],[Date]]="","",IF(Table1[[#This Row],[Net Amt]]&lt;0,"Yes","No"))</f>
        <v/>
      </c>
      <c r="BL321" t="str">
        <f>IF(Table1[[#This Row],[Date]]="","",$C$3)</f>
        <v/>
      </c>
      <c r="BM321" t="str">
        <f>IF(Table1[[#This Row],[Date]]="","",-Table1[[#This Row],[Amount-1]])</f>
        <v/>
      </c>
      <c r="BO321" t="str">
        <f>IF(Table1[[#This Row],[Transaction Type]]="","",Table1[[#This Row],[Transaction Type]])</f>
        <v/>
      </c>
      <c r="BP321" t="str">
        <f>IF(Table1[[#This Row],[Instrument No.]]="","",Table1[[#This Row],[Instrument No.]])</f>
        <v/>
      </c>
      <c r="BQ321" t="str">
        <f>IF(Table1[[#This Row],[Instrument No.]]="","",Table1[[#This Row],[Amount-2]])</f>
        <v/>
      </c>
      <c r="BR321" t="str">
        <f>IF(Table1[[#This Row],[Instrument date]]="","",TEXT(Table1[[#This Row],[Instrument date]],"yyyymmdd"))</f>
        <v/>
      </c>
      <c r="BU321" s="48"/>
      <c r="BV321" s="48"/>
    </row>
    <row r="322" spans="1:74">
      <c r="A322" s="16">
        <f t="shared" si="4"/>
        <v>317</v>
      </c>
      <c r="B322" s="17"/>
      <c r="C322" s="57"/>
      <c r="D322" s="61"/>
      <c r="E322" s="61"/>
      <c r="F322" s="57"/>
      <c r="G322" s="18"/>
      <c r="H3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2" s="18"/>
      <c r="J322" s="18"/>
      <c r="K322" s="18"/>
      <c r="L322" s="18"/>
      <c r="M322" s="18"/>
      <c r="N322" s="51"/>
      <c r="O322" s="14">
        <f>IF(Table1[[#This Row],[Date]]="",COUNTA(B323:$B$1005),0)</f>
        <v>0</v>
      </c>
      <c r="P322" s="14">
        <f>IF(COUNTA(Table1[[#This Row],[Payments]:[Receipts]])=0,0,(IF(COUNTA(Table1[[#This Row],[Payments]:[Receipts]])&gt;1,1,0)))</f>
        <v>0</v>
      </c>
      <c r="Q322" s="14">
        <f>IF(Table1[[#This Row],[Date]]="",0,IF(AND(Table1[[#This Row],[Date]]&gt;=$Q$2,Table1[[#This Row],[Date]]&lt;=$Q$3),0,1))</f>
        <v>0</v>
      </c>
      <c r="R322" s="14">
        <f>IF(Table1[[#This Row],[Payments]]="",0,IF(ISNUMBER(Table1[[#This Row],[Payments]]),0,1))</f>
        <v>0</v>
      </c>
      <c r="S322" s="14">
        <f>IF(Table1[[#This Row],[Receipts]]="",0,IF(ISNUMBER(Table1[[#This Row],[Receipts]]),0,1))</f>
        <v>0</v>
      </c>
      <c r="T322" s="14">
        <f>IF(LEN(Table1[[#This Row],[Second Ledger]])&gt;0,IF(TYPE(VLOOKUP(Table1[[#This Row],[Second Ledger]],$CZ:$CZ,1,FALSE))=16,1,0),0)</f>
        <v>0</v>
      </c>
      <c r="U322" s="14">
        <f>IF(Table1[[#This Row],[Date]]="",0,IF(Table1[[#This Row],[Voucher Type]]&gt;0,IF(TYPE(VLOOKUP(Table1[[#This Row],[Voucher Type]],Table1[[#All],[Voucher Type Master]],1,FALSE))=16,1,0),0))</f>
        <v>0</v>
      </c>
      <c r="V3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2" s="14">
        <f>IF(LEN(Table1[[#This Row],[Cost Centre]])&gt;0,IF(TYPE(VLOOKUP(Table1[[#This Row],[Cost Centre]],$DA:$DA,1,FALSE))=16,1,0),0)</f>
        <v>0</v>
      </c>
      <c r="X322" s="14">
        <f>Table1[[#This Row],[Payments]]-Table1[[#This Row],[Receipts]]</f>
        <v>0</v>
      </c>
      <c r="Y322" s="14"/>
      <c r="Z322" s="14"/>
      <c r="AA322" s="14"/>
      <c r="AB322" s="13"/>
      <c r="AC322" s="39"/>
      <c r="AD322" s="39"/>
      <c r="AE322" s="39"/>
      <c r="AF322" s="39"/>
      <c r="AG322" s="42"/>
      <c r="AH3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2" t="str">
        <f>IF(Table1[[#This Row],[Date]]="","",TEXT(Table1[[#This Row],[Date]],"yyyymmdd"))</f>
        <v/>
      </c>
      <c r="AJ322" t="str">
        <f>Table1[[#This Row],[Date2]]</f>
        <v/>
      </c>
      <c r="AK322" t="str">
        <f>IF(Table1[[#This Row],[Date]]="","",Table1[[#This Row],[Voucher Type]])</f>
        <v/>
      </c>
      <c r="AL322" t="str">
        <f>IF(Table1[[#This Row],[Date]]="","",Table1[[#This Row],[Voucher No]])</f>
        <v/>
      </c>
      <c r="AM322" t="str">
        <f>IF(Table1[[#This Row],[Date]]="","",Table1[[#This Row],[Narration]])</f>
        <v/>
      </c>
      <c r="AN322" t="str">
        <f>IF(Table1[[#This Row],[Date]]="","","tallytools-voucherentry-adhjadhh-"&amp;$AH$1&amp;ROW())</f>
        <v/>
      </c>
      <c r="AO322" t="str">
        <f>IF(Table1[[#This Row],[Date]]="","",$AH$1)</f>
        <v/>
      </c>
      <c r="AP322"/>
      <c r="AQ322" t="str">
        <f>IF(Table1[[#This Row],[Date]]="","","No")</f>
        <v/>
      </c>
      <c r="AR322" t="str">
        <f>IF(Table1[[#This Row],[Date]]="","",IF(Table1[[#This Row],[Net Amt]]&lt;0,"No","Yes"))</f>
        <v/>
      </c>
      <c r="AS322" t="str">
        <f>IF(Table1[[#This Row],[Date]]="","",Table1[[#This Row],[Second Ledger]])</f>
        <v/>
      </c>
      <c r="AT322" t="str">
        <f>IF(Table1[[#This Row],[Date]]="","",IF(Table1[[#This Row],[DP-1]]="Yes",-(Table1[[#This Row],[Payments]]+Table1[[#This Row],[Receipts]]),Table1[[#This Row],[Payments]]+Table1[[#This Row],[Receipts]]))</f>
        <v/>
      </c>
      <c r="AU322"/>
      <c r="AV322" t="str">
        <f>IF(Table1[[#This Row],[Bill Ref No]]="","",Table1[[#This Row],[Bill Ref No]])</f>
        <v/>
      </c>
      <c r="AW322" t="str">
        <f>IF(Table1[[#This Row],[Bill ref name]]="","","New Ref")</f>
        <v/>
      </c>
      <c r="AX322" t="str">
        <f>IF(Table1[[#This Row],[Bill ref name]]="","",Table1[[#This Row],[Amount-1]])</f>
        <v/>
      </c>
      <c r="AY322"/>
      <c r="AZ322"/>
      <c r="BA322" t="str">
        <f>IF(Table1[[#This Row],[Cost Centre]]="","","Primary Cost Category")</f>
        <v/>
      </c>
      <c r="BB322" t="str">
        <f>IF(Table1[[#This Row],[Cost Centre]]="","",Table1[[#This Row],[DP-1]])</f>
        <v/>
      </c>
      <c r="BC322"/>
      <c r="BD322" t="str">
        <f>IF(Table1[[#This Row],[Cost Centre]]="","",Table1[[#This Row],[Cost Centre]])</f>
        <v/>
      </c>
      <c r="BE322" t="str">
        <f>IF(Table1[[#This Row],[Cost Centre]]="","",Table1[[#This Row],[Amount-1]])</f>
        <v/>
      </c>
      <c r="BF322"/>
      <c r="BG322"/>
      <c r="BH322"/>
      <c r="BI322"/>
      <c r="BJ322" t="str">
        <f>IF(Table1[[#This Row],[Date]]="","","No")</f>
        <v/>
      </c>
      <c r="BK322" t="str">
        <f>IF(Table1[[#This Row],[Date]]="","",IF(Table1[[#This Row],[Net Amt]]&lt;0,"Yes","No"))</f>
        <v/>
      </c>
      <c r="BL322" t="str">
        <f>IF(Table1[[#This Row],[Date]]="","",$C$3)</f>
        <v/>
      </c>
      <c r="BM322" t="str">
        <f>IF(Table1[[#This Row],[Date]]="","",-Table1[[#This Row],[Amount-1]])</f>
        <v/>
      </c>
      <c r="BO322" t="str">
        <f>IF(Table1[[#This Row],[Transaction Type]]="","",Table1[[#This Row],[Transaction Type]])</f>
        <v/>
      </c>
      <c r="BP322" t="str">
        <f>IF(Table1[[#This Row],[Instrument No.]]="","",Table1[[#This Row],[Instrument No.]])</f>
        <v/>
      </c>
      <c r="BQ322" t="str">
        <f>IF(Table1[[#This Row],[Instrument No.]]="","",Table1[[#This Row],[Amount-2]])</f>
        <v/>
      </c>
      <c r="BR322" t="str">
        <f>IF(Table1[[#This Row],[Instrument date]]="","",TEXT(Table1[[#This Row],[Instrument date]],"yyyymmdd"))</f>
        <v/>
      </c>
      <c r="BU322" s="48"/>
      <c r="BV322" s="48"/>
    </row>
    <row r="323" spans="1:74">
      <c r="A323" s="16">
        <f t="shared" si="4"/>
        <v>318</v>
      </c>
      <c r="B323" s="17"/>
      <c r="C323" s="57"/>
      <c r="D323" s="61"/>
      <c r="E323" s="61"/>
      <c r="F323" s="57"/>
      <c r="G323" s="18"/>
      <c r="H3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3" s="18"/>
      <c r="J323" s="18"/>
      <c r="K323" s="18"/>
      <c r="L323" s="18"/>
      <c r="M323" s="18"/>
      <c r="N323" s="51"/>
      <c r="O323" s="14">
        <f>IF(Table1[[#This Row],[Date]]="",COUNTA(B324:$B$1005),0)</f>
        <v>0</v>
      </c>
      <c r="P323" s="14">
        <f>IF(COUNTA(Table1[[#This Row],[Payments]:[Receipts]])=0,0,(IF(COUNTA(Table1[[#This Row],[Payments]:[Receipts]])&gt;1,1,0)))</f>
        <v>0</v>
      </c>
      <c r="Q323" s="14">
        <f>IF(Table1[[#This Row],[Date]]="",0,IF(AND(Table1[[#This Row],[Date]]&gt;=$Q$2,Table1[[#This Row],[Date]]&lt;=$Q$3),0,1))</f>
        <v>0</v>
      </c>
      <c r="R323" s="14">
        <f>IF(Table1[[#This Row],[Payments]]="",0,IF(ISNUMBER(Table1[[#This Row],[Payments]]),0,1))</f>
        <v>0</v>
      </c>
      <c r="S323" s="14">
        <f>IF(Table1[[#This Row],[Receipts]]="",0,IF(ISNUMBER(Table1[[#This Row],[Receipts]]),0,1))</f>
        <v>0</v>
      </c>
      <c r="T323" s="14">
        <f>IF(LEN(Table1[[#This Row],[Second Ledger]])&gt;0,IF(TYPE(VLOOKUP(Table1[[#This Row],[Second Ledger]],$CZ:$CZ,1,FALSE))=16,1,0),0)</f>
        <v>0</v>
      </c>
      <c r="U323" s="14">
        <f>IF(Table1[[#This Row],[Date]]="",0,IF(Table1[[#This Row],[Voucher Type]]&gt;0,IF(TYPE(VLOOKUP(Table1[[#This Row],[Voucher Type]],Table1[[#All],[Voucher Type Master]],1,FALSE))=16,1,0),0))</f>
        <v>0</v>
      </c>
      <c r="V3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3" s="14">
        <f>IF(LEN(Table1[[#This Row],[Cost Centre]])&gt;0,IF(TYPE(VLOOKUP(Table1[[#This Row],[Cost Centre]],$DA:$DA,1,FALSE))=16,1,0),0)</f>
        <v>0</v>
      </c>
      <c r="X323" s="14">
        <f>Table1[[#This Row],[Payments]]-Table1[[#This Row],[Receipts]]</f>
        <v>0</v>
      </c>
      <c r="Y323" s="14"/>
      <c r="Z323" s="14"/>
      <c r="AA323" s="14"/>
      <c r="AB323" s="13"/>
      <c r="AC323" s="39"/>
      <c r="AD323" s="39"/>
      <c r="AE323" s="39"/>
      <c r="AF323" s="39"/>
      <c r="AG323" s="42"/>
      <c r="AH3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3" t="str">
        <f>IF(Table1[[#This Row],[Date]]="","",TEXT(Table1[[#This Row],[Date]],"yyyymmdd"))</f>
        <v/>
      </c>
      <c r="AJ323" t="str">
        <f>Table1[[#This Row],[Date2]]</f>
        <v/>
      </c>
      <c r="AK323" t="str">
        <f>IF(Table1[[#This Row],[Date]]="","",Table1[[#This Row],[Voucher Type]])</f>
        <v/>
      </c>
      <c r="AL323" t="str">
        <f>IF(Table1[[#This Row],[Date]]="","",Table1[[#This Row],[Voucher No]])</f>
        <v/>
      </c>
      <c r="AM323" t="str">
        <f>IF(Table1[[#This Row],[Date]]="","",Table1[[#This Row],[Narration]])</f>
        <v/>
      </c>
      <c r="AN323" t="str">
        <f>IF(Table1[[#This Row],[Date]]="","","tallytools-voucherentry-adhjadhh-"&amp;$AH$1&amp;ROW())</f>
        <v/>
      </c>
      <c r="AO323" t="str">
        <f>IF(Table1[[#This Row],[Date]]="","",$AH$1)</f>
        <v/>
      </c>
      <c r="AP323"/>
      <c r="AQ323" t="str">
        <f>IF(Table1[[#This Row],[Date]]="","","No")</f>
        <v/>
      </c>
      <c r="AR323" t="str">
        <f>IF(Table1[[#This Row],[Date]]="","",IF(Table1[[#This Row],[Net Amt]]&lt;0,"No","Yes"))</f>
        <v/>
      </c>
      <c r="AS323" t="str">
        <f>IF(Table1[[#This Row],[Date]]="","",Table1[[#This Row],[Second Ledger]])</f>
        <v/>
      </c>
      <c r="AT323" t="str">
        <f>IF(Table1[[#This Row],[Date]]="","",IF(Table1[[#This Row],[DP-1]]="Yes",-(Table1[[#This Row],[Payments]]+Table1[[#This Row],[Receipts]]),Table1[[#This Row],[Payments]]+Table1[[#This Row],[Receipts]]))</f>
        <v/>
      </c>
      <c r="AU323"/>
      <c r="AV323" t="str">
        <f>IF(Table1[[#This Row],[Bill Ref No]]="","",Table1[[#This Row],[Bill Ref No]])</f>
        <v/>
      </c>
      <c r="AW323" t="str">
        <f>IF(Table1[[#This Row],[Bill ref name]]="","","New Ref")</f>
        <v/>
      </c>
      <c r="AX323" t="str">
        <f>IF(Table1[[#This Row],[Bill ref name]]="","",Table1[[#This Row],[Amount-1]])</f>
        <v/>
      </c>
      <c r="AY323"/>
      <c r="AZ323"/>
      <c r="BA323" t="str">
        <f>IF(Table1[[#This Row],[Cost Centre]]="","","Primary Cost Category")</f>
        <v/>
      </c>
      <c r="BB323" t="str">
        <f>IF(Table1[[#This Row],[Cost Centre]]="","",Table1[[#This Row],[DP-1]])</f>
        <v/>
      </c>
      <c r="BC323"/>
      <c r="BD323" t="str">
        <f>IF(Table1[[#This Row],[Cost Centre]]="","",Table1[[#This Row],[Cost Centre]])</f>
        <v/>
      </c>
      <c r="BE323" t="str">
        <f>IF(Table1[[#This Row],[Cost Centre]]="","",Table1[[#This Row],[Amount-1]])</f>
        <v/>
      </c>
      <c r="BF323"/>
      <c r="BG323"/>
      <c r="BH323"/>
      <c r="BI323"/>
      <c r="BJ323" t="str">
        <f>IF(Table1[[#This Row],[Date]]="","","No")</f>
        <v/>
      </c>
      <c r="BK323" t="str">
        <f>IF(Table1[[#This Row],[Date]]="","",IF(Table1[[#This Row],[Net Amt]]&lt;0,"Yes","No"))</f>
        <v/>
      </c>
      <c r="BL323" t="str">
        <f>IF(Table1[[#This Row],[Date]]="","",$C$3)</f>
        <v/>
      </c>
      <c r="BM323" t="str">
        <f>IF(Table1[[#This Row],[Date]]="","",-Table1[[#This Row],[Amount-1]])</f>
        <v/>
      </c>
      <c r="BO323" t="str">
        <f>IF(Table1[[#This Row],[Transaction Type]]="","",Table1[[#This Row],[Transaction Type]])</f>
        <v/>
      </c>
      <c r="BP323" t="str">
        <f>IF(Table1[[#This Row],[Instrument No.]]="","",Table1[[#This Row],[Instrument No.]])</f>
        <v/>
      </c>
      <c r="BQ323" t="str">
        <f>IF(Table1[[#This Row],[Instrument No.]]="","",Table1[[#This Row],[Amount-2]])</f>
        <v/>
      </c>
      <c r="BR323" t="str">
        <f>IF(Table1[[#This Row],[Instrument date]]="","",TEXT(Table1[[#This Row],[Instrument date]],"yyyymmdd"))</f>
        <v/>
      </c>
      <c r="BU323" s="48"/>
      <c r="BV323" s="48"/>
    </row>
    <row r="324" spans="1:74">
      <c r="A324" s="16">
        <f t="shared" si="4"/>
        <v>319</v>
      </c>
      <c r="B324" s="17"/>
      <c r="C324" s="57"/>
      <c r="D324" s="61"/>
      <c r="E324" s="61"/>
      <c r="F324" s="57"/>
      <c r="G324" s="18"/>
      <c r="H3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4" s="18"/>
      <c r="J324" s="18"/>
      <c r="K324" s="18"/>
      <c r="L324" s="18"/>
      <c r="M324" s="18"/>
      <c r="N324" s="51"/>
      <c r="O324" s="14">
        <f>IF(Table1[[#This Row],[Date]]="",COUNTA(B325:$B$1005),0)</f>
        <v>0</v>
      </c>
      <c r="P324" s="14">
        <f>IF(COUNTA(Table1[[#This Row],[Payments]:[Receipts]])=0,0,(IF(COUNTA(Table1[[#This Row],[Payments]:[Receipts]])&gt;1,1,0)))</f>
        <v>0</v>
      </c>
      <c r="Q324" s="14">
        <f>IF(Table1[[#This Row],[Date]]="",0,IF(AND(Table1[[#This Row],[Date]]&gt;=$Q$2,Table1[[#This Row],[Date]]&lt;=$Q$3),0,1))</f>
        <v>0</v>
      </c>
      <c r="R324" s="14">
        <f>IF(Table1[[#This Row],[Payments]]="",0,IF(ISNUMBER(Table1[[#This Row],[Payments]]),0,1))</f>
        <v>0</v>
      </c>
      <c r="S324" s="14">
        <f>IF(Table1[[#This Row],[Receipts]]="",0,IF(ISNUMBER(Table1[[#This Row],[Receipts]]),0,1))</f>
        <v>0</v>
      </c>
      <c r="T324" s="14">
        <f>IF(LEN(Table1[[#This Row],[Second Ledger]])&gt;0,IF(TYPE(VLOOKUP(Table1[[#This Row],[Second Ledger]],$CZ:$CZ,1,FALSE))=16,1,0),0)</f>
        <v>0</v>
      </c>
      <c r="U324" s="14">
        <f>IF(Table1[[#This Row],[Date]]="",0,IF(Table1[[#This Row],[Voucher Type]]&gt;0,IF(TYPE(VLOOKUP(Table1[[#This Row],[Voucher Type]],Table1[[#All],[Voucher Type Master]],1,FALSE))=16,1,0),0))</f>
        <v>0</v>
      </c>
      <c r="V3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4" s="14">
        <f>IF(LEN(Table1[[#This Row],[Cost Centre]])&gt;0,IF(TYPE(VLOOKUP(Table1[[#This Row],[Cost Centre]],$DA:$DA,1,FALSE))=16,1,0),0)</f>
        <v>0</v>
      </c>
      <c r="X324" s="14">
        <f>Table1[[#This Row],[Payments]]-Table1[[#This Row],[Receipts]]</f>
        <v>0</v>
      </c>
      <c r="Y324" s="14"/>
      <c r="Z324" s="14"/>
      <c r="AA324" s="14"/>
      <c r="AB324" s="13"/>
      <c r="AC324" s="39"/>
      <c r="AD324" s="39"/>
      <c r="AE324" s="39"/>
      <c r="AF324" s="39"/>
      <c r="AG324" s="42"/>
      <c r="AH3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4" t="str">
        <f>IF(Table1[[#This Row],[Date]]="","",TEXT(Table1[[#This Row],[Date]],"yyyymmdd"))</f>
        <v/>
      </c>
      <c r="AJ324" t="str">
        <f>Table1[[#This Row],[Date2]]</f>
        <v/>
      </c>
      <c r="AK324" t="str">
        <f>IF(Table1[[#This Row],[Date]]="","",Table1[[#This Row],[Voucher Type]])</f>
        <v/>
      </c>
      <c r="AL324" t="str">
        <f>IF(Table1[[#This Row],[Date]]="","",Table1[[#This Row],[Voucher No]])</f>
        <v/>
      </c>
      <c r="AM324" t="str">
        <f>IF(Table1[[#This Row],[Date]]="","",Table1[[#This Row],[Narration]])</f>
        <v/>
      </c>
      <c r="AN324" t="str">
        <f>IF(Table1[[#This Row],[Date]]="","","tallytools-voucherentry-adhjadhh-"&amp;$AH$1&amp;ROW())</f>
        <v/>
      </c>
      <c r="AO324" t="str">
        <f>IF(Table1[[#This Row],[Date]]="","",$AH$1)</f>
        <v/>
      </c>
      <c r="AP324"/>
      <c r="AQ324" t="str">
        <f>IF(Table1[[#This Row],[Date]]="","","No")</f>
        <v/>
      </c>
      <c r="AR324" t="str">
        <f>IF(Table1[[#This Row],[Date]]="","",IF(Table1[[#This Row],[Net Amt]]&lt;0,"No","Yes"))</f>
        <v/>
      </c>
      <c r="AS324" t="str">
        <f>IF(Table1[[#This Row],[Date]]="","",Table1[[#This Row],[Second Ledger]])</f>
        <v/>
      </c>
      <c r="AT324" t="str">
        <f>IF(Table1[[#This Row],[Date]]="","",IF(Table1[[#This Row],[DP-1]]="Yes",-(Table1[[#This Row],[Payments]]+Table1[[#This Row],[Receipts]]),Table1[[#This Row],[Payments]]+Table1[[#This Row],[Receipts]]))</f>
        <v/>
      </c>
      <c r="AU324"/>
      <c r="AV324" t="str">
        <f>IF(Table1[[#This Row],[Bill Ref No]]="","",Table1[[#This Row],[Bill Ref No]])</f>
        <v/>
      </c>
      <c r="AW324" t="str">
        <f>IF(Table1[[#This Row],[Bill ref name]]="","","New Ref")</f>
        <v/>
      </c>
      <c r="AX324" t="str">
        <f>IF(Table1[[#This Row],[Bill ref name]]="","",Table1[[#This Row],[Amount-1]])</f>
        <v/>
      </c>
      <c r="AY324"/>
      <c r="AZ324"/>
      <c r="BA324" t="str">
        <f>IF(Table1[[#This Row],[Cost Centre]]="","","Primary Cost Category")</f>
        <v/>
      </c>
      <c r="BB324" t="str">
        <f>IF(Table1[[#This Row],[Cost Centre]]="","",Table1[[#This Row],[DP-1]])</f>
        <v/>
      </c>
      <c r="BC324"/>
      <c r="BD324" t="str">
        <f>IF(Table1[[#This Row],[Cost Centre]]="","",Table1[[#This Row],[Cost Centre]])</f>
        <v/>
      </c>
      <c r="BE324" t="str">
        <f>IF(Table1[[#This Row],[Cost Centre]]="","",Table1[[#This Row],[Amount-1]])</f>
        <v/>
      </c>
      <c r="BF324"/>
      <c r="BG324"/>
      <c r="BH324"/>
      <c r="BI324"/>
      <c r="BJ324" t="str">
        <f>IF(Table1[[#This Row],[Date]]="","","No")</f>
        <v/>
      </c>
      <c r="BK324" t="str">
        <f>IF(Table1[[#This Row],[Date]]="","",IF(Table1[[#This Row],[Net Amt]]&lt;0,"Yes","No"))</f>
        <v/>
      </c>
      <c r="BL324" t="str">
        <f>IF(Table1[[#This Row],[Date]]="","",$C$3)</f>
        <v/>
      </c>
      <c r="BM324" t="str">
        <f>IF(Table1[[#This Row],[Date]]="","",-Table1[[#This Row],[Amount-1]])</f>
        <v/>
      </c>
      <c r="BO324" t="str">
        <f>IF(Table1[[#This Row],[Transaction Type]]="","",Table1[[#This Row],[Transaction Type]])</f>
        <v/>
      </c>
      <c r="BP324" t="str">
        <f>IF(Table1[[#This Row],[Instrument No.]]="","",Table1[[#This Row],[Instrument No.]])</f>
        <v/>
      </c>
      <c r="BQ324" t="str">
        <f>IF(Table1[[#This Row],[Instrument No.]]="","",Table1[[#This Row],[Amount-2]])</f>
        <v/>
      </c>
      <c r="BR324" t="str">
        <f>IF(Table1[[#This Row],[Instrument date]]="","",TEXT(Table1[[#This Row],[Instrument date]],"yyyymmdd"))</f>
        <v/>
      </c>
      <c r="BU324" s="48"/>
      <c r="BV324" s="48"/>
    </row>
    <row r="325" spans="1:74">
      <c r="A325" s="16">
        <f t="shared" si="4"/>
        <v>320</v>
      </c>
      <c r="B325" s="17"/>
      <c r="C325" s="57"/>
      <c r="D325" s="61"/>
      <c r="E325" s="61"/>
      <c r="F325" s="57"/>
      <c r="G325" s="18"/>
      <c r="H3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5" s="18"/>
      <c r="J325" s="18"/>
      <c r="K325" s="18"/>
      <c r="L325" s="18"/>
      <c r="M325" s="18"/>
      <c r="N325" s="51"/>
      <c r="O325" s="14">
        <f>IF(Table1[[#This Row],[Date]]="",COUNTA(B326:$B$1005),0)</f>
        <v>0</v>
      </c>
      <c r="P325" s="14">
        <f>IF(COUNTA(Table1[[#This Row],[Payments]:[Receipts]])=0,0,(IF(COUNTA(Table1[[#This Row],[Payments]:[Receipts]])&gt;1,1,0)))</f>
        <v>0</v>
      </c>
      <c r="Q325" s="14">
        <f>IF(Table1[[#This Row],[Date]]="",0,IF(AND(Table1[[#This Row],[Date]]&gt;=$Q$2,Table1[[#This Row],[Date]]&lt;=$Q$3),0,1))</f>
        <v>0</v>
      </c>
      <c r="R325" s="14">
        <f>IF(Table1[[#This Row],[Payments]]="",0,IF(ISNUMBER(Table1[[#This Row],[Payments]]),0,1))</f>
        <v>0</v>
      </c>
      <c r="S325" s="14">
        <f>IF(Table1[[#This Row],[Receipts]]="",0,IF(ISNUMBER(Table1[[#This Row],[Receipts]]),0,1))</f>
        <v>0</v>
      </c>
      <c r="T325" s="14">
        <f>IF(LEN(Table1[[#This Row],[Second Ledger]])&gt;0,IF(TYPE(VLOOKUP(Table1[[#This Row],[Second Ledger]],$CZ:$CZ,1,FALSE))=16,1,0),0)</f>
        <v>0</v>
      </c>
      <c r="U325" s="14">
        <f>IF(Table1[[#This Row],[Date]]="",0,IF(Table1[[#This Row],[Voucher Type]]&gt;0,IF(TYPE(VLOOKUP(Table1[[#This Row],[Voucher Type]],Table1[[#All],[Voucher Type Master]],1,FALSE))=16,1,0),0))</f>
        <v>0</v>
      </c>
      <c r="V3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5" s="14">
        <f>IF(LEN(Table1[[#This Row],[Cost Centre]])&gt;0,IF(TYPE(VLOOKUP(Table1[[#This Row],[Cost Centre]],$DA:$DA,1,FALSE))=16,1,0),0)</f>
        <v>0</v>
      </c>
      <c r="X325" s="14">
        <f>Table1[[#This Row],[Payments]]-Table1[[#This Row],[Receipts]]</f>
        <v>0</v>
      </c>
      <c r="Y325" s="14"/>
      <c r="Z325" s="14"/>
      <c r="AA325" s="14"/>
      <c r="AB325" s="13"/>
      <c r="AC325" s="39"/>
      <c r="AD325" s="39"/>
      <c r="AE325" s="39"/>
      <c r="AF325" s="39"/>
      <c r="AG325" s="42"/>
      <c r="AH3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5" t="str">
        <f>IF(Table1[[#This Row],[Date]]="","",TEXT(Table1[[#This Row],[Date]],"yyyymmdd"))</f>
        <v/>
      </c>
      <c r="AJ325" t="str">
        <f>Table1[[#This Row],[Date2]]</f>
        <v/>
      </c>
      <c r="AK325" t="str">
        <f>IF(Table1[[#This Row],[Date]]="","",Table1[[#This Row],[Voucher Type]])</f>
        <v/>
      </c>
      <c r="AL325" t="str">
        <f>IF(Table1[[#This Row],[Date]]="","",Table1[[#This Row],[Voucher No]])</f>
        <v/>
      </c>
      <c r="AM325" t="str">
        <f>IF(Table1[[#This Row],[Date]]="","",Table1[[#This Row],[Narration]])</f>
        <v/>
      </c>
      <c r="AN325" t="str">
        <f>IF(Table1[[#This Row],[Date]]="","","tallytools-voucherentry-adhjadhh-"&amp;$AH$1&amp;ROW())</f>
        <v/>
      </c>
      <c r="AO325" t="str">
        <f>IF(Table1[[#This Row],[Date]]="","",$AH$1)</f>
        <v/>
      </c>
      <c r="AP325"/>
      <c r="AQ325" t="str">
        <f>IF(Table1[[#This Row],[Date]]="","","No")</f>
        <v/>
      </c>
      <c r="AR325" t="str">
        <f>IF(Table1[[#This Row],[Date]]="","",IF(Table1[[#This Row],[Net Amt]]&lt;0,"No","Yes"))</f>
        <v/>
      </c>
      <c r="AS325" t="str">
        <f>IF(Table1[[#This Row],[Date]]="","",Table1[[#This Row],[Second Ledger]])</f>
        <v/>
      </c>
      <c r="AT325" t="str">
        <f>IF(Table1[[#This Row],[Date]]="","",IF(Table1[[#This Row],[DP-1]]="Yes",-(Table1[[#This Row],[Payments]]+Table1[[#This Row],[Receipts]]),Table1[[#This Row],[Payments]]+Table1[[#This Row],[Receipts]]))</f>
        <v/>
      </c>
      <c r="AU325"/>
      <c r="AV325" t="str">
        <f>IF(Table1[[#This Row],[Bill Ref No]]="","",Table1[[#This Row],[Bill Ref No]])</f>
        <v/>
      </c>
      <c r="AW325" t="str">
        <f>IF(Table1[[#This Row],[Bill ref name]]="","","New Ref")</f>
        <v/>
      </c>
      <c r="AX325" t="str">
        <f>IF(Table1[[#This Row],[Bill ref name]]="","",Table1[[#This Row],[Amount-1]])</f>
        <v/>
      </c>
      <c r="AY325"/>
      <c r="AZ325"/>
      <c r="BA325" t="str">
        <f>IF(Table1[[#This Row],[Cost Centre]]="","","Primary Cost Category")</f>
        <v/>
      </c>
      <c r="BB325" t="str">
        <f>IF(Table1[[#This Row],[Cost Centre]]="","",Table1[[#This Row],[DP-1]])</f>
        <v/>
      </c>
      <c r="BC325"/>
      <c r="BD325" t="str">
        <f>IF(Table1[[#This Row],[Cost Centre]]="","",Table1[[#This Row],[Cost Centre]])</f>
        <v/>
      </c>
      <c r="BE325" t="str">
        <f>IF(Table1[[#This Row],[Cost Centre]]="","",Table1[[#This Row],[Amount-1]])</f>
        <v/>
      </c>
      <c r="BF325"/>
      <c r="BG325"/>
      <c r="BH325"/>
      <c r="BI325"/>
      <c r="BJ325" t="str">
        <f>IF(Table1[[#This Row],[Date]]="","","No")</f>
        <v/>
      </c>
      <c r="BK325" t="str">
        <f>IF(Table1[[#This Row],[Date]]="","",IF(Table1[[#This Row],[Net Amt]]&lt;0,"Yes","No"))</f>
        <v/>
      </c>
      <c r="BL325" t="str">
        <f>IF(Table1[[#This Row],[Date]]="","",$C$3)</f>
        <v/>
      </c>
      <c r="BM325" t="str">
        <f>IF(Table1[[#This Row],[Date]]="","",-Table1[[#This Row],[Amount-1]])</f>
        <v/>
      </c>
      <c r="BO325" t="str">
        <f>IF(Table1[[#This Row],[Transaction Type]]="","",Table1[[#This Row],[Transaction Type]])</f>
        <v/>
      </c>
      <c r="BP325" t="str">
        <f>IF(Table1[[#This Row],[Instrument No.]]="","",Table1[[#This Row],[Instrument No.]])</f>
        <v/>
      </c>
      <c r="BQ325" t="str">
        <f>IF(Table1[[#This Row],[Instrument No.]]="","",Table1[[#This Row],[Amount-2]])</f>
        <v/>
      </c>
      <c r="BR325" t="str">
        <f>IF(Table1[[#This Row],[Instrument date]]="","",TEXT(Table1[[#This Row],[Instrument date]],"yyyymmdd"))</f>
        <v/>
      </c>
      <c r="BU325" s="48"/>
      <c r="BV325" s="48"/>
    </row>
    <row r="326" spans="1:74">
      <c r="A326" s="16">
        <f t="shared" si="4"/>
        <v>321</v>
      </c>
      <c r="B326" s="17"/>
      <c r="C326" s="57"/>
      <c r="D326" s="61"/>
      <c r="E326" s="61"/>
      <c r="F326" s="57"/>
      <c r="G326" s="18"/>
      <c r="H3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6" s="18"/>
      <c r="J326" s="18"/>
      <c r="K326" s="18"/>
      <c r="L326" s="18"/>
      <c r="M326" s="18"/>
      <c r="N326" s="51"/>
      <c r="O326" s="14">
        <f>IF(Table1[[#This Row],[Date]]="",COUNTA(B327:$B$1005),0)</f>
        <v>0</v>
      </c>
      <c r="P326" s="14">
        <f>IF(COUNTA(Table1[[#This Row],[Payments]:[Receipts]])=0,0,(IF(COUNTA(Table1[[#This Row],[Payments]:[Receipts]])&gt;1,1,0)))</f>
        <v>0</v>
      </c>
      <c r="Q326" s="14">
        <f>IF(Table1[[#This Row],[Date]]="",0,IF(AND(Table1[[#This Row],[Date]]&gt;=$Q$2,Table1[[#This Row],[Date]]&lt;=$Q$3),0,1))</f>
        <v>0</v>
      </c>
      <c r="R326" s="14">
        <f>IF(Table1[[#This Row],[Payments]]="",0,IF(ISNUMBER(Table1[[#This Row],[Payments]]),0,1))</f>
        <v>0</v>
      </c>
      <c r="S326" s="14">
        <f>IF(Table1[[#This Row],[Receipts]]="",0,IF(ISNUMBER(Table1[[#This Row],[Receipts]]),0,1))</f>
        <v>0</v>
      </c>
      <c r="T326" s="14">
        <f>IF(LEN(Table1[[#This Row],[Second Ledger]])&gt;0,IF(TYPE(VLOOKUP(Table1[[#This Row],[Second Ledger]],$CZ:$CZ,1,FALSE))=16,1,0),0)</f>
        <v>0</v>
      </c>
      <c r="U326" s="14">
        <f>IF(Table1[[#This Row],[Date]]="",0,IF(Table1[[#This Row],[Voucher Type]]&gt;0,IF(TYPE(VLOOKUP(Table1[[#This Row],[Voucher Type]],Table1[[#All],[Voucher Type Master]],1,FALSE))=16,1,0),0))</f>
        <v>0</v>
      </c>
      <c r="V3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6" s="14">
        <f>IF(LEN(Table1[[#This Row],[Cost Centre]])&gt;0,IF(TYPE(VLOOKUP(Table1[[#This Row],[Cost Centre]],$DA:$DA,1,FALSE))=16,1,0),0)</f>
        <v>0</v>
      </c>
      <c r="X326" s="14">
        <f>Table1[[#This Row],[Payments]]-Table1[[#This Row],[Receipts]]</f>
        <v>0</v>
      </c>
      <c r="Y326" s="14"/>
      <c r="Z326" s="14"/>
      <c r="AA326" s="14"/>
      <c r="AB326" s="13"/>
      <c r="AC326" s="39"/>
      <c r="AD326" s="39"/>
      <c r="AE326" s="39"/>
      <c r="AF326" s="39"/>
      <c r="AG326" s="42"/>
      <c r="AH3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6" t="str">
        <f>IF(Table1[[#This Row],[Date]]="","",TEXT(Table1[[#This Row],[Date]],"yyyymmdd"))</f>
        <v/>
      </c>
      <c r="AJ326" t="str">
        <f>Table1[[#This Row],[Date2]]</f>
        <v/>
      </c>
      <c r="AK326" t="str">
        <f>IF(Table1[[#This Row],[Date]]="","",Table1[[#This Row],[Voucher Type]])</f>
        <v/>
      </c>
      <c r="AL326" t="str">
        <f>IF(Table1[[#This Row],[Date]]="","",Table1[[#This Row],[Voucher No]])</f>
        <v/>
      </c>
      <c r="AM326" t="str">
        <f>IF(Table1[[#This Row],[Date]]="","",Table1[[#This Row],[Narration]])</f>
        <v/>
      </c>
      <c r="AN326" t="str">
        <f>IF(Table1[[#This Row],[Date]]="","","tallytools-voucherentry-adhjadhh-"&amp;$AH$1&amp;ROW())</f>
        <v/>
      </c>
      <c r="AO326" t="str">
        <f>IF(Table1[[#This Row],[Date]]="","",$AH$1)</f>
        <v/>
      </c>
      <c r="AP326"/>
      <c r="AQ326" t="str">
        <f>IF(Table1[[#This Row],[Date]]="","","No")</f>
        <v/>
      </c>
      <c r="AR326" t="str">
        <f>IF(Table1[[#This Row],[Date]]="","",IF(Table1[[#This Row],[Net Amt]]&lt;0,"No","Yes"))</f>
        <v/>
      </c>
      <c r="AS326" t="str">
        <f>IF(Table1[[#This Row],[Date]]="","",Table1[[#This Row],[Second Ledger]])</f>
        <v/>
      </c>
      <c r="AT326" t="str">
        <f>IF(Table1[[#This Row],[Date]]="","",IF(Table1[[#This Row],[DP-1]]="Yes",-(Table1[[#This Row],[Payments]]+Table1[[#This Row],[Receipts]]),Table1[[#This Row],[Payments]]+Table1[[#This Row],[Receipts]]))</f>
        <v/>
      </c>
      <c r="AU326"/>
      <c r="AV326" t="str">
        <f>IF(Table1[[#This Row],[Bill Ref No]]="","",Table1[[#This Row],[Bill Ref No]])</f>
        <v/>
      </c>
      <c r="AW326" t="str">
        <f>IF(Table1[[#This Row],[Bill ref name]]="","","New Ref")</f>
        <v/>
      </c>
      <c r="AX326" t="str">
        <f>IF(Table1[[#This Row],[Bill ref name]]="","",Table1[[#This Row],[Amount-1]])</f>
        <v/>
      </c>
      <c r="AY326"/>
      <c r="AZ326"/>
      <c r="BA326" t="str">
        <f>IF(Table1[[#This Row],[Cost Centre]]="","","Primary Cost Category")</f>
        <v/>
      </c>
      <c r="BB326" t="str">
        <f>IF(Table1[[#This Row],[Cost Centre]]="","",Table1[[#This Row],[DP-1]])</f>
        <v/>
      </c>
      <c r="BC326"/>
      <c r="BD326" t="str">
        <f>IF(Table1[[#This Row],[Cost Centre]]="","",Table1[[#This Row],[Cost Centre]])</f>
        <v/>
      </c>
      <c r="BE326" t="str">
        <f>IF(Table1[[#This Row],[Cost Centre]]="","",Table1[[#This Row],[Amount-1]])</f>
        <v/>
      </c>
      <c r="BF326"/>
      <c r="BG326"/>
      <c r="BH326"/>
      <c r="BI326"/>
      <c r="BJ326" t="str">
        <f>IF(Table1[[#This Row],[Date]]="","","No")</f>
        <v/>
      </c>
      <c r="BK326" t="str">
        <f>IF(Table1[[#This Row],[Date]]="","",IF(Table1[[#This Row],[Net Amt]]&lt;0,"Yes","No"))</f>
        <v/>
      </c>
      <c r="BL326" t="str">
        <f>IF(Table1[[#This Row],[Date]]="","",$C$3)</f>
        <v/>
      </c>
      <c r="BM326" t="str">
        <f>IF(Table1[[#This Row],[Date]]="","",-Table1[[#This Row],[Amount-1]])</f>
        <v/>
      </c>
      <c r="BO326" t="str">
        <f>IF(Table1[[#This Row],[Transaction Type]]="","",Table1[[#This Row],[Transaction Type]])</f>
        <v/>
      </c>
      <c r="BP326" t="str">
        <f>IF(Table1[[#This Row],[Instrument No.]]="","",Table1[[#This Row],[Instrument No.]])</f>
        <v/>
      </c>
      <c r="BQ326" t="str">
        <f>IF(Table1[[#This Row],[Instrument No.]]="","",Table1[[#This Row],[Amount-2]])</f>
        <v/>
      </c>
      <c r="BR326" t="str">
        <f>IF(Table1[[#This Row],[Instrument date]]="","",TEXT(Table1[[#This Row],[Instrument date]],"yyyymmdd"))</f>
        <v/>
      </c>
      <c r="BU326" s="48"/>
      <c r="BV326" s="48"/>
    </row>
    <row r="327" spans="1:74">
      <c r="A327" s="16">
        <f t="shared" si="4"/>
        <v>322</v>
      </c>
      <c r="B327" s="17"/>
      <c r="C327" s="57"/>
      <c r="D327" s="61"/>
      <c r="E327" s="61"/>
      <c r="F327" s="57"/>
      <c r="G327" s="18"/>
      <c r="H3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7" s="18"/>
      <c r="J327" s="18"/>
      <c r="K327" s="18"/>
      <c r="L327" s="18"/>
      <c r="M327" s="18"/>
      <c r="N327" s="51"/>
      <c r="O327" s="14">
        <f>IF(Table1[[#This Row],[Date]]="",COUNTA(B328:$B$1005),0)</f>
        <v>0</v>
      </c>
      <c r="P327" s="14">
        <f>IF(COUNTA(Table1[[#This Row],[Payments]:[Receipts]])=0,0,(IF(COUNTA(Table1[[#This Row],[Payments]:[Receipts]])&gt;1,1,0)))</f>
        <v>0</v>
      </c>
      <c r="Q327" s="14">
        <f>IF(Table1[[#This Row],[Date]]="",0,IF(AND(Table1[[#This Row],[Date]]&gt;=$Q$2,Table1[[#This Row],[Date]]&lt;=$Q$3),0,1))</f>
        <v>0</v>
      </c>
      <c r="R327" s="14">
        <f>IF(Table1[[#This Row],[Payments]]="",0,IF(ISNUMBER(Table1[[#This Row],[Payments]]),0,1))</f>
        <v>0</v>
      </c>
      <c r="S327" s="14">
        <f>IF(Table1[[#This Row],[Receipts]]="",0,IF(ISNUMBER(Table1[[#This Row],[Receipts]]),0,1))</f>
        <v>0</v>
      </c>
      <c r="T327" s="14">
        <f>IF(LEN(Table1[[#This Row],[Second Ledger]])&gt;0,IF(TYPE(VLOOKUP(Table1[[#This Row],[Second Ledger]],$CZ:$CZ,1,FALSE))=16,1,0),0)</f>
        <v>0</v>
      </c>
      <c r="U327" s="14">
        <f>IF(Table1[[#This Row],[Date]]="",0,IF(Table1[[#This Row],[Voucher Type]]&gt;0,IF(TYPE(VLOOKUP(Table1[[#This Row],[Voucher Type]],Table1[[#All],[Voucher Type Master]],1,FALSE))=16,1,0),0))</f>
        <v>0</v>
      </c>
      <c r="V3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7" s="14">
        <f>IF(LEN(Table1[[#This Row],[Cost Centre]])&gt;0,IF(TYPE(VLOOKUP(Table1[[#This Row],[Cost Centre]],$DA:$DA,1,FALSE))=16,1,0),0)</f>
        <v>0</v>
      </c>
      <c r="X327" s="14">
        <f>Table1[[#This Row],[Payments]]-Table1[[#This Row],[Receipts]]</f>
        <v>0</v>
      </c>
      <c r="Y327" s="14"/>
      <c r="Z327" s="14"/>
      <c r="AA327" s="14"/>
      <c r="AB327" s="13"/>
      <c r="AC327" s="39"/>
      <c r="AD327" s="39"/>
      <c r="AE327" s="39"/>
      <c r="AF327" s="39"/>
      <c r="AG327" s="42"/>
      <c r="AH3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7" t="str">
        <f>IF(Table1[[#This Row],[Date]]="","",TEXT(Table1[[#This Row],[Date]],"yyyymmdd"))</f>
        <v/>
      </c>
      <c r="AJ327" t="str">
        <f>Table1[[#This Row],[Date2]]</f>
        <v/>
      </c>
      <c r="AK327" t="str">
        <f>IF(Table1[[#This Row],[Date]]="","",Table1[[#This Row],[Voucher Type]])</f>
        <v/>
      </c>
      <c r="AL327" t="str">
        <f>IF(Table1[[#This Row],[Date]]="","",Table1[[#This Row],[Voucher No]])</f>
        <v/>
      </c>
      <c r="AM327" t="str">
        <f>IF(Table1[[#This Row],[Date]]="","",Table1[[#This Row],[Narration]])</f>
        <v/>
      </c>
      <c r="AN327" t="str">
        <f>IF(Table1[[#This Row],[Date]]="","","tallytools-voucherentry-adhjadhh-"&amp;$AH$1&amp;ROW())</f>
        <v/>
      </c>
      <c r="AO327" t="str">
        <f>IF(Table1[[#This Row],[Date]]="","",$AH$1)</f>
        <v/>
      </c>
      <c r="AP327"/>
      <c r="AQ327" t="str">
        <f>IF(Table1[[#This Row],[Date]]="","","No")</f>
        <v/>
      </c>
      <c r="AR327" t="str">
        <f>IF(Table1[[#This Row],[Date]]="","",IF(Table1[[#This Row],[Net Amt]]&lt;0,"No","Yes"))</f>
        <v/>
      </c>
      <c r="AS327" t="str">
        <f>IF(Table1[[#This Row],[Date]]="","",Table1[[#This Row],[Second Ledger]])</f>
        <v/>
      </c>
      <c r="AT327" t="str">
        <f>IF(Table1[[#This Row],[Date]]="","",IF(Table1[[#This Row],[DP-1]]="Yes",-(Table1[[#This Row],[Payments]]+Table1[[#This Row],[Receipts]]),Table1[[#This Row],[Payments]]+Table1[[#This Row],[Receipts]]))</f>
        <v/>
      </c>
      <c r="AU327"/>
      <c r="AV327" t="str">
        <f>IF(Table1[[#This Row],[Bill Ref No]]="","",Table1[[#This Row],[Bill Ref No]])</f>
        <v/>
      </c>
      <c r="AW327" t="str">
        <f>IF(Table1[[#This Row],[Bill ref name]]="","","New Ref")</f>
        <v/>
      </c>
      <c r="AX327" t="str">
        <f>IF(Table1[[#This Row],[Bill ref name]]="","",Table1[[#This Row],[Amount-1]])</f>
        <v/>
      </c>
      <c r="AY327"/>
      <c r="AZ327"/>
      <c r="BA327" t="str">
        <f>IF(Table1[[#This Row],[Cost Centre]]="","","Primary Cost Category")</f>
        <v/>
      </c>
      <c r="BB327" t="str">
        <f>IF(Table1[[#This Row],[Cost Centre]]="","",Table1[[#This Row],[DP-1]])</f>
        <v/>
      </c>
      <c r="BC327"/>
      <c r="BD327" t="str">
        <f>IF(Table1[[#This Row],[Cost Centre]]="","",Table1[[#This Row],[Cost Centre]])</f>
        <v/>
      </c>
      <c r="BE327" t="str">
        <f>IF(Table1[[#This Row],[Cost Centre]]="","",Table1[[#This Row],[Amount-1]])</f>
        <v/>
      </c>
      <c r="BF327"/>
      <c r="BG327"/>
      <c r="BH327"/>
      <c r="BI327"/>
      <c r="BJ327" t="str">
        <f>IF(Table1[[#This Row],[Date]]="","","No")</f>
        <v/>
      </c>
      <c r="BK327" t="str">
        <f>IF(Table1[[#This Row],[Date]]="","",IF(Table1[[#This Row],[Net Amt]]&lt;0,"Yes","No"))</f>
        <v/>
      </c>
      <c r="BL327" t="str">
        <f>IF(Table1[[#This Row],[Date]]="","",$C$3)</f>
        <v/>
      </c>
      <c r="BM327" t="str">
        <f>IF(Table1[[#This Row],[Date]]="","",-Table1[[#This Row],[Amount-1]])</f>
        <v/>
      </c>
      <c r="BO327" t="str">
        <f>IF(Table1[[#This Row],[Transaction Type]]="","",Table1[[#This Row],[Transaction Type]])</f>
        <v/>
      </c>
      <c r="BP327" t="str">
        <f>IF(Table1[[#This Row],[Instrument No.]]="","",Table1[[#This Row],[Instrument No.]])</f>
        <v/>
      </c>
      <c r="BQ327" t="str">
        <f>IF(Table1[[#This Row],[Instrument No.]]="","",Table1[[#This Row],[Amount-2]])</f>
        <v/>
      </c>
      <c r="BR327" t="str">
        <f>IF(Table1[[#This Row],[Instrument date]]="","",TEXT(Table1[[#This Row],[Instrument date]],"yyyymmdd"))</f>
        <v/>
      </c>
      <c r="BU327" s="48"/>
      <c r="BV327" s="48"/>
    </row>
    <row r="328" spans="1:74">
      <c r="A328" s="16">
        <f t="shared" ref="A328:A391" si="5">A327+1</f>
        <v>323</v>
      </c>
      <c r="B328" s="17"/>
      <c r="C328" s="57"/>
      <c r="D328" s="61"/>
      <c r="E328" s="61"/>
      <c r="F328" s="57"/>
      <c r="G328" s="18"/>
      <c r="H3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8" s="18"/>
      <c r="J328" s="18"/>
      <c r="K328" s="18"/>
      <c r="L328" s="18"/>
      <c r="M328" s="18"/>
      <c r="N328" s="51"/>
      <c r="O328" s="14">
        <f>IF(Table1[[#This Row],[Date]]="",COUNTA(B329:$B$1005),0)</f>
        <v>0</v>
      </c>
      <c r="P328" s="14">
        <f>IF(COUNTA(Table1[[#This Row],[Payments]:[Receipts]])=0,0,(IF(COUNTA(Table1[[#This Row],[Payments]:[Receipts]])&gt;1,1,0)))</f>
        <v>0</v>
      </c>
      <c r="Q328" s="14">
        <f>IF(Table1[[#This Row],[Date]]="",0,IF(AND(Table1[[#This Row],[Date]]&gt;=$Q$2,Table1[[#This Row],[Date]]&lt;=$Q$3),0,1))</f>
        <v>0</v>
      </c>
      <c r="R328" s="14">
        <f>IF(Table1[[#This Row],[Payments]]="",0,IF(ISNUMBER(Table1[[#This Row],[Payments]]),0,1))</f>
        <v>0</v>
      </c>
      <c r="S328" s="14">
        <f>IF(Table1[[#This Row],[Receipts]]="",0,IF(ISNUMBER(Table1[[#This Row],[Receipts]]),0,1))</f>
        <v>0</v>
      </c>
      <c r="T328" s="14">
        <f>IF(LEN(Table1[[#This Row],[Second Ledger]])&gt;0,IF(TYPE(VLOOKUP(Table1[[#This Row],[Second Ledger]],$CZ:$CZ,1,FALSE))=16,1,0),0)</f>
        <v>0</v>
      </c>
      <c r="U328" s="14">
        <f>IF(Table1[[#This Row],[Date]]="",0,IF(Table1[[#This Row],[Voucher Type]]&gt;0,IF(TYPE(VLOOKUP(Table1[[#This Row],[Voucher Type]],Table1[[#All],[Voucher Type Master]],1,FALSE))=16,1,0),0))</f>
        <v>0</v>
      </c>
      <c r="V3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8" s="14">
        <f>IF(LEN(Table1[[#This Row],[Cost Centre]])&gt;0,IF(TYPE(VLOOKUP(Table1[[#This Row],[Cost Centre]],$DA:$DA,1,FALSE))=16,1,0),0)</f>
        <v>0</v>
      </c>
      <c r="X328" s="14">
        <f>Table1[[#This Row],[Payments]]-Table1[[#This Row],[Receipts]]</f>
        <v>0</v>
      </c>
      <c r="Y328" s="14"/>
      <c r="Z328" s="14"/>
      <c r="AA328" s="14"/>
      <c r="AB328" s="13"/>
      <c r="AC328" s="39"/>
      <c r="AD328" s="39"/>
      <c r="AE328" s="39"/>
      <c r="AF328" s="39"/>
      <c r="AG328" s="42"/>
      <c r="AH3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8" t="str">
        <f>IF(Table1[[#This Row],[Date]]="","",TEXT(Table1[[#This Row],[Date]],"yyyymmdd"))</f>
        <v/>
      </c>
      <c r="AJ328" t="str">
        <f>Table1[[#This Row],[Date2]]</f>
        <v/>
      </c>
      <c r="AK328" t="str">
        <f>IF(Table1[[#This Row],[Date]]="","",Table1[[#This Row],[Voucher Type]])</f>
        <v/>
      </c>
      <c r="AL328" t="str">
        <f>IF(Table1[[#This Row],[Date]]="","",Table1[[#This Row],[Voucher No]])</f>
        <v/>
      </c>
      <c r="AM328" t="str">
        <f>IF(Table1[[#This Row],[Date]]="","",Table1[[#This Row],[Narration]])</f>
        <v/>
      </c>
      <c r="AN328" t="str">
        <f>IF(Table1[[#This Row],[Date]]="","","tallytools-voucherentry-adhjadhh-"&amp;$AH$1&amp;ROW())</f>
        <v/>
      </c>
      <c r="AO328" t="str">
        <f>IF(Table1[[#This Row],[Date]]="","",$AH$1)</f>
        <v/>
      </c>
      <c r="AP328"/>
      <c r="AQ328" t="str">
        <f>IF(Table1[[#This Row],[Date]]="","","No")</f>
        <v/>
      </c>
      <c r="AR328" t="str">
        <f>IF(Table1[[#This Row],[Date]]="","",IF(Table1[[#This Row],[Net Amt]]&lt;0,"No","Yes"))</f>
        <v/>
      </c>
      <c r="AS328" t="str">
        <f>IF(Table1[[#This Row],[Date]]="","",Table1[[#This Row],[Second Ledger]])</f>
        <v/>
      </c>
      <c r="AT328" t="str">
        <f>IF(Table1[[#This Row],[Date]]="","",IF(Table1[[#This Row],[DP-1]]="Yes",-(Table1[[#This Row],[Payments]]+Table1[[#This Row],[Receipts]]),Table1[[#This Row],[Payments]]+Table1[[#This Row],[Receipts]]))</f>
        <v/>
      </c>
      <c r="AU328"/>
      <c r="AV328" t="str">
        <f>IF(Table1[[#This Row],[Bill Ref No]]="","",Table1[[#This Row],[Bill Ref No]])</f>
        <v/>
      </c>
      <c r="AW328" t="str">
        <f>IF(Table1[[#This Row],[Bill ref name]]="","","New Ref")</f>
        <v/>
      </c>
      <c r="AX328" t="str">
        <f>IF(Table1[[#This Row],[Bill ref name]]="","",Table1[[#This Row],[Amount-1]])</f>
        <v/>
      </c>
      <c r="AY328"/>
      <c r="AZ328"/>
      <c r="BA328" t="str">
        <f>IF(Table1[[#This Row],[Cost Centre]]="","","Primary Cost Category")</f>
        <v/>
      </c>
      <c r="BB328" t="str">
        <f>IF(Table1[[#This Row],[Cost Centre]]="","",Table1[[#This Row],[DP-1]])</f>
        <v/>
      </c>
      <c r="BC328"/>
      <c r="BD328" t="str">
        <f>IF(Table1[[#This Row],[Cost Centre]]="","",Table1[[#This Row],[Cost Centre]])</f>
        <v/>
      </c>
      <c r="BE328" t="str">
        <f>IF(Table1[[#This Row],[Cost Centre]]="","",Table1[[#This Row],[Amount-1]])</f>
        <v/>
      </c>
      <c r="BF328"/>
      <c r="BG328"/>
      <c r="BH328"/>
      <c r="BI328"/>
      <c r="BJ328" t="str">
        <f>IF(Table1[[#This Row],[Date]]="","","No")</f>
        <v/>
      </c>
      <c r="BK328" t="str">
        <f>IF(Table1[[#This Row],[Date]]="","",IF(Table1[[#This Row],[Net Amt]]&lt;0,"Yes","No"))</f>
        <v/>
      </c>
      <c r="BL328" t="str">
        <f>IF(Table1[[#This Row],[Date]]="","",$C$3)</f>
        <v/>
      </c>
      <c r="BM328" t="str">
        <f>IF(Table1[[#This Row],[Date]]="","",-Table1[[#This Row],[Amount-1]])</f>
        <v/>
      </c>
      <c r="BO328" t="str">
        <f>IF(Table1[[#This Row],[Transaction Type]]="","",Table1[[#This Row],[Transaction Type]])</f>
        <v/>
      </c>
      <c r="BP328" t="str">
        <f>IF(Table1[[#This Row],[Instrument No.]]="","",Table1[[#This Row],[Instrument No.]])</f>
        <v/>
      </c>
      <c r="BQ328" t="str">
        <f>IF(Table1[[#This Row],[Instrument No.]]="","",Table1[[#This Row],[Amount-2]])</f>
        <v/>
      </c>
      <c r="BR328" t="str">
        <f>IF(Table1[[#This Row],[Instrument date]]="","",TEXT(Table1[[#This Row],[Instrument date]],"yyyymmdd"))</f>
        <v/>
      </c>
      <c r="BU328" s="48"/>
      <c r="BV328" s="48"/>
    </row>
    <row r="329" spans="1:74">
      <c r="A329" s="16">
        <f t="shared" si="5"/>
        <v>324</v>
      </c>
      <c r="B329" s="17"/>
      <c r="C329" s="57"/>
      <c r="D329" s="61"/>
      <c r="E329" s="61"/>
      <c r="F329" s="57"/>
      <c r="G329" s="18"/>
      <c r="H3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29" s="18"/>
      <c r="J329" s="18"/>
      <c r="K329" s="18"/>
      <c r="L329" s="18"/>
      <c r="M329" s="18"/>
      <c r="N329" s="51"/>
      <c r="O329" s="14">
        <f>IF(Table1[[#This Row],[Date]]="",COUNTA(B330:$B$1005),0)</f>
        <v>0</v>
      </c>
      <c r="P329" s="14">
        <f>IF(COUNTA(Table1[[#This Row],[Payments]:[Receipts]])=0,0,(IF(COUNTA(Table1[[#This Row],[Payments]:[Receipts]])&gt;1,1,0)))</f>
        <v>0</v>
      </c>
      <c r="Q329" s="14">
        <f>IF(Table1[[#This Row],[Date]]="",0,IF(AND(Table1[[#This Row],[Date]]&gt;=$Q$2,Table1[[#This Row],[Date]]&lt;=$Q$3),0,1))</f>
        <v>0</v>
      </c>
      <c r="R329" s="14">
        <f>IF(Table1[[#This Row],[Payments]]="",0,IF(ISNUMBER(Table1[[#This Row],[Payments]]),0,1))</f>
        <v>0</v>
      </c>
      <c r="S329" s="14">
        <f>IF(Table1[[#This Row],[Receipts]]="",0,IF(ISNUMBER(Table1[[#This Row],[Receipts]]),0,1))</f>
        <v>0</v>
      </c>
      <c r="T329" s="14">
        <f>IF(LEN(Table1[[#This Row],[Second Ledger]])&gt;0,IF(TYPE(VLOOKUP(Table1[[#This Row],[Second Ledger]],$CZ:$CZ,1,FALSE))=16,1,0),0)</f>
        <v>0</v>
      </c>
      <c r="U329" s="14">
        <f>IF(Table1[[#This Row],[Date]]="",0,IF(Table1[[#This Row],[Voucher Type]]&gt;0,IF(TYPE(VLOOKUP(Table1[[#This Row],[Voucher Type]],Table1[[#All],[Voucher Type Master]],1,FALSE))=16,1,0),0))</f>
        <v>0</v>
      </c>
      <c r="V3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29" s="14">
        <f>IF(LEN(Table1[[#This Row],[Cost Centre]])&gt;0,IF(TYPE(VLOOKUP(Table1[[#This Row],[Cost Centre]],$DA:$DA,1,FALSE))=16,1,0),0)</f>
        <v>0</v>
      </c>
      <c r="X329" s="14">
        <f>Table1[[#This Row],[Payments]]-Table1[[#This Row],[Receipts]]</f>
        <v>0</v>
      </c>
      <c r="Y329" s="14"/>
      <c r="Z329" s="14"/>
      <c r="AA329" s="14"/>
      <c r="AB329" s="13"/>
      <c r="AC329" s="39"/>
      <c r="AD329" s="39"/>
      <c r="AE329" s="39"/>
      <c r="AF329" s="39"/>
      <c r="AG329" s="42"/>
      <c r="AH3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29" t="str">
        <f>IF(Table1[[#This Row],[Date]]="","",TEXT(Table1[[#This Row],[Date]],"yyyymmdd"))</f>
        <v/>
      </c>
      <c r="AJ329" t="str">
        <f>Table1[[#This Row],[Date2]]</f>
        <v/>
      </c>
      <c r="AK329" t="str">
        <f>IF(Table1[[#This Row],[Date]]="","",Table1[[#This Row],[Voucher Type]])</f>
        <v/>
      </c>
      <c r="AL329" t="str">
        <f>IF(Table1[[#This Row],[Date]]="","",Table1[[#This Row],[Voucher No]])</f>
        <v/>
      </c>
      <c r="AM329" t="str">
        <f>IF(Table1[[#This Row],[Date]]="","",Table1[[#This Row],[Narration]])</f>
        <v/>
      </c>
      <c r="AN329" t="str">
        <f>IF(Table1[[#This Row],[Date]]="","","tallytools-voucherentry-adhjadhh-"&amp;$AH$1&amp;ROW())</f>
        <v/>
      </c>
      <c r="AO329" t="str">
        <f>IF(Table1[[#This Row],[Date]]="","",$AH$1)</f>
        <v/>
      </c>
      <c r="AP329"/>
      <c r="AQ329" t="str">
        <f>IF(Table1[[#This Row],[Date]]="","","No")</f>
        <v/>
      </c>
      <c r="AR329" t="str">
        <f>IF(Table1[[#This Row],[Date]]="","",IF(Table1[[#This Row],[Net Amt]]&lt;0,"No","Yes"))</f>
        <v/>
      </c>
      <c r="AS329" t="str">
        <f>IF(Table1[[#This Row],[Date]]="","",Table1[[#This Row],[Second Ledger]])</f>
        <v/>
      </c>
      <c r="AT329" t="str">
        <f>IF(Table1[[#This Row],[Date]]="","",IF(Table1[[#This Row],[DP-1]]="Yes",-(Table1[[#This Row],[Payments]]+Table1[[#This Row],[Receipts]]),Table1[[#This Row],[Payments]]+Table1[[#This Row],[Receipts]]))</f>
        <v/>
      </c>
      <c r="AU329"/>
      <c r="AV329" t="str">
        <f>IF(Table1[[#This Row],[Bill Ref No]]="","",Table1[[#This Row],[Bill Ref No]])</f>
        <v/>
      </c>
      <c r="AW329" t="str">
        <f>IF(Table1[[#This Row],[Bill ref name]]="","","New Ref")</f>
        <v/>
      </c>
      <c r="AX329" t="str">
        <f>IF(Table1[[#This Row],[Bill ref name]]="","",Table1[[#This Row],[Amount-1]])</f>
        <v/>
      </c>
      <c r="AY329"/>
      <c r="AZ329"/>
      <c r="BA329" t="str">
        <f>IF(Table1[[#This Row],[Cost Centre]]="","","Primary Cost Category")</f>
        <v/>
      </c>
      <c r="BB329" t="str">
        <f>IF(Table1[[#This Row],[Cost Centre]]="","",Table1[[#This Row],[DP-1]])</f>
        <v/>
      </c>
      <c r="BC329"/>
      <c r="BD329" t="str">
        <f>IF(Table1[[#This Row],[Cost Centre]]="","",Table1[[#This Row],[Cost Centre]])</f>
        <v/>
      </c>
      <c r="BE329" t="str">
        <f>IF(Table1[[#This Row],[Cost Centre]]="","",Table1[[#This Row],[Amount-1]])</f>
        <v/>
      </c>
      <c r="BF329"/>
      <c r="BG329"/>
      <c r="BH329"/>
      <c r="BI329"/>
      <c r="BJ329" t="str">
        <f>IF(Table1[[#This Row],[Date]]="","","No")</f>
        <v/>
      </c>
      <c r="BK329" t="str">
        <f>IF(Table1[[#This Row],[Date]]="","",IF(Table1[[#This Row],[Net Amt]]&lt;0,"Yes","No"))</f>
        <v/>
      </c>
      <c r="BL329" t="str">
        <f>IF(Table1[[#This Row],[Date]]="","",$C$3)</f>
        <v/>
      </c>
      <c r="BM329" t="str">
        <f>IF(Table1[[#This Row],[Date]]="","",-Table1[[#This Row],[Amount-1]])</f>
        <v/>
      </c>
      <c r="BO329" t="str">
        <f>IF(Table1[[#This Row],[Transaction Type]]="","",Table1[[#This Row],[Transaction Type]])</f>
        <v/>
      </c>
      <c r="BP329" t="str">
        <f>IF(Table1[[#This Row],[Instrument No.]]="","",Table1[[#This Row],[Instrument No.]])</f>
        <v/>
      </c>
      <c r="BQ329" t="str">
        <f>IF(Table1[[#This Row],[Instrument No.]]="","",Table1[[#This Row],[Amount-2]])</f>
        <v/>
      </c>
      <c r="BR329" t="str">
        <f>IF(Table1[[#This Row],[Instrument date]]="","",TEXT(Table1[[#This Row],[Instrument date]],"yyyymmdd"))</f>
        <v/>
      </c>
      <c r="BU329" s="48"/>
      <c r="BV329" s="48"/>
    </row>
    <row r="330" spans="1:74">
      <c r="A330" s="16">
        <f t="shared" si="5"/>
        <v>325</v>
      </c>
      <c r="B330" s="17"/>
      <c r="C330" s="57"/>
      <c r="D330" s="61"/>
      <c r="E330" s="61"/>
      <c r="F330" s="57"/>
      <c r="G330" s="18"/>
      <c r="H3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0" s="18"/>
      <c r="J330" s="18"/>
      <c r="K330" s="18"/>
      <c r="L330" s="18"/>
      <c r="M330" s="18"/>
      <c r="N330" s="51"/>
      <c r="O330" s="14">
        <f>IF(Table1[[#This Row],[Date]]="",COUNTA(B331:$B$1005),0)</f>
        <v>0</v>
      </c>
      <c r="P330" s="14">
        <f>IF(COUNTA(Table1[[#This Row],[Payments]:[Receipts]])=0,0,(IF(COUNTA(Table1[[#This Row],[Payments]:[Receipts]])&gt;1,1,0)))</f>
        <v>0</v>
      </c>
      <c r="Q330" s="14">
        <f>IF(Table1[[#This Row],[Date]]="",0,IF(AND(Table1[[#This Row],[Date]]&gt;=$Q$2,Table1[[#This Row],[Date]]&lt;=$Q$3),0,1))</f>
        <v>0</v>
      </c>
      <c r="R330" s="14">
        <f>IF(Table1[[#This Row],[Payments]]="",0,IF(ISNUMBER(Table1[[#This Row],[Payments]]),0,1))</f>
        <v>0</v>
      </c>
      <c r="S330" s="14">
        <f>IF(Table1[[#This Row],[Receipts]]="",0,IF(ISNUMBER(Table1[[#This Row],[Receipts]]),0,1))</f>
        <v>0</v>
      </c>
      <c r="T330" s="14">
        <f>IF(LEN(Table1[[#This Row],[Second Ledger]])&gt;0,IF(TYPE(VLOOKUP(Table1[[#This Row],[Second Ledger]],$CZ:$CZ,1,FALSE))=16,1,0),0)</f>
        <v>0</v>
      </c>
      <c r="U330" s="14">
        <f>IF(Table1[[#This Row],[Date]]="",0,IF(Table1[[#This Row],[Voucher Type]]&gt;0,IF(TYPE(VLOOKUP(Table1[[#This Row],[Voucher Type]],Table1[[#All],[Voucher Type Master]],1,FALSE))=16,1,0),0))</f>
        <v>0</v>
      </c>
      <c r="V3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0" s="14">
        <f>IF(LEN(Table1[[#This Row],[Cost Centre]])&gt;0,IF(TYPE(VLOOKUP(Table1[[#This Row],[Cost Centre]],$DA:$DA,1,FALSE))=16,1,0),0)</f>
        <v>0</v>
      </c>
      <c r="X330" s="14">
        <f>Table1[[#This Row],[Payments]]-Table1[[#This Row],[Receipts]]</f>
        <v>0</v>
      </c>
      <c r="Y330" s="14"/>
      <c r="Z330" s="14"/>
      <c r="AA330" s="14"/>
      <c r="AB330" s="13"/>
      <c r="AC330" s="39"/>
      <c r="AD330" s="39"/>
      <c r="AE330" s="39"/>
      <c r="AF330" s="39"/>
      <c r="AG330" s="42"/>
      <c r="AH3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0" t="str">
        <f>IF(Table1[[#This Row],[Date]]="","",TEXT(Table1[[#This Row],[Date]],"yyyymmdd"))</f>
        <v/>
      </c>
      <c r="AJ330" t="str">
        <f>Table1[[#This Row],[Date2]]</f>
        <v/>
      </c>
      <c r="AK330" t="str">
        <f>IF(Table1[[#This Row],[Date]]="","",Table1[[#This Row],[Voucher Type]])</f>
        <v/>
      </c>
      <c r="AL330" t="str">
        <f>IF(Table1[[#This Row],[Date]]="","",Table1[[#This Row],[Voucher No]])</f>
        <v/>
      </c>
      <c r="AM330" t="str">
        <f>IF(Table1[[#This Row],[Date]]="","",Table1[[#This Row],[Narration]])</f>
        <v/>
      </c>
      <c r="AN330" t="str">
        <f>IF(Table1[[#This Row],[Date]]="","","tallytools-voucherentry-adhjadhh-"&amp;$AH$1&amp;ROW())</f>
        <v/>
      </c>
      <c r="AO330" t="str">
        <f>IF(Table1[[#This Row],[Date]]="","",$AH$1)</f>
        <v/>
      </c>
      <c r="AP330"/>
      <c r="AQ330" t="str">
        <f>IF(Table1[[#This Row],[Date]]="","","No")</f>
        <v/>
      </c>
      <c r="AR330" t="str">
        <f>IF(Table1[[#This Row],[Date]]="","",IF(Table1[[#This Row],[Net Amt]]&lt;0,"No","Yes"))</f>
        <v/>
      </c>
      <c r="AS330" t="str">
        <f>IF(Table1[[#This Row],[Date]]="","",Table1[[#This Row],[Second Ledger]])</f>
        <v/>
      </c>
      <c r="AT330" t="str">
        <f>IF(Table1[[#This Row],[Date]]="","",IF(Table1[[#This Row],[DP-1]]="Yes",-(Table1[[#This Row],[Payments]]+Table1[[#This Row],[Receipts]]),Table1[[#This Row],[Payments]]+Table1[[#This Row],[Receipts]]))</f>
        <v/>
      </c>
      <c r="AU330"/>
      <c r="AV330" t="str">
        <f>IF(Table1[[#This Row],[Bill Ref No]]="","",Table1[[#This Row],[Bill Ref No]])</f>
        <v/>
      </c>
      <c r="AW330" t="str">
        <f>IF(Table1[[#This Row],[Bill ref name]]="","","New Ref")</f>
        <v/>
      </c>
      <c r="AX330" t="str">
        <f>IF(Table1[[#This Row],[Bill ref name]]="","",Table1[[#This Row],[Amount-1]])</f>
        <v/>
      </c>
      <c r="AY330"/>
      <c r="AZ330"/>
      <c r="BA330" t="str">
        <f>IF(Table1[[#This Row],[Cost Centre]]="","","Primary Cost Category")</f>
        <v/>
      </c>
      <c r="BB330" t="str">
        <f>IF(Table1[[#This Row],[Cost Centre]]="","",Table1[[#This Row],[DP-1]])</f>
        <v/>
      </c>
      <c r="BC330"/>
      <c r="BD330" t="str">
        <f>IF(Table1[[#This Row],[Cost Centre]]="","",Table1[[#This Row],[Cost Centre]])</f>
        <v/>
      </c>
      <c r="BE330" t="str">
        <f>IF(Table1[[#This Row],[Cost Centre]]="","",Table1[[#This Row],[Amount-1]])</f>
        <v/>
      </c>
      <c r="BF330"/>
      <c r="BG330"/>
      <c r="BH330"/>
      <c r="BI330"/>
      <c r="BJ330" t="str">
        <f>IF(Table1[[#This Row],[Date]]="","","No")</f>
        <v/>
      </c>
      <c r="BK330" t="str">
        <f>IF(Table1[[#This Row],[Date]]="","",IF(Table1[[#This Row],[Net Amt]]&lt;0,"Yes","No"))</f>
        <v/>
      </c>
      <c r="BL330" t="str">
        <f>IF(Table1[[#This Row],[Date]]="","",$C$3)</f>
        <v/>
      </c>
      <c r="BM330" t="str">
        <f>IF(Table1[[#This Row],[Date]]="","",-Table1[[#This Row],[Amount-1]])</f>
        <v/>
      </c>
      <c r="BO330" t="str">
        <f>IF(Table1[[#This Row],[Transaction Type]]="","",Table1[[#This Row],[Transaction Type]])</f>
        <v/>
      </c>
      <c r="BP330" t="str">
        <f>IF(Table1[[#This Row],[Instrument No.]]="","",Table1[[#This Row],[Instrument No.]])</f>
        <v/>
      </c>
      <c r="BQ330" t="str">
        <f>IF(Table1[[#This Row],[Instrument No.]]="","",Table1[[#This Row],[Amount-2]])</f>
        <v/>
      </c>
      <c r="BR330" t="str">
        <f>IF(Table1[[#This Row],[Instrument date]]="","",TEXT(Table1[[#This Row],[Instrument date]],"yyyymmdd"))</f>
        <v/>
      </c>
      <c r="BU330" s="48"/>
      <c r="BV330" s="48"/>
    </row>
    <row r="331" spans="1:74">
      <c r="A331" s="16">
        <f t="shared" si="5"/>
        <v>326</v>
      </c>
      <c r="B331" s="17"/>
      <c r="C331" s="57"/>
      <c r="D331" s="61"/>
      <c r="E331" s="61"/>
      <c r="F331" s="57"/>
      <c r="G331" s="18"/>
      <c r="H3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1" s="18"/>
      <c r="J331" s="18"/>
      <c r="K331" s="18"/>
      <c r="L331" s="18"/>
      <c r="M331" s="18"/>
      <c r="N331" s="51"/>
      <c r="O331" s="14">
        <f>IF(Table1[[#This Row],[Date]]="",COUNTA(B332:$B$1005),0)</f>
        <v>0</v>
      </c>
      <c r="P331" s="14">
        <f>IF(COUNTA(Table1[[#This Row],[Payments]:[Receipts]])=0,0,(IF(COUNTA(Table1[[#This Row],[Payments]:[Receipts]])&gt;1,1,0)))</f>
        <v>0</v>
      </c>
      <c r="Q331" s="14">
        <f>IF(Table1[[#This Row],[Date]]="",0,IF(AND(Table1[[#This Row],[Date]]&gt;=$Q$2,Table1[[#This Row],[Date]]&lt;=$Q$3),0,1))</f>
        <v>0</v>
      </c>
      <c r="R331" s="14">
        <f>IF(Table1[[#This Row],[Payments]]="",0,IF(ISNUMBER(Table1[[#This Row],[Payments]]),0,1))</f>
        <v>0</v>
      </c>
      <c r="S331" s="14">
        <f>IF(Table1[[#This Row],[Receipts]]="",0,IF(ISNUMBER(Table1[[#This Row],[Receipts]]),0,1))</f>
        <v>0</v>
      </c>
      <c r="T331" s="14">
        <f>IF(LEN(Table1[[#This Row],[Second Ledger]])&gt;0,IF(TYPE(VLOOKUP(Table1[[#This Row],[Second Ledger]],$CZ:$CZ,1,FALSE))=16,1,0),0)</f>
        <v>0</v>
      </c>
      <c r="U331" s="14">
        <f>IF(Table1[[#This Row],[Date]]="",0,IF(Table1[[#This Row],[Voucher Type]]&gt;0,IF(TYPE(VLOOKUP(Table1[[#This Row],[Voucher Type]],Table1[[#All],[Voucher Type Master]],1,FALSE))=16,1,0),0))</f>
        <v>0</v>
      </c>
      <c r="V3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1" s="14">
        <f>IF(LEN(Table1[[#This Row],[Cost Centre]])&gt;0,IF(TYPE(VLOOKUP(Table1[[#This Row],[Cost Centre]],$DA:$DA,1,FALSE))=16,1,0),0)</f>
        <v>0</v>
      </c>
      <c r="X331" s="14">
        <f>Table1[[#This Row],[Payments]]-Table1[[#This Row],[Receipts]]</f>
        <v>0</v>
      </c>
      <c r="Y331" s="14"/>
      <c r="Z331" s="14"/>
      <c r="AA331" s="14"/>
      <c r="AB331" s="13"/>
      <c r="AC331" s="39"/>
      <c r="AD331" s="39"/>
      <c r="AE331" s="39"/>
      <c r="AF331" s="39"/>
      <c r="AG331" s="42"/>
      <c r="AH3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1" t="str">
        <f>IF(Table1[[#This Row],[Date]]="","",TEXT(Table1[[#This Row],[Date]],"yyyymmdd"))</f>
        <v/>
      </c>
      <c r="AJ331" t="str">
        <f>Table1[[#This Row],[Date2]]</f>
        <v/>
      </c>
      <c r="AK331" t="str">
        <f>IF(Table1[[#This Row],[Date]]="","",Table1[[#This Row],[Voucher Type]])</f>
        <v/>
      </c>
      <c r="AL331" t="str">
        <f>IF(Table1[[#This Row],[Date]]="","",Table1[[#This Row],[Voucher No]])</f>
        <v/>
      </c>
      <c r="AM331" t="str">
        <f>IF(Table1[[#This Row],[Date]]="","",Table1[[#This Row],[Narration]])</f>
        <v/>
      </c>
      <c r="AN331" t="str">
        <f>IF(Table1[[#This Row],[Date]]="","","tallytools-voucherentry-adhjadhh-"&amp;$AH$1&amp;ROW())</f>
        <v/>
      </c>
      <c r="AO331" t="str">
        <f>IF(Table1[[#This Row],[Date]]="","",$AH$1)</f>
        <v/>
      </c>
      <c r="AP331"/>
      <c r="AQ331" t="str">
        <f>IF(Table1[[#This Row],[Date]]="","","No")</f>
        <v/>
      </c>
      <c r="AR331" t="str">
        <f>IF(Table1[[#This Row],[Date]]="","",IF(Table1[[#This Row],[Net Amt]]&lt;0,"No","Yes"))</f>
        <v/>
      </c>
      <c r="AS331" t="str">
        <f>IF(Table1[[#This Row],[Date]]="","",Table1[[#This Row],[Second Ledger]])</f>
        <v/>
      </c>
      <c r="AT331" t="str">
        <f>IF(Table1[[#This Row],[Date]]="","",IF(Table1[[#This Row],[DP-1]]="Yes",-(Table1[[#This Row],[Payments]]+Table1[[#This Row],[Receipts]]),Table1[[#This Row],[Payments]]+Table1[[#This Row],[Receipts]]))</f>
        <v/>
      </c>
      <c r="AU331"/>
      <c r="AV331" t="str">
        <f>IF(Table1[[#This Row],[Bill Ref No]]="","",Table1[[#This Row],[Bill Ref No]])</f>
        <v/>
      </c>
      <c r="AW331" t="str">
        <f>IF(Table1[[#This Row],[Bill ref name]]="","","New Ref")</f>
        <v/>
      </c>
      <c r="AX331" t="str">
        <f>IF(Table1[[#This Row],[Bill ref name]]="","",Table1[[#This Row],[Amount-1]])</f>
        <v/>
      </c>
      <c r="AY331"/>
      <c r="AZ331"/>
      <c r="BA331" t="str">
        <f>IF(Table1[[#This Row],[Cost Centre]]="","","Primary Cost Category")</f>
        <v/>
      </c>
      <c r="BB331" t="str">
        <f>IF(Table1[[#This Row],[Cost Centre]]="","",Table1[[#This Row],[DP-1]])</f>
        <v/>
      </c>
      <c r="BC331"/>
      <c r="BD331" t="str">
        <f>IF(Table1[[#This Row],[Cost Centre]]="","",Table1[[#This Row],[Cost Centre]])</f>
        <v/>
      </c>
      <c r="BE331" t="str">
        <f>IF(Table1[[#This Row],[Cost Centre]]="","",Table1[[#This Row],[Amount-1]])</f>
        <v/>
      </c>
      <c r="BF331"/>
      <c r="BG331"/>
      <c r="BH331"/>
      <c r="BI331"/>
      <c r="BJ331" t="str">
        <f>IF(Table1[[#This Row],[Date]]="","","No")</f>
        <v/>
      </c>
      <c r="BK331" t="str">
        <f>IF(Table1[[#This Row],[Date]]="","",IF(Table1[[#This Row],[Net Amt]]&lt;0,"Yes","No"))</f>
        <v/>
      </c>
      <c r="BL331" t="str">
        <f>IF(Table1[[#This Row],[Date]]="","",$C$3)</f>
        <v/>
      </c>
      <c r="BM331" t="str">
        <f>IF(Table1[[#This Row],[Date]]="","",-Table1[[#This Row],[Amount-1]])</f>
        <v/>
      </c>
      <c r="BO331" t="str">
        <f>IF(Table1[[#This Row],[Transaction Type]]="","",Table1[[#This Row],[Transaction Type]])</f>
        <v/>
      </c>
      <c r="BP331" t="str">
        <f>IF(Table1[[#This Row],[Instrument No.]]="","",Table1[[#This Row],[Instrument No.]])</f>
        <v/>
      </c>
      <c r="BQ331" t="str">
        <f>IF(Table1[[#This Row],[Instrument No.]]="","",Table1[[#This Row],[Amount-2]])</f>
        <v/>
      </c>
      <c r="BR331" t="str">
        <f>IF(Table1[[#This Row],[Instrument date]]="","",TEXT(Table1[[#This Row],[Instrument date]],"yyyymmdd"))</f>
        <v/>
      </c>
      <c r="BU331" s="48"/>
      <c r="BV331" s="48"/>
    </row>
    <row r="332" spans="1:74">
      <c r="A332" s="16">
        <f t="shared" si="5"/>
        <v>327</v>
      </c>
      <c r="B332" s="17"/>
      <c r="C332" s="57"/>
      <c r="D332" s="61"/>
      <c r="E332" s="61"/>
      <c r="F332" s="57"/>
      <c r="G332" s="18"/>
      <c r="H3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2" s="18"/>
      <c r="J332" s="18"/>
      <c r="K332" s="18"/>
      <c r="L332" s="18"/>
      <c r="M332" s="18"/>
      <c r="N332" s="51"/>
      <c r="O332" s="14">
        <f>IF(Table1[[#This Row],[Date]]="",COUNTA(B333:$B$1005),0)</f>
        <v>0</v>
      </c>
      <c r="P332" s="14">
        <f>IF(COUNTA(Table1[[#This Row],[Payments]:[Receipts]])=0,0,(IF(COUNTA(Table1[[#This Row],[Payments]:[Receipts]])&gt;1,1,0)))</f>
        <v>0</v>
      </c>
      <c r="Q332" s="14">
        <f>IF(Table1[[#This Row],[Date]]="",0,IF(AND(Table1[[#This Row],[Date]]&gt;=$Q$2,Table1[[#This Row],[Date]]&lt;=$Q$3),0,1))</f>
        <v>0</v>
      </c>
      <c r="R332" s="14">
        <f>IF(Table1[[#This Row],[Payments]]="",0,IF(ISNUMBER(Table1[[#This Row],[Payments]]),0,1))</f>
        <v>0</v>
      </c>
      <c r="S332" s="14">
        <f>IF(Table1[[#This Row],[Receipts]]="",0,IF(ISNUMBER(Table1[[#This Row],[Receipts]]),0,1))</f>
        <v>0</v>
      </c>
      <c r="T332" s="14">
        <f>IF(LEN(Table1[[#This Row],[Second Ledger]])&gt;0,IF(TYPE(VLOOKUP(Table1[[#This Row],[Second Ledger]],$CZ:$CZ,1,FALSE))=16,1,0),0)</f>
        <v>0</v>
      </c>
      <c r="U332" s="14">
        <f>IF(Table1[[#This Row],[Date]]="",0,IF(Table1[[#This Row],[Voucher Type]]&gt;0,IF(TYPE(VLOOKUP(Table1[[#This Row],[Voucher Type]],Table1[[#All],[Voucher Type Master]],1,FALSE))=16,1,0),0))</f>
        <v>0</v>
      </c>
      <c r="V3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2" s="14">
        <f>IF(LEN(Table1[[#This Row],[Cost Centre]])&gt;0,IF(TYPE(VLOOKUP(Table1[[#This Row],[Cost Centre]],$DA:$DA,1,FALSE))=16,1,0),0)</f>
        <v>0</v>
      </c>
      <c r="X332" s="14">
        <f>Table1[[#This Row],[Payments]]-Table1[[#This Row],[Receipts]]</f>
        <v>0</v>
      </c>
      <c r="Y332" s="14"/>
      <c r="Z332" s="14"/>
      <c r="AA332" s="14"/>
      <c r="AB332" s="13"/>
      <c r="AC332" s="39"/>
      <c r="AD332" s="39"/>
      <c r="AE332" s="39"/>
      <c r="AF332" s="39"/>
      <c r="AG332" s="42"/>
      <c r="AH3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2" t="str">
        <f>IF(Table1[[#This Row],[Date]]="","",TEXT(Table1[[#This Row],[Date]],"yyyymmdd"))</f>
        <v/>
      </c>
      <c r="AJ332" t="str">
        <f>Table1[[#This Row],[Date2]]</f>
        <v/>
      </c>
      <c r="AK332" t="str">
        <f>IF(Table1[[#This Row],[Date]]="","",Table1[[#This Row],[Voucher Type]])</f>
        <v/>
      </c>
      <c r="AL332" t="str">
        <f>IF(Table1[[#This Row],[Date]]="","",Table1[[#This Row],[Voucher No]])</f>
        <v/>
      </c>
      <c r="AM332" t="str">
        <f>IF(Table1[[#This Row],[Date]]="","",Table1[[#This Row],[Narration]])</f>
        <v/>
      </c>
      <c r="AN332" t="str">
        <f>IF(Table1[[#This Row],[Date]]="","","tallytools-voucherentry-adhjadhh-"&amp;$AH$1&amp;ROW())</f>
        <v/>
      </c>
      <c r="AO332" t="str">
        <f>IF(Table1[[#This Row],[Date]]="","",$AH$1)</f>
        <v/>
      </c>
      <c r="AP332"/>
      <c r="AQ332" t="str">
        <f>IF(Table1[[#This Row],[Date]]="","","No")</f>
        <v/>
      </c>
      <c r="AR332" t="str">
        <f>IF(Table1[[#This Row],[Date]]="","",IF(Table1[[#This Row],[Net Amt]]&lt;0,"No","Yes"))</f>
        <v/>
      </c>
      <c r="AS332" t="str">
        <f>IF(Table1[[#This Row],[Date]]="","",Table1[[#This Row],[Second Ledger]])</f>
        <v/>
      </c>
      <c r="AT332" t="str">
        <f>IF(Table1[[#This Row],[Date]]="","",IF(Table1[[#This Row],[DP-1]]="Yes",-(Table1[[#This Row],[Payments]]+Table1[[#This Row],[Receipts]]),Table1[[#This Row],[Payments]]+Table1[[#This Row],[Receipts]]))</f>
        <v/>
      </c>
      <c r="AU332"/>
      <c r="AV332" t="str">
        <f>IF(Table1[[#This Row],[Bill Ref No]]="","",Table1[[#This Row],[Bill Ref No]])</f>
        <v/>
      </c>
      <c r="AW332" t="str">
        <f>IF(Table1[[#This Row],[Bill ref name]]="","","New Ref")</f>
        <v/>
      </c>
      <c r="AX332" t="str">
        <f>IF(Table1[[#This Row],[Bill ref name]]="","",Table1[[#This Row],[Amount-1]])</f>
        <v/>
      </c>
      <c r="AY332"/>
      <c r="AZ332"/>
      <c r="BA332" t="str">
        <f>IF(Table1[[#This Row],[Cost Centre]]="","","Primary Cost Category")</f>
        <v/>
      </c>
      <c r="BB332" t="str">
        <f>IF(Table1[[#This Row],[Cost Centre]]="","",Table1[[#This Row],[DP-1]])</f>
        <v/>
      </c>
      <c r="BC332"/>
      <c r="BD332" t="str">
        <f>IF(Table1[[#This Row],[Cost Centre]]="","",Table1[[#This Row],[Cost Centre]])</f>
        <v/>
      </c>
      <c r="BE332" t="str">
        <f>IF(Table1[[#This Row],[Cost Centre]]="","",Table1[[#This Row],[Amount-1]])</f>
        <v/>
      </c>
      <c r="BF332"/>
      <c r="BG332"/>
      <c r="BH332"/>
      <c r="BI332"/>
      <c r="BJ332" t="str">
        <f>IF(Table1[[#This Row],[Date]]="","","No")</f>
        <v/>
      </c>
      <c r="BK332" t="str">
        <f>IF(Table1[[#This Row],[Date]]="","",IF(Table1[[#This Row],[Net Amt]]&lt;0,"Yes","No"))</f>
        <v/>
      </c>
      <c r="BL332" t="str">
        <f>IF(Table1[[#This Row],[Date]]="","",$C$3)</f>
        <v/>
      </c>
      <c r="BM332" t="str">
        <f>IF(Table1[[#This Row],[Date]]="","",-Table1[[#This Row],[Amount-1]])</f>
        <v/>
      </c>
      <c r="BO332" t="str">
        <f>IF(Table1[[#This Row],[Transaction Type]]="","",Table1[[#This Row],[Transaction Type]])</f>
        <v/>
      </c>
      <c r="BP332" t="str">
        <f>IF(Table1[[#This Row],[Instrument No.]]="","",Table1[[#This Row],[Instrument No.]])</f>
        <v/>
      </c>
      <c r="BQ332" t="str">
        <f>IF(Table1[[#This Row],[Instrument No.]]="","",Table1[[#This Row],[Amount-2]])</f>
        <v/>
      </c>
      <c r="BR332" t="str">
        <f>IF(Table1[[#This Row],[Instrument date]]="","",TEXT(Table1[[#This Row],[Instrument date]],"yyyymmdd"))</f>
        <v/>
      </c>
      <c r="BU332" s="48"/>
      <c r="BV332" s="48"/>
    </row>
    <row r="333" spans="1:74">
      <c r="A333" s="16">
        <f t="shared" si="5"/>
        <v>328</v>
      </c>
      <c r="B333" s="17"/>
      <c r="C333" s="57"/>
      <c r="D333" s="61"/>
      <c r="E333" s="61"/>
      <c r="F333" s="57"/>
      <c r="G333" s="18"/>
      <c r="H3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3" s="18"/>
      <c r="J333" s="18"/>
      <c r="K333" s="18"/>
      <c r="L333" s="18"/>
      <c r="M333" s="18"/>
      <c r="N333" s="51"/>
      <c r="O333" s="14">
        <f>IF(Table1[[#This Row],[Date]]="",COUNTA(B334:$B$1005),0)</f>
        <v>0</v>
      </c>
      <c r="P333" s="14">
        <f>IF(COUNTA(Table1[[#This Row],[Payments]:[Receipts]])=0,0,(IF(COUNTA(Table1[[#This Row],[Payments]:[Receipts]])&gt;1,1,0)))</f>
        <v>0</v>
      </c>
      <c r="Q333" s="14">
        <f>IF(Table1[[#This Row],[Date]]="",0,IF(AND(Table1[[#This Row],[Date]]&gt;=$Q$2,Table1[[#This Row],[Date]]&lt;=$Q$3),0,1))</f>
        <v>0</v>
      </c>
      <c r="R333" s="14">
        <f>IF(Table1[[#This Row],[Payments]]="",0,IF(ISNUMBER(Table1[[#This Row],[Payments]]),0,1))</f>
        <v>0</v>
      </c>
      <c r="S333" s="14">
        <f>IF(Table1[[#This Row],[Receipts]]="",0,IF(ISNUMBER(Table1[[#This Row],[Receipts]]),0,1))</f>
        <v>0</v>
      </c>
      <c r="T333" s="14">
        <f>IF(LEN(Table1[[#This Row],[Second Ledger]])&gt;0,IF(TYPE(VLOOKUP(Table1[[#This Row],[Second Ledger]],$CZ:$CZ,1,FALSE))=16,1,0),0)</f>
        <v>0</v>
      </c>
      <c r="U333" s="14">
        <f>IF(Table1[[#This Row],[Date]]="",0,IF(Table1[[#This Row],[Voucher Type]]&gt;0,IF(TYPE(VLOOKUP(Table1[[#This Row],[Voucher Type]],Table1[[#All],[Voucher Type Master]],1,FALSE))=16,1,0),0))</f>
        <v>0</v>
      </c>
      <c r="V3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3" s="14">
        <f>IF(LEN(Table1[[#This Row],[Cost Centre]])&gt;0,IF(TYPE(VLOOKUP(Table1[[#This Row],[Cost Centre]],$DA:$DA,1,FALSE))=16,1,0),0)</f>
        <v>0</v>
      </c>
      <c r="X333" s="14">
        <f>Table1[[#This Row],[Payments]]-Table1[[#This Row],[Receipts]]</f>
        <v>0</v>
      </c>
      <c r="Y333" s="14"/>
      <c r="Z333" s="14"/>
      <c r="AA333" s="14"/>
      <c r="AB333" s="13"/>
      <c r="AC333" s="39"/>
      <c r="AD333" s="39"/>
      <c r="AE333" s="39"/>
      <c r="AF333" s="39"/>
      <c r="AG333" s="42"/>
      <c r="AH3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3" t="str">
        <f>IF(Table1[[#This Row],[Date]]="","",TEXT(Table1[[#This Row],[Date]],"yyyymmdd"))</f>
        <v/>
      </c>
      <c r="AJ333" t="str">
        <f>Table1[[#This Row],[Date2]]</f>
        <v/>
      </c>
      <c r="AK333" t="str">
        <f>IF(Table1[[#This Row],[Date]]="","",Table1[[#This Row],[Voucher Type]])</f>
        <v/>
      </c>
      <c r="AL333" t="str">
        <f>IF(Table1[[#This Row],[Date]]="","",Table1[[#This Row],[Voucher No]])</f>
        <v/>
      </c>
      <c r="AM333" t="str">
        <f>IF(Table1[[#This Row],[Date]]="","",Table1[[#This Row],[Narration]])</f>
        <v/>
      </c>
      <c r="AN333" t="str">
        <f>IF(Table1[[#This Row],[Date]]="","","tallytools-voucherentry-adhjadhh-"&amp;$AH$1&amp;ROW())</f>
        <v/>
      </c>
      <c r="AO333" t="str">
        <f>IF(Table1[[#This Row],[Date]]="","",$AH$1)</f>
        <v/>
      </c>
      <c r="AP333"/>
      <c r="AQ333" t="str">
        <f>IF(Table1[[#This Row],[Date]]="","","No")</f>
        <v/>
      </c>
      <c r="AR333" t="str">
        <f>IF(Table1[[#This Row],[Date]]="","",IF(Table1[[#This Row],[Net Amt]]&lt;0,"No","Yes"))</f>
        <v/>
      </c>
      <c r="AS333" t="str">
        <f>IF(Table1[[#This Row],[Date]]="","",Table1[[#This Row],[Second Ledger]])</f>
        <v/>
      </c>
      <c r="AT333" t="str">
        <f>IF(Table1[[#This Row],[Date]]="","",IF(Table1[[#This Row],[DP-1]]="Yes",-(Table1[[#This Row],[Payments]]+Table1[[#This Row],[Receipts]]),Table1[[#This Row],[Payments]]+Table1[[#This Row],[Receipts]]))</f>
        <v/>
      </c>
      <c r="AU333"/>
      <c r="AV333" t="str">
        <f>IF(Table1[[#This Row],[Bill Ref No]]="","",Table1[[#This Row],[Bill Ref No]])</f>
        <v/>
      </c>
      <c r="AW333" t="str">
        <f>IF(Table1[[#This Row],[Bill ref name]]="","","New Ref")</f>
        <v/>
      </c>
      <c r="AX333" t="str">
        <f>IF(Table1[[#This Row],[Bill ref name]]="","",Table1[[#This Row],[Amount-1]])</f>
        <v/>
      </c>
      <c r="AY333"/>
      <c r="AZ333"/>
      <c r="BA333" t="str">
        <f>IF(Table1[[#This Row],[Cost Centre]]="","","Primary Cost Category")</f>
        <v/>
      </c>
      <c r="BB333" t="str">
        <f>IF(Table1[[#This Row],[Cost Centre]]="","",Table1[[#This Row],[DP-1]])</f>
        <v/>
      </c>
      <c r="BC333"/>
      <c r="BD333" t="str">
        <f>IF(Table1[[#This Row],[Cost Centre]]="","",Table1[[#This Row],[Cost Centre]])</f>
        <v/>
      </c>
      <c r="BE333" t="str">
        <f>IF(Table1[[#This Row],[Cost Centre]]="","",Table1[[#This Row],[Amount-1]])</f>
        <v/>
      </c>
      <c r="BF333"/>
      <c r="BG333"/>
      <c r="BH333"/>
      <c r="BI333"/>
      <c r="BJ333" t="str">
        <f>IF(Table1[[#This Row],[Date]]="","","No")</f>
        <v/>
      </c>
      <c r="BK333" t="str">
        <f>IF(Table1[[#This Row],[Date]]="","",IF(Table1[[#This Row],[Net Amt]]&lt;0,"Yes","No"))</f>
        <v/>
      </c>
      <c r="BL333" t="str">
        <f>IF(Table1[[#This Row],[Date]]="","",$C$3)</f>
        <v/>
      </c>
      <c r="BM333" t="str">
        <f>IF(Table1[[#This Row],[Date]]="","",-Table1[[#This Row],[Amount-1]])</f>
        <v/>
      </c>
      <c r="BO333" t="str">
        <f>IF(Table1[[#This Row],[Transaction Type]]="","",Table1[[#This Row],[Transaction Type]])</f>
        <v/>
      </c>
      <c r="BP333" t="str">
        <f>IF(Table1[[#This Row],[Instrument No.]]="","",Table1[[#This Row],[Instrument No.]])</f>
        <v/>
      </c>
      <c r="BQ333" t="str">
        <f>IF(Table1[[#This Row],[Instrument No.]]="","",Table1[[#This Row],[Amount-2]])</f>
        <v/>
      </c>
      <c r="BR333" t="str">
        <f>IF(Table1[[#This Row],[Instrument date]]="","",TEXT(Table1[[#This Row],[Instrument date]],"yyyymmdd"))</f>
        <v/>
      </c>
      <c r="BU333" s="48"/>
      <c r="BV333" s="48"/>
    </row>
    <row r="334" spans="1:74">
      <c r="A334" s="16">
        <f t="shared" si="5"/>
        <v>329</v>
      </c>
      <c r="B334" s="17"/>
      <c r="C334" s="57"/>
      <c r="D334" s="61"/>
      <c r="E334" s="61"/>
      <c r="F334" s="57"/>
      <c r="G334" s="18"/>
      <c r="H3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4" s="18"/>
      <c r="J334" s="18"/>
      <c r="K334" s="18"/>
      <c r="L334" s="18"/>
      <c r="M334" s="18"/>
      <c r="N334" s="51"/>
      <c r="O334" s="14">
        <f>IF(Table1[[#This Row],[Date]]="",COUNTA(B335:$B$1005),0)</f>
        <v>0</v>
      </c>
      <c r="P334" s="14">
        <f>IF(COUNTA(Table1[[#This Row],[Payments]:[Receipts]])=0,0,(IF(COUNTA(Table1[[#This Row],[Payments]:[Receipts]])&gt;1,1,0)))</f>
        <v>0</v>
      </c>
      <c r="Q334" s="14">
        <f>IF(Table1[[#This Row],[Date]]="",0,IF(AND(Table1[[#This Row],[Date]]&gt;=$Q$2,Table1[[#This Row],[Date]]&lt;=$Q$3),0,1))</f>
        <v>0</v>
      </c>
      <c r="R334" s="14">
        <f>IF(Table1[[#This Row],[Payments]]="",0,IF(ISNUMBER(Table1[[#This Row],[Payments]]),0,1))</f>
        <v>0</v>
      </c>
      <c r="S334" s="14">
        <f>IF(Table1[[#This Row],[Receipts]]="",0,IF(ISNUMBER(Table1[[#This Row],[Receipts]]),0,1))</f>
        <v>0</v>
      </c>
      <c r="T334" s="14">
        <f>IF(LEN(Table1[[#This Row],[Second Ledger]])&gt;0,IF(TYPE(VLOOKUP(Table1[[#This Row],[Second Ledger]],$CZ:$CZ,1,FALSE))=16,1,0),0)</f>
        <v>0</v>
      </c>
      <c r="U334" s="14">
        <f>IF(Table1[[#This Row],[Date]]="",0,IF(Table1[[#This Row],[Voucher Type]]&gt;0,IF(TYPE(VLOOKUP(Table1[[#This Row],[Voucher Type]],Table1[[#All],[Voucher Type Master]],1,FALSE))=16,1,0),0))</f>
        <v>0</v>
      </c>
      <c r="V3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4" s="14">
        <f>IF(LEN(Table1[[#This Row],[Cost Centre]])&gt;0,IF(TYPE(VLOOKUP(Table1[[#This Row],[Cost Centre]],$DA:$DA,1,FALSE))=16,1,0),0)</f>
        <v>0</v>
      </c>
      <c r="X334" s="14">
        <f>Table1[[#This Row],[Payments]]-Table1[[#This Row],[Receipts]]</f>
        <v>0</v>
      </c>
      <c r="Y334" s="14"/>
      <c r="Z334" s="14"/>
      <c r="AA334" s="14"/>
      <c r="AB334" s="13"/>
      <c r="AC334" s="39"/>
      <c r="AD334" s="39"/>
      <c r="AE334" s="39"/>
      <c r="AF334" s="39"/>
      <c r="AG334" s="42"/>
      <c r="AH3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4" t="str">
        <f>IF(Table1[[#This Row],[Date]]="","",TEXT(Table1[[#This Row],[Date]],"yyyymmdd"))</f>
        <v/>
      </c>
      <c r="AJ334" t="str">
        <f>Table1[[#This Row],[Date2]]</f>
        <v/>
      </c>
      <c r="AK334" t="str">
        <f>IF(Table1[[#This Row],[Date]]="","",Table1[[#This Row],[Voucher Type]])</f>
        <v/>
      </c>
      <c r="AL334" t="str">
        <f>IF(Table1[[#This Row],[Date]]="","",Table1[[#This Row],[Voucher No]])</f>
        <v/>
      </c>
      <c r="AM334" t="str">
        <f>IF(Table1[[#This Row],[Date]]="","",Table1[[#This Row],[Narration]])</f>
        <v/>
      </c>
      <c r="AN334" t="str">
        <f>IF(Table1[[#This Row],[Date]]="","","tallytools-voucherentry-adhjadhh-"&amp;$AH$1&amp;ROW())</f>
        <v/>
      </c>
      <c r="AO334" t="str">
        <f>IF(Table1[[#This Row],[Date]]="","",$AH$1)</f>
        <v/>
      </c>
      <c r="AP334"/>
      <c r="AQ334" t="str">
        <f>IF(Table1[[#This Row],[Date]]="","","No")</f>
        <v/>
      </c>
      <c r="AR334" t="str">
        <f>IF(Table1[[#This Row],[Date]]="","",IF(Table1[[#This Row],[Net Amt]]&lt;0,"No","Yes"))</f>
        <v/>
      </c>
      <c r="AS334" t="str">
        <f>IF(Table1[[#This Row],[Date]]="","",Table1[[#This Row],[Second Ledger]])</f>
        <v/>
      </c>
      <c r="AT334" t="str">
        <f>IF(Table1[[#This Row],[Date]]="","",IF(Table1[[#This Row],[DP-1]]="Yes",-(Table1[[#This Row],[Payments]]+Table1[[#This Row],[Receipts]]),Table1[[#This Row],[Payments]]+Table1[[#This Row],[Receipts]]))</f>
        <v/>
      </c>
      <c r="AU334"/>
      <c r="AV334" t="str">
        <f>IF(Table1[[#This Row],[Bill Ref No]]="","",Table1[[#This Row],[Bill Ref No]])</f>
        <v/>
      </c>
      <c r="AW334" t="str">
        <f>IF(Table1[[#This Row],[Bill ref name]]="","","New Ref")</f>
        <v/>
      </c>
      <c r="AX334" t="str">
        <f>IF(Table1[[#This Row],[Bill ref name]]="","",Table1[[#This Row],[Amount-1]])</f>
        <v/>
      </c>
      <c r="AY334"/>
      <c r="AZ334"/>
      <c r="BA334" t="str">
        <f>IF(Table1[[#This Row],[Cost Centre]]="","","Primary Cost Category")</f>
        <v/>
      </c>
      <c r="BB334" t="str">
        <f>IF(Table1[[#This Row],[Cost Centre]]="","",Table1[[#This Row],[DP-1]])</f>
        <v/>
      </c>
      <c r="BC334"/>
      <c r="BD334" t="str">
        <f>IF(Table1[[#This Row],[Cost Centre]]="","",Table1[[#This Row],[Cost Centre]])</f>
        <v/>
      </c>
      <c r="BE334" t="str">
        <f>IF(Table1[[#This Row],[Cost Centre]]="","",Table1[[#This Row],[Amount-1]])</f>
        <v/>
      </c>
      <c r="BF334"/>
      <c r="BG334"/>
      <c r="BH334"/>
      <c r="BI334"/>
      <c r="BJ334" t="str">
        <f>IF(Table1[[#This Row],[Date]]="","","No")</f>
        <v/>
      </c>
      <c r="BK334" t="str">
        <f>IF(Table1[[#This Row],[Date]]="","",IF(Table1[[#This Row],[Net Amt]]&lt;0,"Yes","No"))</f>
        <v/>
      </c>
      <c r="BL334" t="str">
        <f>IF(Table1[[#This Row],[Date]]="","",$C$3)</f>
        <v/>
      </c>
      <c r="BM334" t="str">
        <f>IF(Table1[[#This Row],[Date]]="","",-Table1[[#This Row],[Amount-1]])</f>
        <v/>
      </c>
      <c r="BO334" t="str">
        <f>IF(Table1[[#This Row],[Transaction Type]]="","",Table1[[#This Row],[Transaction Type]])</f>
        <v/>
      </c>
      <c r="BP334" t="str">
        <f>IF(Table1[[#This Row],[Instrument No.]]="","",Table1[[#This Row],[Instrument No.]])</f>
        <v/>
      </c>
      <c r="BQ334" t="str">
        <f>IF(Table1[[#This Row],[Instrument No.]]="","",Table1[[#This Row],[Amount-2]])</f>
        <v/>
      </c>
      <c r="BR334" t="str">
        <f>IF(Table1[[#This Row],[Instrument date]]="","",TEXT(Table1[[#This Row],[Instrument date]],"yyyymmdd"))</f>
        <v/>
      </c>
      <c r="BU334" s="48"/>
      <c r="BV334" s="48"/>
    </row>
    <row r="335" spans="1:74">
      <c r="A335" s="16">
        <f t="shared" si="5"/>
        <v>330</v>
      </c>
      <c r="B335" s="17"/>
      <c r="C335" s="57"/>
      <c r="D335" s="61"/>
      <c r="E335" s="61"/>
      <c r="F335" s="57"/>
      <c r="G335" s="18"/>
      <c r="H3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5" s="18"/>
      <c r="J335" s="18"/>
      <c r="K335" s="18"/>
      <c r="L335" s="18"/>
      <c r="M335" s="18"/>
      <c r="N335" s="51"/>
      <c r="O335" s="14">
        <f>IF(Table1[[#This Row],[Date]]="",COUNTA(B336:$B$1005),0)</f>
        <v>0</v>
      </c>
      <c r="P335" s="14">
        <f>IF(COUNTA(Table1[[#This Row],[Payments]:[Receipts]])=0,0,(IF(COUNTA(Table1[[#This Row],[Payments]:[Receipts]])&gt;1,1,0)))</f>
        <v>0</v>
      </c>
      <c r="Q335" s="14">
        <f>IF(Table1[[#This Row],[Date]]="",0,IF(AND(Table1[[#This Row],[Date]]&gt;=$Q$2,Table1[[#This Row],[Date]]&lt;=$Q$3),0,1))</f>
        <v>0</v>
      </c>
      <c r="R335" s="14">
        <f>IF(Table1[[#This Row],[Payments]]="",0,IF(ISNUMBER(Table1[[#This Row],[Payments]]),0,1))</f>
        <v>0</v>
      </c>
      <c r="S335" s="14">
        <f>IF(Table1[[#This Row],[Receipts]]="",0,IF(ISNUMBER(Table1[[#This Row],[Receipts]]),0,1))</f>
        <v>0</v>
      </c>
      <c r="T335" s="14">
        <f>IF(LEN(Table1[[#This Row],[Second Ledger]])&gt;0,IF(TYPE(VLOOKUP(Table1[[#This Row],[Second Ledger]],$CZ:$CZ,1,FALSE))=16,1,0),0)</f>
        <v>0</v>
      </c>
      <c r="U335" s="14">
        <f>IF(Table1[[#This Row],[Date]]="",0,IF(Table1[[#This Row],[Voucher Type]]&gt;0,IF(TYPE(VLOOKUP(Table1[[#This Row],[Voucher Type]],Table1[[#All],[Voucher Type Master]],1,FALSE))=16,1,0),0))</f>
        <v>0</v>
      </c>
      <c r="V3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5" s="14">
        <f>IF(LEN(Table1[[#This Row],[Cost Centre]])&gt;0,IF(TYPE(VLOOKUP(Table1[[#This Row],[Cost Centre]],$DA:$DA,1,FALSE))=16,1,0),0)</f>
        <v>0</v>
      </c>
      <c r="X335" s="14">
        <f>Table1[[#This Row],[Payments]]-Table1[[#This Row],[Receipts]]</f>
        <v>0</v>
      </c>
      <c r="Y335" s="14"/>
      <c r="Z335" s="14"/>
      <c r="AA335" s="14"/>
      <c r="AB335" s="13"/>
      <c r="AC335" s="39"/>
      <c r="AD335" s="39"/>
      <c r="AE335" s="39"/>
      <c r="AF335" s="39"/>
      <c r="AG335" s="42"/>
      <c r="AH3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5" t="str">
        <f>IF(Table1[[#This Row],[Date]]="","",TEXT(Table1[[#This Row],[Date]],"yyyymmdd"))</f>
        <v/>
      </c>
      <c r="AJ335" t="str">
        <f>Table1[[#This Row],[Date2]]</f>
        <v/>
      </c>
      <c r="AK335" t="str">
        <f>IF(Table1[[#This Row],[Date]]="","",Table1[[#This Row],[Voucher Type]])</f>
        <v/>
      </c>
      <c r="AL335" t="str">
        <f>IF(Table1[[#This Row],[Date]]="","",Table1[[#This Row],[Voucher No]])</f>
        <v/>
      </c>
      <c r="AM335" t="str">
        <f>IF(Table1[[#This Row],[Date]]="","",Table1[[#This Row],[Narration]])</f>
        <v/>
      </c>
      <c r="AN335" t="str">
        <f>IF(Table1[[#This Row],[Date]]="","","tallytools-voucherentry-adhjadhh-"&amp;$AH$1&amp;ROW())</f>
        <v/>
      </c>
      <c r="AO335" t="str">
        <f>IF(Table1[[#This Row],[Date]]="","",$AH$1)</f>
        <v/>
      </c>
      <c r="AP335"/>
      <c r="AQ335" t="str">
        <f>IF(Table1[[#This Row],[Date]]="","","No")</f>
        <v/>
      </c>
      <c r="AR335" t="str">
        <f>IF(Table1[[#This Row],[Date]]="","",IF(Table1[[#This Row],[Net Amt]]&lt;0,"No","Yes"))</f>
        <v/>
      </c>
      <c r="AS335" t="str">
        <f>IF(Table1[[#This Row],[Date]]="","",Table1[[#This Row],[Second Ledger]])</f>
        <v/>
      </c>
      <c r="AT335" t="str">
        <f>IF(Table1[[#This Row],[Date]]="","",IF(Table1[[#This Row],[DP-1]]="Yes",-(Table1[[#This Row],[Payments]]+Table1[[#This Row],[Receipts]]),Table1[[#This Row],[Payments]]+Table1[[#This Row],[Receipts]]))</f>
        <v/>
      </c>
      <c r="AU335"/>
      <c r="AV335" t="str">
        <f>IF(Table1[[#This Row],[Bill Ref No]]="","",Table1[[#This Row],[Bill Ref No]])</f>
        <v/>
      </c>
      <c r="AW335" t="str">
        <f>IF(Table1[[#This Row],[Bill ref name]]="","","New Ref")</f>
        <v/>
      </c>
      <c r="AX335" t="str">
        <f>IF(Table1[[#This Row],[Bill ref name]]="","",Table1[[#This Row],[Amount-1]])</f>
        <v/>
      </c>
      <c r="AY335"/>
      <c r="AZ335"/>
      <c r="BA335" t="str">
        <f>IF(Table1[[#This Row],[Cost Centre]]="","","Primary Cost Category")</f>
        <v/>
      </c>
      <c r="BB335" t="str">
        <f>IF(Table1[[#This Row],[Cost Centre]]="","",Table1[[#This Row],[DP-1]])</f>
        <v/>
      </c>
      <c r="BC335"/>
      <c r="BD335" t="str">
        <f>IF(Table1[[#This Row],[Cost Centre]]="","",Table1[[#This Row],[Cost Centre]])</f>
        <v/>
      </c>
      <c r="BE335" t="str">
        <f>IF(Table1[[#This Row],[Cost Centre]]="","",Table1[[#This Row],[Amount-1]])</f>
        <v/>
      </c>
      <c r="BF335"/>
      <c r="BG335"/>
      <c r="BH335"/>
      <c r="BI335"/>
      <c r="BJ335" t="str">
        <f>IF(Table1[[#This Row],[Date]]="","","No")</f>
        <v/>
      </c>
      <c r="BK335" t="str">
        <f>IF(Table1[[#This Row],[Date]]="","",IF(Table1[[#This Row],[Net Amt]]&lt;0,"Yes","No"))</f>
        <v/>
      </c>
      <c r="BL335" t="str">
        <f>IF(Table1[[#This Row],[Date]]="","",$C$3)</f>
        <v/>
      </c>
      <c r="BM335" t="str">
        <f>IF(Table1[[#This Row],[Date]]="","",-Table1[[#This Row],[Amount-1]])</f>
        <v/>
      </c>
      <c r="BO335" t="str">
        <f>IF(Table1[[#This Row],[Transaction Type]]="","",Table1[[#This Row],[Transaction Type]])</f>
        <v/>
      </c>
      <c r="BP335" t="str">
        <f>IF(Table1[[#This Row],[Instrument No.]]="","",Table1[[#This Row],[Instrument No.]])</f>
        <v/>
      </c>
      <c r="BQ335" t="str">
        <f>IF(Table1[[#This Row],[Instrument No.]]="","",Table1[[#This Row],[Amount-2]])</f>
        <v/>
      </c>
      <c r="BR335" t="str">
        <f>IF(Table1[[#This Row],[Instrument date]]="","",TEXT(Table1[[#This Row],[Instrument date]],"yyyymmdd"))</f>
        <v/>
      </c>
      <c r="BU335" s="48"/>
      <c r="BV335" s="48"/>
    </row>
    <row r="336" spans="1:74">
      <c r="A336" s="16">
        <f t="shared" si="5"/>
        <v>331</v>
      </c>
      <c r="B336" s="17"/>
      <c r="C336" s="57"/>
      <c r="D336" s="61"/>
      <c r="E336" s="61"/>
      <c r="F336" s="57"/>
      <c r="G336" s="18"/>
      <c r="H3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6" s="18"/>
      <c r="J336" s="18"/>
      <c r="K336" s="18"/>
      <c r="L336" s="18"/>
      <c r="M336" s="18"/>
      <c r="N336" s="51"/>
      <c r="O336" s="14">
        <f>IF(Table1[[#This Row],[Date]]="",COUNTA(B337:$B$1005),0)</f>
        <v>0</v>
      </c>
      <c r="P336" s="14">
        <f>IF(COUNTA(Table1[[#This Row],[Payments]:[Receipts]])=0,0,(IF(COUNTA(Table1[[#This Row],[Payments]:[Receipts]])&gt;1,1,0)))</f>
        <v>0</v>
      </c>
      <c r="Q336" s="14">
        <f>IF(Table1[[#This Row],[Date]]="",0,IF(AND(Table1[[#This Row],[Date]]&gt;=$Q$2,Table1[[#This Row],[Date]]&lt;=$Q$3),0,1))</f>
        <v>0</v>
      </c>
      <c r="R336" s="14">
        <f>IF(Table1[[#This Row],[Payments]]="",0,IF(ISNUMBER(Table1[[#This Row],[Payments]]),0,1))</f>
        <v>0</v>
      </c>
      <c r="S336" s="14">
        <f>IF(Table1[[#This Row],[Receipts]]="",0,IF(ISNUMBER(Table1[[#This Row],[Receipts]]),0,1))</f>
        <v>0</v>
      </c>
      <c r="T336" s="14">
        <f>IF(LEN(Table1[[#This Row],[Second Ledger]])&gt;0,IF(TYPE(VLOOKUP(Table1[[#This Row],[Second Ledger]],$CZ:$CZ,1,FALSE))=16,1,0),0)</f>
        <v>0</v>
      </c>
      <c r="U336" s="14">
        <f>IF(Table1[[#This Row],[Date]]="",0,IF(Table1[[#This Row],[Voucher Type]]&gt;0,IF(TYPE(VLOOKUP(Table1[[#This Row],[Voucher Type]],Table1[[#All],[Voucher Type Master]],1,FALSE))=16,1,0),0))</f>
        <v>0</v>
      </c>
      <c r="V3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6" s="14">
        <f>IF(LEN(Table1[[#This Row],[Cost Centre]])&gt;0,IF(TYPE(VLOOKUP(Table1[[#This Row],[Cost Centre]],$DA:$DA,1,FALSE))=16,1,0),0)</f>
        <v>0</v>
      </c>
      <c r="X336" s="14">
        <f>Table1[[#This Row],[Payments]]-Table1[[#This Row],[Receipts]]</f>
        <v>0</v>
      </c>
      <c r="Y336" s="14"/>
      <c r="Z336" s="14"/>
      <c r="AA336" s="14"/>
      <c r="AB336" s="13"/>
      <c r="AC336" s="39"/>
      <c r="AD336" s="39"/>
      <c r="AE336" s="39"/>
      <c r="AF336" s="39"/>
      <c r="AG336" s="42"/>
      <c r="AH3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6" t="str">
        <f>IF(Table1[[#This Row],[Date]]="","",TEXT(Table1[[#This Row],[Date]],"yyyymmdd"))</f>
        <v/>
      </c>
      <c r="AJ336" t="str">
        <f>Table1[[#This Row],[Date2]]</f>
        <v/>
      </c>
      <c r="AK336" t="str">
        <f>IF(Table1[[#This Row],[Date]]="","",Table1[[#This Row],[Voucher Type]])</f>
        <v/>
      </c>
      <c r="AL336" t="str">
        <f>IF(Table1[[#This Row],[Date]]="","",Table1[[#This Row],[Voucher No]])</f>
        <v/>
      </c>
      <c r="AM336" t="str">
        <f>IF(Table1[[#This Row],[Date]]="","",Table1[[#This Row],[Narration]])</f>
        <v/>
      </c>
      <c r="AN336" t="str">
        <f>IF(Table1[[#This Row],[Date]]="","","tallytools-voucherentry-adhjadhh-"&amp;$AH$1&amp;ROW())</f>
        <v/>
      </c>
      <c r="AO336" t="str">
        <f>IF(Table1[[#This Row],[Date]]="","",$AH$1)</f>
        <v/>
      </c>
      <c r="AP336"/>
      <c r="AQ336" t="str">
        <f>IF(Table1[[#This Row],[Date]]="","","No")</f>
        <v/>
      </c>
      <c r="AR336" t="str">
        <f>IF(Table1[[#This Row],[Date]]="","",IF(Table1[[#This Row],[Net Amt]]&lt;0,"No","Yes"))</f>
        <v/>
      </c>
      <c r="AS336" t="str">
        <f>IF(Table1[[#This Row],[Date]]="","",Table1[[#This Row],[Second Ledger]])</f>
        <v/>
      </c>
      <c r="AT336" t="str">
        <f>IF(Table1[[#This Row],[Date]]="","",IF(Table1[[#This Row],[DP-1]]="Yes",-(Table1[[#This Row],[Payments]]+Table1[[#This Row],[Receipts]]),Table1[[#This Row],[Payments]]+Table1[[#This Row],[Receipts]]))</f>
        <v/>
      </c>
      <c r="AU336"/>
      <c r="AV336" t="str">
        <f>IF(Table1[[#This Row],[Bill Ref No]]="","",Table1[[#This Row],[Bill Ref No]])</f>
        <v/>
      </c>
      <c r="AW336" t="str">
        <f>IF(Table1[[#This Row],[Bill ref name]]="","","New Ref")</f>
        <v/>
      </c>
      <c r="AX336" t="str">
        <f>IF(Table1[[#This Row],[Bill ref name]]="","",Table1[[#This Row],[Amount-1]])</f>
        <v/>
      </c>
      <c r="AY336"/>
      <c r="AZ336"/>
      <c r="BA336" t="str">
        <f>IF(Table1[[#This Row],[Cost Centre]]="","","Primary Cost Category")</f>
        <v/>
      </c>
      <c r="BB336" t="str">
        <f>IF(Table1[[#This Row],[Cost Centre]]="","",Table1[[#This Row],[DP-1]])</f>
        <v/>
      </c>
      <c r="BC336"/>
      <c r="BD336" t="str">
        <f>IF(Table1[[#This Row],[Cost Centre]]="","",Table1[[#This Row],[Cost Centre]])</f>
        <v/>
      </c>
      <c r="BE336" t="str">
        <f>IF(Table1[[#This Row],[Cost Centre]]="","",Table1[[#This Row],[Amount-1]])</f>
        <v/>
      </c>
      <c r="BF336"/>
      <c r="BG336"/>
      <c r="BH336"/>
      <c r="BI336"/>
      <c r="BJ336" t="str">
        <f>IF(Table1[[#This Row],[Date]]="","","No")</f>
        <v/>
      </c>
      <c r="BK336" t="str">
        <f>IF(Table1[[#This Row],[Date]]="","",IF(Table1[[#This Row],[Net Amt]]&lt;0,"Yes","No"))</f>
        <v/>
      </c>
      <c r="BL336" t="str">
        <f>IF(Table1[[#This Row],[Date]]="","",$C$3)</f>
        <v/>
      </c>
      <c r="BM336" t="str">
        <f>IF(Table1[[#This Row],[Date]]="","",-Table1[[#This Row],[Amount-1]])</f>
        <v/>
      </c>
      <c r="BO336" t="str">
        <f>IF(Table1[[#This Row],[Transaction Type]]="","",Table1[[#This Row],[Transaction Type]])</f>
        <v/>
      </c>
      <c r="BP336" t="str">
        <f>IF(Table1[[#This Row],[Instrument No.]]="","",Table1[[#This Row],[Instrument No.]])</f>
        <v/>
      </c>
      <c r="BQ336" t="str">
        <f>IF(Table1[[#This Row],[Instrument No.]]="","",Table1[[#This Row],[Amount-2]])</f>
        <v/>
      </c>
      <c r="BR336" t="str">
        <f>IF(Table1[[#This Row],[Instrument date]]="","",TEXT(Table1[[#This Row],[Instrument date]],"yyyymmdd"))</f>
        <v/>
      </c>
      <c r="BU336" s="48"/>
      <c r="BV336" s="48"/>
    </row>
    <row r="337" spans="1:74">
      <c r="A337" s="16">
        <f t="shared" si="5"/>
        <v>332</v>
      </c>
      <c r="B337" s="17"/>
      <c r="C337" s="57"/>
      <c r="D337" s="61"/>
      <c r="E337" s="61"/>
      <c r="F337" s="57"/>
      <c r="G337" s="18"/>
      <c r="H3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7" s="18"/>
      <c r="J337" s="18"/>
      <c r="K337" s="18"/>
      <c r="L337" s="18"/>
      <c r="M337" s="18"/>
      <c r="N337" s="51"/>
      <c r="O337" s="14">
        <f>IF(Table1[[#This Row],[Date]]="",COUNTA(B338:$B$1005),0)</f>
        <v>0</v>
      </c>
      <c r="P337" s="14">
        <f>IF(COUNTA(Table1[[#This Row],[Payments]:[Receipts]])=0,0,(IF(COUNTA(Table1[[#This Row],[Payments]:[Receipts]])&gt;1,1,0)))</f>
        <v>0</v>
      </c>
      <c r="Q337" s="14">
        <f>IF(Table1[[#This Row],[Date]]="",0,IF(AND(Table1[[#This Row],[Date]]&gt;=$Q$2,Table1[[#This Row],[Date]]&lt;=$Q$3),0,1))</f>
        <v>0</v>
      </c>
      <c r="R337" s="14">
        <f>IF(Table1[[#This Row],[Payments]]="",0,IF(ISNUMBER(Table1[[#This Row],[Payments]]),0,1))</f>
        <v>0</v>
      </c>
      <c r="S337" s="14">
        <f>IF(Table1[[#This Row],[Receipts]]="",0,IF(ISNUMBER(Table1[[#This Row],[Receipts]]),0,1))</f>
        <v>0</v>
      </c>
      <c r="T337" s="14">
        <f>IF(LEN(Table1[[#This Row],[Second Ledger]])&gt;0,IF(TYPE(VLOOKUP(Table1[[#This Row],[Second Ledger]],$CZ:$CZ,1,FALSE))=16,1,0),0)</f>
        <v>0</v>
      </c>
      <c r="U337" s="14">
        <f>IF(Table1[[#This Row],[Date]]="",0,IF(Table1[[#This Row],[Voucher Type]]&gt;0,IF(TYPE(VLOOKUP(Table1[[#This Row],[Voucher Type]],Table1[[#All],[Voucher Type Master]],1,FALSE))=16,1,0),0))</f>
        <v>0</v>
      </c>
      <c r="V3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7" s="14">
        <f>IF(LEN(Table1[[#This Row],[Cost Centre]])&gt;0,IF(TYPE(VLOOKUP(Table1[[#This Row],[Cost Centre]],$DA:$DA,1,FALSE))=16,1,0),0)</f>
        <v>0</v>
      </c>
      <c r="X337" s="14">
        <f>Table1[[#This Row],[Payments]]-Table1[[#This Row],[Receipts]]</f>
        <v>0</v>
      </c>
      <c r="Y337" s="14"/>
      <c r="Z337" s="14"/>
      <c r="AA337" s="14"/>
      <c r="AB337" s="13"/>
      <c r="AC337" s="39"/>
      <c r="AD337" s="39"/>
      <c r="AE337" s="39"/>
      <c r="AF337" s="39"/>
      <c r="AG337" s="42"/>
      <c r="AH3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7" t="str">
        <f>IF(Table1[[#This Row],[Date]]="","",TEXT(Table1[[#This Row],[Date]],"yyyymmdd"))</f>
        <v/>
      </c>
      <c r="AJ337" t="str">
        <f>Table1[[#This Row],[Date2]]</f>
        <v/>
      </c>
      <c r="AK337" t="str">
        <f>IF(Table1[[#This Row],[Date]]="","",Table1[[#This Row],[Voucher Type]])</f>
        <v/>
      </c>
      <c r="AL337" t="str">
        <f>IF(Table1[[#This Row],[Date]]="","",Table1[[#This Row],[Voucher No]])</f>
        <v/>
      </c>
      <c r="AM337" t="str">
        <f>IF(Table1[[#This Row],[Date]]="","",Table1[[#This Row],[Narration]])</f>
        <v/>
      </c>
      <c r="AN337" t="str">
        <f>IF(Table1[[#This Row],[Date]]="","","tallytools-voucherentry-adhjadhh-"&amp;$AH$1&amp;ROW())</f>
        <v/>
      </c>
      <c r="AO337" t="str">
        <f>IF(Table1[[#This Row],[Date]]="","",$AH$1)</f>
        <v/>
      </c>
      <c r="AP337"/>
      <c r="AQ337" t="str">
        <f>IF(Table1[[#This Row],[Date]]="","","No")</f>
        <v/>
      </c>
      <c r="AR337" t="str">
        <f>IF(Table1[[#This Row],[Date]]="","",IF(Table1[[#This Row],[Net Amt]]&lt;0,"No","Yes"))</f>
        <v/>
      </c>
      <c r="AS337" t="str">
        <f>IF(Table1[[#This Row],[Date]]="","",Table1[[#This Row],[Second Ledger]])</f>
        <v/>
      </c>
      <c r="AT337" t="str">
        <f>IF(Table1[[#This Row],[Date]]="","",IF(Table1[[#This Row],[DP-1]]="Yes",-(Table1[[#This Row],[Payments]]+Table1[[#This Row],[Receipts]]),Table1[[#This Row],[Payments]]+Table1[[#This Row],[Receipts]]))</f>
        <v/>
      </c>
      <c r="AU337"/>
      <c r="AV337" t="str">
        <f>IF(Table1[[#This Row],[Bill Ref No]]="","",Table1[[#This Row],[Bill Ref No]])</f>
        <v/>
      </c>
      <c r="AW337" t="str">
        <f>IF(Table1[[#This Row],[Bill ref name]]="","","New Ref")</f>
        <v/>
      </c>
      <c r="AX337" t="str">
        <f>IF(Table1[[#This Row],[Bill ref name]]="","",Table1[[#This Row],[Amount-1]])</f>
        <v/>
      </c>
      <c r="AY337"/>
      <c r="AZ337"/>
      <c r="BA337" t="str">
        <f>IF(Table1[[#This Row],[Cost Centre]]="","","Primary Cost Category")</f>
        <v/>
      </c>
      <c r="BB337" t="str">
        <f>IF(Table1[[#This Row],[Cost Centre]]="","",Table1[[#This Row],[DP-1]])</f>
        <v/>
      </c>
      <c r="BC337"/>
      <c r="BD337" t="str">
        <f>IF(Table1[[#This Row],[Cost Centre]]="","",Table1[[#This Row],[Cost Centre]])</f>
        <v/>
      </c>
      <c r="BE337" t="str">
        <f>IF(Table1[[#This Row],[Cost Centre]]="","",Table1[[#This Row],[Amount-1]])</f>
        <v/>
      </c>
      <c r="BF337"/>
      <c r="BG337"/>
      <c r="BH337"/>
      <c r="BI337"/>
      <c r="BJ337" t="str">
        <f>IF(Table1[[#This Row],[Date]]="","","No")</f>
        <v/>
      </c>
      <c r="BK337" t="str">
        <f>IF(Table1[[#This Row],[Date]]="","",IF(Table1[[#This Row],[Net Amt]]&lt;0,"Yes","No"))</f>
        <v/>
      </c>
      <c r="BL337" t="str">
        <f>IF(Table1[[#This Row],[Date]]="","",$C$3)</f>
        <v/>
      </c>
      <c r="BM337" t="str">
        <f>IF(Table1[[#This Row],[Date]]="","",-Table1[[#This Row],[Amount-1]])</f>
        <v/>
      </c>
      <c r="BO337" t="str">
        <f>IF(Table1[[#This Row],[Transaction Type]]="","",Table1[[#This Row],[Transaction Type]])</f>
        <v/>
      </c>
      <c r="BP337" t="str">
        <f>IF(Table1[[#This Row],[Instrument No.]]="","",Table1[[#This Row],[Instrument No.]])</f>
        <v/>
      </c>
      <c r="BQ337" t="str">
        <f>IF(Table1[[#This Row],[Instrument No.]]="","",Table1[[#This Row],[Amount-2]])</f>
        <v/>
      </c>
      <c r="BR337" t="str">
        <f>IF(Table1[[#This Row],[Instrument date]]="","",TEXT(Table1[[#This Row],[Instrument date]],"yyyymmdd"))</f>
        <v/>
      </c>
      <c r="BU337" s="48"/>
      <c r="BV337" s="48"/>
    </row>
    <row r="338" spans="1:74">
      <c r="A338" s="16">
        <f t="shared" si="5"/>
        <v>333</v>
      </c>
      <c r="B338" s="17"/>
      <c r="C338" s="57"/>
      <c r="D338" s="61"/>
      <c r="E338" s="61"/>
      <c r="F338" s="57"/>
      <c r="G338" s="18"/>
      <c r="H3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8" s="18"/>
      <c r="J338" s="18"/>
      <c r="K338" s="18"/>
      <c r="L338" s="18"/>
      <c r="M338" s="18"/>
      <c r="N338" s="51"/>
      <c r="O338" s="14">
        <f>IF(Table1[[#This Row],[Date]]="",COUNTA(B339:$B$1005),0)</f>
        <v>0</v>
      </c>
      <c r="P338" s="14">
        <f>IF(COUNTA(Table1[[#This Row],[Payments]:[Receipts]])=0,0,(IF(COUNTA(Table1[[#This Row],[Payments]:[Receipts]])&gt;1,1,0)))</f>
        <v>0</v>
      </c>
      <c r="Q338" s="14">
        <f>IF(Table1[[#This Row],[Date]]="",0,IF(AND(Table1[[#This Row],[Date]]&gt;=$Q$2,Table1[[#This Row],[Date]]&lt;=$Q$3),0,1))</f>
        <v>0</v>
      </c>
      <c r="R338" s="14">
        <f>IF(Table1[[#This Row],[Payments]]="",0,IF(ISNUMBER(Table1[[#This Row],[Payments]]),0,1))</f>
        <v>0</v>
      </c>
      <c r="S338" s="14">
        <f>IF(Table1[[#This Row],[Receipts]]="",0,IF(ISNUMBER(Table1[[#This Row],[Receipts]]),0,1))</f>
        <v>0</v>
      </c>
      <c r="T338" s="14">
        <f>IF(LEN(Table1[[#This Row],[Second Ledger]])&gt;0,IF(TYPE(VLOOKUP(Table1[[#This Row],[Second Ledger]],$CZ:$CZ,1,FALSE))=16,1,0),0)</f>
        <v>0</v>
      </c>
      <c r="U338" s="14">
        <f>IF(Table1[[#This Row],[Date]]="",0,IF(Table1[[#This Row],[Voucher Type]]&gt;0,IF(TYPE(VLOOKUP(Table1[[#This Row],[Voucher Type]],Table1[[#All],[Voucher Type Master]],1,FALSE))=16,1,0),0))</f>
        <v>0</v>
      </c>
      <c r="V3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8" s="14">
        <f>IF(LEN(Table1[[#This Row],[Cost Centre]])&gt;0,IF(TYPE(VLOOKUP(Table1[[#This Row],[Cost Centre]],$DA:$DA,1,FALSE))=16,1,0),0)</f>
        <v>0</v>
      </c>
      <c r="X338" s="14">
        <f>Table1[[#This Row],[Payments]]-Table1[[#This Row],[Receipts]]</f>
        <v>0</v>
      </c>
      <c r="Y338" s="14"/>
      <c r="Z338" s="14"/>
      <c r="AA338" s="14"/>
      <c r="AB338" s="13"/>
      <c r="AC338" s="39"/>
      <c r="AD338" s="39"/>
      <c r="AE338" s="39"/>
      <c r="AF338" s="39"/>
      <c r="AG338" s="42"/>
      <c r="AH3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8" t="str">
        <f>IF(Table1[[#This Row],[Date]]="","",TEXT(Table1[[#This Row],[Date]],"yyyymmdd"))</f>
        <v/>
      </c>
      <c r="AJ338" t="str">
        <f>Table1[[#This Row],[Date2]]</f>
        <v/>
      </c>
      <c r="AK338" t="str">
        <f>IF(Table1[[#This Row],[Date]]="","",Table1[[#This Row],[Voucher Type]])</f>
        <v/>
      </c>
      <c r="AL338" t="str">
        <f>IF(Table1[[#This Row],[Date]]="","",Table1[[#This Row],[Voucher No]])</f>
        <v/>
      </c>
      <c r="AM338" t="str">
        <f>IF(Table1[[#This Row],[Date]]="","",Table1[[#This Row],[Narration]])</f>
        <v/>
      </c>
      <c r="AN338" t="str">
        <f>IF(Table1[[#This Row],[Date]]="","","tallytools-voucherentry-adhjadhh-"&amp;$AH$1&amp;ROW())</f>
        <v/>
      </c>
      <c r="AO338" t="str">
        <f>IF(Table1[[#This Row],[Date]]="","",$AH$1)</f>
        <v/>
      </c>
      <c r="AP338"/>
      <c r="AQ338" t="str">
        <f>IF(Table1[[#This Row],[Date]]="","","No")</f>
        <v/>
      </c>
      <c r="AR338" t="str">
        <f>IF(Table1[[#This Row],[Date]]="","",IF(Table1[[#This Row],[Net Amt]]&lt;0,"No","Yes"))</f>
        <v/>
      </c>
      <c r="AS338" t="str">
        <f>IF(Table1[[#This Row],[Date]]="","",Table1[[#This Row],[Second Ledger]])</f>
        <v/>
      </c>
      <c r="AT338" t="str">
        <f>IF(Table1[[#This Row],[Date]]="","",IF(Table1[[#This Row],[DP-1]]="Yes",-(Table1[[#This Row],[Payments]]+Table1[[#This Row],[Receipts]]),Table1[[#This Row],[Payments]]+Table1[[#This Row],[Receipts]]))</f>
        <v/>
      </c>
      <c r="AU338"/>
      <c r="AV338" t="str">
        <f>IF(Table1[[#This Row],[Bill Ref No]]="","",Table1[[#This Row],[Bill Ref No]])</f>
        <v/>
      </c>
      <c r="AW338" t="str">
        <f>IF(Table1[[#This Row],[Bill ref name]]="","","New Ref")</f>
        <v/>
      </c>
      <c r="AX338" t="str">
        <f>IF(Table1[[#This Row],[Bill ref name]]="","",Table1[[#This Row],[Amount-1]])</f>
        <v/>
      </c>
      <c r="AY338"/>
      <c r="AZ338"/>
      <c r="BA338" t="str">
        <f>IF(Table1[[#This Row],[Cost Centre]]="","","Primary Cost Category")</f>
        <v/>
      </c>
      <c r="BB338" t="str">
        <f>IF(Table1[[#This Row],[Cost Centre]]="","",Table1[[#This Row],[DP-1]])</f>
        <v/>
      </c>
      <c r="BC338"/>
      <c r="BD338" t="str">
        <f>IF(Table1[[#This Row],[Cost Centre]]="","",Table1[[#This Row],[Cost Centre]])</f>
        <v/>
      </c>
      <c r="BE338" t="str">
        <f>IF(Table1[[#This Row],[Cost Centre]]="","",Table1[[#This Row],[Amount-1]])</f>
        <v/>
      </c>
      <c r="BF338"/>
      <c r="BG338"/>
      <c r="BH338"/>
      <c r="BI338"/>
      <c r="BJ338" t="str">
        <f>IF(Table1[[#This Row],[Date]]="","","No")</f>
        <v/>
      </c>
      <c r="BK338" t="str">
        <f>IF(Table1[[#This Row],[Date]]="","",IF(Table1[[#This Row],[Net Amt]]&lt;0,"Yes","No"))</f>
        <v/>
      </c>
      <c r="BL338" t="str">
        <f>IF(Table1[[#This Row],[Date]]="","",$C$3)</f>
        <v/>
      </c>
      <c r="BM338" t="str">
        <f>IF(Table1[[#This Row],[Date]]="","",-Table1[[#This Row],[Amount-1]])</f>
        <v/>
      </c>
      <c r="BO338" t="str">
        <f>IF(Table1[[#This Row],[Transaction Type]]="","",Table1[[#This Row],[Transaction Type]])</f>
        <v/>
      </c>
      <c r="BP338" t="str">
        <f>IF(Table1[[#This Row],[Instrument No.]]="","",Table1[[#This Row],[Instrument No.]])</f>
        <v/>
      </c>
      <c r="BQ338" t="str">
        <f>IF(Table1[[#This Row],[Instrument No.]]="","",Table1[[#This Row],[Amount-2]])</f>
        <v/>
      </c>
      <c r="BR338" t="str">
        <f>IF(Table1[[#This Row],[Instrument date]]="","",TEXT(Table1[[#This Row],[Instrument date]],"yyyymmdd"))</f>
        <v/>
      </c>
      <c r="BU338" s="48"/>
      <c r="BV338" s="48"/>
    </row>
    <row r="339" spans="1:74">
      <c r="A339" s="16">
        <f t="shared" si="5"/>
        <v>334</v>
      </c>
      <c r="B339" s="17"/>
      <c r="C339" s="57"/>
      <c r="D339" s="61"/>
      <c r="E339" s="61"/>
      <c r="F339" s="57"/>
      <c r="G339" s="18"/>
      <c r="H3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39" s="18"/>
      <c r="J339" s="18"/>
      <c r="K339" s="18"/>
      <c r="L339" s="18"/>
      <c r="M339" s="18"/>
      <c r="N339" s="51"/>
      <c r="O339" s="14">
        <f>IF(Table1[[#This Row],[Date]]="",COUNTA(B340:$B$1005),0)</f>
        <v>0</v>
      </c>
      <c r="P339" s="14">
        <f>IF(COUNTA(Table1[[#This Row],[Payments]:[Receipts]])=0,0,(IF(COUNTA(Table1[[#This Row],[Payments]:[Receipts]])&gt;1,1,0)))</f>
        <v>0</v>
      </c>
      <c r="Q339" s="14">
        <f>IF(Table1[[#This Row],[Date]]="",0,IF(AND(Table1[[#This Row],[Date]]&gt;=$Q$2,Table1[[#This Row],[Date]]&lt;=$Q$3),0,1))</f>
        <v>0</v>
      </c>
      <c r="R339" s="14">
        <f>IF(Table1[[#This Row],[Payments]]="",0,IF(ISNUMBER(Table1[[#This Row],[Payments]]),0,1))</f>
        <v>0</v>
      </c>
      <c r="S339" s="14">
        <f>IF(Table1[[#This Row],[Receipts]]="",0,IF(ISNUMBER(Table1[[#This Row],[Receipts]]),0,1))</f>
        <v>0</v>
      </c>
      <c r="T339" s="14">
        <f>IF(LEN(Table1[[#This Row],[Second Ledger]])&gt;0,IF(TYPE(VLOOKUP(Table1[[#This Row],[Second Ledger]],$CZ:$CZ,1,FALSE))=16,1,0),0)</f>
        <v>0</v>
      </c>
      <c r="U339" s="14">
        <f>IF(Table1[[#This Row],[Date]]="",0,IF(Table1[[#This Row],[Voucher Type]]&gt;0,IF(TYPE(VLOOKUP(Table1[[#This Row],[Voucher Type]],Table1[[#All],[Voucher Type Master]],1,FALSE))=16,1,0),0))</f>
        <v>0</v>
      </c>
      <c r="V3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39" s="14">
        <f>IF(LEN(Table1[[#This Row],[Cost Centre]])&gt;0,IF(TYPE(VLOOKUP(Table1[[#This Row],[Cost Centre]],$DA:$DA,1,FALSE))=16,1,0),0)</f>
        <v>0</v>
      </c>
      <c r="X339" s="14">
        <f>Table1[[#This Row],[Payments]]-Table1[[#This Row],[Receipts]]</f>
        <v>0</v>
      </c>
      <c r="Y339" s="14"/>
      <c r="Z339" s="14"/>
      <c r="AA339" s="14"/>
      <c r="AB339" s="13"/>
      <c r="AC339" s="39"/>
      <c r="AD339" s="39"/>
      <c r="AE339" s="39"/>
      <c r="AF339" s="39"/>
      <c r="AG339" s="42"/>
      <c r="AH3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39" t="str">
        <f>IF(Table1[[#This Row],[Date]]="","",TEXT(Table1[[#This Row],[Date]],"yyyymmdd"))</f>
        <v/>
      </c>
      <c r="AJ339" t="str">
        <f>Table1[[#This Row],[Date2]]</f>
        <v/>
      </c>
      <c r="AK339" t="str">
        <f>IF(Table1[[#This Row],[Date]]="","",Table1[[#This Row],[Voucher Type]])</f>
        <v/>
      </c>
      <c r="AL339" t="str">
        <f>IF(Table1[[#This Row],[Date]]="","",Table1[[#This Row],[Voucher No]])</f>
        <v/>
      </c>
      <c r="AM339" t="str">
        <f>IF(Table1[[#This Row],[Date]]="","",Table1[[#This Row],[Narration]])</f>
        <v/>
      </c>
      <c r="AN339" t="str">
        <f>IF(Table1[[#This Row],[Date]]="","","tallytools-voucherentry-adhjadhh-"&amp;$AH$1&amp;ROW())</f>
        <v/>
      </c>
      <c r="AO339" t="str">
        <f>IF(Table1[[#This Row],[Date]]="","",$AH$1)</f>
        <v/>
      </c>
      <c r="AP339"/>
      <c r="AQ339" t="str">
        <f>IF(Table1[[#This Row],[Date]]="","","No")</f>
        <v/>
      </c>
      <c r="AR339" t="str">
        <f>IF(Table1[[#This Row],[Date]]="","",IF(Table1[[#This Row],[Net Amt]]&lt;0,"No","Yes"))</f>
        <v/>
      </c>
      <c r="AS339" t="str">
        <f>IF(Table1[[#This Row],[Date]]="","",Table1[[#This Row],[Second Ledger]])</f>
        <v/>
      </c>
      <c r="AT339" t="str">
        <f>IF(Table1[[#This Row],[Date]]="","",IF(Table1[[#This Row],[DP-1]]="Yes",-(Table1[[#This Row],[Payments]]+Table1[[#This Row],[Receipts]]),Table1[[#This Row],[Payments]]+Table1[[#This Row],[Receipts]]))</f>
        <v/>
      </c>
      <c r="AU339"/>
      <c r="AV339" t="str">
        <f>IF(Table1[[#This Row],[Bill Ref No]]="","",Table1[[#This Row],[Bill Ref No]])</f>
        <v/>
      </c>
      <c r="AW339" t="str">
        <f>IF(Table1[[#This Row],[Bill ref name]]="","","New Ref")</f>
        <v/>
      </c>
      <c r="AX339" t="str">
        <f>IF(Table1[[#This Row],[Bill ref name]]="","",Table1[[#This Row],[Amount-1]])</f>
        <v/>
      </c>
      <c r="AY339"/>
      <c r="AZ339"/>
      <c r="BA339" t="str">
        <f>IF(Table1[[#This Row],[Cost Centre]]="","","Primary Cost Category")</f>
        <v/>
      </c>
      <c r="BB339" t="str">
        <f>IF(Table1[[#This Row],[Cost Centre]]="","",Table1[[#This Row],[DP-1]])</f>
        <v/>
      </c>
      <c r="BC339"/>
      <c r="BD339" t="str">
        <f>IF(Table1[[#This Row],[Cost Centre]]="","",Table1[[#This Row],[Cost Centre]])</f>
        <v/>
      </c>
      <c r="BE339" t="str">
        <f>IF(Table1[[#This Row],[Cost Centre]]="","",Table1[[#This Row],[Amount-1]])</f>
        <v/>
      </c>
      <c r="BF339"/>
      <c r="BG339"/>
      <c r="BH339"/>
      <c r="BI339"/>
      <c r="BJ339" t="str">
        <f>IF(Table1[[#This Row],[Date]]="","","No")</f>
        <v/>
      </c>
      <c r="BK339" t="str">
        <f>IF(Table1[[#This Row],[Date]]="","",IF(Table1[[#This Row],[Net Amt]]&lt;0,"Yes","No"))</f>
        <v/>
      </c>
      <c r="BL339" t="str">
        <f>IF(Table1[[#This Row],[Date]]="","",$C$3)</f>
        <v/>
      </c>
      <c r="BM339" t="str">
        <f>IF(Table1[[#This Row],[Date]]="","",-Table1[[#This Row],[Amount-1]])</f>
        <v/>
      </c>
      <c r="BO339" t="str">
        <f>IF(Table1[[#This Row],[Transaction Type]]="","",Table1[[#This Row],[Transaction Type]])</f>
        <v/>
      </c>
      <c r="BP339" t="str">
        <f>IF(Table1[[#This Row],[Instrument No.]]="","",Table1[[#This Row],[Instrument No.]])</f>
        <v/>
      </c>
      <c r="BQ339" t="str">
        <f>IF(Table1[[#This Row],[Instrument No.]]="","",Table1[[#This Row],[Amount-2]])</f>
        <v/>
      </c>
      <c r="BR339" t="str">
        <f>IF(Table1[[#This Row],[Instrument date]]="","",TEXT(Table1[[#This Row],[Instrument date]],"yyyymmdd"))</f>
        <v/>
      </c>
      <c r="BU339" s="48"/>
      <c r="BV339" s="48"/>
    </row>
    <row r="340" spans="1:74">
      <c r="A340" s="16">
        <f t="shared" si="5"/>
        <v>335</v>
      </c>
      <c r="B340" s="17"/>
      <c r="C340" s="57"/>
      <c r="D340" s="61"/>
      <c r="E340" s="61"/>
      <c r="F340" s="57"/>
      <c r="G340" s="18"/>
      <c r="H3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0" s="18"/>
      <c r="J340" s="18"/>
      <c r="K340" s="18"/>
      <c r="L340" s="18"/>
      <c r="M340" s="18"/>
      <c r="N340" s="51"/>
      <c r="O340" s="14">
        <f>IF(Table1[[#This Row],[Date]]="",COUNTA(B341:$B$1005),0)</f>
        <v>0</v>
      </c>
      <c r="P340" s="14">
        <f>IF(COUNTA(Table1[[#This Row],[Payments]:[Receipts]])=0,0,(IF(COUNTA(Table1[[#This Row],[Payments]:[Receipts]])&gt;1,1,0)))</f>
        <v>0</v>
      </c>
      <c r="Q340" s="14">
        <f>IF(Table1[[#This Row],[Date]]="",0,IF(AND(Table1[[#This Row],[Date]]&gt;=$Q$2,Table1[[#This Row],[Date]]&lt;=$Q$3),0,1))</f>
        <v>0</v>
      </c>
      <c r="R340" s="14">
        <f>IF(Table1[[#This Row],[Payments]]="",0,IF(ISNUMBER(Table1[[#This Row],[Payments]]),0,1))</f>
        <v>0</v>
      </c>
      <c r="S340" s="14">
        <f>IF(Table1[[#This Row],[Receipts]]="",0,IF(ISNUMBER(Table1[[#This Row],[Receipts]]),0,1))</f>
        <v>0</v>
      </c>
      <c r="T340" s="14">
        <f>IF(LEN(Table1[[#This Row],[Second Ledger]])&gt;0,IF(TYPE(VLOOKUP(Table1[[#This Row],[Second Ledger]],$CZ:$CZ,1,FALSE))=16,1,0),0)</f>
        <v>0</v>
      </c>
      <c r="U340" s="14">
        <f>IF(Table1[[#This Row],[Date]]="",0,IF(Table1[[#This Row],[Voucher Type]]&gt;0,IF(TYPE(VLOOKUP(Table1[[#This Row],[Voucher Type]],Table1[[#All],[Voucher Type Master]],1,FALSE))=16,1,0),0))</f>
        <v>0</v>
      </c>
      <c r="V3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0" s="14">
        <f>IF(LEN(Table1[[#This Row],[Cost Centre]])&gt;0,IF(TYPE(VLOOKUP(Table1[[#This Row],[Cost Centre]],$DA:$DA,1,FALSE))=16,1,0),0)</f>
        <v>0</v>
      </c>
      <c r="X340" s="14">
        <f>Table1[[#This Row],[Payments]]-Table1[[#This Row],[Receipts]]</f>
        <v>0</v>
      </c>
      <c r="Y340" s="14"/>
      <c r="Z340" s="14"/>
      <c r="AA340" s="14"/>
      <c r="AB340" s="13"/>
      <c r="AC340" s="39"/>
      <c r="AD340" s="39"/>
      <c r="AE340" s="39"/>
      <c r="AF340" s="39"/>
      <c r="AG340" s="42"/>
      <c r="AH3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0" t="str">
        <f>IF(Table1[[#This Row],[Date]]="","",TEXT(Table1[[#This Row],[Date]],"yyyymmdd"))</f>
        <v/>
      </c>
      <c r="AJ340" t="str">
        <f>Table1[[#This Row],[Date2]]</f>
        <v/>
      </c>
      <c r="AK340" t="str">
        <f>IF(Table1[[#This Row],[Date]]="","",Table1[[#This Row],[Voucher Type]])</f>
        <v/>
      </c>
      <c r="AL340" t="str">
        <f>IF(Table1[[#This Row],[Date]]="","",Table1[[#This Row],[Voucher No]])</f>
        <v/>
      </c>
      <c r="AM340" t="str">
        <f>IF(Table1[[#This Row],[Date]]="","",Table1[[#This Row],[Narration]])</f>
        <v/>
      </c>
      <c r="AN340" t="str">
        <f>IF(Table1[[#This Row],[Date]]="","","tallytools-voucherentry-adhjadhh-"&amp;$AH$1&amp;ROW())</f>
        <v/>
      </c>
      <c r="AO340" t="str">
        <f>IF(Table1[[#This Row],[Date]]="","",$AH$1)</f>
        <v/>
      </c>
      <c r="AP340"/>
      <c r="AQ340" t="str">
        <f>IF(Table1[[#This Row],[Date]]="","","No")</f>
        <v/>
      </c>
      <c r="AR340" t="str">
        <f>IF(Table1[[#This Row],[Date]]="","",IF(Table1[[#This Row],[Net Amt]]&lt;0,"No","Yes"))</f>
        <v/>
      </c>
      <c r="AS340" t="str">
        <f>IF(Table1[[#This Row],[Date]]="","",Table1[[#This Row],[Second Ledger]])</f>
        <v/>
      </c>
      <c r="AT340" t="str">
        <f>IF(Table1[[#This Row],[Date]]="","",IF(Table1[[#This Row],[DP-1]]="Yes",-(Table1[[#This Row],[Payments]]+Table1[[#This Row],[Receipts]]),Table1[[#This Row],[Payments]]+Table1[[#This Row],[Receipts]]))</f>
        <v/>
      </c>
      <c r="AU340"/>
      <c r="AV340" t="str">
        <f>IF(Table1[[#This Row],[Bill Ref No]]="","",Table1[[#This Row],[Bill Ref No]])</f>
        <v/>
      </c>
      <c r="AW340" t="str">
        <f>IF(Table1[[#This Row],[Bill ref name]]="","","New Ref")</f>
        <v/>
      </c>
      <c r="AX340" t="str">
        <f>IF(Table1[[#This Row],[Bill ref name]]="","",Table1[[#This Row],[Amount-1]])</f>
        <v/>
      </c>
      <c r="AY340"/>
      <c r="AZ340"/>
      <c r="BA340" t="str">
        <f>IF(Table1[[#This Row],[Cost Centre]]="","","Primary Cost Category")</f>
        <v/>
      </c>
      <c r="BB340" t="str">
        <f>IF(Table1[[#This Row],[Cost Centre]]="","",Table1[[#This Row],[DP-1]])</f>
        <v/>
      </c>
      <c r="BC340"/>
      <c r="BD340" t="str">
        <f>IF(Table1[[#This Row],[Cost Centre]]="","",Table1[[#This Row],[Cost Centre]])</f>
        <v/>
      </c>
      <c r="BE340" t="str">
        <f>IF(Table1[[#This Row],[Cost Centre]]="","",Table1[[#This Row],[Amount-1]])</f>
        <v/>
      </c>
      <c r="BF340"/>
      <c r="BG340"/>
      <c r="BH340"/>
      <c r="BI340"/>
      <c r="BJ340" t="str">
        <f>IF(Table1[[#This Row],[Date]]="","","No")</f>
        <v/>
      </c>
      <c r="BK340" t="str">
        <f>IF(Table1[[#This Row],[Date]]="","",IF(Table1[[#This Row],[Net Amt]]&lt;0,"Yes","No"))</f>
        <v/>
      </c>
      <c r="BL340" t="str">
        <f>IF(Table1[[#This Row],[Date]]="","",$C$3)</f>
        <v/>
      </c>
      <c r="BM340" t="str">
        <f>IF(Table1[[#This Row],[Date]]="","",-Table1[[#This Row],[Amount-1]])</f>
        <v/>
      </c>
      <c r="BO340" t="str">
        <f>IF(Table1[[#This Row],[Transaction Type]]="","",Table1[[#This Row],[Transaction Type]])</f>
        <v/>
      </c>
      <c r="BP340" t="str">
        <f>IF(Table1[[#This Row],[Instrument No.]]="","",Table1[[#This Row],[Instrument No.]])</f>
        <v/>
      </c>
      <c r="BQ340" t="str">
        <f>IF(Table1[[#This Row],[Instrument No.]]="","",Table1[[#This Row],[Amount-2]])</f>
        <v/>
      </c>
      <c r="BR340" t="str">
        <f>IF(Table1[[#This Row],[Instrument date]]="","",TEXT(Table1[[#This Row],[Instrument date]],"yyyymmdd"))</f>
        <v/>
      </c>
      <c r="BU340" s="48"/>
      <c r="BV340" s="48"/>
    </row>
    <row r="341" spans="1:74">
      <c r="A341" s="16">
        <f t="shared" si="5"/>
        <v>336</v>
      </c>
      <c r="B341" s="17"/>
      <c r="C341" s="57"/>
      <c r="D341" s="61"/>
      <c r="E341" s="61"/>
      <c r="F341" s="57"/>
      <c r="G341" s="18"/>
      <c r="H3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1" s="18"/>
      <c r="J341" s="18"/>
      <c r="K341" s="18"/>
      <c r="L341" s="18"/>
      <c r="M341" s="18"/>
      <c r="N341" s="51"/>
      <c r="O341" s="14">
        <f>IF(Table1[[#This Row],[Date]]="",COUNTA(B342:$B$1005),0)</f>
        <v>0</v>
      </c>
      <c r="P341" s="14">
        <f>IF(COUNTA(Table1[[#This Row],[Payments]:[Receipts]])=0,0,(IF(COUNTA(Table1[[#This Row],[Payments]:[Receipts]])&gt;1,1,0)))</f>
        <v>0</v>
      </c>
      <c r="Q341" s="14">
        <f>IF(Table1[[#This Row],[Date]]="",0,IF(AND(Table1[[#This Row],[Date]]&gt;=$Q$2,Table1[[#This Row],[Date]]&lt;=$Q$3),0,1))</f>
        <v>0</v>
      </c>
      <c r="R341" s="14">
        <f>IF(Table1[[#This Row],[Payments]]="",0,IF(ISNUMBER(Table1[[#This Row],[Payments]]),0,1))</f>
        <v>0</v>
      </c>
      <c r="S341" s="14">
        <f>IF(Table1[[#This Row],[Receipts]]="",0,IF(ISNUMBER(Table1[[#This Row],[Receipts]]),0,1))</f>
        <v>0</v>
      </c>
      <c r="T341" s="14">
        <f>IF(LEN(Table1[[#This Row],[Second Ledger]])&gt;0,IF(TYPE(VLOOKUP(Table1[[#This Row],[Second Ledger]],$CZ:$CZ,1,FALSE))=16,1,0),0)</f>
        <v>0</v>
      </c>
      <c r="U341" s="14">
        <f>IF(Table1[[#This Row],[Date]]="",0,IF(Table1[[#This Row],[Voucher Type]]&gt;0,IF(TYPE(VLOOKUP(Table1[[#This Row],[Voucher Type]],Table1[[#All],[Voucher Type Master]],1,FALSE))=16,1,0),0))</f>
        <v>0</v>
      </c>
      <c r="V3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1" s="14">
        <f>IF(LEN(Table1[[#This Row],[Cost Centre]])&gt;0,IF(TYPE(VLOOKUP(Table1[[#This Row],[Cost Centre]],$DA:$DA,1,FALSE))=16,1,0),0)</f>
        <v>0</v>
      </c>
      <c r="X341" s="14">
        <f>Table1[[#This Row],[Payments]]-Table1[[#This Row],[Receipts]]</f>
        <v>0</v>
      </c>
      <c r="Y341" s="14"/>
      <c r="Z341" s="14"/>
      <c r="AA341" s="14"/>
      <c r="AB341" s="13"/>
      <c r="AC341" s="39"/>
      <c r="AD341" s="39"/>
      <c r="AE341" s="39"/>
      <c r="AF341" s="39"/>
      <c r="AG341" s="42"/>
      <c r="AH3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1" t="str">
        <f>IF(Table1[[#This Row],[Date]]="","",TEXT(Table1[[#This Row],[Date]],"yyyymmdd"))</f>
        <v/>
      </c>
      <c r="AJ341" t="str">
        <f>Table1[[#This Row],[Date2]]</f>
        <v/>
      </c>
      <c r="AK341" t="str">
        <f>IF(Table1[[#This Row],[Date]]="","",Table1[[#This Row],[Voucher Type]])</f>
        <v/>
      </c>
      <c r="AL341" t="str">
        <f>IF(Table1[[#This Row],[Date]]="","",Table1[[#This Row],[Voucher No]])</f>
        <v/>
      </c>
      <c r="AM341" t="str">
        <f>IF(Table1[[#This Row],[Date]]="","",Table1[[#This Row],[Narration]])</f>
        <v/>
      </c>
      <c r="AN341" t="str">
        <f>IF(Table1[[#This Row],[Date]]="","","tallytools-voucherentry-adhjadhh-"&amp;$AH$1&amp;ROW())</f>
        <v/>
      </c>
      <c r="AO341" t="str">
        <f>IF(Table1[[#This Row],[Date]]="","",$AH$1)</f>
        <v/>
      </c>
      <c r="AP341"/>
      <c r="AQ341" t="str">
        <f>IF(Table1[[#This Row],[Date]]="","","No")</f>
        <v/>
      </c>
      <c r="AR341" t="str">
        <f>IF(Table1[[#This Row],[Date]]="","",IF(Table1[[#This Row],[Net Amt]]&lt;0,"No","Yes"))</f>
        <v/>
      </c>
      <c r="AS341" t="str">
        <f>IF(Table1[[#This Row],[Date]]="","",Table1[[#This Row],[Second Ledger]])</f>
        <v/>
      </c>
      <c r="AT341" t="str">
        <f>IF(Table1[[#This Row],[Date]]="","",IF(Table1[[#This Row],[DP-1]]="Yes",-(Table1[[#This Row],[Payments]]+Table1[[#This Row],[Receipts]]),Table1[[#This Row],[Payments]]+Table1[[#This Row],[Receipts]]))</f>
        <v/>
      </c>
      <c r="AU341"/>
      <c r="AV341" t="str">
        <f>IF(Table1[[#This Row],[Bill Ref No]]="","",Table1[[#This Row],[Bill Ref No]])</f>
        <v/>
      </c>
      <c r="AW341" t="str">
        <f>IF(Table1[[#This Row],[Bill ref name]]="","","New Ref")</f>
        <v/>
      </c>
      <c r="AX341" t="str">
        <f>IF(Table1[[#This Row],[Bill ref name]]="","",Table1[[#This Row],[Amount-1]])</f>
        <v/>
      </c>
      <c r="AY341"/>
      <c r="AZ341"/>
      <c r="BA341" t="str">
        <f>IF(Table1[[#This Row],[Cost Centre]]="","","Primary Cost Category")</f>
        <v/>
      </c>
      <c r="BB341" t="str">
        <f>IF(Table1[[#This Row],[Cost Centre]]="","",Table1[[#This Row],[DP-1]])</f>
        <v/>
      </c>
      <c r="BC341"/>
      <c r="BD341" t="str">
        <f>IF(Table1[[#This Row],[Cost Centre]]="","",Table1[[#This Row],[Cost Centre]])</f>
        <v/>
      </c>
      <c r="BE341" t="str">
        <f>IF(Table1[[#This Row],[Cost Centre]]="","",Table1[[#This Row],[Amount-1]])</f>
        <v/>
      </c>
      <c r="BF341"/>
      <c r="BG341"/>
      <c r="BH341"/>
      <c r="BI341"/>
      <c r="BJ341" t="str">
        <f>IF(Table1[[#This Row],[Date]]="","","No")</f>
        <v/>
      </c>
      <c r="BK341" t="str">
        <f>IF(Table1[[#This Row],[Date]]="","",IF(Table1[[#This Row],[Net Amt]]&lt;0,"Yes","No"))</f>
        <v/>
      </c>
      <c r="BL341" t="str">
        <f>IF(Table1[[#This Row],[Date]]="","",$C$3)</f>
        <v/>
      </c>
      <c r="BM341" t="str">
        <f>IF(Table1[[#This Row],[Date]]="","",-Table1[[#This Row],[Amount-1]])</f>
        <v/>
      </c>
      <c r="BO341" t="str">
        <f>IF(Table1[[#This Row],[Transaction Type]]="","",Table1[[#This Row],[Transaction Type]])</f>
        <v/>
      </c>
      <c r="BP341" t="str">
        <f>IF(Table1[[#This Row],[Instrument No.]]="","",Table1[[#This Row],[Instrument No.]])</f>
        <v/>
      </c>
      <c r="BQ341" t="str">
        <f>IF(Table1[[#This Row],[Instrument No.]]="","",Table1[[#This Row],[Amount-2]])</f>
        <v/>
      </c>
      <c r="BR341" t="str">
        <f>IF(Table1[[#This Row],[Instrument date]]="","",TEXT(Table1[[#This Row],[Instrument date]],"yyyymmdd"))</f>
        <v/>
      </c>
      <c r="BU341" s="48"/>
      <c r="BV341" s="48"/>
    </row>
    <row r="342" spans="1:74">
      <c r="A342" s="16">
        <f t="shared" si="5"/>
        <v>337</v>
      </c>
      <c r="B342" s="17"/>
      <c r="C342" s="57"/>
      <c r="D342" s="61"/>
      <c r="E342" s="61"/>
      <c r="F342" s="57"/>
      <c r="G342" s="18"/>
      <c r="H3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2" s="18"/>
      <c r="J342" s="18"/>
      <c r="K342" s="18"/>
      <c r="L342" s="18"/>
      <c r="M342" s="18"/>
      <c r="N342" s="51"/>
      <c r="O342" s="14">
        <f>IF(Table1[[#This Row],[Date]]="",COUNTA(B343:$B$1005),0)</f>
        <v>0</v>
      </c>
      <c r="P342" s="14">
        <f>IF(COUNTA(Table1[[#This Row],[Payments]:[Receipts]])=0,0,(IF(COUNTA(Table1[[#This Row],[Payments]:[Receipts]])&gt;1,1,0)))</f>
        <v>0</v>
      </c>
      <c r="Q342" s="14">
        <f>IF(Table1[[#This Row],[Date]]="",0,IF(AND(Table1[[#This Row],[Date]]&gt;=$Q$2,Table1[[#This Row],[Date]]&lt;=$Q$3),0,1))</f>
        <v>0</v>
      </c>
      <c r="R342" s="14">
        <f>IF(Table1[[#This Row],[Payments]]="",0,IF(ISNUMBER(Table1[[#This Row],[Payments]]),0,1))</f>
        <v>0</v>
      </c>
      <c r="S342" s="14">
        <f>IF(Table1[[#This Row],[Receipts]]="",0,IF(ISNUMBER(Table1[[#This Row],[Receipts]]),0,1))</f>
        <v>0</v>
      </c>
      <c r="T342" s="14">
        <f>IF(LEN(Table1[[#This Row],[Second Ledger]])&gt;0,IF(TYPE(VLOOKUP(Table1[[#This Row],[Second Ledger]],$CZ:$CZ,1,FALSE))=16,1,0),0)</f>
        <v>0</v>
      </c>
      <c r="U342" s="14">
        <f>IF(Table1[[#This Row],[Date]]="",0,IF(Table1[[#This Row],[Voucher Type]]&gt;0,IF(TYPE(VLOOKUP(Table1[[#This Row],[Voucher Type]],Table1[[#All],[Voucher Type Master]],1,FALSE))=16,1,0),0))</f>
        <v>0</v>
      </c>
      <c r="V3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2" s="14">
        <f>IF(LEN(Table1[[#This Row],[Cost Centre]])&gt;0,IF(TYPE(VLOOKUP(Table1[[#This Row],[Cost Centre]],$DA:$DA,1,FALSE))=16,1,0),0)</f>
        <v>0</v>
      </c>
      <c r="X342" s="14">
        <f>Table1[[#This Row],[Payments]]-Table1[[#This Row],[Receipts]]</f>
        <v>0</v>
      </c>
      <c r="Y342" s="14"/>
      <c r="Z342" s="14"/>
      <c r="AA342" s="14"/>
      <c r="AB342" s="13"/>
      <c r="AC342" s="39"/>
      <c r="AD342" s="39"/>
      <c r="AE342" s="39"/>
      <c r="AF342" s="39"/>
      <c r="AG342" s="42"/>
      <c r="AH3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2" t="str">
        <f>IF(Table1[[#This Row],[Date]]="","",TEXT(Table1[[#This Row],[Date]],"yyyymmdd"))</f>
        <v/>
      </c>
      <c r="AJ342" t="str">
        <f>Table1[[#This Row],[Date2]]</f>
        <v/>
      </c>
      <c r="AK342" t="str">
        <f>IF(Table1[[#This Row],[Date]]="","",Table1[[#This Row],[Voucher Type]])</f>
        <v/>
      </c>
      <c r="AL342" t="str">
        <f>IF(Table1[[#This Row],[Date]]="","",Table1[[#This Row],[Voucher No]])</f>
        <v/>
      </c>
      <c r="AM342" t="str">
        <f>IF(Table1[[#This Row],[Date]]="","",Table1[[#This Row],[Narration]])</f>
        <v/>
      </c>
      <c r="AN342" t="str">
        <f>IF(Table1[[#This Row],[Date]]="","","tallytools-voucherentry-adhjadhh-"&amp;$AH$1&amp;ROW())</f>
        <v/>
      </c>
      <c r="AO342" t="str">
        <f>IF(Table1[[#This Row],[Date]]="","",$AH$1)</f>
        <v/>
      </c>
      <c r="AP342"/>
      <c r="AQ342" t="str">
        <f>IF(Table1[[#This Row],[Date]]="","","No")</f>
        <v/>
      </c>
      <c r="AR342" t="str">
        <f>IF(Table1[[#This Row],[Date]]="","",IF(Table1[[#This Row],[Net Amt]]&lt;0,"No","Yes"))</f>
        <v/>
      </c>
      <c r="AS342" t="str">
        <f>IF(Table1[[#This Row],[Date]]="","",Table1[[#This Row],[Second Ledger]])</f>
        <v/>
      </c>
      <c r="AT342" t="str">
        <f>IF(Table1[[#This Row],[Date]]="","",IF(Table1[[#This Row],[DP-1]]="Yes",-(Table1[[#This Row],[Payments]]+Table1[[#This Row],[Receipts]]),Table1[[#This Row],[Payments]]+Table1[[#This Row],[Receipts]]))</f>
        <v/>
      </c>
      <c r="AU342"/>
      <c r="AV342" t="str">
        <f>IF(Table1[[#This Row],[Bill Ref No]]="","",Table1[[#This Row],[Bill Ref No]])</f>
        <v/>
      </c>
      <c r="AW342" t="str">
        <f>IF(Table1[[#This Row],[Bill ref name]]="","","New Ref")</f>
        <v/>
      </c>
      <c r="AX342" t="str">
        <f>IF(Table1[[#This Row],[Bill ref name]]="","",Table1[[#This Row],[Amount-1]])</f>
        <v/>
      </c>
      <c r="AY342"/>
      <c r="AZ342"/>
      <c r="BA342" t="str">
        <f>IF(Table1[[#This Row],[Cost Centre]]="","","Primary Cost Category")</f>
        <v/>
      </c>
      <c r="BB342" t="str">
        <f>IF(Table1[[#This Row],[Cost Centre]]="","",Table1[[#This Row],[DP-1]])</f>
        <v/>
      </c>
      <c r="BC342"/>
      <c r="BD342" t="str">
        <f>IF(Table1[[#This Row],[Cost Centre]]="","",Table1[[#This Row],[Cost Centre]])</f>
        <v/>
      </c>
      <c r="BE342" t="str">
        <f>IF(Table1[[#This Row],[Cost Centre]]="","",Table1[[#This Row],[Amount-1]])</f>
        <v/>
      </c>
      <c r="BF342"/>
      <c r="BG342"/>
      <c r="BH342"/>
      <c r="BI342"/>
      <c r="BJ342" t="str">
        <f>IF(Table1[[#This Row],[Date]]="","","No")</f>
        <v/>
      </c>
      <c r="BK342" t="str">
        <f>IF(Table1[[#This Row],[Date]]="","",IF(Table1[[#This Row],[Net Amt]]&lt;0,"Yes","No"))</f>
        <v/>
      </c>
      <c r="BL342" t="str">
        <f>IF(Table1[[#This Row],[Date]]="","",$C$3)</f>
        <v/>
      </c>
      <c r="BM342" t="str">
        <f>IF(Table1[[#This Row],[Date]]="","",-Table1[[#This Row],[Amount-1]])</f>
        <v/>
      </c>
      <c r="BO342" t="str">
        <f>IF(Table1[[#This Row],[Transaction Type]]="","",Table1[[#This Row],[Transaction Type]])</f>
        <v/>
      </c>
      <c r="BP342" t="str">
        <f>IF(Table1[[#This Row],[Instrument No.]]="","",Table1[[#This Row],[Instrument No.]])</f>
        <v/>
      </c>
      <c r="BQ342" t="str">
        <f>IF(Table1[[#This Row],[Instrument No.]]="","",Table1[[#This Row],[Amount-2]])</f>
        <v/>
      </c>
      <c r="BR342" t="str">
        <f>IF(Table1[[#This Row],[Instrument date]]="","",TEXT(Table1[[#This Row],[Instrument date]],"yyyymmdd"))</f>
        <v/>
      </c>
      <c r="BU342" s="48"/>
      <c r="BV342" s="48"/>
    </row>
    <row r="343" spans="1:74">
      <c r="A343" s="16">
        <f t="shared" si="5"/>
        <v>338</v>
      </c>
      <c r="B343" s="17"/>
      <c r="C343" s="57"/>
      <c r="D343" s="61"/>
      <c r="E343" s="61"/>
      <c r="F343" s="57"/>
      <c r="G343" s="18"/>
      <c r="H3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3" s="18"/>
      <c r="J343" s="18"/>
      <c r="K343" s="18"/>
      <c r="L343" s="18"/>
      <c r="M343" s="18"/>
      <c r="N343" s="51"/>
      <c r="O343" s="14">
        <f>IF(Table1[[#This Row],[Date]]="",COUNTA(B344:$B$1005),0)</f>
        <v>0</v>
      </c>
      <c r="P343" s="14">
        <f>IF(COUNTA(Table1[[#This Row],[Payments]:[Receipts]])=0,0,(IF(COUNTA(Table1[[#This Row],[Payments]:[Receipts]])&gt;1,1,0)))</f>
        <v>0</v>
      </c>
      <c r="Q343" s="14">
        <f>IF(Table1[[#This Row],[Date]]="",0,IF(AND(Table1[[#This Row],[Date]]&gt;=$Q$2,Table1[[#This Row],[Date]]&lt;=$Q$3),0,1))</f>
        <v>0</v>
      </c>
      <c r="R343" s="14">
        <f>IF(Table1[[#This Row],[Payments]]="",0,IF(ISNUMBER(Table1[[#This Row],[Payments]]),0,1))</f>
        <v>0</v>
      </c>
      <c r="S343" s="14">
        <f>IF(Table1[[#This Row],[Receipts]]="",0,IF(ISNUMBER(Table1[[#This Row],[Receipts]]),0,1))</f>
        <v>0</v>
      </c>
      <c r="T343" s="14">
        <f>IF(LEN(Table1[[#This Row],[Second Ledger]])&gt;0,IF(TYPE(VLOOKUP(Table1[[#This Row],[Second Ledger]],$CZ:$CZ,1,FALSE))=16,1,0),0)</f>
        <v>0</v>
      </c>
      <c r="U343" s="14">
        <f>IF(Table1[[#This Row],[Date]]="",0,IF(Table1[[#This Row],[Voucher Type]]&gt;0,IF(TYPE(VLOOKUP(Table1[[#This Row],[Voucher Type]],Table1[[#All],[Voucher Type Master]],1,FALSE))=16,1,0),0))</f>
        <v>0</v>
      </c>
      <c r="V3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3" s="14">
        <f>IF(LEN(Table1[[#This Row],[Cost Centre]])&gt;0,IF(TYPE(VLOOKUP(Table1[[#This Row],[Cost Centre]],$DA:$DA,1,FALSE))=16,1,0),0)</f>
        <v>0</v>
      </c>
      <c r="X343" s="14">
        <f>Table1[[#This Row],[Payments]]-Table1[[#This Row],[Receipts]]</f>
        <v>0</v>
      </c>
      <c r="Y343" s="14"/>
      <c r="Z343" s="14"/>
      <c r="AA343" s="14"/>
      <c r="AB343" s="13"/>
      <c r="AC343" s="39"/>
      <c r="AD343" s="39"/>
      <c r="AE343" s="39"/>
      <c r="AF343" s="39"/>
      <c r="AG343" s="42"/>
      <c r="AH3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3" t="str">
        <f>IF(Table1[[#This Row],[Date]]="","",TEXT(Table1[[#This Row],[Date]],"yyyymmdd"))</f>
        <v/>
      </c>
      <c r="AJ343" t="str">
        <f>Table1[[#This Row],[Date2]]</f>
        <v/>
      </c>
      <c r="AK343" t="str">
        <f>IF(Table1[[#This Row],[Date]]="","",Table1[[#This Row],[Voucher Type]])</f>
        <v/>
      </c>
      <c r="AL343" t="str">
        <f>IF(Table1[[#This Row],[Date]]="","",Table1[[#This Row],[Voucher No]])</f>
        <v/>
      </c>
      <c r="AM343" t="str">
        <f>IF(Table1[[#This Row],[Date]]="","",Table1[[#This Row],[Narration]])</f>
        <v/>
      </c>
      <c r="AN343" t="str">
        <f>IF(Table1[[#This Row],[Date]]="","","tallytools-voucherentry-adhjadhh-"&amp;$AH$1&amp;ROW())</f>
        <v/>
      </c>
      <c r="AO343" t="str">
        <f>IF(Table1[[#This Row],[Date]]="","",$AH$1)</f>
        <v/>
      </c>
      <c r="AP343"/>
      <c r="AQ343" t="str">
        <f>IF(Table1[[#This Row],[Date]]="","","No")</f>
        <v/>
      </c>
      <c r="AR343" t="str">
        <f>IF(Table1[[#This Row],[Date]]="","",IF(Table1[[#This Row],[Net Amt]]&lt;0,"No","Yes"))</f>
        <v/>
      </c>
      <c r="AS343" t="str">
        <f>IF(Table1[[#This Row],[Date]]="","",Table1[[#This Row],[Second Ledger]])</f>
        <v/>
      </c>
      <c r="AT343" t="str">
        <f>IF(Table1[[#This Row],[Date]]="","",IF(Table1[[#This Row],[DP-1]]="Yes",-(Table1[[#This Row],[Payments]]+Table1[[#This Row],[Receipts]]),Table1[[#This Row],[Payments]]+Table1[[#This Row],[Receipts]]))</f>
        <v/>
      </c>
      <c r="AU343"/>
      <c r="AV343" t="str">
        <f>IF(Table1[[#This Row],[Bill Ref No]]="","",Table1[[#This Row],[Bill Ref No]])</f>
        <v/>
      </c>
      <c r="AW343" t="str">
        <f>IF(Table1[[#This Row],[Bill ref name]]="","","New Ref")</f>
        <v/>
      </c>
      <c r="AX343" t="str">
        <f>IF(Table1[[#This Row],[Bill ref name]]="","",Table1[[#This Row],[Amount-1]])</f>
        <v/>
      </c>
      <c r="AY343"/>
      <c r="AZ343"/>
      <c r="BA343" t="str">
        <f>IF(Table1[[#This Row],[Cost Centre]]="","","Primary Cost Category")</f>
        <v/>
      </c>
      <c r="BB343" t="str">
        <f>IF(Table1[[#This Row],[Cost Centre]]="","",Table1[[#This Row],[DP-1]])</f>
        <v/>
      </c>
      <c r="BC343"/>
      <c r="BD343" t="str">
        <f>IF(Table1[[#This Row],[Cost Centre]]="","",Table1[[#This Row],[Cost Centre]])</f>
        <v/>
      </c>
      <c r="BE343" t="str">
        <f>IF(Table1[[#This Row],[Cost Centre]]="","",Table1[[#This Row],[Amount-1]])</f>
        <v/>
      </c>
      <c r="BF343"/>
      <c r="BG343"/>
      <c r="BH343"/>
      <c r="BI343"/>
      <c r="BJ343" t="str">
        <f>IF(Table1[[#This Row],[Date]]="","","No")</f>
        <v/>
      </c>
      <c r="BK343" t="str">
        <f>IF(Table1[[#This Row],[Date]]="","",IF(Table1[[#This Row],[Net Amt]]&lt;0,"Yes","No"))</f>
        <v/>
      </c>
      <c r="BL343" t="str">
        <f>IF(Table1[[#This Row],[Date]]="","",$C$3)</f>
        <v/>
      </c>
      <c r="BM343" t="str">
        <f>IF(Table1[[#This Row],[Date]]="","",-Table1[[#This Row],[Amount-1]])</f>
        <v/>
      </c>
      <c r="BO343" t="str">
        <f>IF(Table1[[#This Row],[Transaction Type]]="","",Table1[[#This Row],[Transaction Type]])</f>
        <v/>
      </c>
      <c r="BP343" t="str">
        <f>IF(Table1[[#This Row],[Instrument No.]]="","",Table1[[#This Row],[Instrument No.]])</f>
        <v/>
      </c>
      <c r="BQ343" t="str">
        <f>IF(Table1[[#This Row],[Instrument No.]]="","",Table1[[#This Row],[Amount-2]])</f>
        <v/>
      </c>
      <c r="BR343" t="str">
        <f>IF(Table1[[#This Row],[Instrument date]]="","",TEXT(Table1[[#This Row],[Instrument date]],"yyyymmdd"))</f>
        <v/>
      </c>
      <c r="BU343" s="48"/>
      <c r="BV343" s="48"/>
    </row>
    <row r="344" spans="1:74">
      <c r="A344" s="16">
        <f t="shared" si="5"/>
        <v>339</v>
      </c>
      <c r="B344" s="17"/>
      <c r="C344" s="57"/>
      <c r="D344" s="61"/>
      <c r="E344" s="61"/>
      <c r="F344" s="57"/>
      <c r="G344" s="18"/>
      <c r="H3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4" s="18"/>
      <c r="J344" s="18"/>
      <c r="K344" s="18"/>
      <c r="L344" s="18"/>
      <c r="M344" s="18"/>
      <c r="N344" s="51"/>
      <c r="O344" s="14">
        <f>IF(Table1[[#This Row],[Date]]="",COUNTA(B345:$B$1005),0)</f>
        <v>0</v>
      </c>
      <c r="P344" s="14">
        <f>IF(COUNTA(Table1[[#This Row],[Payments]:[Receipts]])=0,0,(IF(COUNTA(Table1[[#This Row],[Payments]:[Receipts]])&gt;1,1,0)))</f>
        <v>0</v>
      </c>
      <c r="Q344" s="14">
        <f>IF(Table1[[#This Row],[Date]]="",0,IF(AND(Table1[[#This Row],[Date]]&gt;=$Q$2,Table1[[#This Row],[Date]]&lt;=$Q$3),0,1))</f>
        <v>0</v>
      </c>
      <c r="R344" s="14">
        <f>IF(Table1[[#This Row],[Payments]]="",0,IF(ISNUMBER(Table1[[#This Row],[Payments]]),0,1))</f>
        <v>0</v>
      </c>
      <c r="S344" s="14">
        <f>IF(Table1[[#This Row],[Receipts]]="",0,IF(ISNUMBER(Table1[[#This Row],[Receipts]]),0,1))</f>
        <v>0</v>
      </c>
      <c r="T344" s="14">
        <f>IF(LEN(Table1[[#This Row],[Second Ledger]])&gt;0,IF(TYPE(VLOOKUP(Table1[[#This Row],[Second Ledger]],$CZ:$CZ,1,FALSE))=16,1,0),0)</f>
        <v>0</v>
      </c>
      <c r="U344" s="14">
        <f>IF(Table1[[#This Row],[Date]]="",0,IF(Table1[[#This Row],[Voucher Type]]&gt;0,IF(TYPE(VLOOKUP(Table1[[#This Row],[Voucher Type]],Table1[[#All],[Voucher Type Master]],1,FALSE))=16,1,0),0))</f>
        <v>0</v>
      </c>
      <c r="V3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4" s="14">
        <f>IF(LEN(Table1[[#This Row],[Cost Centre]])&gt;0,IF(TYPE(VLOOKUP(Table1[[#This Row],[Cost Centre]],$DA:$DA,1,FALSE))=16,1,0),0)</f>
        <v>0</v>
      </c>
      <c r="X344" s="14">
        <f>Table1[[#This Row],[Payments]]-Table1[[#This Row],[Receipts]]</f>
        <v>0</v>
      </c>
      <c r="Y344" s="14"/>
      <c r="Z344" s="14"/>
      <c r="AA344" s="14"/>
      <c r="AB344" s="13"/>
      <c r="AC344" s="39"/>
      <c r="AD344" s="39"/>
      <c r="AE344" s="39"/>
      <c r="AF344" s="39"/>
      <c r="AG344" s="42"/>
      <c r="AH3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4" t="str">
        <f>IF(Table1[[#This Row],[Date]]="","",TEXT(Table1[[#This Row],[Date]],"yyyymmdd"))</f>
        <v/>
      </c>
      <c r="AJ344" t="str">
        <f>Table1[[#This Row],[Date2]]</f>
        <v/>
      </c>
      <c r="AK344" t="str">
        <f>IF(Table1[[#This Row],[Date]]="","",Table1[[#This Row],[Voucher Type]])</f>
        <v/>
      </c>
      <c r="AL344" t="str">
        <f>IF(Table1[[#This Row],[Date]]="","",Table1[[#This Row],[Voucher No]])</f>
        <v/>
      </c>
      <c r="AM344" t="str">
        <f>IF(Table1[[#This Row],[Date]]="","",Table1[[#This Row],[Narration]])</f>
        <v/>
      </c>
      <c r="AN344" t="str">
        <f>IF(Table1[[#This Row],[Date]]="","","tallytools-voucherentry-adhjadhh-"&amp;$AH$1&amp;ROW())</f>
        <v/>
      </c>
      <c r="AO344" t="str">
        <f>IF(Table1[[#This Row],[Date]]="","",$AH$1)</f>
        <v/>
      </c>
      <c r="AP344"/>
      <c r="AQ344" t="str">
        <f>IF(Table1[[#This Row],[Date]]="","","No")</f>
        <v/>
      </c>
      <c r="AR344" t="str">
        <f>IF(Table1[[#This Row],[Date]]="","",IF(Table1[[#This Row],[Net Amt]]&lt;0,"No","Yes"))</f>
        <v/>
      </c>
      <c r="AS344" t="str">
        <f>IF(Table1[[#This Row],[Date]]="","",Table1[[#This Row],[Second Ledger]])</f>
        <v/>
      </c>
      <c r="AT344" t="str">
        <f>IF(Table1[[#This Row],[Date]]="","",IF(Table1[[#This Row],[DP-1]]="Yes",-(Table1[[#This Row],[Payments]]+Table1[[#This Row],[Receipts]]),Table1[[#This Row],[Payments]]+Table1[[#This Row],[Receipts]]))</f>
        <v/>
      </c>
      <c r="AU344"/>
      <c r="AV344" t="str">
        <f>IF(Table1[[#This Row],[Bill Ref No]]="","",Table1[[#This Row],[Bill Ref No]])</f>
        <v/>
      </c>
      <c r="AW344" t="str">
        <f>IF(Table1[[#This Row],[Bill ref name]]="","","New Ref")</f>
        <v/>
      </c>
      <c r="AX344" t="str">
        <f>IF(Table1[[#This Row],[Bill ref name]]="","",Table1[[#This Row],[Amount-1]])</f>
        <v/>
      </c>
      <c r="AY344"/>
      <c r="AZ344"/>
      <c r="BA344" t="str">
        <f>IF(Table1[[#This Row],[Cost Centre]]="","","Primary Cost Category")</f>
        <v/>
      </c>
      <c r="BB344" t="str">
        <f>IF(Table1[[#This Row],[Cost Centre]]="","",Table1[[#This Row],[DP-1]])</f>
        <v/>
      </c>
      <c r="BC344"/>
      <c r="BD344" t="str">
        <f>IF(Table1[[#This Row],[Cost Centre]]="","",Table1[[#This Row],[Cost Centre]])</f>
        <v/>
      </c>
      <c r="BE344" t="str">
        <f>IF(Table1[[#This Row],[Cost Centre]]="","",Table1[[#This Row],[Amount-1]])</f>
        <v/>
      </c>
      <c r="BF344"/>
      <c r="BG344"/>
      <c r="BH344"/>
      <c r="BI344"/>
      <c r="BJ344" t="str">
        <f>IF(Table1[[#This Row],[Date]]="","","No")</f>
        <v/>
      </c>
      <c r="BK344" t="str">
        <f>IF(Table1[[#This Row],[Date]]="","",IF(Table1[[#This Row],[Net Amt]]&lt;0,"Yes","No"))</f>
        <v/>
      </c>
      <c r="BL344" t="str">
        <f>IF(Table1[[#This Row],[Date]]="","",$C$3)</f>
        <v/>
      </c>
      <c r="BM344" t="str">
        <f>IF(Table1[[#This Row],[Date]]="","",-Table1[[#This Row],[Amount-1]])</f>
        <v/>
      </c>
      <c r="BO344" t="str">
        <f>IF(Table1[[#This Row],[Transaction Type]]="","",Table1[[#This Row],[Transaction Type]])</f>
        <v/>
      </c>
      <c r="BP344" t="str">
        <f>IF(Table1[[#This Row],[Instrument No.]]="","",Table1[[#This Row],[Instrument No.]])</f>
        <v/>
      </c>
      <c r="BQ344" t="str">
        <f>IF(Table1[[#This Row],[Instrument No.]]="","",Table1[[#This Row],[Amount-2]])</f>
        <v/>
      </c>
      <c r="BR344" t="str">
        <f>IF(Table1[[#This Row],[Instrument date]]="","",TEXT(Table1[[#This Row],[Instrument date]],"yyyymmdd"))</f>
        <v/>
      </c>
      <c r="BU344" s="48"/>
      <c r="BV344" s="48"/>
    </row>
    <row r="345" spans="1:74">
      <c r="A345" s="16">
        <f t="shared" si="5"/>
        <v>340</v>
      </c>
      <c r="B345" s="17"/>
      <c r="C345" s="57"/>
      <c r="D345" s="61"/>
      <c r="E345" s="61"/>
      <c r="F345" s="57"/>
      <c r="G345" s="18"/>
      <c r="H3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5" s="18"/>
      <c r="J345" s="18"/>
      <c r="K345" s="18"/>
      <c r="L345" s="18"/>
      <c r="M345" s="18"/>
      <c r="N345" s="51"/>
      <c r="O345" s="14">
        <f>IF(Table1[[#This Row],[Date]]="",COUNTA(B346:$B$1005),0)</f>
        <v>0</v>
      </c>
      <c r="P345" s="14">
        <f>IF(COUNTA(Table1[[#This Row],[Payments]:[Receipts]])=0,0,(IF(COUNTA(Table1[[#This Row],[Payments]:[Receipts]])&gt;1,1,0)))</f>
        <v>0</v>
      </c>
      <c r="Q345" s="14">
        <f>IF(Table1[[#This Row],[Date]]="",0,IF(AND(Table1[[#This Row],[Date]]&gt;=$Q$2,Table1[[#This Row],[Date]]&lt;=$Q$3),0,1))</f>
        <v>0</v>
      </c>
      <c r="R345" s="14">
        <f>IF(Table1[[#This Row],[Payments]]="",0,IF(ISNUMBER(Table1[[#This Row],[Payments]]),0,1))</f>
        <v>0</v>
      </c>
      <c r="S345" s="14">
        <f>IF(Table1[[#This Row],[Receipts]]="",0,IF(ISNUMBER(Table1[[#This Row],[Receipts]]),0,1))</f>
        <v>0</v>
      </c>
      <c r="T345" s="14">
        <f>IF(LEN(Table1[[#This Row],[Second Ledger]])&gt;0,IF(TYPE(VLOOKUP(Table1[[#This Row],[Second Ledger]],$CZ:$CZ,1,FALSE))=16,1,0),0)</f>
        <v>0</v>
      </c>
      <c r="U345" s="14">
        <f>IF(Table1[[#This Row],[Date]]="",0,IF(Table1[[#This Row],[Voucher Type]]&gt;0,IF(TYPE(VLOOKUP(Table1[[#This Row],[Voucher Type]],Table1[[#All],[Voucher Type Master]],1,FALSE))=16,1,0),0))</f>
        <v>0</v>
      </c>
      <c r="V3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5" s="14">
        <f>IF(LEN(Table1[[#This Row],[Cost Centre]])&gt;0,IF(TYPE(VLOOKUP(Table1[[#This Row],[Cost Centre]],$DA:$DA,1,FALSE))=16,1,0),0)</f>
        <v>0</v>
      </c>
      <c r="X345" s="14">
        <f>Table1[[#This Row],[Payments]]-Table1[[#This Row],[Receipts]]</f>
        <v>0</v>
      </c>
      <c r="Y345" s="14"/>
      <c r="Z345" s="14"/>
      <c r="AA345" s="14"/>
      <c r="AB345" s="13"/>
      <c r="AC345" s="39"/>
      <c r="AD345" s="39"/>
      <c r="AE345" s="39"/>
      <c r="AF345" s="39"/>
      <c r="AG345" s="42"/>
      <c r="AH3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5" t="str">
        <f>IF(Table1[[#This Row],[Date]]="","",TEXT(Table1[[#This Row],[Date]],"yyyymmdd"))</f>
        <v/>
      </c>
      <c r="AJ345" t="str">
        <f>Table1[[#This Row],[Date2]]</f>
        <v/>
      </c>
      <c r="AK345" t="str">
        <f>IF(Table1[[#This Row],[Date]]="","",Table1[[#This Row],[Voucher Type]])</f>
        <v/>
      </c>
      <c r="AL345" t="str">
        <f>IF(Table1[[#This Row],[Date]]="","",Table1[[#This Row],[Voucher No]])</f>
        <v/>
      </c>
      <c r="AM345" t="str">
        <f>IF(Table1[[#This Row],[Date]]="","",Table1[[#This Row],[Narration]])</f>
        <v/>
      </c>
      <c r="AN345" t="str">
        <f>IF(Table1[[#This Row],[Date]]="","","tallytools-voucherentry-adhjadhh-"&amp;$AH$1&amp;ROW())</f>
        <v/>
      </c>
      <c r="AO345" t="str">
        <f>IF(Table1[[#This Row],[Date]]="","",$AH$1)</f>
        <v/>
      </c>
      <c r="AP345"/>
      <c r="AQ345" t="str">
        <f>IF(Table1[[#This Row],[Date]]="","","No")</f>
        <v/>
      </c>
      <c r="AR345" t="str">
        <f>IF(Table1[[#This Row],[Date]]="","",IF(Table1[[#This Row],[Net Amt]]&lt;0,"No","Yes"))</f>
        <v/>
      </c>
      <c r="AS345" t="str">
        <f>IF(Table1[[#This Row],[Date]]="","",Table1[[#This Row],[Second Ledger]])</f>
        <v/>
      </c>
      <c r="AT345" t="str">
        <f>IF(Table1[[#This Row],[Date]]="","",IF(Table1[[#This Row],[DP-1]]="Yes",-(Table1[[#This Row],[Payments]]+Table1[[#This Row],[Receipts]]),Table1[[#This Row],[Payments]]+Table1[[#This Row],[Receipts]]))</f>
        <v/>
      </c>
      <c r="AU345"/>
      <c r="AV345" t="str">
        <f>IF(Table1[[#This Row],[Bill Ref No]]="","",Table1[[#This Row],[Bill Ref No]])</f>
        <v/>
      </c>
      <c r="AW345" t="str">
        <f>IF(Table1[[#This Row],[Bill ref name]]="","","New Ref")</f>
        <v/>
      </c>
      <c r="AX345" t="str">
        <f>IF(Table1[[#This Row],[Bill ref name]]="","",Table1[[#This Row],[Amount-1]])</f>
        <v/>
      </c>
      <c r="AY345"/>
      <c r="AZ345"/>
      <c r="BA345" t="str">
        <f>IF(Table1[[#This Row],[Cost Centre]]="","","Primary Cost Category")</f>
        <v/>
      </c>
      <c r="BB345" t="str">
        <f>IF(Table1[[#This Row],[Cost Centre]]="","",Table1[[#This Row],[DP-1]])</f>
        <v/>
      </c>
      <c r="BC345"/>
      <c r="BD345" t="str">
        <f>IF(Table1[[#This Row],[Cost Centre]]="","",Table1[[#This Row],[Cost Centre]])</f>
        <v/>
      </c>
      <c r="BE345" t="str">
        <f>IF(Table1[[#This Row],[Cost Centre]]="","",Table1[[#This Row],[Amount-1]])</f>
        <v/>
      </c>
      <c r="BF345"/>
      <c r="BG345"/>
      <c r="BH345"/>
      <c r="BI345"/>
      <c r="BJ345" t="str">
        <f>IF(Table1[[#This Row],[Date]]="","","No")</f>
        <v/>
      </c>
      <c r="BK345" t="str">
        <f>IF(Table1[[#This Row],[Date]]="","",IF(Table1[[#This Row],[Net Amt]]&lt;0,"Yes","No"))</f>
        <v/>
      </c>
      <c r="BL345" t="str">
        <f>IF(Table1[[#This Row],[Date]]="","",$C$3)</f>
        <v/>
      </c>
      <c r="BM345" t="str">
        <f>IF(Table1[[#This Row],[Date]]="","",-Table1[[#This Row],[Amount-1]])</f>
        <v/>
      </c>
      <c r="BO345" t="str">
        <f>IF(Table1[[#This Row],[Transaction Type]]="","",Table1[[#This Row],[Transaction Type]])</f>
        <v/>
      </c>
      <c r="BP345" t="str">
        <f>IF(Table1[[#This Row],[Instrument No.]]="","",Table1[[#This Row],[Instrument No.]])</f>
        <v/>
      </c>
      <c r="BQ345" t="str">
        <f>IF(Table1[[#This Row],[Instrument No.]]="","",Table1[[#This Row],[Amount-2]])</f>
        <v/>
      </c>
      <c r="BR345" t="str">
        <f>IF(Table1[[#This Row],[Instrument date]]="","",TEXT(Table1[[#This Row],[Instrument date]],"yyyymmdd"))</f>
        <v/>
      </c>
      <c r="BU345" s="48"/>
      <c r="BV345" s="48"/>
    </row>
    <row r="346" spans="1:74">
      <c r="A346" s="16">
        <f t="shared" si="5"/>
        <v>341</v>
      </c>
      <c r="B346" s="17"/>
      <c r="C346" s="57"/>
      <c r="D346" s="61"/>
      <c r="E346" s="61"/>
      <c r="F346" s="57"/>
      <c r="G346" s="18"/>
      <c r="H3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6" s="18"/>
      <c r="J346" s="18"/>
      <c r="K346" s="18"/>
      <c r="L346" s="18"/>
      <c r="M346" s="18"/>
      <c r="N346" s="51"/>
      <c r="O346" s="14">
        <f>IF(Table1[[#This Row],[Date]]="",COUNTA(B347:$B$1005),0)</f>
        <v>0</v>
      </c>
      <c r="P346" s="14">
        <f>IF(COUNTA(Table1[[#This Row],[Payments]:[Receipts]])=0,0,(IF(COUNTA(Table1[[#This Row],[Payments]:[Receipts]])&gt;1,1,0)))</f>
        <v>0</v>
      </c>
      <c r="Q346" s="14">
        <f>IF(Table1[[#This Row],[Date]]="",0,IF(AND(Table1[[#This Row],[Date]]&gt;=$Q$2,Table1[[#This Row],[Date]]&lt;=$Q$3),0,1))</f>
        <v>0</v>
      </c>
      <c r="R346" s="14">
        <f>IF(Table1[[#This Row],[Payments]]="",0,IF(ISNUMBER(Table1[[#This Row],[Payments]]),0,1))</f>
        <v>0</v>
      </c>
      <c r="S346" s="14">
        <f>IF(Table1[[#This Row],[Receipts]]="",0,IF(ISNUMBER(Table1[[#This Row],[Receipts]]),0,1))</f>
        <v>0</v>
      </c>
      <c r="T346" s="14">
        <f>IF(LEN(Table1[[#This Row],[Second Ledger]])&gt;0,IF(TYPE(VLOOKUP(Table1[[#This Row],[Second Ledger]],$CZ:$CZ,1,FALSE))=16,1,0),0)</f>
        <v>0</v>
      </c>
      <c r="U346" s="14">
        <f>IF(Table1[[#This Row],[Date]]="",0,IF(Table1[[#This Row],[Voucher Type]]&gt;0,IF(TYPE(VLOOKUP(Table1[[#This Row],[Voucher Type]],Table1[[#All],[Voucher Type Master]],1,FALSE))=16,1,0),0))</f>
        <v>0</v>
      </c>
      <c r="V3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6" s="14">
        <f>IF(LEN(Table1[[#This Row],[Cost Centre]])&gt;0,IF(TYPE(VLOOKUP(Table1[[#This Row],[Cost Centre]],$DA:$DA,1,FALSE))=16,1,0),0)</f>
        <v>0</v>
      </c>
      <c r="X346" s="14">
        <f>Table1[[#This Row],[Payments]]-Table1[[#This Row],[Receipts]]</f>
        <v>0</v>
      </c>
      <c r="Y346" s="14"/>
      <c r="Z346" s="14"/>
      <c r="AA346" s="14"/>
      <c r="AB346" s="13"/>
      <c r="AC346" s="39"/>
      <c r="AD346" s="39"/>
      <c r="AE346" s="39"/>
      <c r="AF346" s="39"/>
      <c r="AG346" s="42"/>
      <c r="AH3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6" t="str">
        <f>IF(Table1[[#This Row],[Date]]="","",TEXT(Table1[[#This Row],[Date]],"yyyymmdd"))</f>
        <v/>
      </c>
      <c r="AJ346" t="str">
        <f>Table1[[#This Row],[Date2]]</f>
        <v/>
      </c>
      <c r="AK346" t="str">
        <f>IF(Table1[[#This Row],[Date]]="","",Table1[[#This Row],[Voucher Type]])</f>
        <v/>
      </c>
      <c r="AL346" t="str">
        <f>IF(Table1[[#This Row],[Date]]="","",Table1[[#This Row],[Voucher No]])</f>
        <v/>
      </c>
      <c r="AM346" t="str">
        <f>IF(Table1[[#This Row],[Date]]="","",Table1[[#This Row],[Narration]])</f>
        <v/>
      </c>
      <c r="AN346" t="str">
        <f>IF(Table1[[#This Row],[Date]]="","","tallytools-voucherentry-adhjadhh-"&amp;$AH$1&amp;ROW())</f>
        <v/>
      </c>
      <c r="AO346" t="str">
        <f>IF(Table1[[#This Row],[Date]]="","",$AH$1)</f>
        <v/>
      </c>
      <c r="AP346"/>
      <c r="AQ346" t="str">
        <f>IF(Table1[[#This Row],[Date]]="","","No")</f>
        <v/>
      </c>
      <c r="AR346" t="str">
        <f>IF(Table1[[#This Row],[Date]]="","",IF(Table1[[#This Row],[Net Amt]]&lt;0,"No","Yes"))</f>
        <v/>
      </c>
      <c r="AS346" t="str">
        <f>IF(Table1[[#This Row],[Date]]="","",Table1[[#This Row],[Second Ledger]])</f>
        <v/>
      </c>
      <c r="AT346" t="str">
        <f>IF(Table1[[#This Row],[Date]]="","",IF(Table1[[#This Row],[DP-1]]="Yes",-(Table1[[#This Row],[Payments]]+Table1[[#This Row],[Receipts]]),Table1[[#This Row],[Payments]]+Table1[[#This Row],[Receipts]]))</f>
        <v/>
      </c>
      <c r="AU346"/>
      <c r="AV346" t="str">
        <f>IF(Table1[[#This Row],[Bill Ref No]]="","",Table1[[#This Row],[Bill Ref No]])</f>
        <v/>
      </c>
      <c r="AW346" t="str">
        <f>IF(Table1[[#This Row],[Bill ref name]]="","","New Ref")</f>
        <v/>
      </c>
      <c r="AX346" t="str">
        <f>IF(Table1[[#This Row],[Bill ref name]]="","",Table1[[#This Row],[Amount-1]])</f>
        <v/>
      </c>
      <c r="AY346"/>
      <c r="AZ346"/>
      <c r="BA346" t="str">
        <f>IF(Table1[[#This Row],[Cost Centre]]="","","Primary Cost Category")</f>
        <v/>
      </c>
      <c r="BB346" t="str">
        <f>IF(Table1[[#This Row],[Cost Centre]]="","",Table1[[#This Row],[DP-1]])</f>
        <v/>
      </c>
      <c r="BC346"/>
      <c r="BD346" t="str">
        <f>IF(Table1[[#This Row],[Cost Centre]]="","",Table1[[#This Row],[Cost Centre]])</f>
        <v/>
      </c>
      <c r="BE346" t="str">
        <f>IF(Table1[[#This Row],[Cost Centre]]="","",Table1[[#This Row],[Amount-1]])</f>
        <v/>
      </c>
      <c r="BF346"/>
      <c r="BG346"/>
      <c r="BH346"/>
      <c r="BI346"/>
      <c r="BJ346" t="str">
        <f>IF(Table1[[#This Row],[Date]]="","","No")</f>
        <v/>
      </c>
      <c r="BK346" t="str">
        <f>IF(Table1[[#This Row],[Date]]="","",IF(Table1[[#This Row],[Net Amt]]&lt;0,"Yes","No"))</f>
        <v/>
      </c>
      <c r="BL346" t="str">
        <f>IF(Table1[[#This Row],[Date]]="","",$C$3)</f>
        <v/>
      </c>
      <c r="BM346" t="str">
        <f>IF(Table1[[#This Row],[Date]]="","",-Table1[[#This Row],[Amount-1]])</f>
        <v/>
      </c>
      <c r="BO346" t="str">
        <f>IF(Table1[[#This Row],[Transaction Type]]="","",Table1[[#This Row],[Transaction Type]])</f>
        <v/>
      </c>
      <c r="BP346" t="str">
        <f>IF(Table1[[#This Row],[Instrument No.]]="","",Table1[[#This Row],[Instrument No.]])</f>
        <v/>
      </c>
      <c r="BQ346" t="str">
        <f>IF(Table1[[#This Row],[Instrument No.]]="","",Table1[[#This Row],[Amount-2]])</f>
        <v/>
      </c>
      <c r="BR346" t="str">
        <f>IF(Table1[[#This Row],[Instrument date]]="","",TEXT(Table1[[#This Row],[Instrument date]],"yyyymmdd"))</f>
        <v/>
      </c>
      <c r="BU346" s="48"/>
      <c r="BV346" s="48"/>
    </row>
    <row r="347" spans="1:74">
      <c r="A347" s="16">
        <f t="shared" si="5"/>
        <v>342</v>
      </c>
      <c r="B347" s="17"/>
      <c r="C347" s="57"/>
      <c r="D347" s="61"/>
      <c r="E347" s="61"/>
      <c r="F347" s="57"/>
      <c r="G347" s="18"/>
      <c r="H3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7" s="18"/>
      <c r="J347" s="18"/>
      <c r="K347" s="18"/>
      <c r="L347" s="18"/>
      <c r="M347" s="18"/>
      <c r="N347" s="51"/>
      <c r="O347" s="14">
        <f>IF(Table1[[#This Row],[Date]]="",COUNTA(B348:$B$1005),0)</f>
        <v>0</v>
      </c>
      <c r="P347" s="14">
        <f>IF(COUNTA(Table1[[#This Row],[Payments]:[Receipts]])=0,0,(IF(COUNTA(Table1[[#This Row],[Payments]:[Receipts]])&gt;1,1,0)))</f>
        <v>0</v>
      </c>
      <c r="Q347" s="14">
        <f>IF(Table1[[#This Row],[Date]]="",0,IF(AND(Table1[[#This Row],[Date]]&gt;=$Q$2,Table1[[#This Row],[Date]]&lt;=$Q$3),0,1))</f>
        <v>0</v>
      </c>
      <c r="R347" s="14">
        <f>IF(Table1[[#This Row],[Payments]]="",0,IF(ISNUMBER(Table1[[#This Row],[Payments]]),0,1))</f>
        <v>0</v>
      </c>
      <c r="S347" s="14">
        <f>IF(Table1[[#This Row],[Receipts]]="",0,IF(ISNUMBER(Table1[[#This Row],[Receipts]]),0,1))</f>
        <v>0</v>
      </c>
      <c r="T347" s="14">
        <f>IF(LEN(Table1[[#This Row],[Second Ledger]])&gt;0,IF(TYPE(VLOOKUP(Table1[[#This Row],[Second Ledger]],$CZ:$CZ,1,FALSE))=16,1,0),0)</f>
        <v>0</v>
      </c>
      <c r="U347" s="14">
        <f>IF(Table1[[#This Row],[Date]]="",0,IF(Table1[[#This Row],[Voucher Type]]&gt;0,IF(TYPE(VLOOKUP(Table1[[#This Row],[Voucher Type]],Table1[[#All],[Voucher Type Master]],1,FALSE))=16,1,0),0))</f>
        <v>0</v>
      </c>
      <c r="V3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7" s="14">
        <f>IF(LEN(Table1[[#This Row],[Cost Centre]])&gt;0,IF(TYPE(VLOOKUP(Table1[[#This Row],[Cost Centre]],$DA:$DA,1,FALSE))=16,1,0),0)</f>
        <v>0</v>
      </c>
      <c r="X347" s="14">
        <f>Table1[[#This Row],[Payments]]-Table1[[#This Row],[Receipts]]</f>
        <v>0</v>
      </c>
      <c r="Y347" s="14"/>
      <c r="Z347" s="14"/>
      <c r="AA347" s="14"/>
      <c r="AB347" s="13"/>
      <c r="AC347" s="39"/>
      <c r="AD347" s="39"/>
      <c r="AE347" s="39"/>
      <c r="AF347" s="39"/>
      <c r="AG347" s="42"/>
      <c r="AH3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7" t="str">
        <f>IF(Table1[[#This Row],[Date]]="","",TEXT(Table1[[#This Row],[Date]],"yyyymmdd"))</f>
        <v/>
      </c>
      <c r="AJ347" t="str">
        <f>Table1[[#This Row],[Date2]]</f>
        <v/>
      </c>
      <c r="AK347" t="str">
        <f>IF(Table1[[#This Row],[Date]]="","",Table1[[#This Row],[Voucher Type]])</f>
        <v/>
      </c>
      <c r="AL347" t="str">
        <f>IF(Table1[[#This Row],[Date]]="","",Table1[[#This Row],[Voucher No]])</f>
        <v/>
      </c>
      <c r="AM347" t="str">
        <f>IF(Table1[[#This Row],[Date]]="","",Table1[[#This Row],[Narration]])</f>
        <v/>
      </c>
      <c r="AN347" t="str">
        <f>IF(Table1[[#This Row],[Date]]="","","tallytools-voucherentry-adhjadhh-"&amp;$AH$1&amp;ROW())</f>
        <v/>
      </c>
      <c r="AO347" t="str">
        <f>IF(Table1[[#This Row],[Date]]="","",$AH$1)</f>
        <v/>
      </c>
      <c r="AP347"/>
      <c r="AQ347" t="str">
        <f>IF(Table1[[#This Row],[Date]]="","","No")</f>
        <v/>
      </c>
      <c r="AR347" t="str">
        <f>IF(Table1[[#This Row],[Date]]="","",IF(Table1[[#This Row],[Net Amt]]&lt;0,"No","Yes"))</f>
        <v/>
      </c>
      <c r="AS347" t="str">
        <f>IF(Table1[[#This Row],[Date]]="","",Table1[[#This Row],[Second Ledger]])</f>
        <v/>
      </c>
      <c r="AT347" t="str">
        <f>IF(Table1[[#This Row],[Date]]="","",IF(Table1[[#This Row],[DP-1]]="Yes",-(Table1[[#This Row],[Payments]]+Table1[[#This Row],[Receipts]]),Table1[[#This Row],[Payments]]+Table1[[#This Row],[Receipts]]))</f>
        <v/>
      </c>
      <c r="AU347"/>
      <c r="AV347" t="str">
        <f>IF(Table1[[#This Row],[Bill Ref No]]="","",Table1[[#This Row],[Bill Ref No]])</f>
        <v/>
      </c>
      <c r="AW347" t="str">
        <f>IF(Table1[[#This Row],[Bill ref name]]="","","New Ref")</f>
        <v/>
      </c>
      <c r="AX347" t="str">
        <f>IF(Table1[[#This Row],[Bill ref name]]="","",Table1[[#This Row],[Amount-1]])</f>
        <v/>
      </c>
      <c r="AY347"/>
      <c r="AZ347"/>
      <c r="BA347" t="str">
        <f>IF(Table1[[#This Row],[Cost Centre]]="","","Primary Cost Category")</f>
        <v/>
      </c>
      <c r="BB347" t="str">
        <f>IF(Table1[[#This Row],[Cost Centre]]="","",Table1[[#This Row],[DP-1]])</f>
        <v/>
      </c>
      <c r="BC347"/>
      <c r="BD347" t="str">
        <f>IF(Table1[[#This Row],[Cost Centre]]="","",Table1[[#This Row],[Cost Centre]])</f>
        <v/>
      </c>
      <c r="BE347" t="str">
        <f>IF(Table1[[#This Row],[Cost Centre]]="","",Table1[[#This Row],[Amount-1]])</f>
        <v/>
      </c>
      <c r="BF347"/>
      <c r="BG347"/>
      <c r="BH347"/>
      <c r="BI347"/>
      <c r="BJ347" t="str">
        <f>IF(Table1[[#This Row],[Date]]="","","No")</f>
        <v/>
      </c>
      <c r="BK347" t="str">
        <f>IF(Table1[[#This Row],[Date]]="","",IF(Table1[[#This Row],[Net Amt]]&lt;0,"Yes","No"))</f>
        <v/>
      </c>
      <c r="BL347" t="str">
        <f>IF(Table1[[#This Row],[Date]]="","",$C$3)</f>
        <v/>
      </c>
      <c r="BM347" t="str">
        <f>IF(Table1[[#This Row],[Date]]="","",-Table1[[#This Row],[Amount-1]])</f>
        <v/>
      </c>
      <c r="BO347" t="str">
        <f>IF(Table1[[#This Row],[Transaction Type]]="","",Table1[[#This Row],[Transaction Type]])</f>
        <v/>
      </c>
      <c r="BP347" t="str">
        <f>IF(Table1[[#This Row],[Instrument No.]]="","",Table1[[#This Row],[Instrument No.]])</f>
        <v/>
      </c>
      <c r="BQ347" t="str">
        <f>IF(Table1[[#This Row],[Instrument No.]]="","",Table1[[#This Row],[Amount-2]])</f>
        <v/>
      </c>
      <c r="BR347" t="str">
        <f>IF(Table1[[#This Row],[Instrument date]]="","",TEXT(Table1[[#This Row],[Instrument date]],"yyyymmdd"))</f>
        <v/>
      </c>
      <c r="BU347" s="48"/>
      <c r="BV347" s="48"/>
    </row>
    <row r="348" spans="1:74">
      <c r="A348" s="16">
        <f t="shared" si="5"/>
        <v>343</v>
      </c>
      <c r="B348" s="17"/>
      <c r="C348" s="57"/>
      <c r="D348" s="61"/>
      <c r="E348" s="61"/>
      <c r="F348" s="57"/>
      <c r="G348" s="18"/>
      <c r="H3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8" s="18"/>
      <c r="J348" s="18"/>
      <c r="K348" s="18"/>
      <c r="L348" s="18"/>
      <c r="M348" s="18"/>
      <c r="N348" s="51"/>
      <c r="O348" s="14">
        <f>IF(Table1[[#This Row],[Date]]="",COUNTA(B349:$B$1005),0)</f>
        <v>0</v>
      </c>
      <c r="P348" s="14">
        <f>IF(COUNTA(Table1[[#This Row],[Payments]:[Receipts]])=0,0,(IF(COUNTA(Table1[[#This Row],[Payments]:[Receipts]])&gt;1,1,0)))</f>
        <v>0</v>
      </c>
      <c r="Q348" s="14">
        <f>IF(Table1[[#This Row],[Date]]="",0,IF(AND(Table1[[#This Row],[Date]]&gt;=$Q$2,Table1[[#This Row],[Date]]&lt;=$Q$3),0,1))</f>
        <v>0</v>
      </c>
      <c r="R348" s="14">
        <f>IF(Table1[[#This Row],[Payments]]="",0,IF(ISNUMBER(Table1[[#This Row],[Payments]]),0,1))</f>
        <v>0</v>
      </c>
      <c r="S348" s="14">
        <f>IF(Table1[[#This Row],[Receipts]]="",0,IF(ISNUMBER(Table1[[#This Row],[Receipts]]),0,1))</f>
        <v>0</v>
      </c>
      <c r="T348" s="14">
        <f>IF(LEN(Table1[[#This Row],[Second Ledger]])&gt;0,IF(TYPE(VLOOKUP(Table1[[#This Row],[Second Ledger]],$CZ:$CZ,1,FALSE))=16,1,0),0)</f>
        <v>0</v>
      </c>
      <c r="U348" s="14">
        <f>IF(Table1[[#This Row],[Date]]="",0,IF(Table1[[#This Row],[Voucher Type]]&gt;0,IF(TYPE(VLOOKUP(Table1[[#This Row],[Voucher Type]],Table1[[#All],[Voucher Type Master]],1,FALSE))=16,1,0),0))</f>
        <v>0</v>
      </c>
      <c r="V3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8" s="14">
        <f>IF(LEN(Table1[[#This Row],[Cost Centre]])&gt;0,IF(TYPE(VLOOKUP(Table1[[#This Row],[Cost Centre]],$DA:$DA,1,FALSE))=16,1,0),0)</f>
        <v>0</v>
      </c>
      <c r="X348" s="14">
        <f>Table1[[#This Row],[Payments]]-Table1[[#This Row],[Receipts]]</f>
        <v>0</v>
      </c>
      <c r="Y348" s="14"/>
      <c r="Z348" s="14"/>
      <c r="AA348" s="14"/>
      <c r="AB348" s="13"/>
      <c r="AC348" s="39"/>
      <c r="AD348" s="39"/>
      <c r="AE348" s="39"/>
      <c r="AF348" s="39"/>
      <c r="AG348" s="42"/>
      <c r="AH3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8" t="str">
        <f>IF(Table1[[#This Row],[Date]]="","",TEXT(Table1[[#This Row],[Date]],"yyyymmdd"))</f>
        <v/>
      </c>
      <c r="AJ348" t="str">
        <f>Table1[[#This Row],[Date2]]</f>
        <v/>
      </c>
      <c r="AK348" t="str">
        <f>IF(Table1[[#This Row],[Date]]="","",Table1[[#This Row],[Voucher Type]])</f>
        <v/>
      </c>
      <c r="AL348" t="str">
        <f>IF(Table1[[#This Row],[Date]]="","",Table1[[#This Row],[Voucher No]])</f>
        <v/>
      </c>
      <c r="AM348" t="str">
        <f>IF(Table1[[#This Row],[Date]]="","",Table1[[#This Row],[Narration]])</f>
        <v/>
      </c>
      <c r="AN348" t="str">
        <f>IF(Table1[[#This Row],[Date]]="","","tallytools-voucherentry-adhjadhh-"&amp;$AH$1&amp;ROW())</f>
        <v/>
      </c>
      <c r="AO348" t="str">
        <f>IF(Table1[[#This Row],[Date]]="","",$AH$1)</f>
        <v/>
      </c>
      <c r="AP348"/>
      <c r="AQ348" t="str">
        <f>IF(Table1[[#This Row],[Date]]="","","No")</f>
        <v/>
      </c>
      <c r="AR348" t="str">
        <f>IF(Table1[[#This Row],[Date]]="","",IF(Table1[[#This Row],[Net Amt]]&lt;0,"No","Yes"))</f>
        <v/>
      </c>
      <c r="AS348" t="str">
        <f>IF(Table1[[#This Row],[Date]]="","",Table1[[#This Row],[Second Ledger]])</f>
        <v/>
      </c>
      <c r="AT348" t="str">
        <f>IF(Table1[[#This Row],[Date]]="","",IF(Table1[[#This Row],[DP-1]]="Yes",-(Table1[[#This Row],[Payments]]+Table1[[#This Row],[Receipts]]),Table1[[#This Row],[Payments]]+Table1[[#This Row],[Receipts]]))</f>
        <v/>
      </c>
      <c r="AU348"/>
      <c r="AV348" t="str">
        <f>IF(Table1[[#This Row],[Bill Ref No]]="","",Table1[[#This Row],[Bill Ref No]])</f>
        <v/>
      </c>
      <c r="AW348" t="str">
        <f>IF(Table1[[#This Row],[Bill ref name]]="","","New Ref")</f>
        <v/>
      </c>
      <c r="AX348" t="str">
        <f>IF(Table1[[#This Row],[Bill ref name]]="","",Table1[[#This Row],[Amount-1]])</f>
        <v/>
      </c>
      <c r="AY348"/>
      <c r="AZ348"/>
      <c r="BA348" t="str">
        <f>IF(Table1[[#This Row],[Cost Centre]]="","","Primary Cost Category")</f>
        <v/>
      </c>
      <c r="BB348" t="str">
        <f>IF(Table1[[#This Row],[Cost Centre]]="","",Table1[[#This Row],[DP-1]])</f>
        <v/>
      </c>
      <c r="BC348"/>
      <c r="BD348" t="str">
        <f>IF(Table1[[#This Row],[Cost Centre]]="","",Table1[[#This Row],[Cost Centre]])</f>
        <v/>
      </c>
      <c r="BE348" t="str">
        <f>IF(Table1[[#This Row],[Cost Centre]]="","",Table1[[#This Row],[Amount-1]])</f>
        <v/>
      </c>
      <c r="BF348"/>
      <c r="BG348"/>
      <c r="BH348"/>
      <c r="BI348"/>
      <c r="BJ348" t="str">
        <f>IF(Table1[[#This Row],[Date]]="","","No")</f>
        <v/>
      </c>
      <c r="BK348" t="str">
        <f>IF(Table1[[#This Row],[Date]]="","",IF(Table1[[#This Row],[Net Amt]]&lt;0,"Yes","No"))</f>
        <v/>
      </c>
      <c r="BL348" t="str">
        <f>IF(Table1[[#This Row],[Date]]="","",$C$3)</f>
        <v/>
      </c>
      <c r="BM348" t="str">
        <f>IF(Table1[[#This Row],[Date]]="","",-Table1[[#This Row],[Amount-1]])</f>
        <v/>
      </c>
      <c r="BO348" t="str">
        <f>IF(Table1[[#This Row],[Transaction Type]]="","",Table1[[#This Row],[Transaction Type]])</f>
        <v/>
      </c>
      <c r="BP348" t="str">
        <f>IF(Table1[[#This Row],[Instrument No.]]="","",Table1[[#This Row],[Instrument No.]])</f>
        <v/>
      </c>
      <c r="BQ348" t="str">
        <f>IF(Table1[[#This Row],[Instrument No.]]="","",Table1[[#This Row],[Amount-2]])</f>
        <v/>
      </c>
      <c r="BR348" t="str">
        <f>IF(Table1[[#This Row],[Instrument date]]="","",TEXT(Table1[[#This Row],[Instrument date]],"yyyymmdd"))</f>
        <v/>
      </c>
      <c r="BU348" s="48"/>
      <c r="BV348" s="48"/>
    </row>
    <row r="349" spans="1:74">
      <c r="A349" s="16">
        <f t="shared" si="5"/>
        <v>344</v>
      </c>
      <c r="B349" s="17"/>
      <c r="C349" s="57"/>
      <c r="D349" s="61"/>
      <c r="E349" s="61"/>
      <c r="F349" s="57"/>
      <c r="G349" s="18"/>
      <c r="H3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49" s="18"/>
      <c r="J349" s="18"/>
      <c r="K349" s="18"/>
      <c r="L349" s="18"/>
      <c r="M349" s="18"/>
      <c r="N349" s="51"/>
      <c r="O349" s="14">
        <f>IF(Table1[[#This Row],[Date]]="",COUNTA(B350:$B$1005),0)</f>
        <v>0</v>
      </c>
      <c r="P349" s="14">
        <f>IF(COUNTA(Table1[[#This Row],[Payments]:[Receipts]])=0,0,(IF(COUNTA(Table1[[#This Row],[Payments]:[Receipts]])&gt;1,1,0)))</f>
        <v>0</v>
      </c>
      <c r="Q349" s="14">
        <f>IF(Table1[[#This Row],[Date]]="",0,IF(AND(Table1[[#This Row],[Date]]&gt;=$Q$2,Table1[[#This Row],[Date]]&lt;=$Q$3),0,1))</f>
        <v>0</v>
      </c>
      <c r="R349" s="14">
        <f>IF(Table1[[#This Row],[Payments]]="",0,IF(ISNUMBER(Table1[[#This Row],[Payments]]),0,1))</f>
        <v>0</v>
      </c>
      <c r="S349" s="14">
        <f>IF(Table1[[#This Row],[Receipts]]="",0,IF(ISNUMBER(Table1[[#This Row],[Receipts]]),0,1))</f>
        <v>0</v>
      </c>
      <c r="T349" s="14">
        <f>IF(LEN(Table1[[#This Row],[Second Ledger]])&gt;0,IF(TYPE(VLOOKUP(Table1[[#This Row],[Second Ledger]],$CZ:$CZ,1,FALSE))=16,1,0),0)</f>
        <v>0</v>
      </c>
      <c r="U349" s="14">
        <f>IF(Table1[[#This Row],[Date]]="",0,IF(Table1[[#This Row],[Voucher Type]]&gt;0,IF(TYPE(VLOOKUP(Table1[[#This Row],[Voucher Type]],Table1[[#All],[Voucher Type Master]],1,FALSE))=16,1,0),0))</f>
        <v>0</v>
      </c>
      <c r="V3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49" s="14">
        <f>IF(LEN(Table1[[#This Row],[Cost Centre]])&gt;0,IF(TYPE(VLOOKUP(Table1[[#This Row],[Cost Centre]],$DA:$DA,1,FALSE))=16,1,0),0)</f>
        <v>0</v>
      </c>
      <c r="X349" s="14">
        <f>Table1[[#This Row],[Payments]]-Table1[[#This Row],[Receipts]]</f>
        <v>0</v>
      </c>
      <c r="Y349" s="14"/>
      <c r="Z349" s="14"/>
      <c r="AA349" s="14"/>
      <c r="AB349" s="13"/>
      <c r="AC349" s="39"/>
      <c r="AD349" s="39"/>
      <c r="AE349" s="39"/>
      <c r="AF349" s="39"/>
      <c r="AG349" s="42"/>
      <c r="AH3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49" t="str">
        <f>IF(Table1[[#This Row],[Date]]="","",TEXT(Table1[[#This Row],[Date]],"yyyymmdd"))</f>
        <v/>
      </c>
      <c r="AJ349" t="str">
        <f>Table1[[#This Row],[Date2]]</f>
        <v/>
      </c>
      <c r="AK349" t="str">
        <f>IF(Table1[[#This Row],[Date]]="","",Table1[[#This Row],[Voucher Type]])</f>
        <v/>
      </c>
      <c r="AL349" t="str">
        <f>IF(Table1[[#This Row],[Date]]="","",Table1[[#This Row],[Voucher No]])</f>
        <v/>
      </c>
      <c r="AM349" t="str">
        <f>IF(Table1[[#This Row],[Date]]="","",Table1[[#This Row],[Narration]])</f>
        <v/>
      </c>
      <c r="AN349" t="str">
        <f>IF(Table1[[#This Row],[Date]]="","","tallytools-voucherentry-adhjadhh-"&amp;$AH$1&amp;ROW())</f>
        <v/>
      </c>
      <c r="AO349" t="str">
        <f>IF(Table1[[#This Row],[Date]]="","",$AH$1)</f>
        <v/>
      </c>
      <c r="AP349"/>
      <c r="AQ349" t="str">
        <f>IF(Table1[[#This Row],[Date]]="","","No")</f>
        <v/>
      </c>
      <c r="AR349" t="str">
        <f>IF(Table1[[#This Row],[Date]]="","",IF(Table1[[#This Row],[Net Amt]]&lt;0,"No","Yes"))</f>
        <v/>
      </c>
      <c r="AS349" t="str">
        <f>IF(Table1[[#This Row],[Date]]="","",Table1[[#This Row],[Second Ledger]])</f>
        <v/>
      </c>
      <c r="AT349" t="str">
        <f>IF(Table1[[#This Row],[Date]]="","",IF(Table1[[#This Row],[DP-1]]="Yes",-(Table1[[#This Row],[Payments]]+Table1[[#This Row],[Receipts]]),Table1[[#This Row],[Payments]]+Table1[[#This Row],[Receipts]]))</f>
        <v/>
      </c>
      <c r="AU349"/>
      <c r="AV349" t="str">
        <f>IF(Table1[[#This Row],[Bill Ref No]]="","",Table1[[#This Row],[Bill Ref No]])</f>
        <v/>
      </c>
      <c r="AW349" t="str">
        <f>IF(Table1[[#This Row],[Bill ref name]]="","","New Ref")</f>
        <v/>
      </c>
      <c r="AX349" t="str">
        <f>IF(Table1[[#This Row],[Bill ref name]]="","",Table1[[#This Row],[Amount-1]])</f>
        <v/>
      </c>
      <c r="AY349"/>
      <c r="AZ349"/>
      <c r="BA349" t="str">
        <f>IF(Table1[[#This Row],[Cost Centre]]="","","Primary Cost Category")</f>
        <v/>
      </c>
      <c r="BB349" t="str">
        <f>IF(Table1[[#This Row],[Cost Centre]]="","",Table1[[#This Row],[DP-1]])</f>
        <v/>
      </c>
      <c r="BC349"/>
      <c r="BD349" t="str">
        <f>IF(Table1[[#This Row],[Cost Centre]]="","",Table1[[#This Row],[Cost Centre]])</f>
        <v/>
      </c>
      <c r="BE349" t="str">
        <f>IF(Table1[[#This Row],[Cost Centre]]="","",Table1[[#This Row],[Amount-1]])</f>
        <v/>
      </c>
      <c r="BF349"/>
      <c r="BG349"/>
      <c r="BH349"/>
      <c r="BI349"/>
      <c r="BJ349" t="str">
        <f>IF(Table1[[#This Row],[Date]]="","","No")</f>
        <v/>
      </c>
      <c r="BK349" t="str">
        <f>IF(Table1[[#This Row],[Date]]="","",IF(Table1[[#This Row],[Net Amt]]&lt;0,"Yes","No"))</f>
        <v/>
      </c>
      <c r="BL349" t="str">
        <f>IF(Table1[[#This Row],[Date]]="","",$C$3)</f>
        <v/>
      </c>
      <c r="BM349" t="str">
        <f>IF(Table1[[#This Row],[Date]]="","",-Table1[[#This Row],[Amount-1]])</f>
        <v/>
      </c>
      <c r="BO349" t="str">
        <f>IF(Table1[[#This Row],[Transaction Type]]="","",Table1[[#This Row],[Transaction Type]])</f>
        <v/>
      </c>
      <c r="BP349" t="str">
        <f>IF(Table1[[#This Row],[Instrument No.]]="","",Table1[[#This Row],[Instrument No.]])</f>
        <v/>
      </c>
      <c r="BQ349" t="str">
        <f>IF(Table1[[#This Row],[Instrument No.]]="","",Table1[[#This Row],[Amount-2]])</f>
        <v/>
      </c>
      <c r="BR349" t="str">
        <f>IF(Table1[[#This Row],[Instrument date]]="","",TEXT(Table1[[#This Row],[Instrument date]],"yyyymmdd"))</f>
        <v/>
      </c>
      <c r="BU349" s="48"/>
      <c r="BV349" s="48"/>
    </row>
    <row r="350" spans="1:74">
      <c r="A350" s="16">
        <f t="shared" si="5"/>
        <v>345</v>
      </c>
      <c r="B350" s="17"/>
      <c r="C350" s="57"/>
      <c r="D350" s="61"/>
      <c r="E350" s="61"/>
      <c r="F350" s="57"/>
      <c r="G350" s="18"/>
      <c r="H3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0" s="18"/>
      <c r="J350" s="18"/>
      <c r="K350" s="18"/>
      <c r="L350" s="18"/>
      <c r="M350" s="18"/>
      <c r="N350" s="51"/>
      <c r="O350" s="14">
        <f>IF(Table1[[#This Row],[Date]]="",COUNTA(B351:$B$1005),0)</f>
        <v>0</v>
      </c>
      <c r="P350" s="14">
        <f>IF(COUNTA(Table1[[#This Row],[Payments]:[Receipts]])=0,0,(IF(COUNTA(Table1[[#This Row],[Payments]:[Receipts]])&gt;1,1,0)))</f>
        <v>0</v>
      </c>
      <c r="Q350" s="14">
        <f>IF(Table1[[#This Row],[Date]]="",0,IF(AND(Table1[[#This Row],[Date]]&gt;=$Q$2,Table1[[#This Row],[Date]]&lt;=$Q$3),0,1))</f>
        <v>0</v>
      </c>
      <c r="R350" s="14">
        <f>IF(Table1[[#This Row],[Payments]]="",0,IF(ISNUMBER(Table1[[#This Row],[Payments]]),0,1))</f>
        <v>0</v>
      </c>
      <c r="S350" s="14">
        <f>IF(Table1[[#This Row],[Receipts]]="",0,IF(ISNUMBER(Table1[[#This Row],[Receipts]]),0,1))</f>
        <v>0</v>
      </c>
      <c r="T350" s="14">
        <f>IF(LEN(Table1[[#This Row],[Second Ledger]])&gt;0,IF(TYPE(VLOOKUP(Table1[[#This Row],[Second Ledger]],$CZ:$CZ,1,FALSE))=16,1,0),0)</f>
        <v>0</v>
      </c>
      <c r="U350" s="14">
        <f>IF(Table1[[#This Row],[Date]]="",0,IF(Table1[[#This Row],[Voucher Type]]&gt;0,IF(TYPE(VLOOKUP(Table1[[#This Row],[Voucher Type]],Table1[[#All],[Voucher Type Master]],1,FALSE))=16,1,0),0))</f>
        <v>0</v>
      </c>
      <c r="V3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0" s="14">
        <f>IF(LEN(Table1[[#This Row],[Cost Centre]])&gt;0,IF(TYPE(VLOOKUP(Table1[[#This Row],[Cost Centre]],$DA:$DA,1,FALSE))=16,1,0),0)</f>
        <v>0</v>
      </c>
      <c r="X350" s="14">
        <f>Table1[[#This Row],[Payments]]-Table1[[#This Row],[Receipts]]</f>
        <v>0</v>
      </c>
      <c r="Y350" s="14"/>
      <c r="Z350" s="14"/>
      <c r="AA350" s="14"/>
      <c r="AB350" s="13"/>
      <c r="AC350" s="39"/>
      <c r="AD350" s="39"/>
      <c r="AE350" s="39"/>
      <c r="AF350" s="39"/>
      <c r="AG350" s="42"/>
      <c r="AH3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0" t="str">
        <f>IF(Table1[[#This Row],[Date]]="","",TEXT(Table1[[#This Row],[Date]],"yyyymmdd"))</f>
        <v/>
      </c>
      <c r="AJ350" t="str">
        <f>Table1[[#This Row],[Date2]]</f>
        <v/>
      </c>
      <c r="AK350" t="str">
        <f>IF(Table1[[#This Row],[Date]]="","",Table1[[#This Row],[Voucher Type]])</f>
        <v/>
      </c>
      <c r="AL350" t="str">
        <f>IF(Table1[[#This Row],[Date]]="","",Table1[[#This Row],[Voucher No]])</f>
        <v/>
      </c>
      <c r="AM350" t="str">
        <f>IF(Table1[[#This Row],[Date]]="","",Table1[[#This Row],[Narration]])</f>
        <v/>
      </c>
      <c r="AN350" t="str">
        <f>IF(Table1[[#This Row],[Date]]="","","tallytools-voucherentry-adhjadhh-"&amp;$AH$1&amp;ROW())</f>
        <v/>
      </c>
      <c r="AO350" t="str">
        <f>IF(Table1[[#This Row],[Date]]="","",$AH$1)</f>
        <v/>
      </c>
      <c r="AP350"/>
      <c r="AQ350" t="str">
        <f>IF(Table1[[#This Row],[Date]]="","","No")</f>
        <v/>
      </c>
      <c r="AR350" t="str">
        <f>IF(Table1[[#This Row],[Date]]="","",IF(Table1[[#This Row],[Net Amt]]&lt;0,"No","Yes"))</f>
        <v/>
      </c>
      <c r="AS350" t="str">
        <f>IF(Table1[[#This Row],[Date]]="","",Table1[[#This Row],[Second Ledger]])</f>
        <v/>
      </c>
      <c r="AT350" t="str">
        <f>IF(Table1[[#This Row],[Date]]="","",IF(Table1[[#This Row],[DP-1]]="Yes",-(Table1[[#This Row],[Payments]]+Table1[[#This Row],[Receipts]]),Table1[[#This Row],[Payments]]+Table1[[#This Row],[Receipts]]))</f>
        <v/>
      </c>
      <c r="AU350"/>
      <c r="AV350" t="str">
        <f>IF(Table1[[#This Row],[Bill Ref No]]="","",Table1[[#This Row],[Bill Ref No]])</f>
        <v/>
      </c>
      <c r="AW350" t="str">
        <f>IF(Table1[[#This Row],[Bill ref name]]="","","New Ref")</f>
        <v/>
      </c>
      <c r="AX350" t="str">
        <f>IF(Table1[[#This Row],[Bill ref name]]="","",Table1[[#This Row],[Amount-1]])</f>
        <v/>
      </c>
      <c r="AY350"/>
      <c r="AZ350"/>
      <c r="BA350" t="str">
        <f>IF(Table1[[#This Row],[Cost Centre]]="","","Primary Cost Category")</f>
        <v/>
      </c>
      <c r="BB350" t="str">
        <f>IF(Table1[[#This Row],[Cost Centre]]="","",Table1[[#This Row],[DP-1]])</f>
        <v/>
      </c>
      <c r="BC350"/>
      <c r="BD350" t="str">
        <f>IF(Table1[[#This Row],[Cost Centre]]="","",Table1[[#This Row],[Cost Centre]])</f>
        <v/>
      </c>
      <c r="BE350" t="str">
        <f>IF(Table1[[#This Row],[Cost Centre]]="","",Table1[[#This Row],[Amount-1]])</f>
        <v/>
      </c>
      <c r="BF350"/>
      <c r="BG350"/>
      <c r="BH350"/>
      <c r="BI350"/>
      <c r="BJ350" t="str">
        <f>IF(Table1[[#This Row],[Date]]="","","No")</f>
        <v/>
      </c>
      <c r="BK350" t="str">
        <f>IF(Table1[[#This Row],[Date]]="","",IF(Table1[[#This Row],[Net Amt]]&lt;0,"Yes","No"))</f>
        <v/>
      </c>
      <c r="BL350" t="str">
        <f>IF(Table1[[#This Row],[Date]]="","",$C$3)</f>
        <v/>
      </c>
      <c r="BM350" t="str">
        <f>IF(Table1[[#This Row],[Date]]="","",-Table1[[#This Row],[Amount-1]])</f>
        <v/>
      </c>
      <c r="BO350" t="str">
        <f>IF(Table1[[#This Row],[Transaction Type]]="","",Table1[[#This Row],[Transaction Type]])</f>
        <v/>
      </c>
      <c r="BP350" t="str">
        <f>IF(Table1[[#This Row],[Instrument No.]]="","",Table1[[#This Row],[Instrument No.]])</f>
        <v/>
      </c>
      <c r="BQ350" t="str">
        <f>IF(Table1[[#This Row],[Instrument No.]]="","",Table1[[#This Row],[Amount-2]])</f>
        <v/>
      </c>
      <c r="BR350" t="str">
        <f>IF(Table1[[#This Row],[Instrument date]]="","",TEXT(Table1[[#This Row],[Instrument date]],"yyyymmdd"))</f>
        <v/>
      </c>
      <c r="BU350" s="48"/>
      <c r="BV350" s="48"/>
    </row>
    <row r="351" spans="1:74">
      <c r="A351" s="16">
        <f t="shared" si="5"/>
        <v>346</v>
      </c>
      <c r="B351" s="17"/>
      <c r="C351" s="57"/>
      <c r="D351" s="61"/>
      <c r="E351" s="61"/>
      <c r="F351" s="57"/>
      <c r="G351" s="18"/>
      <c r="H3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1" s="18"/>
      <c r="J351" s="18"/>
      <c r="K351" s="18"/>
      <c r="L351" s="18"/>
      <c r="M351" s="18"/>
      <c r="N351" s="51"/>
      <c r="O351" s="14">
        <f>IF(Table1[[#This Row],[Date]]="",COUNTA(B352:$B$1005),0)</f>
        <v>0</v>
      </c>
      <c r="P351" s="14">
        <f>IF(COUNTA(Table1[[#This Row],[Payments]:[Receipts]])=0,0,(IF(COUNTA(Table1[[#This Row],[Payments]:[Receipts]])&gt;1,1,0)))</f>
        <v>0</v>
      </c>
      <c r="Q351" s="14">
        <f>IF(Table1[[#This Row],[Date]]="",0,IF(AND(Table1[[#This Row],[Date]]&gt;=$Q$2,Table1[[#This Row],[Date]]&lt;=$Q$3),0,1))</f>
        <v>0</v>
      </c>
      <c r="R351" s="14">
        <f>IF(Table1[[#This Row],[Payments]]="",0,IF(ISNUMBER(Table1[[#This Row],[Payments]]),0,1))</f>
        <v>0</v>
      </c>
      <c r="S351" s="14">
        <f>IF(Table1[[#This Row],[Receipts]]="",0,IF(ISNUMBER(Table1[[#This Row],[Receipts]]),0,1))</f>
        <v>0</v>
      </c>
      <c r="T351" s="14">
        <f>IF(LEN(Table1[[#This Row],[Second Ledger]])&gt;0,IF(TYPE(VLOOKUP(Table1[[#This Row],[Second Ledger]],$CZ:$CZ,1,FALSE))=16,1,0),0)</f>
        <v>0</v>
      </c>
      <c r="U351" s="14">
        <f>IF(Table1[[#This Row],[Date]]="",0,IF(Table1[[#This Row],[Voucher Type]]&gt;0,IF(TYPE(VLOOKUP(Table1[[#This Row],[Voucher Type]],Table1[[#All],[Voucher Type Master]],1,FALSE))=16,1,0),0))</f>
        <v>0</v>
      </c>
      <c r="V3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1" s="14">
        <f>IF(LEN(Table1[[#This Row],[Cost Centre]])&gt;0,IF(TYPE(VLOOKUP(Table1[[#This Row],[Cost Centre]],$DA:$DA,1,FALSE))=16,1,0),0)</f>
        <v>0</v>
      </c>
      <c r="X351" s="14">
        <f>Table1[[#This Row],[Payments]]-Table1[[#This Row],[Receipts]]</f>
        <v>0</v>
      </c>
      <c r="Y351" s="14"/>
      <c r="Z351" s="14"/>
      <c r="AA351" s="14"/>
      <c r="AB351" s="13"/>
      <c r="AC351" s="39"/>
      <c r="AD351" s="39"/>
      <c r="AE351" s="39"/>
      <c r="AF351" s="39"/>
      <c r="AG351" s="42"/>
      <c r="AH3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1" t="str">
        <f>IF(Table1[[#This Row],[Date]]="","",TEXT(Table1[[#This Row],[Date]],"yyyymmdd"))</f>
        <v/>
      </c>
      <c r="AJ351" t="str">
        <f>Table1[[#This Row],[Date2]]</f>
        <v/>
      </c>
      <c r="AK351" t="str">
        <f>IF(Table1[[#This Row],[Date]]="","",Table1[[#This Row],[Voucher Type]])</f>
        <v/>
      </c>
      <c r="AL351" t="str">
        <f>IF(Table1[[#This Row],[Date]]="","",Table1[[#This Row],[Voucher No]])</f>
        <v/>
      </c>
      <c r="AM351" t="str">
        <f>IF(Table1[[#This Row],[Date]]="","",Table1[[#This Row],[Narration]])</f>
        <v/>
      </c>
      <c r="AN351" t="str">
        <f>IF(Table1[[#This Row],[Date]]="","","tallytools-voucherentry-adhjadhh-"&amp;$AH$1&amp;ROW())</f>
        <v/>
      </c>
      <c r="AO351" t="str">
        <f>IF(Table1[[#This Row],[Date]]="","",$AH$1)</f>
        <v/>
      </c>
      <c r="AP351"/>
      <c r="AQ351" t="str">
        <f>IF(Table1[[#This Row],[Date]]="","","No")</f>
        <v/>
      </c>
      <c r="AR351" t="str">
        <f>IF(Table1[[#This Row],[Date]]="","",IF(Table1[[#This Row],[Net Amt]]&lt;0,"No","Yes"))</f>
        <v/>
      </c>
      <c r="AS351" t="str">
        <f>IF(Table1[[#This Row],[Date]]="","",Table1[[#This Row],[Second Ledger]])</f>
        <v/>
      </c>
      <c r="AT351" t="str">
        <f>IF(Table1[[#This Row],[Date]]="","",IF(Table1[[#This Row],[DP-1]]="Yes",-(Table1[[#This Row],[Payments]]+Table1[[#This Row],[Receipts]]),Table1[[#This Row],[Payments]]+Table1[[#This Row],[Receipts]]))</f>
        <v/>
      </c>
      <c r="AU351"/>
      <c r="AV351" t="str">
        <f>IF(Table1[[#This Row],[Bill Ref No]]="","",Table1[[#This Row],[Bill Ref No]])</f>
        <v/>
      </c>
      <c r="AW351" t="str">
        <f>IF(Table1[[#This Row],[Bill ref name]]="","","New Ref")</f>
        <v/>
      </c>
      <c r="AX351" t="str">
        <f>IF(Table1[[#This Row],[Bill ref name]]="","",Table1[[#This Row],[Amount-1]])</f>
        <v/>
      </c>
      <c r="AY351"/>
      <c r="AZ351"/>
      <c r="BA351" t="str">
        <f>IF(Table1[[#This Row],[Cost Centre]]="","","Primary Cost Category")</f>
        <v/>
      </c>
      <c r="BB351" t="str">
        <f>IF(Table1[[#This Row],[Cost Centre]]="","",Table1[[#This Row],[DP-1]])</f>
        <v/>
      </c>
      <c r="BC351"/>
      <c r="BD351" t="str">
        <f>IF(Table1[[#This Row],[Cost Centre]]="","",Table1[[#This Row],[Cost Centre]])</f>
        <v/>
      </c>
      <c r="BE351" t="str">
        <f>IF(Table1[[#This Row],[Cost Centre]]="","",Table1[[#This Row],[Amount-1]])</f>
        <v/>
      </c>
      <c r="BF351"/>
      <c r="BG351"/>
      <c r="BH351"/>
      <c r="BI351"/>
      <c r="BJ351" t="str">
        <f>IF(Table1[[#This Row],[Date]]="","","No")</f>
        <v/>
      </c>
      <c r="BK351" t="str">
        <f>IF(Table1[[#This Row],[Date]]="","",IF(Table1[[#This Row],[Net Amt]]&lt;0,"Yes","No"))</f>
        <v/>
      </c>
      <c r="BL351" t="str">
        <f>IF(Table1[[#This Row],[Date]]="","",$C$3)</f>
        <v/>
      </c>
      <c r="BM351" t="str">
        <f>IF(Table1[[#This Row],[Date]]="","",-Table1[[#This Row],[Amount-1]])</f>
        <v/>
      </c>
      <c r="BO351" t="str">
        <f>IF(Table1[[#This Row],[Transaction Type]]="","",Table1[[#This Row],[Transaction Type]])</f>
        <v/>
      </c>
      <c r="BP351" t="str">
        <f>IF(Table1[[#This Row],[Instrument No.]]="","",Table1[[#This Row],[Instrument No.]])</f>
        <v/>
      </c>
      <c r="BQ351" t="str">
        <f>IF(Table1[[#This Row],[Instrument No.]]="","",Table1[[#This Row],[Amount-2]])</f>
        <v/>
      </c>
      <c r="BR351" t="str">
        <f>IF(Table1[[#This Row],[Instrument date]]="","",TEXT(Table1[[#This Row],[Instrument date]],"yyyymmdd"))</f>
        <v/>
      </c>
      <c r="BU351" s="48"/>
      <c r="BV351" s="48"/>
    </row>
    <row r="352" spans="1:74">
      <c r="A352" s="16">
        <f t="shared" si="5"/>
        <v>347</v>
      </c>
      <c r="B352" s="17"/>
      <c r="C352" s="57"/>
      <c r="D352" s="61"/>
      <c r="E352" s="61"/>
      <c r="F352" s="57"/>
      <c r="G352" s="18"/>
      <c r="H3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2" s="18"/>
      <c r="J352" s="18"/>
      <c r="K352" s="18"/>
      <c r="L352" s="18"/>
      <c r="M352" s="18"/>
      <c r="N352" s="51"/>
      <c r="O352" s="14">
        <f>IF(Table1[[#This Row],[Date]]="",COUNTA(B353:$B$1005),0)</f>
        <v>0</v>
      </c>
      <c r="P352" s="14">
        <f>IF(COUNTA(Table1[[#This Row],[Payments]:[Receipts]])=0,0,(IF(COUNTA(Table1[[#This Row],[Payments]:[Receipts]])&gt;1,1,0)))</f>
        <v>0</v>
      </c>
      <c r="Q352" s="14">
        <f>IF(Table1[[#This Row],[Date]]="",0,IF(AND(Table1[[#This Row],[Date]]&gt;=$Q$2,Table1[[#This Row],[Date]]&lt;=$Q$3),0,1))</f>
        <v>0</v>
      </c>
      <c r="R352" s="14">
        <f>IF(Table1[[#This Row],[Payments]]="",0,IF(ISNUMBER(Table1[[#This Row],[Payments]]),0,1))</f>
        <v>0</v>
      </c>
      <c r="S352" s="14">
        <f>IF(Table1[[#This Row],[Receipts]]="",0,IF(ISNUMBER(Table1[[#This Row],[Receipts]]),0,1))</f>
        <v>0</v>
      </c>
      <c r="T352" s="14">
        <f>IF(LEN(Table1[[#This Row],[Second Ledger]])&gt;0,IF(TYPE(VLOOKUP(Table1[[#This Row],[Second Ledger]],$CZ:$CZ,1,FALSE))=16,1,0),0)</f>
        <v>0</v>
      </c>
      <c r="U352" s="14">
        <f>IF(Table1[[#This Row],[Date]]="",0,IF(Table1[[#This Row],[Voucher Type]]&gt;0,IF(TYPE(VLOOKUP(Table1[[#This Row],[Voucher Type]],Table1[[#All],[Voucher Type Master]],1,FALSE))=16,1,0),0))</f>
        <v>0</v>
      </c>
      <c r="V3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2" s="14">
        <f>IF(LEN(Table1[[#This Row],[Cost Centre]])&gt;0,IF(TYPE(VLOOKUP(Table1[[#This Row],[Cost Centre]],$DA:$DA,1,FALSE))=16,1,0),0)</f>
        <v>0</v>
      </c>
      <c r="X352" s="14">
        <f>Table1[[#This Row],[Payments]]-Table1[[#This Row],[Receipts]]</f>
        <v>0</v>
      </c>
      <c r="Y352" s="14"/>
      <c r="Z352" s="14"/>
      <c r="AA352" s="14"/>
      <c r="AB352" s="13"/>
      <c r="AC352" s="39"/>
      <c r="AD352" s="39"/>
      <c r="AE352" s="39"/>
      <c r="AF352" s="39"/>
      <c r="AG352" s="42"/>
      <c r="AH3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2" t="str">
        <f>IF(Table1[[#This Row],[Date]]="","",TEXT(Table1[[#This Row],[Date]],"yyyymmdd"))</f>
        <v/>
      </c>
      <c r="AJ352" t="str">
        <f>Table1[[#This Row],[Date2]]</f>
        <v/>
      </c>
      <c r="AK352" t="str">
        <f>IF(Table1[[#This Row],[Date]]="","",Table1[[#This Row],[Voucher Type]])</f>
        <v/>
      </c>
      <c r="AL352" t="str">
        <f>IF(Table1[[#This Row],[Date]]="","",Table1[[#This Row],[Voucher No]])</f>
        <v/>
      </c>
      <c r="AM352" t="str">
        <f>IF(Table1[[#This Row],[Date]]="","",Table1[[#This Row],[Narration]])</f>
        <v/>
      </c>
      <c r="AN352" t="str">
        <f>IF(Table1[[#This Row],[Date]]="","","tallytools-voucherentry-adhjadhh-"&amp;$AH$1&amp;ROW())</f>
        <v/>
      </c>
      <c r="AO352" t="str">
        <f>IF(Table1[[#This Row],[Date]]="","",$AH$1)</f>
        <v/>
      </c>
      <c r="AP352"/>
      <c r="AQ352" t="str">
        <f>IF(Table1[[#This Row],[Date]]="","","No")</f>
        <v/>
      </c>
      <c r="AR352" t="str">
        <f>IF(Table1[[#This Row],[Date]]="","",IF(Table1[[#This Row],[Net Amt]]&lt;0,"No","Yes"))</f>
        <v/>
      </c>
      <c r="AS352" t="str">
        <f>IF(Table1[[#This Row],[Date]]="","",Table1[[#This Row],[Second Ledger]])</f>
        <v/>
      </c>
      <c r="AT352" t="str">
        <f>IF(Table1[[#This Row],[Date]]="","",IF(Table1[[#This Row],[DP-1]]="Yes",-(Table1[[#This Row],[Payments]]+Table1[[#This Row],[Receipts]]),Table1[[#This Row],[Payments]]+Table1[[#This Row],[Receipts]]))</f>
        <v/>
      </c>
      <c r="AU352"/>
      <c r="AV352" t="str">
        <f>IF(Table1[[#This Row],[Bill Ref No]]="","",Table1[[#This Row],[Bill Ref No]])</f>
        <v/>
      </c>
      <c r="AW352" t="str">
        <f>IF(Table1[[#This Row],[Bill ref name]]="","","New Ref")</f>
        <v/>
      </c>
      <c r="AX352" t="str">
        <f>IF(Table1[[#This Row],[Bill ref name]]="","",Table1[[#This Row],[Amount-1]])</f>
        <v/>
      </c>
      <c r="AY352"/>
      <c r="AZ352"/>
      <c r="BA352" t="str">
        <f>IF(Table1[[#This Row],[Cost Centre]]="","","Primary Cost Category")</f>
        <v/>
      </c>
      <c r="BB352" t="str">
        <f>IF(Table1[[#This Row],[Cost Centre]]="","",Table1[[#This Row],[DP-1]])</f>
        <v/>
      </c>
      <c r="BC352"/>
      <c r="BD352" t="str">
        <f>IF(Table1[[#This Row],[Cost Centre]]="","",Table1[[#This Row],[Cost Centre]])</f>
        <v/>
      </c>
      <c r="BE352" t="str">
        <f>IF(Table1[[#This Row],[Cost Centre]]="","",Table1[[#This Row],[Amount-1]])</f>
        <v/>
      </c>
      <c r="BF352"/>
      <c r="BG352"/>
      <c r="BH352"/>
      <c r="BI352"/>
      <c r="BJ352" t="str">
        <f>IF(Table1[[#This Row],[Date]]="","","No")</f>
        <v/>
      </c>
      <c r="BK352" t="str">
        <f>IF(Table1[[#This Row],[Date]]="","",IF(Table1[[#This Row],[Net Amt]]&lt;0,"Yes","No"))</f>
        <v/>
      </c>
      <c r="BL352" t="str">
        <f>IF(Table1[[#This Row],[Date]]="","",$C$3)</f>
        <v/>
      </c>
      <c r="BM352" t="str">
        <f>IF(Table1[[#This Row],[Date]]="","",-Table1[[#This Row],[Amount-1]])</f>
        <v/>
      </c>
      <c r="BO352" t="str">
        <f>IF(Table1[[#This Row],[Transaction Type]]="","",Table1[[#This Row],[Transaction Type]])</f>
        <v/>
      </c>
      <c r="BP352" t="str">
        <f>IF(Table1[[#This Row],[Instrument No.]]="","",Table1[[#This Row],[Instrument No.]])</f>
        <v/>
      </c>
      <c r="BQ352" t="str">
        <f>IF(Table1[[#This Row],[Instrument No.]]="","",Table1[[#This Row],[Amount-2]])</f>
        <v/>
      </c>
      <c r="BR352" t="str">
        <f>IF(Table1[[#This Row],[Instrument date]]="","",TEXT(Table1[[#This Row],[Instrument date]],"yyyymmdd"))</f>
        <v/>
      </c>
      <c r="BU352" s="48"/>
      <c r="BV352" s="48"/>
    </row>
    <row r="353" spans="1:74">
      <c r="A353" s="16">
        <f t="shared" si="5"/>
        <v>348</v>
      </c>
      <c r="B353" s="17"/>
      <c r="C353" s="57"/>
      <c r="D353" s="61"/>
      <c r="E353" s="61"/>
      <c r="F353" s="57"/>
      <c r="G353" s="18"/>
      <c r="H3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3" s="18"/>
      <c r="J353" s="18"/>
      <c r="K353" s="18"/>
      <c r="L353" s="18"/>
      <c r="M353" s="18"/>
      <c r="N353" s="51"/>
      <c r="O353" s="14">
        <f>IF(Table1[[#This Row],[Date]]="",COUNTA(B354:$B$1005),0)</f>
        <v>0</v>
      </c>
      <c r="P353" s="14">
        <f>IF(COUNTA(Table1[[#This Row],[Payments]:[Receipts]])=0,0,(IF(COUNTA(Table1[[#This Row],[Payments]:[Receipts]])&gt;1,1,0)))</f>
        <v>0</v>
      </c>
      <c r="Q353" s="14">
        <f>IF(Table1[[#This Row],[Date]]="",0,IF(AND(Table1[[#This Row],[Date]]&gt;=$Q$2,Table1[[#This Row],[Date]]&lt;=$Q$3),0,1))</f>
        <v>0</v>
      </c>
      <c r="R353" s="14">
        <f>IF(Table1[[#This Row],[Payments]]="",0,IF(ISNUMBER(Table1[[#This Row],[Payments]]),0,1))</f>
        <v>0</v>
      </c>
      <c r="S353" s="14">
        <f>IF(Table1[[#This Row],[Receipts]]="",0,IF(ISNUMBER(Table1[[#This Row],[Receipts]]),0,1))</f>
        <v>0</v>
      </c>
      <c r="T353" s="14">
        <f>IF(LEN(Table1[[#This Row],[Second Ledger]])&gt;0,IF(TYPE(VLOOKUP(Table1[[#This Row],[Second Ledger]],$CZ:$CZ,1,FALSE))=16,1,0),0)</f>
        <v>0</v>
      </c>
      <c r="U353" s="14">
        <f>IF(Table1[[#This Row],[Date]]="",0,IF(Table1[[#This Row],[Voucher Type]]&gt;0,IF(TYPE(VLOOKUP(Table1[[#This Row],[Voucher Type]],Table1[[#All],[Voucher Type Master]],1,FALSE))=16,1,0),0))</f>
        <v>0</v>
      </c>
      <c r="V3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3" s="14">
        <f>IF(LEN(Table1[[#This Row],[Cost Centre]])&gt;0,IF(TYPE(VLOOKUP(Table1[[#This Row],[Cost Centre]],$DA:$DA,1,FALSE))=16,1,0),0)</f>
        <v>0</v>
      </c>
      <c r="X353" s="14">
        <f>Table1[[#This Row],[Payments]]-Table1[[#This Row],[Receipts]]</f>
        <v>0</v>
      </c>
      <c r="Y353" s="14"/>
      <c r="Z353" s="14"/>
      <c r="AA353" s="14"/>
      <c r="AB353" s="13"/>
      <c r="AC353" s="39"/>
      <c r="AD353" s="39"/>
      <c r="AE353" s="39"/>
      <c r="AF353" s="39"/>
      <c r="AG353" s="42"/>
      <c r="AH3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3" t="str">
        <f>IF(Table1[[#This Row],[Date]]="","",TEXT(Table1[[#This Row],[Date]],"yyyymmdd"))</f>
        <v/>
      </c>
      <c r="AJ353" t="str">
        <f>Table1[[#This Row],[Date2]]</f>
        <v/>
      </c>
      <c r="AK353" t="str">
        <f>IF(Table1[[#This Row],[Date]]="","",Table1[[#This Row],[Voucher Type]])</f>
        <v/>
      </c>
      <c r="AL353" t="str">
        <f>IF(Table1[[#This Row],[Date]]="","",Table1[[#This Row],[Voucher No]])</f>
        <v/>
      </c>
      <c r="AM353" t="str">
        <f>IF(Table1[[#This Row],[Date]]="","",Table1[[#This Row],[Narration]])</f>
        <v/>
      </c>
      <c r="AN353" t="str">
        <f>IF(Table1[[#This Row],[Date]]="","","tallytools-voucherentry-adhjadhh-"&amp;$AH$1&amp;ROW())</f>
        <v/>
      </c>
      <c r="AO353" t="str">
        <f>IF(Table1[[#This Row],[Date]]="","",$AH$1)</f>
        <v/>
      </c>
      <c r="AP353"/>
      <c r="AQ353" t="str">
        <f>IF(Table1[[#This Row],[Date]]="","","No")</f>
        <v/>
      </c>
      <c r="AR353" t="str">
        <f>IF(Table1[[#This Row],[Date]]="","",IF(Table1[[#This Row],[Net Amt]]&lt;0,"No","Yes"))</f>
        <v/>
      </c>
      <c r="AS353" t="str">
        <f>IF(Table1[[#This Row],[Date]]="","",Table1[[#This Row],[Second Ledger]])</f>
        <v/>
      </c>
      <c r="AT353" t="str">
        <f>IF(Table1[[#This Row],[Date]]="","",IF(Table1[[#This Row],[DP-1]]="Yes",-(Table1[[#This Row],[Payments]]+Table1[[#This Row],[Receipts]]),Table1[[#This Row],[Payments]]+Table1[[#This Row],[Receipts]]))</f>
        <v/>
      </c>
      <c r="AU353"/>
      <c r="AV353" t="str">
        <f>IF(Table1[[#This Row],[Bill Ref No]]="","",Table1[[#This Row],[Bill Ref No]])</f>
        <v/>
      </c>
      <c r="AW353" t="str">
        <f>IF(Table1[[#This Row],[Bill ref name]]="","","New Ref")</f>
        <v/>
      </c>
      <c r="AX353" t="str">
        <f>IF(Table1[[#This Row],[Bill ref name]]="","",Table1[[#This Row],[Amount-1]])</f>
        <v/>
      </c>
      <c r="AY353"/>
      <c r="AZ353"/>
      <c r="BA353" t="str">
        <f>IF(Table1[[#This Row],[Cost Centre]]="","","Primary Cost Category")</f>
        <v/>
      </c>
      <c r="BB353" t="str">
        <f>IF(Table1[[#This Row],[Cost Centre]]="","",Table1[[#This Row],[DP-1]])</f>
        <v/>
      </c>
      <c r="BC353"/>
      <c r="BD353" t="str">
        <f>IF(Table1[[#This Row],[Cost Centre]]="","",Table1[[#This Row],[Cost Centre]])</f>
        <v/>
      </c>
      <c r="BE353" t="str">
        <f>IF(Table1[[#This Row],[Cost Centre]]="","",Table1[[#This Row],[Amount-1]])</f>
        <v/>
      </c>
      <c r="BF353"/>
      <c r="BG353"/>
      <c r="BH353"/>
      <c r="BI353"/>
      <c r="BJ353" t="str">
        <f>IF(Table1[[#This Row],[Date]]="","","No")</f>
        <v/>
      </c>
      <c r="BK353" t="str">
        <f>IF(Table1[[#This Row],[Date]]="","",IF(Table1[[#This Row],[Net Amt]]&lt;0,"Yes","No"))</f>
        <v/>
      </c>
      <c r="BL353" t="str">
        <f>IF(Table1[[#This Row],[Date]]="","",$C$3)</f>
        <v/>
      </c>
      <c r="BM353" t="str">
        <f>IF(Table1[[#This Row],[Date]]="","",-Table1[[#This Row],[Amount-1]])</f>
        <v/>
      </c>
      <c r="BO353" t="str">
        <f>IF(Table1[[#This Row],[Transaction Type]]="","",Table1[[#This Row],[Transaction Type]])</f>
        <v/>
      </c>
      <c r="BP353" t="str">
        <f>IF(Table1[[#This Row],[Instrument No.]]="","",Table1[[#This Row],[Instrument No.]])</f>
        <v/>
      </c>
      <c r="BQ353" t="str">
        <f>IF(Table1[[#This Row],[Instrument No.]]="","",Table1[[#This Row],[Amount-2]])</f>
        <v/>
      </c>
      <c r="BR353" t="str">
        <f>IF(Table1[[#This Row],[Instrument date]]="","",TEXT(Table1[[#This Row],[Instrument date]],"yyyymmdd"))</f>
        <v/>
      </c>
      <c r="BU353" s="48"/>
      <c r="BV353" s="48"/>
    </row>
    <row r="354" spans="1:74">
      <c r="A354" s="16">
        <f t="shared" si="5"/>
        <v>349</v>
      </c>
      <c r="B354" s="17"/>
      <c r="C354" s="57"/>
      <c r="D354" s="61"/>
      <c r="E354" s="61"/>
      <c r="F354" s="57"/>
      <c r="G354" s="18"/>
      <c r="H3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4" s="18"/>
      <c r="J354" s="18"/>
      <c r="K354" s="18"/>
      <c r="L354" s="18"/>
      <c r="M354" s="18"/>
      <c r="N354" s="51"/>
      <c r="O354" s="14">
        <f>IF(Table1[[#This Row],[Date]]="",COUNTA(B355:$B$1005),0)</f>
        <v>0</v>
      </c>
      <c r="P354" s="14">
        <f>IF(COUNTA(Table1[[#This Row],[Payments]:[Receipts]])=0,0,(IF(COUNTA(Table1[[#This Row],[Payments]:[Receipts]])&gt;1,1,0)))</f>
        <v>0</v>
      </c>
      <c r="Q354" s="14">
        <f>IF(Table1[[#This Row],[Date]]="",0,IF(AND(Table1[[#This Row],[Date]]&gt;=$Q$2,Table1[[#This Row],[Date]]&lt;=$Q$3),0,1))</f>
        <v>0</v>
      </c>
      <c r="R354" s="14">
        <f>IF(Table1[[#This Row],[Payments]]="",0,IF(ISNUMBER(Table1[[#This Row],[Payments]]),0,1))</f>
        <v>0</v>
      </c>
      <c r="S354" s="14">
        <f>IF(Table1[[#This Row],[Receipts]]="",0,IF(ISNUMBER(Table1[[#This Row],[Receipts]]),0,1))</f>
        <v>0</v>
      </c>
      <c r="T354" s="14">
        <f>IF(LEN(Table1[[#This Row],[Second Ledger]])&gt;0,IF(TYPE(VLOOKUP(Table1[[#This Row],[Second Ledger]],$CZ:$CZ,1,FALSE))=16,1,0),0)</f>
        <v>0</v>
      </c>
      <c r="U354" s="14">
        <f>IF(Table1[[#This Row],[Date]]="",0,IF(Table1[[#This Row],[Voucher Type]]&gt;0,IF(TYPE(VLOOKUP(Table1[[#This Row],[Voucher Type]],Table1[[#All],[Voucher Type Master]],1,FALSE))=16,1,0),0))</f>
        <v>0</v>
      </c>
      <c r="V3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4" s="14">
        <f>IF(LEN(Table1[[#This Row],[Cost Centre]])&gt;0,IF(TYPE(VLOOKUP(Table1[[#This Row],[Cost Centre]],$DA:$DA,1,FALSE))=16,1,0),0)</f>
        <v>0</v>
      </c>
      <c r="X354" s="14">
        <f>Table1[[#This Row],[Payments]]-Table1[[#This Row],[Receipts]]</f>
        <v>0</v>
      </c>
      <c r="Y354" s="14"/>
      <c r="Z354" s="14"/>
      <c r="AA354" s="14"/>
      <c r="AB354" s="13"/>
      <c r="AC354" s="39"/>
      <c r="AD354" s="39"/>
      <c r="AE354" s="39"/>
      <c r="AF354" s="39"/>
      <c r="AG354" s="42"/>
      <c r="AH3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4" t="str">
        <f>IF(Table1[[#This Row],[Date]]="","",TEXT(Table1[[#This Row],[Date]],"yyyymmdd"))</f>
        <v/>
      </c>
      <c r="AJ354" t="str">
        <f>Table1[[#This Row],[Date2]]</f>
        <v/>
      </c>
      <c r="AK354" t="str">
        <f>IF(Table1[[#This Row],[Date]]="","",Table1[[#This Row],[Voucher Type]])</f>
        <v/>
      </c>
      <c r="AL354" t="str">
        <f>IF(Table1[[#This Row],[Date]]="","",Table1[[#This Row],[Voucher No]])</f>
        <v/>
      </c>
      <c r="AM354" t="str">
        <f>IF(Table1[[#This Row],[Date]]="","",Table1[[#This Row],[Narration]])</f>
        <v/>
      </c>
      <c r="AN354" t="str">
        <f>IF(Table1[[#This Row],[Date]]="","","tallytools-voucherentry-adhjadhh-"&amp;$AH$1&amp;ROW())</f>
        <v/>
      </c>
      <c r="AO354" t="str">
        <f>IF(Table1[[#This Row],[Date]]="","",$AH$1)</f>
        <v/>
      </c>
      <c r="AP354"/>
      <c r="AQ354" t="str">
        <f>IF(Table1[[#This Row],[Date]]="","","No")</f>
        <v/>
      </c>
      <c r="AR354" t="str">
        <f>IF(Table1[[#This Row],[Date]]="","",IF(Table1[[#This Row],[Net Amt]]&lt;0,"No","Yes"))</f>
        <v/>
      </c>
      <c r="AS354" t="str">
        <f>IF(Table1[[#This Row],[Date]]="","",Table1[[#This Row],[Second Ledger]])</f>
        <v/>
      </c>
      <c r="AT354" t="str">
        <f>IF(Table1[[#This Row],[Date]]="","",IF(Table1[[#This Row],[DP-1]]="Yes",-(Table1[[#This Row],[Payments]]+Table1[[#This Row],[Receipts]]),Table1[[#This Row],[Payments]]+Table1[[#This Row],[Receipts]]))</f>
        <v/>
      </c>
      <c r="AU354"/>
      <c r="AV354" t="str">
        <f>IF(Table1[[#This Row],[Bill Ref No]]="","",Table1[[#This Row],[Bill Ref No]])</f>
        <v/>
      </c>
      <c r="AW354" t="str">
        <f>IF(Table1[[#This Row],[Bill ref name]]="","","New Ref")</f>
        <v/>
      </c>
      <c r="AX354" t="str">
        <f>IF(Table1[[#This Row],[Bill ref name]]="","",Table1[[#This Row],[Amount-1]])</f>
        <v/>
      </c>
      <c r="AY354"/>
      <c r="AZ354"/>
      <c r="BA354" t="str">
        <f>IF(Table1[[#This Row],[Cost Centre]]="","","Primary Cost Category")</f>
        <v/>
      </c>
      <c r="BB354" t="str">
        <f>IF(Table1[[#This Row],[Cost Centre]]="","",Table1[[#This Row],[DP-1]])</f>
        <v/>
      </c>
      <c r="BC354"/>
      <c r="BD354" t="str">
        <f>IF(Table1[[#This Row],[Cost Centre]]="","",Table1[[#This Row],[Cost Centre]])</f>
        <v/>
      </c>
      <c r="BE354" t="str">
        <f>IF(Table1[[#This Row],[Cost Centre]]="","",Table1[[#This Row],[Amount-1]])</f>
        <v/>
      </c>
      <c r="BF354"/>
      <c r="BG354"/>
      <c r="BH354"/>
      <c r="BI354"/>
      <c r="BJ354" t="str">
        <f>IF(Table1[[#This Row],[Date]]="","","No")</f>
        <v/>
      </c>
      <c r="BK354" t="str">
        <f>IF(Table1[[#This Row],[Date]]="","",IF(Table1[[#This Row],[Net Amt]]&lt;0,"Yes","No"))</f>
        <v/>
      </c>
      <c r="BL354" t="str">
        <f>IF(Table1[[#This Row],[Date]]="","",$C$3)</f>
        <v/>
      </c>
      <c r="BM354" t="str">
        <f>IF(Table1[[#This Row],[Date]]="","",-Table1[[#This Row],[Amount-1]])</f>
        <v/>
      </c>
      <c r="BO354" t="str">
        <f>IF(Table1[[#This Row],[Transaction Type]]="","",Table1[[#This Row],[Transaction Type]])</f>
        <v/>
      </c>
      <c r="BP354" t="str">
        <f>IF(Table1[[#This Row],[Instrument No.]]="","",Table1[[#This Row],[Instrument No.]])</f>
        <v/>
      </c>
      <c r="BQ354" t="str">
        <f>IF(Table1[[#This Row],[Instrument No.]]="","",Table1[[#This Row],[Amount-2]])</f>
        <v/>
      </c>
      <c r="BR354" t="str">
        <f>IF(Table1[[#This Row],[Instrument date]]="","",TEXT(Table1[[#This Row],[Instrument date]],"yyyymmdd"))</f>
        <v/>
      </c>
      <c r="BU354" s="48"/>
      <c r="BV354" s="48"/>
    </row>
    <row r="355" spans="1:74">
      <c r="A355" s="16">
        <f t="shared" si="5"/>
        <v>350</v>
      </c>
      <c r="B355" s="17"/>
      <c r="C355" s="57"/>
      <c r="D355" s="61"/>
      <c r="E355" s="61"/>
      <c r="F355" s="57"/>
      <c r="G355" s="18"/>
      <c r="H3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5" s="18"/>
      <c r="J355" s="18"/>
      <c r="K355" s="18"/>
      <c r="L355" s="18"/>
      <c r="M355" s="18"/>
      <c r="N355" s="51"/>
      <c r="O355" s="14">
        <f>IF(Table1[[#This Row],[Date]]="",COUNTA(B356:$B$1005),0)</f>
        <v>0</v>
      </c>
      <c r="P355" s="14">
        <f>IF(COUNTA(Table1[[#This Row],[Payments]:[Receipts]])=0,0,(IF(COUNTA(Table1[[#This Row],[Payments]:[Receipts]])&gt;1,1,0)))</f>
        <v>0</v>
      </c>
      <c r="Q355" s="14">
        <f>IF(Table1[[#This Row],[Date]]="",0,IF(AND(Table1[[#This Row],[Date]]&gt;=$Q$2,Table1[[#This Row],[Date]]&lt;=$Q$3),0,1))</f>
        <v>0</v>
      </c>
      <c r="R355" s="14">
        <f>IF(Table1[[#This Row],[Payments]]="",0,IF(ISNUMBER(Table1[[#This Row],[Payments]]),0,1))</f>
        <v>0</v>
      </c>
      <c r="S355" s="14">
        <f>IF(Table1[[#This Row],[Receipts]]="",0,IF(ISNUMBER(Table1[[#This Row],[Receipts]]),0,1))</f>
        <v>0</v>
      </c>
      <c r="T355" s="14">
        <f>IF(LEN(Table1[[#This Row],[Second Ledger]])&gt;0,IF(TYPE(VLOOKUP(Table1[[#This Row],[Second Ledger]],$CZ:$CZ,1,FALSE))=16,1,0),0)</f>
        <v>0</v>
      </c>
      <c r="U355" s="14">
        <f>IF(Table1[[#This Row],[Date]]="",0,IF(Table1[[#This Row],[Voucher Type]]&gt;0,IF(TYPE(VLOOKUP(Table1[[#This Row],[Voucher Type]],Table1[[#All],[Voucher Type Master]],1,FALSE))=16,1,0),0))</f>
        <v>0</v>
      </c>
      <c r="V3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5" s="14">
        <f>IF(LEN(Table1[[#This Row],[Cost Centre]])&gt;0,IF(TYPE(VLOOKUP(Table1[[#This Row],[Cost Centre]],$DA:$DA,1,FALSE))=16,1,0),0)</f>
        <v>0</v>
      </c>
      <c r="X355" s="14">
        <f>Table1[[#This Row],[Payments]]-Table1[[#This Row],[Receipts]]</f>
        <v>0</v>
      </c>
      <c r="Y355" s="14"/>
      <c r="Z355" s="14"/>
      <c r="AA355" s="14"/>
      <c r="AB355" s="13"/>
      <c r="AC355" s="39"/>
      <c r="AD355" s="39"/>
      <c r="AE355" s="39"/>
      <c r="AF355" s="39"/>
      <c r="AG355" s="42"/>
      <c r="AH3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5" t="str">
        <f>IF(Table1[[#This Row],[Date]]="","",TEXT(Table1[[#This Row],[Date]],"yyyymmdd"))</f>
        <v/>
      </c>
      <c r="AJ355" t="str">
        <f>Table1[[#This Row],[Date2]]</f>
        <v/>
      </c>
      <c r="AK355" t="str">
        <f>IF(Table1[[#This Row],[Date]]="","",Table1[[#This Row],[Voucher Type]])</f>
        <v/>
      </c>
      <c r="AL355" t="str">
        <f>IF(Table1[[#This Row],[Date]]="","",Table1[[#This Row],[Voucher No]])</f>
        <v/>
      </c>
      <c r="AM355" t="str">
        <f>IF(Table1[[#This Row],[Date]]="","",Table1[[#This Row],[Narration]])</f>
        <v/>
      </c>
      <c r="AN355" t="str">
        <f>IF(Table1[[#This Row],[Date]]="","","tallytools-voucherentry-adhjadhh-"&amp;$AH$1&amp;ROW())</f>
        <v/>
      </c>
      <c r="AO355" t="str">
        <f>IF(Table1[[#This Row],[Date]]="","",$AH$1)</f>
        <v/>
      </c>
      <c r="AP355"/>
      <c r="AQ355" t="str">
        <f>IF(Table1[[#This Row],[Date]]="","","No")</f>
        <v/>
      </c>
      <c r="AR355" t="str">
        <f>IF(Table1[[#This Row],[Date]]="","",IF(Table1[[#This Row],[Net Amt]]&lt;0,"No","Yes"))</f>
        <v/>
      </c>
      <c r="AS355" t="str">
        <f>IF(Table1[[#This Row],[Date]]="","",Table1[[#This Row],[Second Ledger]])</f>
        <v/>
      </c>
      <c r="AT355" t="str">
        <f>IF(Table1[[#This Row],[Date]]="","",IF(Table1[[#This Row],[DP-1]]="Yes",-(Table1[[#This Row],[Payments]]+Table1[[#This Row],[Receipts]]),Table1[[#This Row],[Payments]]+Table1[[#This Row],[Receipts]]))</f>
        <v/>
      </c>
      <c r="AU355"/>
      <c r="AV355" t="str">
        <f>IF(Table1[[#This Row],[Bill Ref No]]="","",Table1[[#This Row],[Bill Ref No]])</f>
        <v/>
      </c>
      <c r="AW355" t="str">
        <f>IF(Table1[[#This Row],[Bill ref name]]="","","New Ref")</f>
        <v/>
      </c>
      <c r="AX355" t="str">
        <f>IF(Table1[[#This Row],[Bill ref name]]="","",Table1[[#This Row],[Amount-1]])</f>
        <v/>
      </c>
      <c r="AY355"/>
      <c r="AZ355"/>
      <c r="BA355" t="str">
        <f>IF(Table1[[#This Row],[Cost Centre]]="","","Primary Cost Category")</f>
        <v/>
      </c>
      <c r="BB355" t="str">
        <f>IF(Table1[[#This Row],[Cost Centre]]="","",Table1[[#This Row],[DP-1]])</f>
        <v/>
      </c>
      <c r="BC355"/>
      <c r="BD355" t="str">
        <f>IF(Table1[[#This Row],[Cost Centre]]="","",Table1[[#This Row],[Cost Centre]])</f>
        <v/>
      </c>
      <c r="BE355" t="str">
        <f>IF(Table1[[#This Row],[Cost Centre]]="","",Table1[[#This Row],[Amount-1]])</f>
        <v/>
      </c>
      <c r="BF355"/>
      <c r="BG355"/>
      <c r="BH355"/>
      <c r="BI355"/>
      <c r="BJ355" t="str">
        <f>IF(Table1[[#This Row],[Date]]="","","No")</f>
        <v/>
      </c>
      <c r="BK355" t="str">
        <f>IF(Table1[[#This Row],[Date]]="","",IF(Table1[[#This Row],[Net Amt]]&lt;0,"Yes","No"))</f>
        <v/>
      </c>
      <c r="BL355" t="str">
        <f>IF(Table1[[#This Row],[Date]]="","",$C$3)</f>
        <v/>
      </c>
      <c r="BM355" t="str">
        <f>IF(Table1[[#This Row],[Date]]="","",-Table1[[#This Row],[Amount-1]])</f>
        <v/>
      </c>
      <c r="BO355" t="str">
        <f>IF(Table1[[#This Row],[Transaction Type]]="","",Table1[[#This Row],[Transaction Type]])</f>
        <v/>
      </c>
      <c r="BP355" t="str">
        <f>IF(Table1[[#This Row],[Instrument No.]]="","",Table1[[#This Row],[Instrument No.]])</f>
        <v/>
      </c>
      <c r="BQ355" t="str">
        <f>IF(Table1[[#This Row],[Instrument No.]]="","",Table1[[#This Row],[Amount-2]])</f>
        <v/>
      </c>
      <c r="BR355" t="str">
        <f>IF(Table1[[#This Row],[Instrument date]]="","",TEXT(Table1[[#This Row],[Instrument date]],"yyyymmdd"))</f>
        <v/>
      </c>
      <c r="BU355" s="48"/>
      <c r="BV355" s="48"/>
    </row>
    <row r="356" spans="1:74">
      <c r="A356" s="16">
        <f t="shared" si="5"/>
        <v>351</v>
      </c>
      <c r="B356" s="17"/>
      <c r="C356" s="57"/>
      <c r="D356" s="61"/>
      <c r="E356" s="61"/>
      <c r="F356" s="57"/>
      <c r="G356" s="18"/>
      <c r="H3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6" s="18"/>
      <c r="J356" s="18"/>
      <c r="K356" s="18"/>
      <c r="L356" s="18"/>
      <c r="M356" s="18"/>
      <c r="N356" s="51"/>
      <c r="O356" s="14">
        <f>IF(Table1[[#This Row],[Date]]="",COUNTA(B357:$B$1005),0)</f>
        <v>0</v>
      </c>
      <c r="P356" s="14">
        <f>IF(COUNTA(Table1[[#This Row],[Payments]:[Receipts]])=0,0,(IF(COUNTA(Table1[[#This Row],[Payments]:[Receipts]])&gt;1,1,0)))</f>
        <v>0</v>
      </c>
      <c r="Q356" s="14">
        <f>IF(Table1[[#This Row],[Date]]="",0,IF(AND(Table1[[#This Row],[Date]]&gt;=$Q$2,Table1[[#This Row],[Date]]&lt;=$Q$3),0,1))</f>
        <v>0</v>
      </c>
      <c r="R356" s="14">
        <f>IF(Table1[[#This Row],[Payments]]="",0,IF(ISNUMBER(Table1[[#This Row],[Payments]]),0,1))</f>
        <v>0</v>
      </c>
      <c r="S356" s="14">
        <f>IF(Table1[[#This Row],[Receipts]]="",0,IF(ISNUMBER(Table1[[#This Row],[Receipts]]),0,1))</f>
        <v>0</v>
      </c>
      <c r="T356" s="14">
        <f>IF(LEN(Table1[[#This Row],[Second Ledger]])&gt;0,IF(TYPE(VLOOKUP(Table1[[#This Row],[Second Ledger]],$CZ:$CZ,1,FALSE))=16,1,0),0)</f>
        <v>0</v>
      </c>
      <c r="U356" s="14">
        <f>IF(Table1[[#This Row],[Date]]="",0,IF(Table1[[#This Row],[Voucher Type]]&gt;0,IF(TYPE(VLOOKUP(Table1[[#This Row],[Voucher Type]],Table1[[#All],[Voucher Type Master]],1,FALSE))=16,1,0),0))</f>
        <v>0</v>
      </c>
      <c r="V3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6" s="14">
        <f>IF(LEN(Table1[[#This Row],[Cost Centre]])&gt;0,IF(TYPE(VLOOKUP(Table1[[#This Row],[Cost Centre]],$DA:$DA,1,FALSE))=16,1,0),0)</f>
        <v>0</v>
      </c>
      <c r="X356" s="14">
        <f>Table1[[#This Row],[Payments]]-Table1[[#This Row],[Receipts]]</f>
        <v>0</v>
      </c>
      <c r="Y356" s="14"/>
      <c r="Z356" s="14"/>
      <c r="AA356" s="14"/>
      <c r="AB356" s="13"/>
      <c r="AC356" s="39"/>
      <c r="AD356" s="39"/>
      <c r="AE356" s="39"/>
      <c r="AF356" s="39"/>
      <c r="AG356" s="42"/>
      <c r="AH3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6" t="str">
        <f>IF(Table1[[#This Row],[Date]]="","",TEXT(Table1[[#This Row],[Date]],"yyyymmdd"))</f>
        <v/>
      </c>
      <c r="AJ356" t="str">
        <f>Table1[[#This Row],[Date2]]</f>
        <v/>
      </c>
      <c r="AK356" t="str">
        <f>IF(Table1[[#This Row],[Date]]="","",Table1[[#This Row],[Voucher Type]])</f>
        <v/>
      </c>
      <c r="AL356" t="str">
        <f>IF(Table1[[#This Row],[Date]]="","",Table1[[#This Row],[Voucher No]])</f>
        <v/>
      </c>
      <c r="AM356" t="str">
        <f>IF(Table1[[#This Row],[Date]]="","",Table1[[#This Row],[Narration]])</f>
        <v/>
      </c>
      <c r="AN356" t="str">
        <f>IF(Table1[[#This Row],[Date]]="","","tallytools-voucherentry-adhjadhh-"&amp;$AH$1&amp;ROW())</f>
        <v/>
      </c>
      <c r="AO356" t="str">
        <f>IF(Table1[[#This Row],[Date]]="","",$AH$1)</f>
        <v/>
      </c>
      <c r="AP356"/>
      <c r="AQ356" t="str">
        <f>IF(Table1[[#This Row],[Date]]="","","No")</f>
        <v/>
      </c>
      <c r="AR356" t="str">
        <f>IF(Table1[[#This Row],[Date]]="","",IF(Table1[[#This Row],[Net Amt]]&lt;0,"No","Yes"))</f>
        <v/>
      </c>
      <c r="AS356" t="str">
        <f>IF(Table1[[#This Row],[Date]]="","",Table1[[#This Row],[Second Ledger]])</f>
        <v/>
      </c>
      <c r="AT356" t="str">
        <f>IF(Table1[[#This Row],[Date]]="","",IF(Table1[[#This Row],[DP-1]]="Yes",-(Table1[[#This Row],[Payments]]+Table1[[#This Row],[Receipts]]),Table1[[#This Row],[Payments]]+Table1[[#This Row],[Receipts]]))</f>
        <v/>
      </c>
      <c r="AU356"/>
      <c r="AV356" t="str">
        <f>IF(Table1[[#This Row],[Bill Ref No]]="","",Table1[[#This Row],[Bill Ref No]])</f>
        <v/>
      </c>
      <c r="AW356" t="str">
        <f>IF(Table1[[#This Row],[Bill ref name]]="","","New Ref")</f>
        <v/>
      </c>
      <c r="AX356" t="str">
        <f>IF(Table1[[#This Row],[Bill ref name]]="","",Table1[[#This Row],[Amount-1]])</f>
        <v/>
      </c>
      <c r="AY356"/>
      <c r="AZ356"/>
      <c r="BA356" t="str">
        <f>IF(Table1[[#This Row],[Cost Centre]]="","","Primary Cost Category")</f>
        <v/>
      </c>
      <c r="BB356" t="str">
        <f>IF(Table1[[#This Row],[Cost Centre]]="","",Table1[[#This Row],[DP-1]])</f>
        <v/>
      </c>
      <c r="BC356"/>
      <c r="BD356" t="str">
        <f>IF(Table1[[#This Row],[Cost Centre]]="","",Table1[[#This Row],[Cost Centre]])</f>
        <v/>
      </c>
      <c r="BE356" t="str">
        <f>IF(Table1[[#This Row],[Cost Centre]]="","",Table1[[#This Row],[Amount-1]])</f>
        <v/>
      </c>
      <c r="BF356"/>
      <c r="BG356"/>
      <c r="BH356"/>
      <c r="BI356"/>
      <c r="BJ356" t="str">
        <f>IF(Table1[[#This Row],[Date]]="","","No")</f>
        <v/>
      </c>
      <c r="BK356" t="str">
        <f>IF(Table1[[#This Row],[Date]]="","",IF(Table1[[#This Row],[Net Amt]]&lt;0,"Yes","No"))</f>
        <v/>
      </c>
      <c r="BL356" t="str">
        <f>IF(Table1[[#This Row],[Date]]="","",$C$3)</f>
        <v/>
      </c>
      <c r="BM356" t="str">
        <f>IF(Table1[[#This Row],[Date]]="","",-Table1[[#This Row],[Amount-1]])</f>
        <v/>
      </c>
      <c r="BO356" t="str">
        <f>IF(Table1[[#This Row],[Transaction Type]]="","",Table1[[#This Row],[Transaction Type]])</f>
        <v/>
      </c>
      <c r="BP356" t="str">
        <f>IF(Table1[[#This Row],[Instrument No.]]="","",Table1[[#This Row],[Instrument No.]])</f>
        <v/>
      </c>
      <c r="BQ356" t="str">
        <f>IF(Table1[[#This Row],[Instrument No.]]="","",Table1[[#This Row],[Amount-2]])</f>
        <v/>
      </c>
      <c r="BR356" t="str">
        <f>IF(Table1[[#This Row],[Instrument date]]="","",TEXT(Table1[[#This Row],[Instrument date]],"yyyymmdd"))</f>
        <v/>
      </c>
      <c r="BU356" s="48"/>
      <c r="BV356" s="48"/>
    </row>
    <row r="357" spans="1:74">
      <c r="A357" s="16">
        <f t="shared" si="5"/>
        <v>352</v>
      </c>
      <c r="B357" s="17"/>
      <c r="C357" s="57"/>
      <c r="D357" s="61"/>
      <c r="E357" s="61"/>
      <c r="F357" s="57"/>
      <c r="G357" s="18"/>
      <c r="H3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7" s="18"/>
      <c r="J357" s="18"/>
      <c r="K357" s="18"/>
      <c r="L357" s="18"/>
      <c r="M357" s="18"/>
      <c r="N357" s="51"/>
      <c r="O357" s="14">
        <f>IF(Table1[[#This Row],[Date]]="",COUNTA(B358:$B$1005),0)</f>
        <v>0</v>
      </c>
      <c r="P357" s="14">
        <f>IF(COUNTA(Table1[[#This Row],[Payments]:[Receipts]])=0,0,(IF(COUNTA(Table1[[#This Row],[Payments]:[Receipts]])&gt;1,1,0)))</f>
        <v>0</v>
      </c>
      <c r="Q357" s="14">
        <f>IF(Table1[[#This Row],[Date]]="",0,IF(AND(Table1[[#This Row],[Date]]&gt;=$Q$2,Table1[[#This Row],[Date]]&lt;=$Q$3),0,1))</f>
        <v>0</v>
      </c>
      <c r="R357" s="14">
        <f>IF(Table1[[#This Row],[Payments]]="",0,IF(ISNUMBER(Table1[[#This Row],[Payments]]),0,1))</f>
        <v>0</v>
      </c>
      <c r="S357" s="14">
        <f>IF(Table1[[#This Row],[Receipts]]="",0,IF(ISNUMBER(Table1[[#This Row],[Receipts]]),0,1))</f>
        <v>0</v>
      </c>
      <c r="T357" s="14">
        <f>IF(LEN(Table1[[#This Row],[Second Ledger]])&gt;0,IF(TYPE(VLOOKUP(Table1[[#This Row],[Second Ledger]],$CZ:$CZ,1,FALSE))=16,1,0),0)</f>
        <v>0</v>
      </c>
      <c r="U357" s="14">
        <f>IF(Table1[[#This Row],[Date]]="",0,IF(Table1[[#This Row],[Voucher Type]]&gt;0,IF(TYPE(VLOOKUP(Table1[[#This Row],[Voucher Type]],Table1[[#All],[Voucher Type Master]],1,FALSE))=16,1,0),0))</f>
        <v>0</v>
      </c>
      <c r="V3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7" s="14">
        <f>IF(LEN(Table1[[#This Row],[Cost Centre]])&gt;0,IF(TYPE(VLOOKUP(Table1[[#This Row],[Cost Centre]],$DA:$DA,1,FALSE))=16,1,0),0)</f>
        <v>0</v>
      </c>
      <c r="X357" s="14">
        <f>Table1[[#This Row],[Payments]]-Table1[[#This Row],[Receipts]]</f>
        <v>0</v>
      </c>
      <c r="Y357" s="14"/>
      <c r="Z357" s="14"/>
      <c r="AA357" s="14"/>
      <c r="AB357" s="13"/>
      <c r="AC357" s="39"/>
      <c r="AD357" s="39"/>
      <c r="AE357" s="39"/>
      <c r="AF357" s="39"/>
      <c r="AG357" s="42"/>
      <c r="AH3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7" t="str">
        <f>IF(Table1[[#This Row],[Date]]="","",TEXT(Table1[[#This Row],[Date]],"yyyymmdd"))</f>
        <v/>
      </c>
      <c r="AJ357" t="str">
        <f>Table1[[#This Row],[Date2]]</f>
        <v/>
      </c>
      <c r="AK357" t="str">
        <f>IF(Table1[[#This Row],[Date]]="","",Table1[[#This Row],[Voucher Type]])</f>
        <v/>
      </c>
      <c r="AL357" t="str">
        <f>IF(Table1[[#This Row],[Date]]="","",Table1[[#This Row],[Voucher No]])</f>
        <v/>
      </c>
      <c r="AM357" t="str">
        <f>IF(Table1[[#This Row],[Date]]="","",Table1[[#This Row],[Narration]])</f>
        <v/>
      </c>
      <c r="AN357" t="str">
        <f>IF(Table1[[#This Row],[Date]]="","","tallytools-voucherentry-adhjadhh-"&amp;$AH$1&amp;ROW())</f>
        <v/>
      </c>
      <c r="AO357" t="str">
        <f>IF(Table1[[#This Row],[Date]]="","",$AH$1)</f>
        <v/>
      </c>
      <c r="AP357"/>
      <c r="AQ357" t="str">
        <f>IF(Table1[[#This Row],[Date]]="","","No")</f>
        <v/>
      </c>
      <c r="AR357" t="str">
        <f>IF(Table1[[#This Row],[Date]]="","",IF(Table1[[#This Row],[Net Amt]]&lt;0,"No","Yes"))</f>
        <v/>
      </c>
      <c r="AS357" t="str">
        <f>IF(Table1[[#This Row],[Date]]="","",Table1[[#This Row],[Second Ledger]])</f>
        <v/>
      </c>
      <c r="AT357" t="str">
        <f>IF(Table1[[#This Row],[Date]]="","",IF(Table1[[#This Row],[DP-1]]="Yes",-(Table1[[#This Row],[Payments]]+Table1[[#This Row],[Receipts]]),Table1[[#This Row],[Payments]]+Table1[[#This Row],[Receipts]]))</f>
        <v/>
      </c>
      <c r="AU357"/>
      <c r="AV357" t="str">
        <f>IF(Table1[[#This Row],[Bill Ref No]]="","",Table1[[#This Row],[Bill Ref No]])</f>
        <v/>
      </c>
      <c r="AW357" t="str">
        <f>IF(Table1[[#This Row],[Bill ref name]]="","","New Ref")</f>
        <v/>
      </c>
      <c r="AX357" t="str">
        <f>IF(Table1[[#This Row],[Bill ref name]]="","",Table1[[#This Row],[Amount-1]])</f>
        <v/>
      </c>
      <c r="AY357"/>
      <c r="AZ357"/>
      <c r="BA357" t="str">
        <f>IF(Table1[[#This Row],[Cost Centre]]="","","Primary Cost Category")</f>
        <v/>
      </c>
      <c r="BB357" t="str">
        <f>IF(Table1[[#This Row],[Cost Centre]]="","",Table1[[#This Row],[DP-1]])</f>
        <v/>
      </c>
      <c r="BC357"/>
      <c r="BD357" t="str">
        <f>IF(Table1[[#This Row],[Cost Centre]]="","",Table1[[#This Row],[Cost Centre]])</f>
        <v/>
      </c>
      <c r="BE357" t="str">
        <f>IF(Table1[[#This Row],[Cost Centre]]="","",Table1[[#This Row],[Amount-1]])</f>
        <v/>
      </c>
      <c r="BF357"/>
      <c r="BG357"/>
      <c r="BH357"/>
      <c r="BI357"/>
      <c r="BJ357" t="str">
        <f>IF(Table1[[#This Row],[Date]]="","","No")</f>
        <v/>
      </c>
      <c r="BK357" t="str">
        <f>IF(Table1[[#This Row],[Date]]="","",IF(Table1[[#This Row],[Net Amt]]&lt;0,"Yes","No"))</f>
        <v/>
      </c>
      <c r="BL357" t="str">
        <f>IF(Table1[[#This Row],[Date]]="","",$C$3)</f>
        <v/>
      </c>
      <c r="BM357" t="str">
        <f>IF(Table1[[#This Row],[Date]]="","",-Table1[[#This Row],[Amount-1]])</f>
        <v/>
      </c>
      <c r="BO357" t="str">
        <f>IF(Table1[[#This Row],[Transaction Type]]="","",Table1[[#This Row],[Transaction Type]])</f>
        <v/>
      </c>
      <c r="BP357" t="str">
        <f>IF(Table1[[#This Row],[Instrument No.]]="","",Table1[[#This Row],[Instrument No.]])</f>
        <v/>
      </c>
      <c r="BQ357" t="str">
        <f>IF(Table1[[#This Row],[Instrument No.]]="","",Table1[[#This Row],[Amount-2]])</f>
        <v/>
      </c>
      <c r="BR357" t="str">
        <f>IF(Table1[[#This Row],[Instrument date]]="","",TEXT(Table1[[#This Row],[Instrument date]],"yyyymmdd"))</f>
        <v/>
      </c>
      <c r="BU357" s="48"/>
      <c r="BV357" s="48"/>
    </row>
    <row r="358" spans="1:74">
      <c r="A358" s="16">
        <f t="shared" si="5"/>
        <v>353</v>
      </c>
      <c r="B358" s="17"/>
      <c r="C358" s="57"/>
      <c r="D358" s="61"/>
      <c r="E358" s="61"/>
      <c r="F358" s="57"/>
      <c r="G358" s="18"/>
      <c r="H3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8" s="18"/>
      <c r="J358" s="18"/>
      <c r="K358" s="18"/>
      <c r="L358" s="18"/>
      <c r="M358" s="18"/>
      <c r="N358" s="51"/>
      <c r="O358" s="14">
        <f>IF(Table1[[#This Row],[Date]]="",COUNTA(B359:$B$1005),0)</f>
        <v>0</v>
      </c>
      <c r="P358" s="14">
        <f>IF(COUNTA(Table1[[#This Row],[Payments]:[Receipts]])=0,0,(IF(COUNTA(Table1[[#This Row],[Payments]:[Receipts]])&gt;1,1,0)))</f>
        <v>0</v>
      </c>
      <c r="Q358" s="14">
        <f>IF(Table1[[#This Row],[Date]]="",0,IF(AND(Table1[[#This Row],[Date]]&gt;=$Q$2,Table1[[#This Row],[Date]]&lt;=$Q$3),0,1))</f>
        <v>0</v>
      </c>
      <c r="R358" s="14">
        <f>IF(Table1[[#This Row],[Payments]]="",0,IF(ISNUMBER(Table1[[#This Row],[Payments]]),0,1))</f>
        <v>0</v>
      </c>
      <c r="S358" s="14">
        <f>IF(Table1[[#This Row],[Receipts]]="",0,IF(ISNUMBER(Table1[[#This Row],[Receipts]]),0,1))</f>
        <v>0</v>
      </c>
      <c r="T358" s="14">
        <f>IF(LEN(Table1[[#This Row],[Second Ledger]])&gt;0,IF(TYPE(VLOOKUP(Table1[[#This Row],[Second Ledger]],$CZ:$CZ,1,FALSE))=16,1,0),0)</f>
        <v>0</v>
      </c>
      <c r="U358" s="14">
        <f>IF(Table1[[#This Row],[Date]]="",0,IF(Table1[[#This Row],[Voucher Type]]&gt;0,IF(TYPE(VLOOKUP(Table1[[#This Row],[Voucher Type]],Table1[[#All],[Voucher Type Master]],1,FALSE))=16,1,0),0))</f>
        <v>0</v>
      </c>
      <c r="V3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8" s="14">
        <f>IF(LEN(Table1[[#This Row],[Cost Centre]])&gt;0,IF(TYPE(VLOOKUP(Table1[[#This Row],[Cost Centre]],$DA:$DA,1,FALSE))=16,1,0),0)</f>
        <v>0</v>
      </c>
      <c r="X358" s="14">
        <f>Table1[[#This Row],[Payments]]-Table1[[#This Row],[Receipts]]</f>
        <v>0</v>
      </c>
      <c r="Y358" s="14"/>
      <c r="Z358" s="14"/>
      <c r="AA358" s="14"/>
      <c r="AB358" s="13"/>
      <c r="AC358" s="39"/>
      <c r="AD358" s="39"/>
      <c r="AE358" s="39"/>
      <c r="AF358" s="39"/>
      <c r="AG358" s="42"/>
      <c r="AH3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8" t="str">
        <f>IF(Table1[[#This Row],[Date]]="","",TEXT(Table1[[#This Row],[Date]],"yyyymmdd"))</f>
        <v/>
      </c>
      <c r="AJ358" t="str">
        <f>Table1[[#This Row],[Date2]]</f>
        <v/>
      </c>
      <c r="AK358" t="str">
        <f>IF(Table1[[#This Row],[Date]]="","",Table1[[#This Row],[Voucher Type]])</f>
        <v/>
      </c>
      <c r="AL358" t="str">
        <f>IF(Table1[[#This Row],[Date]]="","",Table1[[#This Row],[Voucher No]])</f>
        <v/>
      </c>
      <c r="AM358" t="str">
        <f>IF(Table1[[#This Row],[Date]]="","",Table1[[#This Row],[Narration]])</f>
        <v/>
      </c>
      <c r="AN358" t="str">
        <f>IF(Table1[[#This Row],[Date]]="","","tallytools-voucherentry-adhjadhh-"&amp;$AH$1&amp;ROW())</f>
        <v/>
      </c>
      <c r="AO358" t="str">
        <f>IF(Table1[[#This Row],[Date]]="","",$AH$1)</f>
        <v/>
      </c>
      <c r="AP358"/>
      <c r="AQ358" t="str">
        <f>IF(Table1[[#This Row],[Date]]="","","No")</f>
        <v/>
      </c>
      <c r="AR358" t="str">
        <f>IF(Table1[[#This Row],[Date]]="","",IF(Table1[[#This Row],[Net Amt]]&lt;0,"No","Yes"))</f>
        <v/>
      </c>
      <c r="AS358" t="str">
        <f>IF(Table1[[#This Row],[Date]]="","",Table1[[#This Row],[Second Ledger]])</f>
        <v/>
      </c>
      <c r="AT358" t="str">
        <f>IF(Table1[[#This Row],[Date]]="","",IF(Table1[[#This Row],[DP-1]]="Yes",-(Table1[[#This Row],[Payments]]+Table1[[#This Row],[Receipts]]),Table1[[#This Row],[Payments]]+Table1[[#This Row],[Receipts]]))</f>
        <v/>
      </c>
      <c r="AU358"/>
      <c r="AV358" t="str">
        <f>IF(Table1[[#This Row],[Bill Ref No]]="","",Table1[[#This Row],[Bill Ref No]])</f>
        <v/>
      </c>
      <c r="AW358" t="str">
        <f>IF(Table1[[#This Row],[Bill ref name]]="","","New Ref")</f>
        <v/>
      </c>
      <c r="AX358" t="str">
        <f>IF(Table1[[#This Row],[Bill ref name]]="","",Table1[[#This Row],[Amount-1]])</f>
        <v/>
      </c>
      <c r="AY358"/>
      <c r="AZ358"/>
      <c r="BA358" t="str">
        <f>IF(Table1[[#This Row],[Cost Centre]]="","","Primary Cost Category")</f>
        <v/>
      </c>
      <c r="BB358" t="str">
        <f>IF(Table1[[#This Row],[Cost Centre]]="","",Table1[[#This Row],[DP-1]])</f>
        <v/>
      </c>
      <c r="BC358"/>
      <c r="BD358" t="str">
        <f>IF(Table1[[#This Row],[Cost Centre]]="","",Table1[[#This Row],[Cost Centre]])</f>
        <v/>
      </c>
      <c r="BE358" t="str">
        <f>IF(Table1[[#This Row],[Cost Centre]]="","",Table1[[#This Row],[Amount-1]])</f>
        <v/>
      </c>
      <c r="BF358"/>
      <c r="BG358"/>
      <c r="BH358"/>
      <c r="BI358"/>
      <c r="BJ358" t="str">
        <f>IF(Table1[[#This Row],[Date]]="","","No")</f>
        <v/>
      </c>
      <c r="BK358" t="str">
        <f>IF(Table1[[#This Row],[Date]]="","",IF(Table1[[#This Row],[Net Amt]]&lt;0,"Yes","No"))</f>
        <v/>
      </c>
      <c r="BL358" t="str">
        <f>IF(Table1[[#This Row],[Date]]="","",$C$3)</f>
        <v/>
      </c>
      <c r="BM358" t="str">
        <f>IF(Table1[[#This Row],[Date]]="","",-Table1[[#This Row],[Amount-1]])</f>
        <v/>
      </c>
      <c r="BO358" t="str">
        <f>IF(Table1[[#This Row],[Transaction Type]]="","",Table1[[#This Row],[Transaction Type]])</f>
        <v/>
      </c>
      <c r="BP358" t="str">
        <f>IF(Table1[[#This Row],[Instrument No.]]="","",Table1[[#This Row],[Instrument No.]])</f>
        <v/>
      </c>
      <c r="BQ358" t="str">
        <f>IF(Table1[[#This Row],[Instrument No.]]="","",Table1[[#This Row],[Amount-2]])</f>
        <v/>
      </c>
      <c r="BR358" t="str">
        <f>IF(Table1[[#This Row],[Instrument date]]="","",TEXT(Table1[[#This Row],[Instrument date]],"yyyymmdd"))</f>
        <v/>
      </c>
      <c r="BU358" s="48"/>
      <c r="BV358" s="48"/>
    </row>
    <row r="359" spans="1:74">
      <c r="A359" s="16">
        <f t="shared" si="5"/>
        <v>354</v>
      </c>
      <c r="B359" s="17"/>
      <c r="C359" s="57"/>
      <c r="D359" s="61"/>
      <c r="E359" s="61"/>
      <c r="F359" s="57"/>
      <c r="G359" s="18"/>
      <c r="H3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59" s="18"/>
      <c r="J359" s="18"/>
      <c r="K359" s="18"/>
      <c r="L359" s="18"/>
      <c r="M359" s="18"/>
      <c r="N359" s="51"/>
      <c r="O359" s="14">
        <f>IF(Table1[[#This Row],[Date]]="",COUNTA(B360:$B$1005),0)</f>
        <v>0</v>
      </c>
      <c r="P359" s="14">
        <f>IF(COUNTA(Table1[[#This Row],[Payments]:[Receipts]])=0,0,(IF(COUNTA(Table1[[#This Row],[Payments]:[Receipts]])&gt;1,1,0)))</f>
        <v>0</v>
      </c>
      <c r="Q359" s="14">
        <f>IF(Table1[[#This Row],[Date]]="",0,IF(AND(Table1[[#This Row],[Date]]&gt;=$Q$2,Table1[[#This Row],[Date]]&lt;=$Q$3),0,1))</f>
        <v>0</v>
      </c>
      <c r="R359" s="14">
        <f>IF(Table1[[#This Row],[Payments]]="",0,IF(ISNUMBER(Table1[[#This Row],[Payments]]),0,1))</f>
        <v>0</v>
      </c>
      <c r="S359" s="14">
        <f>IF(Table1[[#This Row],[Receipts]]="",0,IF(ISNUMBER(Table1[[#This Row],[Receipts]]),0,1))</f>
        <v>0</v>
      </c>
      <c r="T359" s="14">
        <f>IF(LEN(Table1[[#This Row],[Second Ledger]])&gt;0,IF(TYPE(VLOOKUP(Table1[[#This Row],[Second Ledger]],$CZ:$CZ,1,FALSE))=16,1,0),0)</f>
        <v>0</v>
      </c>
      <c r="U359" s="14">
        <f>IF(Table1[[#This Row],[Date]]="",0,IF(Table1[[#This Row],[Voucher Type]]&gt;0,IF(TYPE(VLOOKUP(Table1[[#This Row],[Voucher Type]],Table1[[#All],[Voucher Type Master]],1,FALSE))=16,1,0),0))</f>
        <v>0</v>
      </c>
      <c r="V3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59" s="14">
        <f>IF(LEN(Table1[[#This Row],[Cost Centre]])&gt;0,IF(TYPE(VLOOKUP(Table1[[#This Row],[Cost Centre]],$DA:$DA,1,FALSE))=16,1,0),0)</f>
        <v>0</v>
      </c>
      <c r="X359" s="14">
        <f>Table1[[#This Row],[Payments]]-Table1[[#This Row],[Receipts]]</f>
        <v>0</v>
      </c>
      <c r="Y359" s="14"/>
      <c r="Z359" s="14"/>
      <c r="AA359" s="14"/>
      <c r="AB359" s="13"/>
      <c r="AC359" s="39"/>
      <c r="AD359" s="39"/>
      <c r="AE359" s="39"/>
      <c r="AF359" s="39"/>
      <c r="AG359" s="42"/>
      <c r="AH3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59" t="str">
        <f>IF(Table1[[#This Row],[Date]]="","",TEXT(Table1[[#This Row],[Date]],"yyyymmdd"))</f>
        <v/>
      </c>
      <c r="AJ359" t="str">
        <f>Table1[[#This Row],[Date2]]</f>
        <v/>
      </c>
      <c r="AK359" t="str">
        <f>IF(Table1[[#This Row],[Date]]="","",Table1[[#This Row],[Voucher Type]])</f>
        <v/>
      </c>
      <c r="AL359" t="str">
        <f>IF(Table1[[#This Row],[Date]]="","",Table1[[#This Row],[Voucher No]])</f>
        <v/>
      </c>
      <c r="AM359" t="str">
        <f>IF(Table1[[#This Row],[Date]]="","",Table1[[#This Row],[Narration]])</f>
        <v/>
      </c>
      <c r="AN359" t="str">
        <f>IF(Table1[[#This Row],[Date]]="","","tallytools-voucherentry-adhjadhh-"&amp;$AH$1&amp;ROW())</f>
        <v/>
      </c>
      <c r="AO359" t="str">
        <f>IF(Table1[[#This Row],[Date]]="","",$AH$1)</f>
        <v/>
      </c>
      <c r="AP359"/>
      <c r="AQ359" t="str">
        <f>IF(Table1[[#This Row],[Date]]="","","No")</f>
        <v/>
      </c>
      <c r="AR359" t="str">
        <f>IF(Table1[[#This Row],[Date]]="","",IF(Table1[[#This Row],[Net Amt]]&lt;0,"No","Yes"))</f>
        <v/>
      </c>
      <c r="AS359" t="str">
        <f>IF(Table1[[#This Row],[Date]]="","",Table1[[#This Row],[Second Ledger]])</f>
        <v/>
      </c>
      <c r="AT359" t="str">
        <f>IF(Table1[[#This Row],[Date]]="","",IF(Table1[[#This Row],[DP-1]]="Yes",-(Table1[[#This Row],[Payments]]+Table1[[#This Row],[Receipts]]),Table1[[#This Row],[Payments]]+Table1[[#This Row],[Receipts]]))</f>
        <v/>
      </c>
      <c r="AU359"/>
      <c r="AV359" t="str">
        <f>IF(Table1[[#This Row],[Bill Ref No]]="","",Table1[[#This Row],[Bill Ref No]])</f>
        <v/>
      </c>
      <c r="AW359" t="str">
        <f>IF(Table1[[#This Row],[Bill ref name]]="","","New Ref")</f>
        <v/>
      </c>
      <c r="AX359" t="str">
        <f>IF(Table1[[#This Row],[Bill ref name]]="","",Table1[[#This Row],[Amount-1]])</f>
        <v/>
      </c>
      <c r="AY359"/>
      <c r="AZ359"/>
      <c r="BA359" t="str">
        <f>IF(Table1[[#This Row],[Cost Centre]]="","","Primary Cost Category")</f>
        <v/>
      </c>
      <c r="BB359" t="str">
        <f>IF(Table1[[#This Row],[Cost Centre]]="","",Table1[[#This Row],[DP-1]])</f>
        <v/>
      </c>
      <c r="BC359"/>
      <c r="BD359" t="str">
        <f>IF(Table1[[#This Row],[Cost Centre]]="","",Table1[[#This Row],[Cost Centre]])</f>
        <v/>
      </c>
      <c r="BE359" t="str">
        <f>IF(Table1[[#This Row],[Cost Centre]]="","",Table1[[#This Row],[Amount-1]])</f>
        <v/>
      </c>
      <c r="BF359"/>
      <c r="BG359"/>
      <c r="BH359"/>
      <c r="BI359"/>
      <c r="BJ359" t="str">
        <f>IF(Table1[[#This Row],[Date]]="","","No")</f>
        <v/>
      </c>
      <c r="BK359" t="str">
        <f>IF(Table1[[#This Row],[Date]]="","",IF(Table1[[#This Row],[Net Amt]]&lt;0,"Yes","No"))</f>
        <v/>
      </c>
      <c r="BL359" t="str">
        <f>IF(Table1[[#This Row],[Date]]="","",$C$3)</f>
        <v/>
      </c>
      <c r="BM359" t="str">
        <f>IF(Table1[[#This Row],[Date]]="","",-Table1[[#This Row],[Amount-1]])</f>
        <v/>
      </c>
      <c r="BO359" t="str">
        <f>IF(Table1[[#This Row],[Transaction Type]]="","",Table1[[#This Row],[Transaction Type]])</f>
        <v/>
      </c>
      <c r="BP359" t="str">
        <f>IF(Table1[[#This Row],[Instrument No.]]="","",Table1[[#This Row],[Instrument No.]])</f>
        <v/>
      </c>
      <c r="BQ359" t="str">
        <f>IF(Table1[[#This Row],[Instrument No.]]="","",Table1[[#This Row],[Amount-2]])</f>
        <v/>
      </c>
      <c r="BR359" t="str">
        <f>IF(Table1[[#This Row],[Instrument date]]="","",TEXT(Table1[[#This Row],[Instrument date]],"yyyymmdd"))</f>
        <v/>
      </c>
      <c r="BU359" s="48"/>
      <c r="BV359" s="48"/>
    </row>
    <row r="360" spans="1:74">
      <c r="A360" s="16">
        <f t="shared" si="5"/>
        <v>355</v>
      </c>
      <c r="B360" s="17"/>
      <c r="C360" s="57"/>
      <c r="D360" s="61"/>
      <c r="E360" s="61"/>
      <c r="F360" s="57"/>
      <c r="G360" s="18"/>
      <c r="H3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0" s="18"/>
      <c r="J360" s="18"/>
      <c r="K360" s="18"/>
      <c r="L360" s="18"/>
      <c r="M360" s="18"/>
      <c r="N360" s="51"/>
      <c r="O360" s="14">
        <f>IF(Table1[[#This Row],[Date]]="",COUNTA(B361:$B$1005),0)</f>
        <v>0</v>
      </c>
      <c r="P360" s="14">
        <f>IF(COUNTA(Table1[[#This Row],[Payments]:[Receipts]])=0,0,(IF(COUNTA(Table1[[#This Row],[Payments]:[Receipts]])&gt;1,1,0)))</f>
        <v>0</v>
      </c>
      <c r="Q360" s="14">
        <f>IF(Table1[[#This Row],[Date]]="",0,IF(AND(Table1[[#This Row],[Date]]&gt;=$Q$2,Table1[[#This Row],[Date]]&lt;=$Q$3),0,1))</f>
        <v>0</v>
      </c>
      <c r="R360" s="14">
        <f>IF(Table1[[#This Row],[Payments]]="",0,IF(ISNUMBER(Table1[[#This Row],[Payments]]),0,1))</f>
        <v>0</v>
      </c>
      <c r="S360" s="14">
        <f>IF(Table1[[#This Row],[Receipts]]="",0,IF(ISNUMBER(Table1[[#This Row],[Receipts]]),0,1))</f>
        <v>0</v>
      </c>
      <c r="T360" s="14">
        <f>IF(LEN(Table1[[#This Row],[Second Ledger]])&gt;0,IF(TYPE(VLOOKUP(Table1[[#This Row],[Second Ledger]],$CZ:$CZ,1,FALSE))=16,1,0),0)</f>
        <v>0</v>
      </c>
      <c r="U360" s="14">
        <f>IF(Table1[[#This Row],[Date]]="",0,IF(Table1[[#This Row],[Voucher Type]]&gt;0,IF(TYPE(VLOOKUP(Table1[[#This Row],[Voucher Type]],Table1[[#All],[Voucher Type Master]],1,FALSE))=16,1,0),0))</f>
        <v>0</v>
      </c>
      <c r="V3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0" s="14">
        <f>IF(LEN(Table1[[#This Row],[Cost Centre]])&gt;0,IF(TYPE(VLOOKUP(Table1[[#This Row],[Cost Centre]],$DA:$DA,1,FALSE))=16,1,0),0)</f>
        <v>0</v>
      </c>
      <c r="X360" s="14">
        <f>Table1[[#This Row],[Payments]]-Table1[[#This Row],[Receipts]]</f>
        <v>0</v>
      </c>
      <c r="Y360" s="14"/>
      <c r="Z360" s="14"/>
      <c r="AA360" s="14"/>
      <c r="AB360" s="13"/>
      <c r="AC360" s="39"/>
      <c r="AD360" s="39"/>
      <c r="AE360" s="39"/>
      <c r="AF360" s="39"/>
      <c r="AG360" s="42"/>
      <c r="AH3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0" t="str">
        <f>IF(Table1[[#This Row],[Date]]="","",TEXT(Table1[[#This Row],[Date]],"yyyymmdd"))</f>
        <v/>
      </c>
      <c r="AJ360" t="str">
        <f>Table1[[#This Row],[Date2]]</f>
        <v/>
      </c>
      <c r="AK360" t="str">
        <f>IF(Table1[[#This Row],[Date]]="","",Table1[[#This Row],[Voucher Type]])</f>
        <v/>
      </c>
      <c r="AL360" t="str">
        <f>IF(Table1[[#This Row],[Date]]="","",Table1[[#This Row],[Voucher No]])</f>
        <v/>
      </c>
      <c r="AM360" t="str">
        <f>IF(Table1[[#This Row],[Date]]="","",Table1[[#This Row],[Narration]])</f>
        <v/>
      </c>
      <c r="AN360" t="str">
        <f>IF(Table1[[#This Row],[Date]]="","","tallytools-voucherentry-adhjadhh-"&amp;$AH$1&amp;ROW())</f>
        <v/>
      </c>
      <c r="AO360" t="str">
        <f>IF(Table1[[#This Row],[Date]]="","",$AH$1)</f>
        <v/>
      </c>
      <c r="AP360"/>
      <c r="AQ360" t="str">
        <f>IF(Table1[[#This Row],[Date]]="","","No")</f>
        <v/>
      </c>
      <c r="AR360" t="str">
        <f>IF(Table1[[#This Row],[Date]]="","",IF(Table1[[#This Row],[Net Amt]]&lt;0,"No","Yes"))</f>
        <v/>
      </c>
      <c r="AS360" t="str">
        <f>IF(Table1[[#This Row],[Date]]="","",Table1[[#This Row],[Second Ledger]])</f>
        <v/>
      </c>
      <c r="AT360" t="str">
        <f>IF(Table1[[#This Row],[Date]]="","",IF(Table1[[#This Row],[DP-1]]="Yes",-(Table1[[#This Row],[Payments]]+Table1[[#This Row],[Receipts]]),Table1[[#This Row],[Payments]]+Table1[[#This Row],[Receipts]]))</f>
        <v/>
      </c>
      <c r="AU360"/>
      <c r="AV360" t="str">
        <f>IF(Table1[[#This Row],[Bill Ref No]]="","",Table1[[#This Row],[Bill Ref No]])</f>
        <v/>
      </c>
      <c r="AW360" t="str">
        <f>IF(Table1[[#This Row],[Bill ref name]]="","","New Ref")</f>
        <v/>
      </c>
      <c r="AX360" t="str">
        <f>IF(Table1[[#This Row],[Bill ref name]]="","",Table1[[#This Row],[Amount-1]])</f>
        <v/>
      </c>
      <c r="AY360"/>
      <c r="AZ360"/>
      <c r="BA360" t="str">
        <f>IF(Table1[[#This Row],[Cost Centre]]="","","Primary Cost Category")</f>
        <v/>
      </c>
      <c r="BB360" t="str">
        <f>IF(Table1[[#This Row],[Cost Centre]]="","",Table1[[#This Row],[DP-1]])</f>
        <v/>
      </c>
      <c r="BC360"/>
      <c r="BD360" t="str">
        <f>IF(Table1[[#This Row],[Cost Centre]]="","",Table1[[#This Row],[Cost Centre]])</f>
        <v/>
      </c>
      <c r="BE360" t="str">
        <f>IF(Table1[[#This Row],[Cost Centre]]="","",Table1[[#This Row],[Amount-1]])</f>
        <v/>
      </c>
      <c r="BF360"/>
      <c r="BG360"/>
      <c r="BH360"/>
      <c r="BI360"/>
      <c r="BJ360" t="str">
        <f>IF(Table1[[#This Row],[Date]]="","","No")</f>
        <v/>
      </c>
      <c r="BK360" t="str">
        <f>IF(Table1[[#This Row],[Date]]="","",IF(Table1[[#This Row],[Net Amt]]&lt;0,"Yes","No"))</f>
        <v/>
      </c>
      <c r="BL360" t="str">
        <f>IF(Table1[[#This Row],[Date]]="","",$C$3)</f>
        <v/>
      </c>
      <c r="BM360" t="str">
        <f>IF(Table1[[#This Row],[Date]]="","",-Table1[[#This Row],[Amount-1]])</f>
        <v/>
      </c>
      <c r="BO360" t="str">
        <f>IF(Table1[[#This Row],[Transaction Type]]="","",Table1[[#This Row],[Transaction Type]])</f>
        <v/>
      </c>
      <c r="BP360" t="str">
        <f>IF(Table1[[#This Row],[Instrument No.]]="","",Table1[[#This Row],[Instrument No.]])</f>
        <v/>
      </c>
      <c r="BQ360" t="str">
        <f>IF(Table1[[#This Row],[Instrument No.]]="","",Table1[[#This Row],[Amount-2]])</f>
        <v/>
      </c>
      <c r="BR360" t="str">
        <f>IF(Table1[[#This Row],[Instrument date]]="","",TEXT(Table1[[#This Row],[Instrument date]],"yyyymmdd"))</f>
        <v/>
      </c>
      <c r="BU360" s="48"/>
      <c r="BV360" s="48"/>
    </row>
    <row r="361" spans="1:74">
      <c r="A361" s="16">
        <f t="shared" si="5"/>
        <v>356</v>
      </c>
      <c r="B361" s="17"/>
      <c r="C361" s="57"/>
      <c r="D361" s="61"/>
      <c r="E361" s="61"/>
      <c r="F361" s="57"/>
      <c r="G361" s="18"/>
      <c r="H3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1" s="18"/>
      <c r="J361" s="18"/>
      <c r="K361" s="18"/>
      <c r="L361" s="18"/>
      <c r="M361" s="18"/>
      <c r="N361" s="51"/>
      <c r="O361" s="14">
        <f>IF(Table1[[#This Row],[Date]]="",COUNTA(B362:$B$1005),0)</f>
        <v>0</v>
      </c>
      <c r="P361" s="14">
        <f>IF(COUNTA(Table1[[#This Row],[Payments]:[Receipts]])=0,0,(IF(COUNTA(Table1[[#This Row],[Payments]:[Receipts]])&gt;1,1,0)))</f>
        <v>0</v>
      </c>
      <c r="Q361" s="14">
        <f>IF(Table1[[#This Row],[Date]]="",0,IF(AND(Table1[[#This Row],[Date]]&gt;=$Q$2,Table1[[#This Row],[Date]]&lt;=$Q$3),0,1))</f>
        <v>0</v>
      </c>
      <c r="R361" s="14">
        <f>IF(Table1[[#This Row],[Payments]]="",0,IF(ISNUMBER(Table1[[#This Row],[Payments]]),0,1))</f>
        <v>0</v>
      </c>
      <c r="S361" s="14">
        <f>IF(Table1[[#This Row],[Receipts]]="",0,IF(ISNUMBER(Table1[[#This Row],[Receipts]]),0,1))</f>
        <v>0</v>
      </c>
      <c r="T361" s="14">
        <f>IF(LEN(Table1[[#This Row],[Second Ledger]])&gt;0,IF(TYPE(VLOOKUP(Table1[[#This Row],[Second Ledger]],$CZ:$CZ,1,FALSE))=16,1,0),0)</f>
        <v>0</v>
      </c>
      <c r="U361" s="14">
        <f>IF(Table1[[#This Row],[Date]]="",0,IF(Table1[[#This Row],[Voucher Type]]&gt;0,IF(TYPE(VLOOKUP(Table1[[#This Row],[Voucher Type]],Table1[[#All],[Voucher Type Master]],1,FALSE))=16,1,0),0))</f>
        <v>0</v>
      </c>
      <c r="V3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1" s="14">
        <f>IF(LEN(Table1[[#This Row],[Cost Centre]])&gt;0,IF(TYPE(VLOOKUP(Table1[[#This Row],[Cost Centre]],$DA:$DA,1,FALSE))=16,1,0),0)</f>
        <v>0</v>
      </c>
      <c r="X361" s="14">
        <f>Table1[[#This Row],[Payments]]-Table1[[#This Row],[Receipts]]</f>
        <v>0</v>
      </c>
      <c r="Y361" s="14"/>
      <c r="Z361" s="14"/>
      <c r="AA361" s="14"/>
      <c r="AB361" s="13"/>
      <c r="AC361" s="39"/>
      <c r="AD361" s="39"/>
      <c r="AE361" s="39"/>
      <c r="AF361" s="39"/>
      <c r="AG361" s="42"/>
      <c r="AH3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1" t="str">
        <f>IF(Table1[[#This Row],[Date]]="","",TEXT(Table1[[#This Row],[Date]],"yyyymmdd"))</f>
        <v/>
      </c>
      <c r="AJ361" t="str">
        <f>Table1[[#This Row],[Date2]]</f>
        <v/>
      </c>
      <c r="AK361" t="str">
        <f>IF(Table1[[#This Row],[Date]]="","",Table1[[#This Row],[Voucher Type]])</f>
        <v/>
      </c>
      <c r="AL361" t="str">
        <f>IF(Table1[[#This Row],[Date]]="","",Table1[[#This Row],[Voucher No]])</f>
        <v/>
      </c>
      <c r="AM361" t="str">
        <f>IF(Table1[[#This Row],[Date]]="","",Table1[[#This Row],[Narration]])</f>
        <v/>
      </c>
      <c r="AN361" t="str">
        <f>IF(Table1[[#This Row],[Date]]="","","tallytools-voucherentry-adhjadhh-"&amp;$AH$1&amp;ROW())</f>
        <v/>
      </c>
      <c r="AO361" t="str">
        <f>IF(Table1[[#This Row],[Date]]="","",$AH$1)</f>
        <v/>
      </c>
      <c r="AP361"/>
      <c r="AQ361" t="str">
        <f>IF(Table1[[#This Row],[Date]]="","","No")</f>
        <v/>
      </c>
      <c r="AR361" t="str">
        <f>IF(Table1[[#This Row],[Date]]="","",IF(Table1[[#This Row],[Net Amt]]&lt;0,"No","Yes"))</f>
        <v/>
      </c>
      <c r="AS361" t="str">
        <f>IF(Table1[[#This Row],[Date]]="","",Table1[[#This Row],[Second Ledger]])</f>
        <v/>
      </c>
      <c r="AT361" t="str">
        <f>IF(Table1[[#This Row],[Date]]="","",IF(Table1[[#This Row],[DP-1]]="Yes",-(Table1[[#This Row],[Payments]]+Table1[[#This Row],[Receipts]]),Table1[[#This Row],[Payments]]+Table1[[#This Row],[Receipts]]))</f>
        <v/>
      </c>
      <c r="AU361"/>
      <c r="AV361" t="str">
        <f>IF(Table1[[#This Row],[Bill Ref No]]="","",Table1[[#This Row],[Bill Ref No]])</f>
        <v/>
      </c>
      <c r="AW361" t="str">
        <f>IF(Table1[[#This Row],[Bill ref name]]="","","New Ref")</f>
        <v/>
      </c>
      <c r="AX361" t="str">
        <f>IF(Table1[[#This Row],[Bill ref name]]="","",Table1[[#This Row],[Amount-1]])</f>
        <v/>
      </c>
      <c r="AY361"/>
      <c r="AZ361"/>
      <c r="BA361" t="str">
        <f>IF(Table1[[#This Row],[Cost Centre]]="","","Primary Cost Category")</f>
        <v/>
      </c>
      <c r="BB361" t="str">
        <f>IF(Table1[[#This Row],[Cost Centre]]="","",Table1[[#This Row],[DP-1]])</f>
        <v/>
      </c>
      <c r="BC361"/>
      <c r="BD361" t="str">
        <f>IF(Table1[[#This Row],[Cost Centre]]="","",Table1[[#This Row],[Cost Centre]])</f>
        <v/>
      </c>
      <c r="BE361" t="str">
        <f>IF(Table1[[#This Row],[Cost Centre]]="","",Table1[[#This Row],[Amount-1]])</f>
        <v/>
      </c>
      <c r="BF361"/>
      <c r="BG361"/>
      <c r="BH361"/>
      <c r="BI361"/>
      <c r="BJ361" t="str">
        <f>IF(Table1[[#This Row],[Date]]="","","No")</f>
        <v/>
      </c>
      <c r="BK361" t="str">
        <f>IF(Table1[[#This Row],[Date]]="","",IF(Table1[[#This Row],[Net Amt]]&lt;0,"Yes","No"))</f>
        <v/>
      </c>
      <c r="BL361" t="str">
        <f>IF(Table1[[#This Row],[Date]]="","",$C$3)</f>
        <v/>
      </c>
      <c r="BM361" t="str">
        <f>IF(Table1[[#This Row],[Date]]="","",-Table1[[#This Row],[Amount-1]])</f>
        <v/>
      </c>
      <c r="BO361" t="str">
        <f>IF(Table1[[#This Row],[Transaction Type]]="","",Table1[[#This Row],[Transaction Type]])</f>
        <v/>
      </c>
      <c r="BP361" t="str">
        <f>IF(Table1[[#This Row],[Instrument No.]]="","",Table1[[#This Row],[Instrument No.]])</f>
        <v/>
      </c>
      <c r="BQ361" t="str">
        <f>IF(Table1[[#This Row],[Instrument No.]]="","",Table1[[#This Row],[Amount-2]])</f>
        <v/>
      </c>
      <c r="BR361" t="str">
        <f>IF(Table1[[#This Row],[Instrument date]]="","",TEXT(Table1[[#This Row],[Instrument date]],"yyyymmdd"))</f>
        <v/>
      </c>
      <c r="BU361" s="48"/>
      <c r="BV361" s="48"/>
    </row>
    <row r="362" spans="1:74">
      <c r="A362" s="16">
        <f t="shared" si="5"/>
        <v>357</v>
      </c>
      <c r="B362" s="17"/>
      <c r="C362" s="57"/>
      <c r="D362" s="61"/>
      <c r="E362" s="61"/>
      <c r="F362" s="57"/>
      <c r="G362" s="18"/>
      <c r="H3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2" s="18"/>
      <c r="J362" s="18"/>
      <c r="K362" s="18"/>
      <c r="L362" s="18"/>
      <c r="M362" s="18"/>
      <c r="N362" s="51"/>
      <c r="O362" s="14">
        <f>IF(Table1[[#This Row],[Date]]="",COUNTA(B363:$B$1005),0)</f>
        <v>0</v>
      </c>
      <c r="P362" s="14">
        <f>IF(COUNTA(Table1[[#This Row],[Payments]:[Receipts]])=0,0,(IF(COUNTA(Table1[[#This Row],[Payments]:[Receipts]])&gt;1,1,0)))</f>
        <v>0</v>
      </c>
      <c r="Q362" s="14">
        <f>IF(Table1[[#This Row],[Date]]="",0,IF(AND(Table1[[#This Row],[Date]]&gt;=$Q$2,Table1[[#This Row],[Date]]&lt;=$Q$3),0,1))</f>
        <v>0</v>
      </c>
      <c r="R362" s="14">
        <f>IF(Table1[[#This Row],[Payments]]="",0,IF(ISNUMBER(Table1[[#This Row],[Payments]]),0,1))</f>
        <v>0</v>
      </c>
      <c r="S362" s="14">
        <f>IF(Table1[[#This Row],[Receipts]]="",0,IF(ISNUMBER(Table1[[#This Row],[Receipts]]),0,1))</f>
        <v>0</v>
      </c>
      <c r="T362" s="14">
        <f>IF(LEN(Table1[[#This Row],[Second Ledger]])&gt;0,IF(TYPE(VLOOKUP(Table1[[#This Row],[Second Ledger]],$CZ:$CZ,1,FALSE))=16,1,0),0)</f>
        <v>0</v>
      </c>
      <c r="U362" s="14">
        <f>IF(Table1[[#This Row],[Date]]="",0,IF(Table1[[#This Row],[Voucher Type]]&gt;0,IF(TYPE(VLOOKUP(Table1[[#This Row],[Voucher Type]],Table1[[#All],[Voucher Type Master]],1,FALSE))=16,1,0),0))</f>
        <v>0</v>
      </c>
      <c r="V3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2" s="14">
        <f>IF(LEN(Table1[[#This Row],[Cost Centre]])&gt;0,IF(TYPE(VLOOKUP(Table1[[#This Row],[Cost Centre]],$DA:$DA,1,FALSE))=16,1,0),0)</f>
        <v>0</v>
      </c>
      <c r="X362" s="14">
        <f>Table1[[#This Row],[Payments]]-Table1[[#This Row],[Receipts]]</f>
        <v>0</v>
      </c>
      <c r="Y362" s="14"/>
      <c r="Z362" s="14"/>
      <c r="AA362" s="14"/>
      <c r="AB362" s="13"/>
      <c r="AC362" s="39"/>
      <c r="AD362" s="39"/>
      <c r="AE362" s="39"/>
      <c r="AF362" s="39"/>
      <c r="AG362" s="42"/>
      <c r="AH3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2" t="str">
        <f>IF(Table1[[#This Row],[Date]]="","",TEXT(Table1[[#This Row],[Date]],"yyyymmdd"))</f>
        <v/>
      </c>
      <c r="AJ362" t="str">
        <f>Table1[[#This Row],[Date2]]</f>
        <v/>
      </c>
      <c r="AK362" t="str">
        <f>IF(Table1[[#This Row],[Date]]="","",Table1[[#This Row],[Voucher Type]])</f>
        <v/>
      </c>
      <c r="AL362" t="str">
        <f>IF(Table1[[#This Row],[Date]]="","",Table1[[#This Row],[Voucher No]])</f>
        <v/>
      </c>
      <c r="AM362" t="str">
        <f>IF(Table1[[#This Row],[Date]]="","",Table1[[#This Row],[Narration]])</f>
        <v/>
      </c>
      <c r="AN362" t="str">
        <f>IF(Table1[[#This Row],[Date]]="","","tallytools-voucherentry-adhjadhh-"&amp;$AH$1&amp;ROW())</f>
        <v/>
      </c>
      <c r="AO362" t="str">
        <f>IF(Table1[[#This Row],[Date]]="","",$AH$1)</f>
        <v/>
      </c>
      <c r="AP362"/>
      <c r="AQ362" t="str">
        <f>IF(Table1[[#This Row],[Date]]="","","No")</f>
        <v/>
      </c>
      <c r="AR362" t="str">
        <f>IF(Table1[[#This Row],[Date]]="","",IF(Table1[[#This Row],[Net Amt]]&lt;0,"No","Yes"))</f>
        <v/>
      </c>
      <c r="AS362" t="str">
        <f>IF(Table1[[#This Row],[Date]]="","",Table1[[#This Row],[Second Ledger]])</f>
        <v/>
      </c>
      <c r="AT362" t="str">
        <f>IF(Table1[[#This Row],[Date]]="","",IF(Table1[[#This Row],[DP-1]]="Yes",-(Table1[[#This Row],[Payments]]+Table1[[#This Row],[Receipts]]),Table1[[#This Row],[Payments]]+Table1[[#This Row],[Receipts]]))</f>
        <v/>
      </c>
      <c r="AU362"/>
      <c r="AV362" t="str">
        <f>IF(Table1[[#This Row],[Bill Ref No]]="","",Table1[[#This Row],[Bill Ref No]])</f>
        <v/>
      </c>
      <c r="AW362" t="str">
        <f>IF(Table1[[#This Row],[Bill ref name]]="","","New Ref")</f>
        <v/>
      </c>
      <c r="AX362" t="str">
        <f>IF(Table1[[#This Row],[Bill ref name]]="","",Table1[[#This Row],[Amount-1]])</f>
        <v/>
      </c>
      <c r="AY362"/>
      <c r="AZ362"/>
      <c r="BA362" t="str">
        <f>IF(Table1[[#This Row],[Cost Centre]]="","","Primary Cost Category")</f>
        <v/>
      </c>
      <c r="BB362" t="str">
        <f>IF(Table1[[#This Row],[Cost Centre]]="","",Table1[[#This Row],[DP-1]])</f>
        <v/>
      </c>
      <c r="BC362"/>
      <c r="BD362" t="str">
        <f>IF(Table1[[#This Row],[Cost Centre]]="","",Table1[[#This Row],[Cost Centre]])</f>
        <v/>
      </c>
      <c r="BE362" t="str">
        <f>IF(Table1[[#This Row],[Cost Centre]]="","",Table1[[#This Row],[Amount-1]])</f>
        <v/>
      </c>
      <c r="BF362"/>
      <c r="BG362"/>
      <c r="BH362"/>
      <c r="BI362"/>
      <c r="BJ362" t="str">
        <f>IF(Table1[[#This Row],[Date]]="","","No")</f>
        <v/>
      </c>
      <c r="BK362" t="str">
        <f>IF(Table1[[#This Row],[Date]]="","",IF(Table1[[#This Row],[Net Amt]]&lt;0,"Yes","No"))</f>
        <v/>
      </c>
      <c r="BL362" t="str">
        <f>IF(Table1[[#This Row],[Date]]="","",$C$3)</f>
        <v/>
      </c>
      <c r="BM362" t="str">
        <f>IF(Table1[[#This Row],[Date]]="","",-Table1[[#This Row],[Amount-1]])</f>
        <v/>
      </c>
      <c r="BO362" t="str">
        <f>IF(Table1[[#This Row],[Transaction Type]]="","",Table1[[#This Row],[Transaction Type]])</f>
        <v/>
      </c>
      <c r="BP362" t="str">
        <f>IF(Table1[[#This Row],[Instrument No.]]="","",Table1[[#This Row],[Instrument No.]])</f>
        <v/>
      </c>
      <c r="BQ362" t="str">
        <f>IF(Table1[[#This Row],[Instrument No.]]="","",Table1[[#This Row],[Amount-2]])</f>
        <v/>
      </c>
      <c r="BR362" t="str">
        <f>IF(Table1[[#This Row],[Instrument date]]="","",TEXT(Table1[[#This Row],[Instrument date]],"yyyymmdd"))</f>
        <v/>
      </c>
      <c r="BU362" s="48"/>
      <c r="BV362" s="48"/>
    </row>
    <row r="363" spans="1:74">
      <c r="A363" s="16">
        <f t="shared" si="5"/>
        <v>358</v>
      </c>
      <c r="B363" s="17"/>
      <c r="C363" s="57"/>
      <c r="D363" s="61"/>
      <c r="E363" s="61"/>
      <c r="F363" s="57"/>
      <c r="G363" s="18"/>
      <c r="H3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3" s="18"/>
      <c r="J363" s="18"/>
      <c r="K363" s="18"/>
      <c r="L363" s="18"/>
      <c r="M363" s="18"/>
      <c r="N363" s="51"/>
      <c r="O363" s="14">
        <f>IF(Table1[[#This Row],[Date]]="",COUNTA(B364:$B$1005),0)</f>
        <v>0</v>
      </c>
      <c r="P363" s="14">
        <f>IF(COUNTA(Table1[[#This Row],[Payments]:[Receipts]])=0,0,(IF(COUNTA(Table1[[#This Row],[Payments]:[Receipts]])&gt;1,1,0)))</f>
        <v>0</v>
      </c>
      <c r="Q363" s="14">
        <f>IF(Table1[[#This Row],[Date]]="",0,IF(AND(Table1[[#This Row],[Date]]&gt;=$Q$2,Table1[[#This Row],[Date]]&lt;=$Q$3),0,1))</f>
        <v>0</v>
      </c>
      <c r="R363" s="14">
        <f>IF(Table1[[#This Row],[Payments]]="",0,IF(ISNUMBER(Table1[[#This Row],[Payments]]),0,1))</f>
        <v>0</v>
      </c>
      <c r="S363" s="14">
        <f>IF(Table1[[#This Row],[Receipts]]="",0,IF(ISNUMBER(Table1[[#This Row],[Receipts]]),0,1))</f>
        <v>0</v>
      </c>
      <c r="T363" s="14">
        <f>IF(LEN(Table1[[#This Row],[Second Ledger]])&gt;0,IF(TYPE(VLOOKUP(Table1[[#This Row],[Second Ledger]],$CZ:$CZ,1,FALSE))=16,1,0),0)</f>
        <v>0</v>
      </c>
      <c r="U363" s="14">
        <f>IF(Table1[[#This Row],[Date]]="",0,IF(Table1[[#This Row],[Voucher Type]]&gt;0,IF(TYPE(VLOOKUP(Table1[[#This Row],[Voucher Type]],Table1[[#All],[Voucher Type Master]],1,FALSE))=16,1,0),0))</f>
        <v>0</v>
      </c>
      <c r="V3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3" s="14">
        <f>IF(LEN(Table1[[#This Row],[Cost Centre]])&gt;0,IF(TYPE(VLOOKUP(Table1[[#This Row],[Cost Centre]],$DA:$DA,1,FALSE))=16,1,0),0)</f>
        <v>0</v>
      </c>
      <c r="X363" s="14">
        <f>Table1[[#This Row],[Payments]]-Table1[[#This Row],[Receipts]]</f>
        <v>0</v>
      </c>
      <c r="Y363" s="14"/>
      <c r="Z363" s="14"/>
      <c r="AA363" s="14"/>
      <c r="AB363" s="13"/>
      <c r="AC363" s="39"/>
      <c r="AD363" s="39"/>
      <c r="AE363" s="39"/>
      <c r="AF363" s="39"/>
      <c r="AG363" s="42"/>
      <c r="AH3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3" t="str">
        <f>IF(Table1[[#This Row],[Date]]="","",TEXT(Table1[[#This Row],[Date]],"yyyymmdd"))</f>
        <v/>
      </c>
      <c r="AJ363" t="str">
        <f>Table1[[#This Row],[Date2]]</f>
        <v/>
      </c>
      <c r="AK363" t="str">
        <f>IF(Table1[[#This Row],[Date]]="","",Table1[[#This Row],[Voucher Type]])</f>
        <v/>
      </c>
      <c r="AL363" t="str">
        <f>IF(Table1[[#This Row],[Date]]="","",Table1[[#This Row],[Voucher No]])</f>
        <v/>
      </c>
      <c r="AM363" t="str">
        <f>IF(Table1[[#This Row],[Date]]="","",Table1[[#This Row],[Narration]])</f>
        <v/>
      </c>
      <c r="AN363" t="str">
        <f>IF(Table1[[#This Row],[Date]]="","","tallytools-voucherentry-adhjadhh-"&amp;$AH$1&amp;ROW())</f>
        <v/>
      </c>
      <c r="AO363" t="str">
        <f>IF(Table1[[#This Row],[Date]]="","",$AH$1)</f>
        <v/>
      </c>
      <c r="AP363"/>
      <c r="AQ363" t="str">
        <f>IF(Table1[[#This Row],[Date]]="","","No")</f>
        <v/>
      </c>
      <c r="AR363" t="str">
        <f>IF(Table1[[#This Row],[Date]]="","",IF(Table1[[#This Row],[Net Amt]]&lt;0,"No","Yes"))</f>
        <v/>
      </c>
      <c r="AS363" t="str">
        <f>IF(Table1[[#This Row],[Date]]="","",Table1[[#This Row],[Second Ledger]])</f>
        <v/>
      </c>
      <c r="AT363" t="str">
        <f>IF(Table1[[#This Row],[Date]]="","",IF(Table1[[#This Row],[DP-1]]="Yes",-(Table1[[#This Row],[Payments]]+Table1[[#This Row],[Receipts]]),Table1[[#This Row],[Payments]]+Table1[[#This Row],[Receipts]]))</f>
        <v/>
      </c>
      <c r="AU363"/>
      <c r="AV363" t="str">
        <f>IF(Table1[[#This Row],[Bill Ref No]]="","",Table1[[#This Row],[Bill Ref No]])</f>
        <v/>
      </c>
      <c r="AW363" t="str">
        <f>IF(Table1[[#This Row],[Bill ref name]]="","","New Ref")</f>
        <v/>
      </c>
      <c r="AX363" t="str">
        <f>IF(Table1[[#This Row],[Bill ref name]]="","",Table1[[#This Row],[Amount-1]])</f>
        <v/>
      </c>
      <c r="AY363"/>
      <c r="AZ363"/>
      <c r="BA363" t="str">
        <f>IF(Table1[[#This Row],[Cost Centre]]="","","Primary Cost Category")</f>
        <v/>
      </c>
      <c r="BB363" t="str">
        <f>IF(Table1[[#This Row],[Cost Centre]]="","",Table1[[#This Row],[DP-1]])</f>
        <v/>
      </c>
      <c r="BC363"/>
      <c r="BD363" t="str">
        <f>IF(Table1[[#This Row],[Cost Centre]]="","",Table1[[#This Row],[Cost Centre]])</f>
        <v/>
      </c>
      <c r="BE363" t="str">
        <f>IF(Table1[[#This Row],[Cost Centre]]="","",Table1[[#This Row],[Amount-1]])</f>
        <v/>
      </c>
      <c r="BF363"/>
      <c r="BG363"/>
      <c r="BH363"/>
      <c r="BI363"/>
      <c r="BJ363" t="str">
        <f>IF(Table1[[#This Row],[Date]]="","","No")</f>
        <v/>
      </c>
      <c r="BK363" t="str">
        <f>IF(Table1[[#This Row],[Date]]="","",IF(Table1[[#This Row],[Net Amt]]&lt;0,"Yes","No"))</f>
        <v/>
      </c>
      <c r="BL363" t="str">
        <f>IF(Table1[[#This Row],[Date]]="","",$C$3)</f>
        <v/>
      </c>
      <c r="BM363" t="str">
        <f>IF(Table1[[#This Row],[Date]]="","",-Table1[[#This Row],[Amount-1]])</f>
        <v/>
      </c>
      <c r="BO363" t="str">
        <f>IF(Table1[[#This Row],[Transaction Type]]="","",Table1[[#This Row],[Transaction Type]])</f>
        <v/>
      </c>
      <c r="BP363" t="str">
        <f>IF(Table1[[#This Row],[Instrument No.]]="","",Table1[[#This Row],[Instrument No.]])</f>
        <v/>
      </c>
      <c r="BQ363" t="str">
        <f>IF(Table1[[#This Row],[Instrument No.]]="","",Table1[[#This Row],[Amount-2]])</f>
        <v/>
      </c>
      <c r="BR363" t="str">
        <f>IF(Table1[[#This Row],[Instrument date]]="","",TEXT(Table1[[#This Row],[Instrument date]],"yyyymmdd"))</f>
        <v/>
      </c>
      <c r="BU363" s="48"/>
      <c r="BV363" s="48"/>
    </row>
    <row r="364" spans="1:74">
      <c r="A364" s="16">
        <f t="shared" si="5"/>
        <v>359</v>
      </c>
      <c r="B364" s="17"/>
      <c r="C364" s="57"/>
      <c r="D364" s="61"/>
      <c r="E364" s="61"/>
      <c r="F364" s="57"/>
      <c r="G364" s="18"/>
      <c r="H3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4" s="18"/>
      <c r="J364" s="18"/>
      <c r="K364" s="18"/>
      <c r="L364" s="18"/>
      <c r="M364" s="18"/>
      <c r="N364" s="51"/>
      <c r="O364" s="14">
        <f>IF(Table1[[#This Row],[Date]]="",COUNTA(B365:$B$1005),0)</f>
        <v>0</v>
      </c>
      <c r="P364" s="14">
        <f>IF(COUNTA(Table1[[#This Row],[Payments]:[Receipts]])=0,0,(IF(COUNTA(Table1[[#This Row],[Payments]:[Receipts]])&gt;1,1,0)))</f>
        <v>0</v>
      </c>
      <c r="Q364" s="14">
        <f>IF(Table1[[#This Row],[Date]]="",0,IF(AND(Table1[[#This Row],[Date]]&gt;=$Q$2,Table1[[#This Row],[Date]]&lt;=$Q$3),0,1))</f>
        <v>0</v>
      </c>
      <c r="R364" s="14">
        <f>IF(Table1[[#This Row],[Payments]]="",0,IF(ISNUMBER(Table1[[#This Row],[Payments]]),0,1))</f>
        <v>0</v>
      </c>
      <c r="S364" s="14">
        <f>IF(Table1[[#This Row],[Receipts]]="",0,IF(ISNUMBER(Table1[[#This Row],[Receipts]]),0,1))</f>
        <v>0</v>
      </c>
      <c r="T364" s="14">
        <f>IF(LEN(Table1[[#This Row],[Second Ledger]])&gt;0,IF(TYPE(VLOOKUP(Table1[[#This Row],[Second Ledger]],$CZ:$CZ,1,FALSE))=16,1,0),0)</f>
        <v>0</v>
      </c>
      <c r="U364" s="14">
        <f>IF(Table1[[#This Row],[Date]]="",0,IF(Table1[[#This Row],[Voucher Type]]&gt;0,IF(TYPE(VLOOKUP(Table1[[#This Row],[Voucher Type]],Table1[[#All],[Voucher Type Master]],1,FALSE))=16,1,0),0))</f>
        <v>0</v>
      </c>
      <c r="V3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4" s="14">
        <f>IF(LEN(Table1[[#This Row],[Cost Centre]])&gt;0,IF(TYPE(VLOOKUP(Table1[[#This Row],[Cost Centre]],$DA:$DA,1,FALSE))=16,1,0),0)</f>
        <v>0</v>
      </c>
      <c r="X364" s="14">
        <f>Table1[[#This Row],[Payments]]-Table1[[#This Row],[Receipts]]</f>
        <v>0</v>
      </c>
      <c r="Y364" s="14"/>
      <c r="Z364" s="14"/>
      <c r="AA364" s="14"/>
      <c r="AB364" s="13"/>
      <c r="AC364" s="39"/>
      <c r="AD364" s="39"/>
      <c r="AE364" s="39"/>
      <c r="AF364" s="39"/>
      <c r="AG364" s="42"/>
      <c r="AH3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4" t="str">
        <f>IF(Table1[[#This Row],[Date]]="","",TEXT(Table1[[#This Row],[Date]],"yyyymmdd"))</f>
        <v/>
      </c>
      <c r="AJ364" t="str">
        <f>Table1[[#This Row],[Date2]]</f>
        <v/>
      </c>
      <c r="AK364" t="str">
        <f>IF(Table1[[#This Row],[Date]]="","",Table1[[#This Row],[Voucher Type]])</f>
        <v/>
      </c>
      <c r="AL364" t="str">
        <f>IF(Table1[[#This Row],[Date]]="","",Table1[[#This Row],[Voucher No]])</f>
        <v/>
      </c>
      <c r="AM364" t="str">
        <f>IF(Table1[[#This Row],[Date]]="","",Table1[[#This Row],[Narration]])</f>
        <v/>
      </c>
      <c r="AN364" t="str">
        <f>IF(Table1[[#This Row],[Date]]="","","tallytools-voucherentry-adhjadhh-"&amp;$AH$1&amp;ROW())</f>
        <v/>
      </c>
      <c r="AO364" t="str">
        <f>IF(Table1[[#This Row],[Date]]="","",$AH$1)</f>
        <v/>
      </c>
      <c r="AP364"/>
      <c r="AQ364" t="str">
        <f>IF(Table1[[#This Row],[Date]]="","","No")</f>
        <v/>
      </c>
      <c r="AR364" t="str">
        <f>IF(Table1[[#This Row],[Date]]="","",IF(Table1[[#This Row],[Net Amt]]&lt;0,"No","Yes"))</f>
        <v/>
      </c>
      <c r="AS364" t="str">
        <f>IF(Table1[[#This Row],[Date]]="","",Table1[[#This Row],[Second Ledger]])</f>
        <v/>
      </c>
      <c r="AT364" t="str">
        <f>IF(Table1[[#This Row],[Date]]="","",IF(Table1[[#This Row],[DP-1]]="Yes",-(Table1[[#This Row],[Payments]]+Table1[[#This Row],[Receipts]]),Table1[[#This Row],[Payments]]+Table1[[#This Row],[Receipts]]))</f>
        <v/>
      </c>
      <c r="AU364"/>
      <c r="AV364" t="str">
        <f>IF(Table1[[#This Row],[Bill Ref No]]="","",Table1[[#This Row],[Bill Ref No]])</f>
        <v/>
      </c>
      <c r="AW364" t="str">
        <f>IF(Table1[[#This Row],[Bill ref name]]="","","New Ref")</f>
        <v/>
      </c>
      <c r="AX364" t="str">
        <f>IF(Table1[[#This Row],[Bill ref name]]="","",Table1[[#This Row],[Amount-1]])</f>
        <v/>
      </c>
      <c r="AY364"/>
      <c r="AZ364"/>
      <c r="BA364" t="str">
        <f>IF(Table1[[#This Row],[Cost Centre]]="","","Primary Cost Category")</f>
        <v/>
      </c>
      <c r="BB364" t="str">
        <f>IF(Table1[[#This Row],[Cost Centre]]="","",Table1[[#This Row],[DP-1]])</f>
        <v/>
      </c>
      <c r="BC364"/>
      <c r="BD364" t="str">
        <f>IF(Table1[[#This Row],[Cost Centre]]="","",Table1[[#This Row],[Cost Centre]])</f>
        <v/>
      </c>
      <c r="BE364" t="str">
        <f>IF(Table1[[#This Row],[Cost Centre]]="","",Table1[[#This Row],[Amount-1]])</f>
        <v/>
      </c>
      <c r="BF364"/>
      <c r="BG364"/>
      <c r="BH364"/>
      <c r="BI364"/>
      <c r="BJ364" t="str">
        <f>IF(Table1[[#This Row],[Date]]="","","No")</f>
        <v/>
      </c>
      <c r="BK364" t="str">
        <f>IF(Table1[[#This Row],[Date]]="","",IF(Table1[[#This Row],[Net Amt]]&lt;0,"Yes","No"))</f>
        <v/>
      </c>
      <c r="BL364" t="str">
        <f>IF(Table1[[#This Row],[Date]]="","",$C$3)</f>
        <v/>
      </c>
      <c r="BM364" t="str">
        <f>IF(Table1[[#This Row],[Date]]="","",-Table1[[#This Row],[Amount-1]])</f>
        <v/>
      </c>
      <c r="BO364" t="str">
        <f>IF(Table1[[#This Row],[Transaction Type]]="","",Table1[[#This Row],[Transaction Type]])</f>
        <v/>
      </c>
      <c r="BP364" t="str">
        <f>IF(Table1[[#This Row],[Instrument No.]]="","",Table1[[#This Row],[Instrument No.]])</f>
        <v/>
      </c>
      <c r="BQ364" t="str">
        <f>IF(Table1[[#This Row],[Instrument No.]]="","",Table1[[#This Row],[Amount-2]])</f>
        <v/>
      </c>
      <c r="BR364" t="str">
        <f>IF(Table1[[#This Row],[Instrument date]]="","",TEXT(Table1[[#This Row],[Instrument date]],"yyyymmdd"))</f>
        <v/>
      </c>
      <c r="BU364" s="48"/>
      <c r="BV364" s="48"/>
    </row>
    <row r="365" spans="1:74">
      <c r="A365" s="16">
        <f t="shared" si="5"/>
        <v>360</v>
      </c>
      <c r="B365" s="17"/>
      <c r="C365" s="57"/>
      <c r="D365" s="61"/>
      <c r="E365" s="61"/>
      <c r="F365" s="57"/>
      <c r="G365" s="18"/>
      <c r="H3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5" s="18"/>
      <c r="J365" s="18"/>
      <c r="K365" s="18"/>
      <c r="L365" s="18"/>
      <c r="M365" s="18"/>
      <c r="N365" s="51"/>
      <c r="O365" s="14">
        <f>IF(Table1[[#This Row],[Date]]="",COUNTA(B366:$B$1005),0)</f>
        <v>0</v>
      </c>
      <c r="P365" s="14">
        <f>IF(COUNTA(Table1[[#This Row],[Payments]:[Receipts]])=0,0,(IF(COUNTA(Table1[[#This Row],[Payments]:[Receipts]])&gt;1,1,0)))</f>
        <v>0</v>
      </c>
      <c r="Q365" s="14">
        <f>IF(Table1[[#This Row],[Date]]="",0,IF(AND(Table1[[#This Row],[Date]]&gt;=$Q$2,Table1[[#This Row],[Date]]&lt;=$Q$3),0,1))</f>
        <v>0</v>
      </c>
      <c r="R365" s="14">
        <f>IF(Table1[[#This Row],[Payments]]="",0,IF(ISNUMBER(Table1[[#This Row],[Payments]]),0,1))</f>
        <v>0</v>
      </c>
      <c r="S365" s="14">
        <f>IF(Table1[[#This Row],[Receipts]]="",0,IF(ISNUMBER(Table1[[#This Row],[Receipts]]),0,1))</f>
        <v>0</v>
      </c>
      <c r="T365" s="14">
        <f>IF(LEN(Table1[[#This Row],[Second Ledger]])&gt;0,IF(TYPE(VLOOKUP(Table1[[#This Row],[Second Ledger]],$CZ:$CZ,1,FALSE))=16,1,0),0)</f>
        <v>0</v>
      </c>
      <c r="U365" s="14">
        <f>IF(Table1[[#This Row],[Date]]="",0,IF(Table1[[#This Row],[Voucher Type]]&gt;0,IF(TYPE(VLOOKUP(Table1[[#This Row],[Voucher Type]],Table1[[#All],[Voucher Type Master]],1,FALSE))=16,1,0),0))</f>
        <v>0</v>
      </c>
      <c r="V3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5" s="14">
        <f>IF(LEN(Table1[[#This Row],[Cost Centre]])&gt;0,IF(TYPE(VLOOKUP(Table1[[#This Row],[Cost Centre]],$DA:$DA,1,FALSE))=16,1,0),0)</f>
        <v>0</v>
      </c>
      <c r="X365" s="14">
        <f>Table1[[#This Row],[Payments]]-Table1[[#This Row],[Receipts]]</f>
        <v>0</v>
      </c>
      <c r="Y365" s="14"/>
      <c r="Z365" s="14"/>
      <c r="AA365" s="14"/>
      <c r="AB365" s="13"/>
      <c r="AC365" s="39"/>
      <c r="AD365" s="39"/>
      <c r="AE365" s="39"/>
      <c r="AF365" s="39"/>
      <c r="AG365" s="42"/>
      <c r="AH3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5" t="str">
        <f>IF(Table1[[#This Row],[Date]]="","",TEXT(Table1[[#This Row],[Date]],"yyyymmdd"))</f>
        <v/>
      </c>
      <c r="AJ365" t="str">
        <f>Table1[[#This Row],[Date2]]</f>
        <v/>
      </c>
      <c r="AK365" t="str">
        <f>IF(Table1[[#This Row],[Date]]="","",Table1[[#This Row],[Voucher Type]])</f>
        <v/>
      </c>
      <c r="AL365" t="str">
        <f>IF(Table1[[#This Row],[Date]]="","",Table1[[#This Row],[Voucher No]])</f>
        <v/>
      </c>
      <c r="AM365" t="str">
        <f>IF(Table1[[#This Row],[Date]]="","",Table1[[#This Row],[Narration]])</f>
        <v/>
      </c>
      <c r="AN365" t="str">
        <f>IF(Table1[[#This Row],[Date]]="","","tallytools-voucherentry-adhjadhh-"&amp;$AH$1&amp;ROW())</f>
        <v/>
      </c>
      <c r="AO365" t="str">
        <f>IF(Table1[[#This Row],[Date]]="","",$AH$1)</f>
        <v/>
      </c>
      <c r="AP365"/>
      <c r="AQ365" t="str">
        <f>IF(Table1[[#This Row],[Date]]="","","No")</f>
        <v/>
      </c>
      <c r="AR365" t="str">
        <f>IF(Table1[[#This Row],[Date]]="","",IF(Table1[[#This Row],[Net Amt]]&lt;0,"No","Yes"))</f>
        <v/>
      </c>
      <c r="AS365" t="str">
        <f>IF(Table1[[#This Row],[Date]]="","",Table1[[#This Row],[Second Ledger]])</f>
        <v/>
      </c>
      <c r="AT365" t="str">
        <f>IF(Table1[[#This Row],[Date]]="","",IF(Table1[[#This Row],[DP-1]]="Yes",-(Table1[[#This Row],[Payments]]+Table1[[#This Row],[Receipts]]),Table1[[#This Row],[Payments]]+Table1[[#This Row],[Receipts]]))</f>
        <v/>
      </c>
      <c r="AU365"/>
      <c r="AV365" t="str">
        <f>IF(Table1[[#This Row],[Bill Ref No]]="","",Table1[[#This Row],[Bill Ref No]])</f>
        <v/>
      </c>
      <c r="AW365" t="str">
        <f>IF(Table1[[#This Row],[Bill ref name]]="","","New Ref")</f>
        <v/>
      </c>
      <c r="AX365" t="str">
        <f>IF(Table1[[#This Row],[Bill ref name]]="","",Table1[[#This Row],[Amount-1]])</f>
        <v/>
      </c>
      <c r="AY365"/>
      <c r="AZ365"/>
      <c r="BA365" t="str">
        <f>IF(Table1[[#This Row],[Cost Centre]]="","","Primary Cost Category")</f>
        <v/>
      </c>
      <c r="BB365" t="str">
        <f>IF(Table1[[#This Row],[Cost Centre]]="","",Table1[[#This Row],[DP-1]])</f>
        <v/>
      </c>
      <c r="BC365"/>
      <c r="BD365" t="str">
        <f>IF(Table1[[#This Row],[Cost Centre]]="","",Table1[[#This Row],[Cost Centre]])</f>
        <v/>
      </c>
      <c r="BE365" t="str">
        <f>IF(Table1[[#This Row],[Cost Centre]]="","",Table1[[#This Row],[Amount-1]])</f>
        <v/>
      </c>
      <c r="BF365"/>
      <c r="BG365"/>
      <c r="BH365"/>
      <c r="BI365"/>
      <c r="BJ365" t="str">
        <f>IF(Table1[[#This Row],[Date]]="","","No")</f>
        <v/>
      </c>
      <c r="BK365" t="str">
        <f>IF(Table1[[#This Row],[Date]]="","",IF(Table1[[#This Row],[Net Amt]]&lt;0,"Yes","No"))</f>
        <v/>
      </c>
      <c r="BL365" t="str">
        <f>IF(Table1[[#This Row],[Date]]="","",$C$3)</f>
        <v/>
      </c>
      <c r="BM365" t="str">
        <f>IF(Table1[[#This Row],[Date]]="","",-Table1[[#This Row],[Amount-1]])</f>
        <v/>
      </c>
      <c r="BO365" t="str">
        <f>IF(Table1[[#This Row],[Transaction Type]]="","",Table1[[#This Row],[Transaction Type]])</f>
        <v/>
      </c>
      <c r="BP365" t="str">
        <f>IF(Table1[[#This Row],[Instrument No.]]="","",Table1[[#This Row],[Instrument No.]])</f>
        <v/>
      </c>
      <c r="BQ365" t="str">
        <f>IF(Table1[[#This Row],[Instrument No.]]="","",Table1[[#This Row],[Amount-2]])</f>
        <v/>
      </c>
      <c r="BR365" t="str">
        <f>IF(Table1[[#This Row],[Instrument date]]="","",TEXT(Table1[[#This Row],[Instrument date]],"yyyymmdd"))</f>
        <v/>
      </c>
      <c r="BU365" s="48"/>
      <c r="BV365" s="48"/>
    </row>
    <row r="366" spans="1:74">
      <c r="A366" s="16">
        <f t="shared" si="5"/>
        <v>361</v>
      </c>
      <c r="B366" s="17"/>
      <c r="C366" s="57"/>
      <c r="D366" s="61"/>
      <c r="E366" s="61"/>
      <c r="F366" s="57"/>
      <c r="G366" s="18"/>
      <c r="H3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6" s="18"/>
      <c r="J366" s="18"/>
      <c r="K366" s="18"/>
      <c r="L366" s="18"/>
      <c r="M366" s="18"/>
      <c r="N366" s="51"/>
      <c r="O366" s="14">
        <f>IF(Table1[[#This Row],[Date]]="",COUNTA(B367:$B$1005),0)</f>
        <v>0</v>
      </c>
      <c r="P366" s="14">
        <f>IF(COUNTA(Table1[[#This Row],[Payments]:[Receipts]])=0,0,(IF(COUNTA(Table1[[#This Row],[Payments]:[Receipts]])&gt;1,1,0)))</f>
        <v>0</v>
      </c>
      <c r="Q366" s="14">
        <f>IF(Table1[[#This Row],[Date]]="",0,IF(AND(Table1[[#This Row],[Date]]&gt;=$Q$2,Table1[[#This Row],[Date]]&lt;=$Q$3),0,1))</f>
        <v>0</v>
      </c>
      <c r="R366" s="14">
        <f>IF(Table1[[#This Row],[Payments]]="",0,IF(ISNUMBER(Table1[[#This Row],[Payments]]),0,1))</f>
        <v>0</v>
      </c>
      <c r="S366" s="14">
        <f>IF(Table1[[#This Row],[Receipts]]="",0,IF(ISNUMBER(Table1[[#This Row],[Receipts]]),0,1))</f>
        <v>0</v>
      </c>
      <c r="T366" s="14">
        <f>IF(LEN(Table1[[#This Row],[Second Ledger]])&gt;0,IF(TYPE(VLOOKUP(Table1[[#This Row],[Second Ledger]],$CZ:$CZ,1,FALSE))=16,1,0),0)</f>
        <v>0</v>
      </c>
      <c r="U366" s="14">
        <f>IF(Table1[[#This Row],[Date]]="",0,IF(Table1[[#This Row],[Voucher Type]]&gt;0,IF(TYPE(VLOOKUP(Table1[[#This Row],[Voucher Type]],Table1[[#All],[Voucher Type Master]],1,FALSE))=16,1,0),0))</f>
        <v>0</v>
      </c>
      <c r="V3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6" s="14">
        <f>IF(LEN(Table1[[#This Row],[Cost Centre]])&gt;0,IF(TYPE(VLOOKUP(Table1[[#This Row],[Cost Centre]],$DA:$DA,1,FALSE))=16,1,0),0)</f>
        <v>0</v>
      </c>
      <c r="X366" s="14">
        <f>Table1[[#This Row],[Payments]]-Table1[[#This Row],[Receipts]]</f>
        <v>0</v>
      </c>
      <c r="Y366" s="14"/>
      <c r="Z366" s="14"/>
      <c r="AA366" s="14"/>
      <c r="AB366" s="13"/>
      <c r="AC366" s="39"/>
      <c r="AD366" s="39"/>
      <c r="AE366" s="39"/>
      <c r="AF366" s="39"/>
      <c r="AG366" s="42"/>
      <c r="AH3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6" t="str">
        <f>IF(Table1[[#This Row],[Date]]="","",TEXT(Table1[[#This Row],[Date]],"yyyymmdd"))</f>
        <v/>
      </c>
      <c r="AJ366" t="str">
        <f>Table1[[#This Row],[Date2]]</f>
        <v/>
      </c>
      <c r="AK366" t="str">
        <f>IF(Table1[[#This Row],[Date]]="","",Table1[[#This Row],[Voucher Type]])</f>
        <v/>
      </c>
      <c r="AL366" t="str">
        <f>IF(Table1[[#This Row],[Date]]="","",Table1[[#This Row],[Voucher No]])</f>
        <v/>
      </c>
      <c r="AM366" t="str">
        <f>IF(Table1[[#This Row],[Date]]="","",Table1[[#This Row],[Narration]])</f>
        <v/>
      </c>
      <c r="AN366" t="str">
        <f>IF(Table1[[#This Row],[Date]]="","","tallytools-voucherentry-adhjadhh-"&amp;$AH$1&amp;ROW())</f>
        <v/>
      </c>
      <c r="AO366" t="str">
        <f>IF(Table1[[#This Row],[Date]]="","",$AH$1)</f>
        <v/>
      </c>
      <c r="AP366"/>
      <c r="AQ366" t="str">
        <f>IF(Table1[[#This Row],[Date]]="","","No")</f>
        <v/>
      </c>
      <c r="AR366" t="str">
        <f>IF(Table1[[#This Row],[Date]]="","",IF(Table1[[#This Row],[Net Amt]]&lt;0,"No","Yes"))</f>
        <v/>
      </c>
      <c r="AS366" t="str">
        <f>IF(Table1[[#This Row],[Date]]="","",Table1[[#This Row],[Second Ledger]])</f>
        <v/>
      </c>
      <c r="AT366" t="str">
        <f>IF(Table1[[#This Row],[Date]]="","",IF(Table1[[#This Row],[DP-1]]="Yes",-(Table1[[#This Row],[Payments]]+Table1[[#This Row],[Receipts]]),Table1[[#This Row],[Payments]]+Table1[[#This Row],[Receipts]]))</f>
        <v/>
      </c>
      <c r="AU366"/>
      <c r="AV366" t="str">
        <f>IF(Table1[[#This Row],[Bill Ref No]]="","",Table1[[#This Row],[Bill Ref No]])</f>
        <v/>
      </c>
      <c r="AW366" t="str">
        <f>IF(Table1[[#This Row],[Bill ref name]]="","","New Ref")</f>
        <v/>
      </c>
      <c r="AX366" t="str">
        <f>IF(Table1[[#This Row],[Bill ref name]]="","",Table1[[#This Row],[Amount-1]])</f>
        <v/>
      </c>
      <c r="AY366"/>
      <c r="AZ366"/>
      <c r="BA366" t="str">
        <f>IF(Table1[[#This Row],[Cost Centre]]="","","Primary Cost Category")</f>
        <v/>
      </c>
      <c r="BB366" t="str">
        <f>IF(Table1[[#This Row],[Cost Centre]]="","",Table1[[#This Row],[DP-1]])</f>
        <v/>
      </c>
      <c r="BC366"/>
      <c r="BD366" t="str">
        <f>IF(Table1[[#This Row],[Cost Centre]]="","",Table1[[#This Row],[Cost Centre]])</f>
        <v/>
      </c>
      <c r="BE366" t="str">
        <f>IF(Table1[[#This Row],[Cost Centre]]="","",Table1[[#This Row],[Amount-1]])</f>
        <v/>
      </c>
      <c r="BF366"/>
      <c r="BG366"/>
      <c r="BH366"/>
      <c r="BI366"/>
      <c r="BJ366" t="str">
        <f>IF(Table1[[#This Row],[Date]]="","","No")</f>
        <v/>
      </c>
      <c r="BK366" t="str">
        <f>IF(Table1[[#This Row],[Date]]="","",IF(Table1[[#This Row],[Net Amt]]&lt;0,"Yes","No"))</f>
        <v/>
      </c>
      <c r="BL366" t="str">
        <f>IF(Table1[[#This Row],[Date]]="","",$C$3)</f>
        <v/>
      </c>
      <c r="BM366" t="str">
        <f>IF(Table1[[#This Row],[Date]]="","",-Table1[[#This Row],[Amount-1]])</f>
        <v/>
      </c>
      <c r="BO366" t="str">
        <f>IF(Table1[[#This Row],[Transaction Type]]="","",Table1[[#This Row],[Transaction Type]])</f>
        <v/>
      </c>
      <c r="BP366" t="str">
        <f>IF(Table1[[#This Row],[Instrument No.]]="","",Table1[[#This Row],[Instrument No.]])</f>
        <v/>
      </c>
      <c r="BQ366" t="str">
        <f>IF(Table1[[#This Row],[Instrument No.]]="","",Table1[[#This Row],[Amount-2]])</f>
        <v/>
      </c>
      <c r="BR366" t="str">
        <f>IF(Table1[[#This Row],[Instrument date]]="","",TEXT(Table1[[#This Row],[Instrument date]],"yyyymmdd"))</f>
        <v/>
      </c>
      <c r="BU366" s="48"/>
      <c r="BV366" s="48"/>
    </row>
    <row r="367" spans="1:74">
      <c r="A367" s="16">
        <f t="shared" si="5"/>
        <v>362</v>
      </c>
      <c r="B367" s="17"/>
      <c r="C367" s="57"/>
      <c r="D367" s="61"/>
      <c r="E367" s="61"/>
      <c r="F367" s="57"/>
      <c r="G367" s="18"/>
      <c r="H3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7" s="18"/>
      <c r="J367" s="18"/>
      <c r="K367" s="18"/>
      <c r="L367" s="18"/>
      <c r="M367" s="18"/>
      <c r="N367" s="51"/>
      <c r="O367" s="14">
        <f>IF(Table1[[#This Row],[Date]]="",COUNTA(B368:$B$1005),0)</f>
        <v>0</v>
      </c>
      <c r="P367" s="14">
        <f>IF(COUNTA(Table1[[#This Row],[Payments]:[Receipts]])=0,0,(IF(COUNTA(Table1[[#This Row],[Payments]:[Receipts]])&gt;1,1,0)))</f>
        <v>0</v>
      </c>
      <c r="Q367" s="14">
        <f>IF(Table1[[#This Row],[Date]]="",0,IF(AND(Table1[[#This Row],[Date]]&gt;=$Q$2,Table1[[#This Row],[Date]]&lt;=$Q$3),0,1))</f>
        <v>0</v>
      </c>
      <c r="R367" s="14">
        <f>IF(Table1[[#This Row],[Payments]]="",0,IF(ISNUMBER(Table1[[#This Row],[Payments]]),0,1))</f>
        <v>0</v>
      </c>
      <c r="S367" s="14">
        <f>IF(Table1[[#This Row],[Receipts]]="",0,IF(ISNUMBER(Table1[[#This Row],[Receipts]]),0,1))</f>
        <v>0</v>
      </c>
      <c r="T367" s="14">
        <f>IF(LEN(Table1[[#This Row],[Second Ledger]])&gt;0,IF(TYPE(VLOOKUP(Table1[[#This Row],[Second Ledger]],$CZ:$CZ,1,FALSE))=16,1,0),0)</f>
        <v>0</v>
      </c>
      <c r="U367" s="14">
        <f>IF(Table1[[#This Row],[Date]]="",0,IF(Table1[[#This Row],[Voucher Type]]&gt;0,IF(TYPE(VLOOKUP(Table1[[#This Row],[Voucher Type]],Table1[[#All],[Voucher Type Master]],1,FALSE))=16,1,0),0))</f>
        <v>0</v>
      </c>
      <c r="V3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7" s="14">
        <f>IF(LEN(Table1[[#This Row],[Cost Centre]])&gt;0,IF(TYPE(VLOOKUP(Table1[[#This Row],[Cost Centre]],$DA:$DA,1,FALSE))=16,1,0),0)</f>
        <v>0</v>
      </c>
      <c r="X367" s="14">
        <f>Table1[[#This Row],[Payments]]-Table1[[#This Row],[Receipts]]</f>
        <v>0</v>
      </c>
      <c r="Y367" s="14"/>
      <c r="Z367" s="14"/>
      <c r="AA367" s="14"/>
      <c r="AB367" s="13"/>
      <c r="AC367" s="39"/>
      <c r="AD367" s="39"/>
      <c r="AE367" s="39"/>
      <c r="AF367" s="39"/>
      <c r="AG367" s="42"/>
      <c r="AH3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7" t="str">
        <f>IF(Table1[[#This Row],[Date]]="","",TEXT(Table1[[#This Row],[Date]],"yyyymmdd"))</f>
        <v/>
      </c>
      <c r="AJ367" t="str">
        <f>Table1[[#This Row],[Date2]]</f>
        <v/>
      </c>
      <c r="AK367" t="str">
        <f>IF(Table1[[#This Row],[Date]]="","",Table1[[#This Row],[Voucher Type]])</f>
        <v/>
      </c>
      <c r="AL367" t="str">
        <f>IF(Table1[[#This Row],[Date]]="","",Table1[[#This Row],[Voucher No]])</f>
        <v/>
      </c>
      <c r="AM367" t="str">
        <f>IF(Table1[[#This Row],[Date]]="","",Table1[[#This Row],[Narration]])</f>
        <v/>
      </c>
      <c r="AN367" t="str">
        <f>IF(Table1[[#This Row],[Date]]="","","tallytools-voucherentry-adhjadhh-"&amp;$AH$1&amp;ROW())</f>
        <v/>
      </c>
      <c r="AO367" t="str">
        <f>IF(Table1[[#This Row],[Date]]="","",$AH$1)</f>
        <v/>
      </c>
      <c r="AP367"/>
      <c r="AQ367" t="str">
        <f>IF(Table1[[#This Row],[Date]]="","","No")</f>
        <v/>
      </c>
      <c r="AR367" t="str">
        <f>IF(Table1[[#This Row],[Date]]="","",IF(Table1[[#This Row],[Net Amt]]&lt;0,"No","Yes"))</f>
        <v/>
      </c>
      <c r="AS367" t="str">
        <f>IF(Table1[[#This Row],[Date]]="","",Table1[[#This Row],[Second Ledger]])</f>
        <v/>
      </c>
      <c r="AT367" t="str">
        <f>IF(Table1[[#This Row],[Date]]="","",IF(Table1[[#This Row],[DP-1]]="Yes",-(Table1[[#This Row],[Payments]]+Table1[[#This Row],[Receipts]]),Table1[[#This Row],[Payments]]+Table1[[#This Row],[Receipts]]))</f>
        <v/>
      </c>
      <c r="AU367"/>
      <c r="AV367" t="str">
        <f>IF(Table1[[#This Row],[Bill Ref No]]="","",Table1[[#This Row],[Bill Ref No]])</f>
        <v/>
      </c>
      <c r="AW367" t="str">
        <f>IF(Table1[[#This Row],[Bill ref name]]="","","New Ref")</f>
        <v/>
      </c>
      <c r="AX367" t="str">
        <f>IF(Table1[[#This Row],[Bill ref name]]="","",Table1[[#This Row],[Amount-1]])</f>
        <v/>
      </c>
      <c r="AY367"/>
      <c r="AZ367"/>
      <c r="BA367" t="str">
        <f>IF(Table1[[#This Row],[Cost Centre]]="","","Primary Cost Category")</f>
        <v/>
      </c>
      <c r="BB367" t="str">
        <f>IF(Table1[[#This Row],[Cost Centre]]="","",Table1[[#This Row],[DP-1]])</f>
        <v/>
      </c>
      <c r="BC367"/>
      <c r="BD367" t="str">
        <f>IF(Table1[[#This Row],[Cost Centre]]="","",Table1[[#This Row],[Cost Centre]])</f>
        <v/>
      </c>
      <c r="BE367" t="str">
        <f>IF(Table1[[#This Row],[Cost Centre]]="","",Table1[[#This Row],[Amount-1]])</f>
        <v/>
      </c>
      <c r="BF367"/>
      <c r="BG367"/>
      <c r="BH367"/>
      <c r="BI367"/>
      <c r="BJ367" t="str">
        <f>IF(Table1[[#This Row],[Date]]="","","No")</f>
        <v/>
      </c>
      <c r="BK367" t="str">
        <f>IF(Table1[[#This Row],[Date]]="","",IF(Table1[[#This Row],[Net Amt]]&lt;0,"Yes","No"))</f>
        <v/>
      </c>
      <c r="BL367" t="str">
        <f>IF(Table1[[#This Row],[Date]]="","",$C$3)</f>
        <v/>
      </c>
      <c r="BM367" t="str">
        <f>IF(Table1[[#This Row],[Date]]="","",-Table1[[#This Row],[Amount-1]])</f>
        <v/>
      </c>
      <c r="BO367" t="str">
        <f>IF(Table1[[#This Row],[Transaction Type]]="","",Table1[[#This Row],[Transaction Type]])</f>
        <v/>
      </c>
      <c r="BP367" t="str">
        <f>IF(Table1[[#This Row],[Instrument No.]]="","",Table1[[#This Row],[Instrument No.]])</f>
        <v/>
      </c>
      <c r="BQ367" t="str">
        <f>IF(Table1[[#This Row],[Instrument No.]]="","",Table1[[#This Row],[Amount-2]])</f>
        <v/>
      </c>
      <c r="BR367" t="str">
        <f>IF(Table1[[#This Row],[Instrument date]]="","",TEXT(Table1[[#This Row],[Instrument date]],"yyyymmdd"))</f>
        <v/>
      </c>
      <c r="BU367" s="48"/>
      <c r="BV367" s="48"/>
    </row>
    <row r="368" spans="1:74">
      <c r="A368" s="16">
        <f t="shared" si="5"/>
        <v>363</v>
      </c>
      <c r="B368" s="17"/>
      <c r="C368" s="57"/>
      <c r="D368" s="61"/>
      <c r="E368" s="61"/>
      <c r="F368" s="57"/>
      <c r="G368" s="18"/>
      <c r="H3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8" s="18"/>
      <c r="J368" s="18"/>
      <c r="K368" s="18"/>
      <c r="L368" s="18"/>
      <c r="M368" s="18"/>
      <c r="N368" s="51"/>
      <c r="O368" s="14">
        <f>IF(Table1[[#This Row],[Date]]="",COUNTA(B369:$B$1005),0)</f>
        <v>0</v>
      </c>
      <c r="P368" s="14">
        <f>IF(COUNTA(Table1[[#This Row],[Payments]:[Receipts]])=0,0,(IF(COUNTA(Table1[[#This Row],[Payments]:[Receipts]])&gt;1,1,0)))</f>
        <v>0</v>
      </c>
      <c r="Q368" s="14">
        <f>IF(Table1[[#This Row],[Date]]="",0,IF(AND(Table1[[#This Row],[Date]]&gt;=$Q$2,Table1[[#This Row],[Date]]&lt;=$Q$3),0,1))</f>
        <v>0</v>
      </c>
      <c r="R368" s="14">
        <f>IF(Table1[[#This Row],[Payments]]="",0,IF(ISNUMBER(Table1[[#This Row],[Payments]]),0,1))</f>
        <v>0</v>
      </c>
      <c r="S368" s="14">
        <f>IF(Table1[[#This Row],[Receipts]]="",0,IF(ISNUMBER(Table1[[#This Row],[Receipts]]),0,1))</f>
        <v>0</v>
      </c>
      <c r="T368" s="14">
        <f>IF(LEN(Table1[[#This Row],[Second Ledger]])&gt;0,IF(TYPE(VLOOKUP(Table1[[#This Row],[Second Ledger]],$CZ:$CZ,1,FALSE))=16,1,0),0)</f>
        <v>0</v>
      </c>
      <c r="U368" s="14">
        <f>IF(Table1[[#This Row],[Date]]="",0,IF(Table1[[#This Row],[Voucher Type]]&gt;0,IF(TYPE(VLOOKUP(Table1[[#This Row],[Voucher Type]],Table1[[#All],[Voucher Type Master]],1,FALSE))=16,1,0),0))</f>
        <v>0</v>
      </c>
      <c r="V3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8" s="14">
        <f>IF(LEN(Table1[[#This Row],[Cost Centre]])&gt;0,IF(TYPE(VLOOKUP(Table1[[#This Row],[Cost Centre]],$DA:$DA,1,FALSE))=16,1,0),0)</f>
        <v>0</v>
      </c>
      <c r="X368" s="14">
        <f>Table1[[#This Row],[Payments]]-Table1[[#This Row],[Receipts]]</f>
        <v>0</v>
      </c>
      <c r="Y368" s="14"/>
      <c r="Z368" s="14"/>
      <c r="AA368" s="14"/>
      <c r="AB368" s="13"/>
      <c r="AC368" s="39"/>
      <c r="AD368" s="39"/>
      <c r="AE368" s="39"/>
      <c r="AF368" s="39"/>
      <c r="AG368" s="42"/>
      <c r="AH3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8" t="str">
        <f>IF(Table1[[#This Row],[Date]]="","",TEXT(Table1[[#This Row],[Date]],"yyyymmdd"))</f>
        <v/>
      </c>
      <c r="AJ368" t="str">
        <f>Table1[[#This Row],[Date2]]</f>
        <v/>
      </c>
      <c r="AK368" t="str">
        <f>IF(Table1[[#This Row],[Date]]="","",Table1[[#This Row],[Voucher Type]])</f>
        <v/>
      </c>
      <c r="AL368" t="str">
        <f>IF(Table1[[#This Row],[Date]]="","",Table1[[#This Row],[Voucher No]])</f>
        <v/>
      </c>
      <c r="AM368" t="str">
        <f>IF(Table1[[#This Row],[Date]]="","",Table1[[#This Row],[Narration]])</f>
        <v/>
      </c>
      <c r="AN368" t="str">
        <f>IF(Table1[[#This Row],[Date]]="","","tallytools-voucherentry-adhjadhh-"&amp;$AH$1&amp;ROW())</f>
        <v/>
      </c>
      <c r="AO368" t="str">
        <f>IF(Table1[[#This Row],[Date]]="","",$AH$1)</f>
        <v/>
      </c>
      <c r="AP368"/>
      <c r="AQ368" t="str">
        <f>IF(Table1[[#This Row],[Date]]="","","No")</f>
        <v/>
      </c>
      <c r="AR368" t="str">
        <f>IF(Table1[[#This Row],[Date]]="","",IF(Table1[[#This Row],[Net Amt]]&lt;0,"No","Yes"))</f>
        <v/>
      </c>
      <c r="AS368" t="str">
        <f>IF(Table1[[#This Row],[Date]]="","",Table1[[#This Row],[Second Ledger]])</f>
        <v/>
      </c>
      <c r="AT368" t="str">
        <f>IF(Table1[[#This Row],[Date]]="","",IF(Table1[[#This Row],[DP-1]]="Yes",-(Table1[[#This Row],[Payments]]+Table1[[#This Row],[Receipts]]),Table1[[#This Row],[Payments]]+Table1[[#This Row],[Receipts]]))</f>
        <v/>
      </c>
      <c r="AU368"/>
      <c r="AV368" t="str">
        <f>IF(Table1[[#This Row],[Bill Ref No]]="","",Table1[[#This Row],[Bill Ref No]])</f>
        <v/>
      </c>
      <c r="AW368" t="str">
        <f>IF(Table1[[#This Row],[Bill ref name]]="","","New Ref")</f>
        <v/>
      </c>
      <c r="AX368" t="str">
        <f>IF(Table1[[#This Row],[Bill ref name]]="","",Table1[[#This Row],[Amount-1]])</f>
        <v/>
      </c>
      <c r="AY368"/>
      <c r="AZ368"/>
      <c r="BA368" t="str">
        <f>IF(Table1[[#This Row],[Cost Centre]]="","","Primary Cost Category")</f>
        <v/>
      </c>
      <c r="BB368" t="str">
        <f>IF(Table1[[#This Row],[Cost Centre]]="","",Table1[[#This Row],[DP-1]])</f>
        <v/>
      </c>
      <c r="BC368"/>
      <c r="BD368" t="str">
        <f>IF(Table1[[#This Row],[Cost Centre]]="","",Table1[[#This Row],[Cost Centre]])</f>
        <v/>
      </c>
      <c r="BE368" t="str">
        <f>IF(Table1[[#This Row],[Cost Centre]]="","",Table1[[#This Row],[Amount-1]])</f>
        <v/>
      </c>
      <c r="BF368"/>
      <c r="BG368"/>
      <c r="BH368"/>
      <c r="BI368"/>
      <c r="BJ368" t="str">
        <f>IF(Table1[[#This Row],[Date]]="","","No")</f>
        <v/>
      </c>
      <c r="BK368" t="str">
        <f>IF(Table1[[#This Row],[Date]]="","",IF(Table1[[#This Row],[Net Amt]]&lt;0,"Yes","No"))</f>
        <v/>
      </c>
      <c r="BL368" t="str">
        <f>IF(Table1[[#This Row],[Date]]="","",$C$3)</f>
        <v/>
      </c>
      <c r="BM368" t="str">
        <f>IF(Table1[[#This Row],[Date]]="","",-Table1[[#This Row],[Amount-1]])</f>
        <v/>
      </c>
      <c r="BO368" t="str">
        <f>IF(Table1[[#This Row],[Transaction Type]]="","",Table1[[#This Row],[Transaction Type]])</f>
        <v/>
      </c>
      <c r="BP368" t="str">
        <f>IF(Table1[[#This Row],[Instrument No.]]="","",Table1[[#This Row],[Instrument No.]])</f>
        <v/>
      </c>
      <c r="BQ368" t="str">
        <f>IF(Table1[[#This Row],[Instrument No.]]="","",Table1[[#This Row],[Amount-2]])</f>
        <v/>
      </c>
      <c r="BR368" t="str">
        <f>IF(Table1[[#This Row],[Instrument date]]="","",TEXT(Table1[[#This Row],[Instrument date]],"yyyymmdd"))</f>
        <v/>
      </c>
      <c r="BU368" s="48"/>
      <c r="BV368" s="48"/>
    </row>
    <row r="369" spans="1:74">
      <c r="A369" s="16">
        <f t="shared" si="5"/>
        <v>364</v>
      </c>
      <c r="B369" s="17"/>
      <c r="C369" s="57"/>
      <c r="D369" s="61"/>
      <c r="E369" s="61"/>
      <c r="F369" s="57"/>
      <c r="G369" s="18"/>
      <c r="H3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69" s="18"/>
      <c r="J369" s="18"/>
      <c r="K369" s="18"/>
      <c r="L369" s="18"/>
      <c r="M369" s="18"/>
      <c r="N369" s="51"/>
      <c r="O369" s="14">
        <f>IF(Table1[[#This Row],[Date]]="",COUNTA(B370:$B$1005),0)</f>
        <v>0</v>
      </c>
      <c r="P369" s="14">
        <f>IF(COUNTA(Table1[[#This Row],[Payments]:[Receipts]])=0,0,(IF(COUNTA(Table1[[#This Row],[Payments]:[Receipts]])&gt;1,1,0)))</f>
        <v>0</v>
      </c>
      <c r="Q369" s="14">
        <f>IF(Table1[[#This Row],[Date]]="",0,IF(AND(Table1[[#This Row],[Date]]&gt;=$Q$2,Table1[[#This Row],[Date]]&lt;=$Q$3),0,1))</f>
        <v>0</v>
      </c>
      <c r="R369" s="14">
        <f>IF(Table1[[#This Row],[Payments]]="",0,IF(ISNUMBER(Table1[[#This Row],[Payments]]),0,1))</f>
        <v>0</v>
      </c>
      <c r="S369" s="14">
        <f>IF(Table1[[#This Row],[Receipts]]="",0,IF(ISNUMBER(Table1[[#This Row],[Receipts]]),0,1))</f>
        <v>0</v>
      </c>
      <c r="T369" s="14">
        <f>IF(LEN(Table1[[#This Row],[Second Ledger]])&gt;0,IF(TYPE(VLOOKUP(Table1[[#This Row],[Second Ledger]],$CZ:$CZ,1,FALSE))=16,1,0),0)</f>
        <v>0</v>
      </c>
      <c r="U369" s="14">
        <f>IF(Table1[[#This Row],[Date]]="",0,IF(Table1[[#This Row],[Voucher Type]]&gt;0,IF(TYPE(VLOOKUP(Table1[[#This Row],[Voucher Type]],Table1[[#All],[Voucher Type Master]],1,FALSE))=16,1,0),0))</f>
        <v>0</v>
      </c>
      <c r="V3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69" s="14">
        <f>IF(LEN(Table1[[#This Row],[Cost Centre]])&gt;0,IF(TYPE(VLOOKUP(Table1[[#This Row],[Cost Centre]],$DA:$DA,1,FALSE))=16,1,0),0)</f>
        <v>0</v>
      </c>
      <c r="X369" s="14">
        <f>Table1[[#This Row],[Payments]]-Table1[[#This Row],[Receipts]]</f>
        <v>0</v>
      </c>
      <c r="Y369" s="14"/>
      <c r="Z369" s="14"/>
      <c r="AA369" s="14"/>
      <c r="AB369" s="13"/>
      <c r="AC369" s="39"/>
      <c r="AD369" s="39"/>
      <c r="AE369" s="39"/>
      <c r="AF369" s="39"/>
      <c r="AG369" s="42"/>
      <c r="AH3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69" t="str">
        <f>IF(Table1[[#This Row],[Date]]="","",TEXT(Table1[[#This Row],[Date]],"yyyymmdd"))</f>
        <v/>
      </c>
      <c r="AJ369" t="str">
        <f>Table1[[#This Row],[Date2]]</f>
        <v/>
      </c>
      <c r="AK369" t="str">
        <f>IF(Table1[[#This Row],[Date]]="","",Table1[[#This Row],[Voucher Type]])</f>
        <v/>
      </c>
      <c r="AL369" t="str">
        <f>IF(Table1[[#This Row],[Date]]="","",Table1[[#This Row],[Voucher No]])</f>
        <v/>
      </c>
      <c r="AM369" t="str">
        <f>IF(Table1[[#This Row],[Date]]="","",Table1[[#This Row],[Narration]])</f>
        <v/>
      </c>
      <c r="AN369" t="str">
        <f>IF(Table1[[#This Row],[Date]]="","","tallytools-voucherentry-adhjadhh-"&amp;$AH$1&amp;ROW())</f>
        <v/>
      </c>
      <c r="AO369" t="str">
        <f>IF(Table1[[#This Row],[Date]]="","",$AH$1)</f>
        <v/>
      </c>
      <c r="AP369"/>
      <c r="AQ369" t="str">
        <f>IF(Table1[[#This Row],[Date]]="","","No")</f>
        <v/>
      </c>
      <c r="AR369" t="str">
        <f>IF(Table1[[#This Row],[Date]]="","",IF(Table1[[#This Row],[Net Amt]]&lt;0,"No","Yes"))</f>
        <v/>
      </c>
      <c r="AS369" t="str">
        <f>IF(Table1[[#This Row],[Date]]="","",Table1[[#This Row],[Second Ledger]])</f>
        <v/>
      </c>
      <c r="AT369" t="str">
        <f>IF(Table1[[#This Row],[Date]]="","",IF(Table1[[#This Row],[DP-1]]="Yes",-(Table1[[#This Row],[Payments]]+Table1[[#This Row],[Receipts]]),Table1[[#This Row],[Payments]]+Table1[[#This Row],[Receipts]]))</f>
        <v/>
      </c>
      <c r="AU369"/>
      <c r="AV369" t="str">
        <f>IF(Table1[[#This Row],[Bill Ref No]]="","",Table1[[#This Row],[Bill Ref No]])</f>
        <v/>
      </c>
      <c r="AW369" t="str">
        <f>IF(Table1[[#This Row],[Bill ref name]]="","","New Ref")</f>
        <v/>
      </c>
      <c r="AX369" t="str">
        <f>IF(Table1[[#This Row],[Bill ref name]]="","",Table1[[#This Row],[Amount-1]])</f>
        <v/>
      </c>
      <c r="AY369"/>
      <c r="AZ369"/>
      <c r="BA369" t="str">
        <f>IF(Table1[[#This Row],[Cost Centre]]="","","Primary Cost Category")</f>
        <v/>
      </c>
      <c r="BB369" t="str">
        <f>IF(Table1[[#This Row],[Cost Centre]]="","",Table1[[#This Row],[DP-1]])</f>
        <v/>
      </c>
      <c r="BC369"/>
      <c r="BD369" t="str">
        <f>IF(Table1[[#This Row],[Cost Centre]]="","",Table1[[#This Row],[Cost Centre]])</f>
        <v/>
      </c>
      <c r="BE369" t="str">
        <f>IF(Table1[[#This Row],[Cost Centre]]="","",Table1[[#This Row],[Amount-1]])</f>
        <v/>
      </c>
      <c r="BF369"/>
      <c r="BG369"/>
      <c r="BH369"/>
      <c r="BI369"/>
      <c r="BJ369" t="str">
        <f>IF(Table1[[#This Row],[Date]]="","","No")</f>
        <v/>
      </c>
      <c r="BK369" t="str">
        <f>IF(Table1[[#This Row],[Date]]="","",IF(Table1[[#This Row],[Net Amt]]&lt;0,"Yes","No"))</f>
        <v/>
      </c>
      <c r="BL369" t="str">
        <f>IF(Table1[[#This Row],[Date]]="","",$C$3)</f>
        <v/>
      </c>
      <c r="BM369" t="str">
        <f>IF(Table1[[#This Row],[Date]]="","",-Table1[[#This Row],[Amount-1]])</f>
        <v/>
      </c>
      <c r="BO369" t="str">
        <f>IF(Table1[[#This Row],[Transaction Type]]="","",Table1[[#This Row],[Transaction Type]])</f>
        <v/>
      </c>
      <c r="BP369" t="str">
        <f>IF(Table1[[#This Row],[Instrument No.]]="","",Table1[[#This Row],[Instrument No.]])</f>
        <v/>
      </c>
      <c r="BQ369" t="str">
        <f>IF(Table1[[#This Row],[Instrument No.]]="","",Table1[[#This Row],[Amount-2]])</f>
        <v/>
      </c>
      <c r="BR369" t="str">
        <f>IF(Table1[[#This Row],[Instrument date]]="","",TEXT(Table1[[#This Row],[Instrument date]],"yyyymmdd"))</f>
        <v/>
      </c>
      <c r="BU369" s="48"/>
      <c r="BV369" s="48"/>
    </row>
    <row r="370" spans="1:74">
      <c r="A370" s="16">
        <f t="shared" si="5"/>
        <v>365</v>
      </c>
      <c r="B370" s="17"/>
      <c r="C370" s="57"/>
      <c r="D370" s="61"/>
      <c r="E370" s="61"/>
      <c r="F370" s="57"/>
      <c r="G370" s="18"/>
      <c r="H3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0" s="18"/>
      <c r="J370" s="18"/>
      <c r="K370" s="18"/>
      <c r="L370" s="18"/>
      <c r="M370" s="18"/>
      <c r="N370" s="51"/>
      <c r="O370" s="14">
        <f>IF(Table1[[#This Row],[Date]]="",COUNTA(B371:$B$1005),0)</f>
        <v>0</v>
      </c>
      <c r="P370" s="14">
        <f>IF(COUNTA(Table1[[#This Row],[Payments]:[Receipts]])=0,0,(IF(COUNTA(Table1[[#This Row],[Payments]:[Receipts]])&gt;1,1,0)))</f>
        <v>0</v>
      </c>
      <c r="Q370" s="14">
        <f>IF(Table1[[#This Row],[Date]]="",0,IF(AND(Table1[[#This Row],[Date]]&gt;=$Q$2,Table1[[#This Row],[Date]]&lt;=$Q$3),0,1))</f>
        <v>0</v>
      </c>
      <c r="R370" s="14">
        <f>IF(Table1[[#This Row],[Payments]]="",0,IF(ISNUMBER(Table1[[#This Row],[Payments]]),0,1))</f>
        <v>0</v>
      </c>
      <c r="S370" s="14">
        <f>IF(Table1[[#This Row],[Receipts]]="",0,IF(ISNUMBER(Table1[[#This Row],[Receipts]]),0,1))</f>
        <v>0</v>
      </c>
      <c r="T370" s="14">
        <f>IF(LEN(Table1[[#This Row],[Second Ledger]])&gt;0,IF(TYPE(VLOOKUP(Table1[[#This Row],[Second Ledger]],$CZ:$CZ,1,FALSE))=16,1,0),0)</f>
        <v>0</v>
      </c>
      <c r="U370" s="14">
        <f>IF(Table1[[#This Row],[Date]]="",0,IF(Table1[[#This Row],[Voucher Type]]&gt;0,IF(TYPE(VLOOKUP(Table1[[#This Row],[Voucher Type]],Table1[[#All],[Voucher Type Master]],1,FALSE))=16,1,0),0))</f>
        <v>0</v>
      </c>
      <c r="V3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0" s="14">
        <f>IF(LEN(Table1[[#This Row],[Cost Centre]])&gt;0,IF(TYPE(VLOOKUP(Table1[[#This Row],[Cost Centre]],$DA:$DA,1,FALSE))=16,1,0),0)</f>
        <v>0</v>
      </c>
      <c r="X370" s="14">
        <f>Table1[[#This Row],[Payments]]-Table1[[#This Row],[Receipts]]</f>
        <v>0</v>
      </c>
      <c r="Y370" s="14"/>
      <c r="Z370" s="14"/>
      <c r="AA370" s="14"/>
      <c r="AB370" s="13"/>
      <c r="AC370" s="39"/>
      <c r="AD370" s="39"/>
      <c r="AE370" s="39"/>
      <c r="AF370" s="39"/>
      <c r="AG370" s="42"/>
      <c r="AH3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0" t="str">
        <f>IF(Table1[[#This Row],[Date]]="","",TEXT(Table1[[#This Row],[Date]],"yyyymmdd"))</f>
        <v/>
      </c>
      <c r="AJ370" t="str">
        <f>Table1[[#This Row],[Date2]]</f>
        <v/>
      </c>
      <c r="AK370" t="str">
        <f>IF(Table1[[#This Row],[Date]]="","",Table1[[#This Row],[Voucher Type]])</f>
        <v/>
      </c>
      <c r="AL370" t="str">
        <f>IF(Table1[[#This Row],[Date]]="","",Table1[[#This Row],[Voucher No]])</f>
        <v/>
      </c>
      <c r="AM370" t="str">
        <f>IF(Table1[[#This Row],[Date]]="","",Table1[[#This Row],[Narration]])</f>
        <v/>
      </c>
      <c r="AN370" t="str">
        <f>IF(Table1[[#This Row],[Date]]="","","tallytools-voucherentry-adhjadhh-"&amp;$AH$1&amp;ROW())</f>
        <v/>
      </c>
      <c r="AO370" t="str">
        <f>IF(Table1[[#This Row],[Date]]="","",$AH$1)</f>
        <v/>
      </c>
      <c r="AP370"/>
      <c r="AQ370" t="str">
        <f>IF(Table1[[#This Row],[Date]]="","","No")</f>
        <v/>
      </c>
      <c r="AR370" t="str">
        <f>IF(Table1[[#This Row],[Date]]="","",IF(Table1[[#This Row],[Net Amt]]&lt;0,"No","Yes"))</f>
        <v/>
      </c>
      <c r="AS370" t="str">
        <f>IF(Table1[[#This Row],[Date]]="","",Table1[[#This Row],[Second Ledger]])</f>
        <v/>
      </c>
      <c r="AT370" t="str">
        <f>IF(Table1[[#This Row],[Date]]="","",IF(Table1[[#This Row],[DP-1]]="Yes",-(Table1[[#This Row],[Payments]]+Table1[[#This Row],[Receipts]]),Table1[[#This Row],[Payments]]+Table1[[#This Row],[Receipts]]))</f>
        <v/>
      </c>
      <c r="AU370"/>
      <c r="AV370" t="str">
        <f>IF(Table1[[#This Row],[Bill Ref No]]="","",Table1[[#This Row],[Bill Ref No]])</f>
        <v/>
      </c>
      <c r="AW370" t="str">
        <f>IF(Table1[[#This Row],[Bill ref name]]="","","New Ref")</f>
        <v/>
      </c>
      <c r="AX370" t="str">
        <f>IF(Table1[[#This Row],[Bill ref name]]="","",Table1[[#This Row],[Amount-1]])</f>
        <v/>
      </c>
      <c r="AY370"/>
      <c r="AZ370"/>
      <c r="BA370" t="str">
        <f>IF(Table1[[#This Row],[Cost Centre]]="","","Primary Cost Category")</f>
        <v/>
      </c>
      <c r="BB370" t="str">
        <f>IF(Table1[[#This Row],[Cost Centre]]="","",Table1[[#This Row],[DP-1]])</f>
        <v/>
      </c>
      <c r="BC370"/>
      <c r="BD370" t="str">
        <f>IF(Table1[[#This Row],[Cost Centre]]="","",Table1[[#This Row],[Cost Centre]])</f>
        <v/>
      </c>
      <c r="BE370" t="str">
        <f>IF(Table1[[#This Row],[Cost Centre]]="","",Table1[[#This Row],[Amount-1]])</f>
        <v/>
      </c>
      <c r="BF370"/>
      <c r="BG370"/>
      <c r="BH370"/>
      <c r="BI370"/>
      <c r="BJ370" t="str">
        <f>IF(Table1[[#This Row],[Date]]="","","No")</f>
        <v/>
      </c>
      <c r="BK370" t="str">
        <f>IF(Table1[[#This Row],[Date]]="","",IF(Table1[[#This Row],[Net Amt]]&lt;0,"Yes","No"))</f>
        <v/>
      </c>
      <c r="BL370" t="str">
        <f>IF(Table1[[#This Row],[Date]]="","",$C$3)</f>
        <v/>
      </c>
      <c r="BM370" t="str">
        <f>IF(Table1[[#This Row],[Date]]="","",-Table1[[#This Row],[Amount-1]])</f>
        <v/>
      </c>
      <c r="BO370" t="str">
        <f>IF(Table1[[#This Row],[Transaction Type]]="","",Table1[[#This Row],[Transaction Type]])</f>
        <v/>
      </c>
      <c r="BP370" t="str">
        <f>IF(Table1[[#This Row],[Instrument No.]]="","",Table1[[#This Row],[Instrument No.]])</f>
        <v/>
      </c>
      <c r="BQ370" t="str">
        <f>IF(Table1[[#This Row],[Instrument No.]]="","",Table1[[#This Row],[Amount-2]])</f>
        <v/>
      </c>
      <c r="BR370" t="str">
        <f>IF(Table1[[#This Row],[Instrument date]]="","",TEXT(Table1[[#This Row],[Instrument date]],"yyyymmdd"))</f>
        <v/>
      </c>
      <c r="BU370" s="48"/>
      <c r="BV370" s="48"/>
    </row>
    <row r="371" spans="1:74">
      <c r="A371" s="16">
        <f t="shared" si="5"/>
        <v>366</v>
      </c>
      <c r="B371" s="17"/>
      <c r="C371" s="57"/>
      <c r="D371" s="61"/>
      <c r="E371" s="61"/>
      <c r="F371" s="57"/>
      <c r="G371" s="18"/>
      <c r="H3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1" s="18"/>
      <c r="J371" s="18"/>
      <c r="K371" s="18"/>
      <c r="L371" s="18"/>
      <c r="M371" s="18"/>
      <c r="N371" s="51"/>
      <c r="O371" s="14">
        <f>IF(Table1[[#This Row],[Date]]="",COUNTA(B372:$B$1005),0)</f>
        <v>0</v>
      </c>
      <c r="P371" s="14">
        <f>IF(COUNTA(Table1[[#This Row],[Payments]:[Receipts]])=0,0,(IF(COUNTA(Table1[[#This Row],[Payments]:[Receipts]])&gt;1,1,0)))</f>
        <v>0</v>
      </c>
      <c r="Q371" s="14">
        <f>IF(Table1[[#This Row],[Date]]="",0,IF(AND(Table1[[#This Row],[Date]]&gt;=$Q$2,Table1[[#This Row],[Date]]&lt;=$Q$3),0,1))</f>
        <v>0</v>
      </c>
      <c r="R371" s="14">
        <f>IF(Table1[[#This Row],[Payments]]="",0,IF(ISNUMBER(Table1[[#This Row],[Payments]]),0,1))</f>
        <v>0</v>
      </c>
      <c r="S371" s="14">
        <f>IF(Table1[[#This Row],[Receipts]]="",0,IF(ISNUMBER(Table1[[#This Row],[Receipts]]),0,1))</f>
        <v>0</v>
      </c>
      <c r="T371" s="14">
        <f>IF(LEN(Table1[[#This Row],[Second Ledger]])&gt;0,IF(TYPE(VLOOKUP(Table1[[#This Row],[Second Ledger]],$CZ:$CZ,1,FALSE))=16,1,0),0)</f>
        <v>0</v>
      </c>
      <c r="U371" s="14">
        <f>IF(Table1[[#This Row],[Date]]="",0,IF(Table1[[#This Row],[Voucher Type]]&gt;0,IF(TYPE(VLOOKUP(Table1[[#This Row],[Voucher Type]],Table1[[#All],[Voucher Type Master]],1,FALSE))=16,1,0),0))</f>
        <v>0</v>
      </c>
      <c r="V3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1" s="14">
        <f>IF(LEN(Table1[[#This Row],[Cost Centre]])&gt;0,IF(TYPE(VLOOKUP(Table1[[#This Row],[Cost Centre]],$DA:$DA,1,FALSE))=16,1,0),0)</f>
        <v>0</v>
      </c>
      <c r="X371" s="14">
        <f>Table1[[#This Row],[Payments]]-Table1[[#This Row],[Receipts]]</f>
        <v>0</v>
      </c>
      <c r="Y371" s="14"/>
      <c r="Z371" s="14"/>
      <c r="AA371" s="14"/>
      <c r="AB371" s="13"/>
      <c r="AC371" s="39"/>
      <c r="AD371" s="39"/>
      <c r="AE371" s="39"/>
      <c r="AF371" s="39"/>
      <c r="AG371" s="42"/>
      <c r="AH3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1" t="str">
        <f>IF(Table1[[#This Row],[Date]]="","",TEXT(Table1[[#This Row],[Date]],"yyyymmdd"))</f>
        <v/>
      </c>
      <c r="AJ371" t="str">
        <f>Table1[[#This Row],[Date2]]</f>
        <v/>
      </c>
      <c r="AK371" t="str">
        <f>IF(Table1[[#This Row],[Date]]="","",Table1[[#This Row],[Voucher Type]])</f>
        <v/>
      </c>
      <c r="AL371" t="str">
        <f>IF(Table1[[#This Row],[Date]]="","",Table1[[#This Row],[Voucher No]])</f>
        <v/>
      </c>
      <c r="AM371" t="str">
        <f>IF(Table1[[#This Row],[Date]]="","",Table1[[#This Row],[Narration]])</f>
        <v/>
      </c>
      <c r="AN371" t="str">
        <f>IF(Table1[[#This Row],[Date]]="","","tallytools-voucherentry-adhjadhh-"&amp;$AH$1&amp;ROW())</f>
        <v/>
      </c>
      <c r="AO371" t="str">
        <f>IF(Table1[[#This Row],[Date]]="","",$AH$1)</f>
        <v/>
      </c>
      <c r="AP371"/>
      <c r="AQ371" t="str">
        <f>IF(Table1[[#This Row],[Date]]="","","No")</f>
        <v/>
      </c>
      <c r="AR371" t="str">
        <f>IF(Table1[[#This Row],[Date]]="","",IF(Table1[[#This Row],[Net Amt]]&lt;0,"No","Yes"))</f>
        <v/>
      </c>
      <c r="AS371" t="str">
        <f>IF(Table1[[#This Row],[Date]]="","",Table1[[#This Row],[Second Ledger]])</f>
        <v/>
      </c>
      <c r="AT371" t="str">
        <f>IF(Table1[[#This Row],[Date]]="","",IF(Table1[[#This Row],[DP-1]]="Yes",-(Table1[[#This Row],[Payments]]+Table1[[#This Row],[Receipts]]),Table1[[#This Row],[Payments]]+Table1[[#This Row],[Receipts]]))</f>
        <v/>
      </c>
      <c r="AU371"/>
      <c r="AV371" t="str">
        <f>IF(Table1[[#This Row],[Bill Ref No]]="","",Table1[[#This Row],[Bill Ref No]])</f>
        <v/>
      </c>
      <c r="AW371" t="str">
        <f>IF(Table1[[#This Row],[Bill ref name]]="","","New Ref")</f>
        <v/>
      </c>
      <c r="AX371" t="str">
        <f>IF(Table1[[#This Row],[Bill ref name]]="","",Table1[[#This Row],[Amount-1]])</f>
        <v/>
      </c>
      <c r="AY371"/>
      <c r="AZ371"/>
      <c r="BA371" t="str">
        <f>IF(Table1[[#This Row],[Cost Centre]]="","","Primary Cost Category")</f>
        <v/>
      </c>
      <c r="BB371" t="str">
        <f>IF(Table1[[#This Row],[Cost Centre]]="","",Table1[[#This Row],[DP-1]])</f>
        <v/>
      </c>
      <c r="BC371"/>
      <c r="BD371" t="str">
        <f>IF(Table1[[#This Row],[Cost Centre]]="","",Table1[[#This Row],[Cost Centre]])</f>
        <v/>
      </c>
      <c r="BE371" t="str">
        <f>IF(Table1[[#This Row],[Cost Centre]]="","",Table1[[#This Row],[Amount-1]])</f>
        <v/>
      </c>
      <c r="BF371"/>
      <c r="BG371"/>
      <c r="BH371"/>
      <c r="BI371"/>
      <c r="BJ371" t="str">
        <f>IF(Table1[[#This Row],[Date]]="","","No")</f>
        <v/>
      </c>
      <c r="BK371" t="str">
        <f>IF(Table1[[#This Row],[Date]]="","",IF(Table1[[#This Row],[Net Amt]]&lt;0,"Yes","No"))</f>
        <v/>
      </c>
      <c r="BL371" t="str">
        <f>IF(Table1[[#This Row],[Date]]="","",$C$3)</f>
        <v/>
      </c>
      <c r="BM371" t="str">
        <f>IF(Table1[[#This Row],[Date]]="","",-Table1[[#This Row],[Amount-1]])</f>
        <v/>
      </c>
      <c r="BO371" t="str">
        <f>IF(Table1[[#This Row],[Transaction Type]]="","",Table1[[#This Row],[Transaction Type]])</f>
        <v/>
      </c>
      <c r="BP371" t="str">
        <f>IF(Table1[[#This Row],[Instrument No.]]="","",Table1[[#This Row],[Instrument No.]])</f>
        <v/>
      </c>
      <c r="BQ371" t="str">
        <f>IF(Table1[[#This Row],[Instrument No.]]="","",Table1[[#This Row],[Amount-2]])</f>
        <v/>
      </c>
      <c r="BR371" t="str">
        <f>IF(Table1[[#This Row],[Instrument date]]="","",TEXT(Table1[[#This Row],[Instrument date]],"yyyymmdd"))</f>
        <v/>
      </c>
      <c r="BU371" s="48"/>
      <c r="BV371" s="48"/>
    </row>
    <row r="372" spans="1:74">
      <c r="A372" s="16">
        <f t="shared" si="5"/>
        <v>367</v>
      </c>
      <c r="B372" s="17"/>
      <c r="C372" s="57"/>
      <c r="D372" s="61"/>
      <c r="E372" s="61"/>
      <c r="F372" s="57"/>
      <c r="G372" s="18"/>
      <c r="H3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2" s="18"/>
      <c r="J372" s="18"/>
      <c r="K372" s="18"/>
      <c r="L372" s="18"/>
      <c r="M372" s="18"/>
      <c r="N372" s="51"/>
      <c r="O372" s="14">
        <f>IF(Table1[[#This Row],[Date]]="",COUNTA(B373:$B$1005),0)</f>
        <v>0</v>
      </c>
      <c r="P372" s="14">
        <f>IF(COUNTA(Table1[[#This Row],[Payments]:[Receipts]])=0,0,(IF(COUNTA(Table1[[#This Row],[Payments]:[Receipts]])&gt;1,1,0)))</f>
        <v>0</v>
      </c>
      <c r="Q372" s="14">
        <f>IF(Table1[[#This Row],[Date]]="",0,IF(AND(Table1[[#This Row],[Date]]&gt;=$Q$2,Table1[[#This Row],[Date]]&lt;=$Q$3),0,1))</f>
        <v>0</v>
      </c>
      <c r="R372" s="14">
        <f>IF(Table1[[#This Row],[Payments]]="",0,IF(ISNUMBER(Table1[[#This Row],[Payments]]),0,1))</f>
        <v>0</v>
      </c>
      <c r="S372" s="14">
        <f>IF(Table1[[#This Row],[Receipts]]="",0,IF(ISNUMBER(Table1[[#This Row],[Receipts]]),0,1))</f>
        <v>0</v>
      </c>
      <c r="T372" s="14">
        <f>IF(LEN(Table1[[#This Row],[Second Ledger]])&gt;0,IF(TYPE(VLOOKUP(Table1[[#This Row],[Second Ledger]],$CZ:$CZ,1,FALSE))=16,1,0),0)</f>
        <v>0</v>
      </c>
      <c r="U372" s="14">
        <f>IF(Table1[[#This Row],[Date]]="",0,IF(Table1[[#This Row],[Voucher Type]]&gt;0,IF(TYPE(VLOOKUP(Table1[[#This Row],[Voucher Type]],Table1[[#All],[Voucher Type Master]],1,FALSE))=16,1,0),0))</f>
        <v>0</v>
      </c>
      <c r="V3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2" s="14">
        <f>IF(LEN(Table1[[#This Row],[Cost Centre]])&gt;0,IF(TYPE(VLOOKUP(Table1[[#This Row],[Cost Centre]],$DA:$DA,1,FALSE))=16,1,0),0)</f>
        <v>0</v>
      </c>
      <c r="X372" s="14">
        <f>Table1[[#This Row],[Payments]]-Table1[[#This Row],[Receipts]]</f>
        <v>0</v>
      </c>
      <c r="Y372" s="14"/>
      <c r="Z372" s="14"/>
      <c r="AA372" s="14"/>
      <c r="AB372" s="13"/>
      <c r="AC372" s="39"/>
      <c r="AD372" s="39"/>
      <c r="AE372" s="39"/>
      <c r="AF372" s="39"/>
      <c r="AG372" s="42"/>
      <c r="AH3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2" t="str">
        <f>IF(Table1[[#This Row],[Date]]="","",TEXT(Table1[[#This Row],[Date]],"yyyymmdd"))</f>
        <v/>
      </c>
      <c r="AJ372" t="str">
        <f>Table1[[#This Row],[Date2]]</f>
        <v/>
      </c>
      <c r="AK372" t="str">
        <f>IF(Table1[[#This Row],[Date]]="","",Table1[[#This Row],[Voucher Type]])</f>
        <v/>
      </c>
      <c r="AL372" t="str">
        <f>IF(Table1[[#This Row],[Date]]="","",Table1[[#This Row],[Voucher No]])</f>
        <v/>
      </c>
      <c r="AM372" t="str">
        <f>IF(Table1[[#This Row],[Date]]="","",Table1[[#This Row],[Narration]])</f>
        <v/>
      </c>
      <c r="AN372" t="str">
        <f>IF(Table1[[#This Row],[Date]]="","","tallytools-voucherentry-adhjadhh-"&amp;$AH$1&amp;ROW())</f>
        <v/>
      </c>
      <c r="AO372" t="str">
        <f>IF(Table1[[#This Row],[Date]]="","",$AH$1)</f>
        <v/>
      </c>
      <c r="AP372"/>
      <c r="AQ372" t="str">
        <f>IF(Table1[[#This Row],[Date]]="","","No")</f>
        <v/>
      </c>
      <c r="AR372" t="str">
        <f>IF(Table1[[#This Row],[Date]]="","",IF(Table1[[#This Row],[Net Amt]]&lt;0,"No","Yes"))</f>
        <v/>
      </c>
      <c r="AS372" t="str">
        <f>IF(Table1[[#This Row],[Date]]="","",Table1[[#This Row],[Second Ledger]])</f>
        <v/>
      </c>
      <c r="AT372" t="str">
        <f>IF(Table1[[#This Row],[Date]]="","",IF(Table1[[#This Row],[DP-1]]="Yes",-(Table1[[#This Row],[Payments]]+Table1[[#This Row],[Receipts]]),Table1[[#This Row],[Payments]]+Table1[[#This Row],[Receipts]]))</f>
        <v/>
      </c>
      <c r="AU372"/>
      <c r="AV372" t="str">
        <f>IF(Table1[[#This Row],[Bill Ref No]]="","",Table1[[#This Row],[Bill Ref No]])</f>
        <v/>
      </c>
      <c r="AW372" t="str">
        <f>IF(Table1[[#This Row],[Bill ref name]]="","","New Ref")</f>
        <v/>
      </c>
      <c r="AX372" t="str">
        <f>IF(Table1[[#This Row],[Bill ref name]]="","",Table1[[#This Row],[Amount-1]])</f>
        <v/>
      </c>
      <c r="AY372"/>
      <c r="AZ372"/>
      <c r="BA372" t="str">
        <f>IF(Table1[[#This Row],[Cost Centre]]="","","Primary Cost Category")</f>
        <v/>
      </c>
      <c r="BB372" t="str">
        <f>IF(Table1[[#This Row],[Cost Centre]]="","",Table1[[#This Row],[DP-1]])</f>
        <v/>
      </c>
      <c r="BC372"/>
      <c r="BD372" t="str">
        <f>IF(Table1[[#This Row],[Cost Centre]]="","",Table1[[#This Row],[Cost Centre]])</f>
        <v/>
      </c>
      <c r="BE372" t="str">
        <f>IF(Table1[[#This Row],[Cost Centre]]="","",Table1[[#This Row],[Amount-1]])</f>
        <v/>
      </c>
      <c r="BF372"/>
      <c r="BG372"/>
      <c r="BH372"/>
      <c r="BI372"/>
      <c r="BJ372" t="str">
        <f>IF(Table1[[#This Row],[Date]]="","","No")</f>
        <v/>
      </c>
      <c r="BK372" t="str">
        <f>IF(Table1[[#This Row],[Date]]="","",IF(Table1[[#This Row],[Net Amt]]&lt;0,"Yes","No"))</f>
        <v/>
      </c>
      <c r="BL372" t="str">
        <f>IF(Table1[[#This Row],[Date]]="","",$C$3)</f>
        <v/>
      </c>
      <c r="BM372" t="str">
        <f>IF(Table1[[#This Row],[Date]]="","",-Table1[[#This Row],[Amount-1]])</f>
        <v/>
      </c>
      <c r="BO372" t="str">
        <f>IF(Table1[[#This Row],[Transaction Type]]="","",Table1[[#This Row],[Transaction Type]])</f>
        <v/>
      </c>
      <c r="BP372" t="str">
        <f>IF(Table1[[#This Row],[Instrument No.]]="","",Table1[[#This Row],[Instrument No.]])</f>
        <v/>
      </c>
      <c r="BQ372" t="str">
        <f>IF(Table1[[#This Row],[Instrument No.]]="","",Table1[[#This Row],[Amount-2]])</f>
        <v/>
      </c>
      <c r="BR372" t="str">
        <f>IF(Table1[[#This Row],[Instrument date]]="","",TEXT(Table1[[#This Row],[Instrument date]],"yyyymmdd"))</f>
        <v/>
      </c>
      <c r="BU372" s="48"/>
      <c r="BV372" s="48"/>
    </row>
    <row r="373" spans="1:74">
      <c r="A373" s="16">
        <f t="shared" si="5"/>
        <v>368</v>
      </c>
      <c r="B373" s="17"/>
      <c r="C373" s="57"/>
      <c r="D373" s="61"/>
      <c r="E373" s="61"/>
      <c r="F373" s="57"/>
      <c r="G373" s="18"/>
      <c r="H3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3" s="18"/>
      <c r="J373" s="18"/>
      <c r="K373" s="18"/>
      <c r="L373" s="18"/>
      <c r="M373" s="18"/>
      <c r="N373" s="51"/>
      <c r="O373" s="14">
        <f>IF(Table1[[#This Row],[Date]]="",COUNTA(B374:$B$1005),0)</f>
        <v>0</v>
      </c>
      <c r="P373" s="14">
        <f>IF(COUNTA(Table1[[#This Row],[Payments]:[Receipts]])=0,0,(IF(COUNTA(Table1[[#This Row],[Payments]:[Receipts]])&gt;1,1,0)))</f>
        <v>0</v>
      </c>
      <c r="Q373" s="14">
        <f>IF(Table1[[#This Row],[Date]]="",0,IF(AND(Table1[[#This Row],[Date]]&gt;=$Q$2,Table1[[#This Row],[Date]]&lt;=$Q$3),0,1))</f>
        <v>0</v>
      </c>
      <c r="R373" s="14">
        <f>IF(Table1[[#This Row],[Payments]]="",0,IF(ISNUMBER(Table1[[#This Row],[Payments]]),0,1))</f>
        <v>0</v>
      </c>
      <c r="S373" s="14">
        <f>IF(Table1[[#This Row],[Receipts]]="",0,IF(ISNUMBER(Table1[[#This Row],[Receipts]]),0,1))</f>
        <v>0</v>
      </c>
      <c r="T373" s="14">
        <f>IF(LEN(Table1[[#This Row],[Second Ledger]])&gt;0,IF(TYPE(VLOOKUP(Table1[[#This Row],[Second Ledger]],$CZ:$CZ,1,FALSE))=16,1,0),0)</f>
        <v>0</v>
      </c>
      <c r="U373" s="14">
        <f>IF(Table1[[#This Row],[Date]]="",0,IF(Table1[[#This Row],[Voucher Type]]&gt;0,IF(TYPE(VLOOKUP(Table1[[#This Row],[Voucher Type]],Table1[[#All],[Voucher Type Master]],1,FALSE))=16,1,0),0))</f>
        <v>0</v>
      </c>
      <c r="V3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3" s="14">
        <f>IF(LEN(Table1[[#This Row],[Cost Centre]])&gt;0,IF(TYPE(VLOOKUP(Table1[[#This Row],[Cost Centre]],$DA:$DA,1,FALSE))=16,1,0),0)</f>
        <v>0</v>
      </c>
      <c r="X373" s="14">
        <f>Table1[[#This Row],[Payments]]-Table1[[#This Row],[Receipts]]</f>
        <v>0</v>
      </c>
      <c r="Y373" s="14"/>
      <c r="Z373" s="14"/>
      <c r="AA373" s="14"/>
      <c r="AB373" s="13"/>
      <c r="AC373" s="39"/>
      <c r="AD373" s="39"/>
      <c r="AE373" s="39"/>
      <c r="AF373" s="39"/>
      <c r="AG373" s="42"/>
      <c r="AH3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3" t="str">
        <f>IF(Table1[[#This Row],[Date]]="","",TEXT(Table1[[#This Row],[Date]],"yyyymmdd"))</f>
        <v/>
      </c>
      <c r="AJ373" t="str">
        <f>Table1[[#This Row],[Date2]]</f>
        <v/>
      </c>
      <c r="AK373" t="str">
        <f>IF(Table1[[#This Row],[Date]]="","",Table1[[#This Row],[Voucher Type]])</f>
        <v/>
      </c>
      <c r="AL373" t="str">
        <f>IF(Table1[[#This Row],[Date]]="","",Table1[[#This Row],[Voucher No]])</f>
        <v/>
      </c>
      <c r="AM373" t="str">
        <f>IF(Table1[[#This Row],[Date]]="","",Table1[[#This Row],[Narration]])</f>
        <v/>
      </c>
      <c r="AN373" t="str">
        <f>IF(Table1[[#This Row],[Date]]="","","tallytools-voucherentry-adhjadhh-"&amp;$AH$1&amp;ROW())</f>
        <v/>
      </c>
      <c r="AO373" t="str">
        <f>IF(Table1[[#This Row],[Date]]="","",$AH$1)</f>
        <v/>
      </c>
      <c r="AP373"/>
      <c r="AQ373" t="str">
        <f>IF(Table1[[#This Row],[Date]]="","","No")</f>
        <v/>
      </c>
      <c r="AR373" t="str">
        <f>IF(Table1[[#This Row],[Date]]="","",IF(Table1[[#This Row],[Net Amt]]&lt;0,"No","Yes"))</f>
        <v/>
      </c>
      <c r="AS373" t="str">
        <f>IF(Table1[[#This Row],[Date]]="","",Table1[[#This Row],[Second Ledger]])</f>
        <v/>
      </c>
      <c r="AT373" t="str">
        <f>IF(Table1[[#This Row],[Date]]="","",IF(Table1[[#This Row],[DP-1]]="Yes",-(Table1[[#This Row],[Payments]]+Table1[[#This Row],[Receipts]]),Table1[[#This Row],[Payments]]+Table1[[#This Row],[Receipts]]))</f>
        <v/>
      </c>
      <c r="AU373"/>
      <c r="AV373" t="str">
        <f>IF(Table1[[#This Row],[Bill Ref No]]="","",Table1[[#This Row],[Bill Ref No]])</f>
        <v/>
      </c>
      <c r="AW373" t="str">
        <f>IF(Table1[[#This Row],[Bill ref name]]="","","New Ref")</f>
        <v/>
      </c>
      <c r="AX373" t="str">
        <f>IF(Table1[[#This Row],[Bill ref name]]="","",Table1[[#This Row],[Amount-1]])</f>
        <v/>
      </c>
      <c r="AY373"/>
      <c r="AZ373"/>
      <c r="BA373" t="str">
        <f>IF(Table1[[#This Row],[Cost Centre]]="","","Primary Cost Category")</f>
        <v/>
      </c>
      <c r="BB373" t="str">
        <f>IF(Table1[[#This Row],[Cost Centre]]="","",Table1[[#This Row],[DP-1]])</f>
        <v/>
      </c>
      <c r="BC373"/>
      <c r="BD373" t="str">
        <f>IF(Table1[[#This Row],[Cost Centre]]="","",Table1[[#This Row],[Cost Centre]])</f>
        <v/>
      </c>
      <c r="BE373" t="str">
        <f>IF(Table1[[#This Row],[Cost Centre]]="","",Table1[[#This Row],[Amount-1]])</f>
        <v/>
      </c>
      <c r="BF373"/>
      <c r="BG373"/>
      <c r="BH373"/>
      <c r="BI373"/>
      <c r="BJ373" t="str">
        <f>IF(Table1[[#This Row],[Date]]="","","No")</f>
        <v/>
      </c>
      <c r="BK373" t="str">
        <f>IF(Table1[[#This Row],[Date]]="","",IF(Table1[[#This Row],[Net Amt]]&lt;0,"Yes","No"))</f>
        <v/>
      </c>
      <c r="BL373" t="str">
        <f>IF(Table1[[#This Row],[Date]]="","",$C$3)</f>
        <v/>
      </c>
      <c r="BM373" t="str">
        <f>IF(Table1[[#This Row],[Date]]="","",-Table1[[#This Row],[Amount-1]])</f>
        <v/>
      </c>
      <c r="BO373" t="str">
        <f>IF(Table1[[#This Row],[Transaction Type]]="","",Table1[[#This Row],[Transaction Type]])</f>
        <v/>
      </c>
      <c r="BP373" t="str">
        <f>IF(Table1[[#This Row],[Instrument No.]]="","",Table1[[#This Row],[Instrument No.]])</f>
        <v/>
      </c>
      <c r="BQ373" t="str">
        <f>IF(Table1[[#This Row],[Instrument No.]]="","",Table1[[#This Row],[Amount-2]])</f>
        <v/>
      </c>
      <c r="BR373" t="str">
        <f>IF(Table1[[#This Row],[Instrument date]]="","",TEXT(Table1[[#This Row],[Instrument date]],"yyyymmdd"))</f>
        <v/>
      </c>
      <c r="BU373" s="48"/>
      <c r="BV373" s="48"/>
    </row>
    <row r="374" spans="1:74">
      <c r="A374" s="16">
        <f t="shared" si="5"/>
        <v>369</v>
      </c>
      <c r="B374" s="17"/>
      <c r="C374" s="57"/>
      <c r="D374" s="61"/>
      <c r="E374" s="61"/>
      <c r="F374" s="57"/>
      <c r="G374" s="18"/>
      <c r="H3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4" s="18"/>
      <c r="J374" s="18"/>
      <c r="K374" s="18"/>
      <c r="L374" s="18"/>
      <c r="M374" s="18"/>
      <c r="N374" s="51"/>
      <c r="O374" s="14">
        <f>IF(Table1[[#This Row],[Date]]="",COUNTA(B375:$B$1005),0)</f>
        <v>0</v>
      </c>
      <c r="P374" s="14">
        <f>IF(COUNTA(Table1[[#This Row],[Payments]:[Receipts]])=0,0,(IF(COUNTA(Table1[[#This Row],[Payments]:[Receipts]])&gt;1,1,0)))</f>
        <v>0</v>
      </c>
      <c r="Q374" s="14">
        <f>IF(Table1[[#This Row],[Date]]="",0,IF(AND(Table1[[#This Row],[Date]]&gt;=$Q$2,Table1[[#This Row],[Date]]&lt;=$Q$3),0,1))</f>
        <v>0</v>
      </c>
      <c r="R374" s="14">
        <f>IF(Table1[[#This Row],[Payments]]="",0,IF(ISNUMBER(Table1[[#This Row],[Payments]]),0,1))</f>
        <v>0</v>
      </c>
      <c r="S374" s="14">
        <f>IF(Table1[[#This Row],[Receipts]]="",0,IF(ISNUMBER(Table1[[#This Row],[Receipts]]),0,1))</f>
        <v>0</v>
      </c>
      <c r="T374" s="14">
        <f>IF(LEN(Table1[[#This Row],[Second Ledger]])&gt;0,IF(TYPE(VLOOKUP(Table1[[#This Row],[Second Ledger]],$CZ:$CZ,1,FALSE))=16,1,0),0)</f>
        <v>0</v>
      </c>
      <c r="U374" s="14">
        <f>IF(Table1[[#This Row],[Date]]="",0,IF(Table1[[#This Row],[Voucher Type]]&gt;0,IF(TYPE(VLOOKUP(Table1[[#This Row],[Voucher Type]],Table1[[#All],[Voucher Type Master]],1,FALSE))=16,1,0),0))</f>
        <v>0</v>
      </c>
      <c r="V3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4" s="14">
        <f>IF(LEN(Table1[[#This Row],[Cost Centre]])&gt;0,IF(TYPE(VLOOKUP(Table1[[#This Row],[Cost Centre]],$DA:$DA,1,FALSE))=16,1,0),0)</f>
        <v>0</v>
      </c>
      <c r="X374" s="14">
        <f>Table1[[#This Row],[Payments]]-Table1[[#This Row],[Receipts]]</f>
        <v>0</v>
      </c>
      <c r="Y374" s="14"/>
      <c r="Z374" s="14"/>
      <c r="AA374" s="14"/>
      <c r="AB374" s="13"/>
      <c r="AC374" s="39"/>
      <c r="AD374" s="39"/>
      <c r="AE374" s="39"/>
      <c r="AF374" s="39"/>
      <c r="AG374" s="42"/>
      <c r="AH3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4" t="str">
        <f>IF(Table1[[#This Row],[Date]]="","",TEXT(Table1[[#This Row],[Date]],"yyyymmdd"))</f>
        <v/>
      </c>
      <c r="AJ374" t="str">
        <f>Table1[[#This Row],[Date2]]</f>
        <v/>
      </c>
      <c r="AK374" t="str">
        <f>IF(Table1[[#This Row],[Date]]="","",Table1[[#This Row],[Voucher Type]])</f>
        <v/>
      </c>
      <c r="AL374" t="str">
        <f>IF(Table1[[#This Row],[Date]]="","",Table1[[#This Row],[Voucher No]])</f>
        <v/>
      </c>
      <c r="AM374" t="str">
        <f>IF(Table1[[#This Row],[Date]]="","",Table1[[#This Row],[Narration]])</f>
        <v/>
      </c>
      <c r="AN374" t="str">
        <f>IF(Table1[[#This Row],[Date]]="","","tallytools-voucherentry-adhjadhh-"&amp;$AH$1&amp;ROW())</f>
        <v/>
      </c>
      <c r="AO374" t="str">
        <f>IF(Table1[[#This Row],[Date]]="","",$AH$1)</f>
        <v/>
      </c>
      <c r="AP374"/>
      <c r="AQ374" t="str">
        <f>IF(Table1[[#This Row],[Date]]="","","No")</f>
        <v/>
      </c>
      <c r="AR374" t="str">
        <f>IF(Table1[[#This Row],[Date]]="","",IF(Table1[[#This Row],[Net Amt]]&lt;0,"No","Yes"))</f>
        <v/>
      </c>
      <c r="AS374" t="str">
        <f>IF(Table1[[#This Row],[Date]]="","",Table1[[#This Row],[Second Ledger]])</f>
        <v/>
      </c>
      <c r="AT374" t="str">
        <f>IF(Table1[[#This Row],[Date]]="","",IF(Table1[[#This Row],[DP-1]]="Yes",-(Table1[[#This Row],[Payments]]+Table1[[#This Row],[Receipts]]),Table1[[#This Row],[Payments]]+Table1[[#This Row],[Receipts]]))</f>
        <v/>
      </c>
      <c r="AU374"/>
      <c r="AV374" t="str">
        <f>IF(Table1[[#This Row],[Bill Ref No]]="","",Table1[[#This Row],[Bill Ref No]])</f>
        <v/>
      </c>
      <c r="AW374" t="str">
        <f>IF(Table1[[#This Row],[Bill ref name]]="","","New Ref")</f>
        <v/>
      </c>
      <c r="AX374" t="str">
        <f>IF(Table1[[#This Row],[Bill ref name]]="","",Table1[[#This Row],[Amount-1]])</f>
        <v/>
      </c>
      <c r="AY374"/>
      <c r="AZ374"/>
      <c r="BA374" t="str">
        <f>IF(Table1[[#This Row],[Cost Centre]]="","","Primary Cost Category")</f>
        <v/>
      </c>
      <c r="BB374" t="str">
        <f>IF(Table1[[#This Row],[Cost Centre]]="","",Table1[[#This Row],[DP-1]])</f>
        <v/>
      </c>
      <c r="BC374"/>
      <c r="BD374" t="str">
        <f>IF(Table1[[#This Row],[Cost Centre]]="","",Table1[[#This Row],[Cost Centre]])</f>
        <v/>
      </c>
      <c r="BE374" t="str">
        <f>IF(Table1[[#This Row],[Cost Centre]]="","",Table1[[#This Row],[Amount-1]])</f>
        <v/>
      </c>
      <c r="BF374"/>
      <c r="BG374"/>
      <c r="BH374"/>
      <c r="BI374"/>
      <c r="BJ374" t="str">
        <f>IF(Table1[[#This Row],[Date]]="","","No")</f>
        <v/>
      </c>
      <c r="BK374" t="str">
        <f>IF(Table1[[#This Row],[Date]]="","",IF(Table1[[#This Row],[Net Amt]]&lt;0,"Yes","No"))</f>
        <v/>
      </c>
      <c r="BL374" t="str">
        <f>IF(Table1[[#This Row],[Date]]="","",$C$3)</f>
        <v/>
      </c>
      <c r="BM374" t="str">
        <f>IF(Table1[[#This Row],[Date]]="","",-Table1[[#This Row],[Amount-1]])</f>
        <v/>
      </c>
      <c r="BO374" t="str">
        <f>IF(Table1[[#This Row],[Transaction Type]]="","",Table1[[#This Row],[Transaction Type]])</f>
        <v/>
      </c>
      <c r="BP374" t="str">
        <f>IF(Table1[[#This Row],[Instrument No.]]="","",Table1[[#This Row],[Instrument No.]])</f>
        <v/>
      </c>
      <c r="BQ374" t="str">
        <f>IF(Table1[[#This Row],[Instrument No.]]="","",Table1[[#This Row],[Amount-2]])</f>
        <v/>
      </c>
      <c r="BR374" t="str">
        <f>IF(Table1[[#This Row],[Instrument date]]="","",TEXT(Table1[[#This Row],[Instrument date]],"yyyymmdd"))</f>
        <v/>
      </c>
      <c r="BU374" s="48"/>
      <c r="BV374" s="48"/>
    </row>
    <row r="375" spans="1:74">
      <c r="A375" s="16">
        <f t="shared" si="5"/>
        <v>370</v>
      </c>
      <c r="B375" s="17"/>
      <c r="C375" s="57"/>
      <c r="D375" s="61"/>
      <c r="E375" s="61"/>
      <c r="F375" s="57"/>
      <c r="G375" s="18"/>
      <c r="H3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5" s="18"/>
      <c r="J375" s="18"/>
      <c r="K375" s="18"/>
      <c r="L375" s="18"/>
      <c r="M375" s="18"/>
      <c r="N375" s="51"/>
      <c r="O375" s="14">
        <f>IF(Table1[[#This Row],[Date]]="",COUNTA(B376:$B$1005),0)</f>
        <v>0</v>
      </c>
      <c r="P375" s="14">
        <f>IF(COUNTA(Table1[[#This Row],[Payments]:[Receipts]])=0,0,(IF(COUNTA(Table1[[#This Row],[Payments]:[Receipts]])&gt;1,1,0)))</f>
        <v>0</v>
      </c>
      <c r="Q375" s="14">
        <f>IF(Table1[[#This Row],[Date]]="",0,IF(AND(Table1[[#This Row],[Date]]&gt;=$Q$2,Table1[[#This Row],[Date]]&lt;=$Q$3),0,1))</f>
        <v>0</v>
      </c>
      <c r="R375" s="14">
        <f>IF(Table1[[#This Row],[Payments]]="",0,IF(ISNUMBER(Table1[[#This Row],[Payments]]),0,1))</f>
        <v>0</v>
      </c>
      <c r="S375" s="14">
        <f>IF(Table1[[#This Row],[Receipts]]="",0,IF(ISNUMBER(Table1[[#This Row],[Receipts]]),0,1))</f>
        <v>0</v>
      </c>
      <c r="T375" s="14">
        <f>IF(LEN(Table1[[#This Row],[Second Ledger]])&gt;0,IF(TYPE(VLOOKUP(Table1[[#This Row],[Second Ledger]],$CZ:$CZ,1,FALSE))=16,1,0),0)</f>
        <v>0</v>
      </c>
      <c r="U375" s="14">
        <f>IF(Table1[[#This Row],[Date]]="",0,IF(Table1[[#This Row],[Voucher Type]]&gt;0,IF(TYPE(VLOOKUP(Table1[[#This Row],[Voucher Type]],Table1[[#All],[Voucher Type Master]],1,FALSE))=16,1,0),0))</f>
        <v>0</v>
      </c>
      <c r="V3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5" s="14">
        <f>IF(LEN(Table1[[#This Row],[Cost Centre]])&gt;0,IF(TYPE(VLOOKUP(Table1[[#This Row],[Cost Centre]],$DA:$DA,1,FALSE))=16,1,0),0)</f>
        <v>0</v>
      </c>
      <c r="X375" s="14">
        <f>Table1[[#This Row],[Payments]]-Table1[[#This Row],[Receipts]]</f>
        <v>0</v>
      </c>
      <c r="Y375" s="14"/>
      <c r="Z375" s="14"/>
      <c r="AA375" s="14"/>
      <c r="AB375" s="13"/>
      <c r="AC375" s="39"/>
      <c r="AD375" s="39"/>
      <c r="AE375" s="39"/>
      <c r="AF375" s="39"/>
      <c r="AG375" s="42"/>
      <c r="AH3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5" t="str">
        <f>IF(Table1[[#This Row],[Date]]="","",TEXT(Table1[[#This Row],[Date]],"yyyymmdd"))</f>
        <v/>
      </c>
      <c r="AJ375" t="str">
        <f>Table1[[#This Row],[Date2]]</f>
        <v/>
      </c>
      <c r="AK375" t="str">
        <f>IF(Table1[[#This Row],[Date]]="","",Table1[[#This Row],[Voucher Type]])</f>
        <v/>
      </c>
      <c r="AL375" t="str">
        <f>IF(Table1[[#This Row],[Date]]="","",Table1[[#This Row],[Voucher No]])</f>
        <v/>
      </c>
      <c r="AM375" t="str">
        <f>IF(Table1[[#This Row],[Date]]="","",Table1[[#This Row],[Narration]])</f>
        <v/>
      </c>
      <c r="AN375" t="str">
        <f>IF(Table1[[#This Row],[Date]]="","","tallytools-voucherentry-adhjadhh-"&amp;$AH$1&amp;ROW())</f>
        <v/>
      </c>
      <c r="AO375" t="str">
        <f>IF(Table1[[#This Row],[Date]]="","",$AH$1)</f>
        <v/>
      </c>
      <c r="AP375"/>
      <c r="AQ375" t="str">
        <f>IF(Table1[[#This Row],[Date]]="","","No")</f>
        <v/>
      </c>
      <c r="AR375" t="str">
        <f>IF(Table1[[#This Row],[Date]]="","",IF(Table1[[#This Row],[Net Amt]]&lt;0,"No","Yes"))</f>
        <v/>
      </c>
      <c r="AS375" t="str">
        <f>IF(Table1[[#This Row],[Date]]="","",Table1[[#This Row],[Second Ledger]])</f>
        <v/>
      </c>
      <c r="AT375" t="str">
        <f>IF(Table1[[#This Row],[Date]]="","",IF(Table1[[#This Row],[DP-1]]="Yes",-(Table1[[#This Row],[Payments]]+Table1[[#This Row],[Receipts]]),Table1[[#This Row],[Payments]]+Table1[[#This Row],[Receipts]]))</f>
        <v/>
      </c>
      <c r="AU375"/>
      <c r="AV375" t="str">
        <f>IF(Table1[[#This Row],[Bill Ref No]]="","",Table1[[#This Row],[Bill Ref No]])</f>
        <v/>
      </c>
      <c r="AW375" t="str">
        <f>IF(Table1[[#This Row],[Bill ref name]]="","","New Ref")</f>
        <v/>
      </c>
      <c r="AX375" t="str">
        <f>IF(Table1[[#This Row],[Bill ref name]]="","",Table1[[#This Row],[Amount-1]])</f>
        <v/>
      </c>
      <c r="AY375"/>
      <c r="AZ375"/>
      <c r="BA375" t="str">
        <f>IF(Table1[[#This Row],[Cost Centre]]="","","Primary Cost Category")</f>
        <v/>
      </c>
      <c r="BB375" t="str">
        <f>IF(Table1[[#This Row],[Cost Centre]]="","",Table1[[#This Row],[DP-1]])</f>
        <v/>
      </c>
      <c r="BC375"/>
      <c r="BD375" t="str">
        <f>IF(Table1[[#This Row],[Cost Centre]]="","",Table1[[#This Row],[Cost Centre]])</f>
        <v/>
      </c>
      <c r="BE375" t="str">
        <f>IF(Table1[[#This Row],[Cost Centre]]="","",Table1[[#This Row],[Amount-1]])</f>
        <v/>
      </c>
      <c r="BF375"/>
      <c r="BG375"/>
      <c r="BH375"/>
      <c r="BI375"/>
      <c r="BJ375" t="str">
        <f>IF(Table1[[#This Row],[Date]]="","","No")</f>
        <v/>
      </c>
      <c r="BK375" t="str">
        <f>IF(Table1[[#This Row],[Date]]="","",IF(Table1[[#This Row],[Net Amt]]&lt;0,"Yes","No"))</f>
        <v/>
      </c>
      <c r="BL375" t="str">
        <f>IF(Table1[[#This Row],[Date]]="","",$C$3)</f>
        <v/>
      </c>
      <c r="BM375" t="str">
        <f>IF(Table1[[#This Row],[Date]]="","",-Table1[[#This Row],[Amount-1]])</f>
        <v/>
      </c>
      <c r="BO375" t="str">
        <f>IF(Table1[[#This Row],[Transaction Type]]="","",Table1[[#This Row],[Transaction Type]])</f>
        <v/>
      </c>
      <c r="BP375" t="str">
        <f>IF(Table1[[#This Row],[Instrument No.]]="","",Table1[[#This Row],[Instrument No.]])</f>
        <v/>
      </c>
      <c r="BQ375" t="str">
        <f>IF(Table1[[#This Row],[Instrument No.]]="","",Table1[[#This Row],[Amount-2]])</f>
        <v/>
      </c>
      <c r="BR375" t="str">
        <f>IF(Table1[[#This Row],[Instrument date]]="","",TEXT(Table1[[#This Row],[Instrument date]],"yyyymmdd"))</f>
        <v/>
      </c>
      <c r="BU375" s="48"/>
      <c r="BV375" s="48"/>
    </row>
    <row r="376" spans="1:74">
      <c r="A376" s="16">
        <f t="shared" si="5"/>
        <v>371</v>
      </c>
      <c r="B376" s="17"/>
      <c r="C376" s="57"/>
      <c r="D376" s="61"/>
      <c r="E376" s="61"/>
      <c r="F376" s="57"/>
      <c r="G376" s="18"/>
      <c r="H3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6" s="18"/>
      <c r="J376" s="18"/>
      <c r="K376" s="18"/>
      <c r="L376" s="18"/>
      <c r="M376" s="18"/>
      <c r="N376" s="51"/>
      <c r="O376" s="14">
        <f>IF(Table1[[#This Row],[Date]]="",COUNTA(B377:$B$1005),0)</f>
        <v>0</v>
      </c>
      <c r="P376" s="14">
        <f>IF(COUNTA(Table1[[#This Row],[Payments]:[Receipts]])=0,0,(IF(COUNTA(Table1[[#This Row],[Payments]:[Receipts]])&gt;1,1,0)))</f>
        <v>0</v>
      </c>
      <c r="Q376" s="14">
        <f>IF(Table1[[#This Row],[Date]]="",0,IF(AND(Table1[[#This Row],[Date]]&gt;=$Q$2,Table1[[#This Row],[Date]]&lt;=$Q$3),0,1))</f>
        <v>0</v>
      </c>
      <c r="R376" s="14">
        <f>IF(Table1[[#This Row],[Payments]]="",0,IF(ISNUMBER(Table1[[#This Row],[Payments]]),0,1))</f>
        <v>0</v>
      </c>
      <c r="S376" s="14">
        <f>IF(Table1[[#This Row],[Receipts]]="",0,IF(ISNUMBER(Table1[[#This Row],[Receipts]]),0,1))</f>
        <v>0</v>
      </c>
      <c r="T376" s="14">
        <f>IF(LEN(Table1[[#This Row],[Second Ledger]])&gt;0,IF(TYPE(VLOOKUP(Table1[[#This Row],[Second Ledger]],$CZ:$CZ,1,FALSE))=16,1,0),0)</f>
        <v>0</v>
      </c>
      <c r="U376" s="14">
        <f>IF(Table1[[#This Row],[Date]]="",0,IF(Table1[[#This Row],[Voucher Type]]&gt;0,IF(TYPE(VLOOKUP(Table1[[#This Row],[Voucher Type]],Table1[[#All],[Voucher Type Master]],1,FALSE))=16,1,0),0))</f>
        <v>0</v>
      </c>
      <c r="V3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6" s="14">
        <f>IF(LEN(Table1[[#This Row],[Cost Centre]])&gt;0,IF(TYPE(VLOOKUP(Table1[[#This Row],[Cost Centre]],$DA:$DA,1,FALSE))=16,1,0),0)</f>
        <v>0</v>
      </c>
      <c r="X376" s="14">
        <f>Table1[[#This Row],[Payments]]-Table1[[#This Row],[Receipts]]</f>
        <v>0</v>
      </c>
      <c r="Y376" s="14"/>
      <c r="Z376" s="14"/>
      <c r="AA376" s="14"/>
      <c r="AB376" s="13"/>
      <c r="AC376" s="39"/>
      <c r="AD376" s="39"/>
      <c r="AE376" s="39"/>
      <c r="AF376" s="39"/>
      <c r="AG376" s="42"/>
      <c r="AH3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6" t="str">
        <f>IF(Table1[[#This Row],[Date]]="","",TEXT(Table1[[#This Row],[Date]],"yyyymmdd"))</f>
        <v/>
      </c>
      <c r="AJ376" t="str">
        <f>Table1[[#This Row],[Date2]]</f>
        <v/>
      </c>
      <c r="AK376" t="str">
        <f>IF(Table1[[#This Row],[Date]]="","",Table1[[#This Row],[Voucher Type]])</f>
        <v/>
      </c>
      <c r="AL376" t="str">
        <f>IF(Table1[[#This Row],[Date]]="","",Table1[[#This Row],[Voucher No]])</f>
        <v/>
      </c>
      <c r="AM376" t="str">
        <f>IF(Table1[[#This Row],[Date]]="","",Table1[[#This Row],[Narration]])</f>
        <v/>
      </c>
      <c r="AN376" t="str">
        <f>IF(Table1[[#This Row],[Date]]="","","tallytools-voucherentry-adhjadhh-"&amp;$AH$1&amp;ROW())</f>
        <v/>
      </c>
      <c r="AO376" t="str">
        <f>IF(Table1[[#This Row],[Date]]="","",$AH$1)</f>
        <v/>
      </c>
      <c r="AP376"/>
      <c r="AQ376" t="str">
        <f>IF(Table1[[#This Row],[Date]]="","","No")</f>
        <v/>
      </c>
      <c r="AR376" t="str">
        <f>IF(Table1[[#This Row],[Date]]="","",IF(Table1[[#This Row],[Net Amt]]&lt;0,"No","Yes"))</f>
        <v/>
      </c>
      <c r="AS376" t="str">
        <f>IF(Table1[[#This Row],[Date]]="","",Table1[[#This Row],[Second Ledger]])</f>
        <v/>
      </c>
      <c r="AT376" t="str">
        <f>IF(Table1[[#This Row],[Date]]="","",IF(Table1[[#This Row],[DP-1]]="Yes",-(Table1[[#This Row],[Payments]]+Table1[[#This Row],[Receipts]]),Table1[[#This Row],[Payments]]+Table1[[#This Row],[Receipts]]))</f>
        <v/>
      </c>
      <c r="AU376"/>
      <c r="AV376" t="str">
        <f>IF(Table1[[#This Row],[Bill Ref No]]="","",Table1[[#This Row],[Bill Ref No]])</f>
        <v/>
      </c>
      <c r="AW376" t="str">
        <f>IF(Table1[[#This Row],[Bill ref name]]="","","New Ref")</f>
        <v/>
      </c>
      <c r="AX376" t="str">
        <f>IF(Table1[[#This Row],[Bill ref name]]="","",Table1[[#This Row],[Amount-1]])</f>
        <v/>
      </c>
      <c r="AY376"/>
      <c r="AZ376"/>
      <c r="BA376" t="str">
        <f>IF(Table1[[#This Row],[Cost Centre]]="","","Primary Cost Category")</f>
        <v/>
      </c>
      <c r="BB376" t="str">
        <f>IF(Table1[[#This Row],[Cost Centre]]="","",Table1[[#This Row],[DP-1]])</f>
        <v/>
      </c>
      <c r="BC376"/>
      <c r="BD376" t="str">
        <f>IF(Table1[[#This Row],[Cost Centre]]="","",Table1[[#This Row],[Cost Centre]])</f>
        <v/>
      </c>
      <c r="BE376" t="str">
        <f>IF(Table1[[#This Row],[Cost Centre]]="","",Table1[[#This Row],[Amount-1]])</f>
        <v/>
      </c>
      <c r="BF376"/>
      <c r="BG376"/>
      <c r="BH376"/>
      <c r="BI376"/>
      <c r="BJ376" t="str">
        <f>IF(Table1[[#This Row],[Date]]="","","No")</f>
        <v/>
      </c>
      <c r="BK376" t="str">
        <f>IF(Table1[[#This Row],[Date]]="","",IF(Table1[[#This Row],[Net Amt]]&lt;0,"Yes","No"))</f>
        <v/>
      </c>
      <c r="BL376" t="str">
        <f>IF(Table1[[#This Row],[Date]]="","",$C$3)</f>
        <v/>
      </c>
      <c r="BM376" t="str">
        <f>IF(Table1[[#This Row],[Date]]="","",-Table1[[#This Row],[Amount-1]])</f>
        <v/>
      </c>
      <c r="BO376" t="str">
        <f>IF(Table1[[#This Row],[Transaction Type]]="","",Table1[[#This Row],[Transaction Type]])</f>
        <v/>
      </c>
      <c r="BP376" t="str">
        <f>IF(Table1[[#This Row],[Instrument No.]]="","",Table1[[#This Row],[Instrument No.]])</f>
        <v/>
      </c>
      <c r="BQ376" t="str">
        <f>IF(Table1[[#This Row],[Instrument No.]]="","",Table1[[#This Row],[Amount-2]])</f>
        <v/>
      </c>
      <c r="BR376" t="str">
        <f>IF(Table1[[#This Row],[Instrument date]]="","",TEXT(Table1[[#This Row],[Instrument date]],"yyyymmdd"))</f>
        <v/>
      </c>
      <c r="BU376" s="48"/>
      <c r="BV376" s="48"/>
    </row>
    <row r="377" spans="1:74">
      <c r="A377" s="16">
        <f t="shared" si="5"/>
        <v>372</v>
      </c>
      <c r="B377" s="17"/>
      <c r="C377" s="57"/>
      <c r="D377" s="61"/>
      <c r="E377" s="61"/>
      <c r="F377" s="57"/>
      <c r="G377" s="18"/>
      <c r="H3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7" s="18"/>
      <c r="J377" s="18"/>
      <c r="K377" s="18"/>
      <c r="L377" s="18"/>
      <c r="M377" s="18"/>
      <c r="N377" s="51"/>
      <c r="O377" s="14">
        <f>IF(Table1[[#This Row],[Date]]="",COUNTA(B378:$B$1005),0)</f>
        <v>0</v>
      </c>
      <c r="P377" s="14">
        <f>IF(COUNTA(Table1[[#This Row],[Payments]:[Receipts]])=0,0,(IF(COUNTA(Table1[[#This Row],[Payments]:[Receipts]])&gt;1,1,0)))</f>
        <v>0</v>
      </c>
      <c r="Q377" s="14">
        <f>IF(Table1[[#This Row],[Date]]="",0,IF(AND(Table1[[#This Row],[Date]]&gt;=$Q$2,Table1[[#This Row],[Date]]&lt;=$Q$3),0,1))</f>
        <v>0</v>
      </c>
      <c r="R377" s="14">
        <f>IF(Table1[[#This Row],[Payments]]="",0,IF(ISNUMBER(Table1[[#This Row],[Payments]]),0,1))</f>
        <v>0</v>
      </c>
      <c r="S377" s="14">
        <f>IF(Table1[[#This Row],[Receipts]]="",0,IF(ISNUMBER(Table1[[#This Row],[Receipts]]),0,1))</f>
        <v>0</v>
      </c>
      <c r="T377" s="14">
        <f>IF(LEN(Table1[[#This Row],[Second Ledger]])&gt;0,IF(TYPE(VLOOKUP(Table1[[#This Row],[Second Ledger]],$CZ:$CZ,1,FALSE))=16,1,0),0)</f>
        <v>0</v>
      </c>
      <c r="U377" s="14">
        <f>IF(Table1[[#This Row],[Date]]="",0,IF(Table1[[#This Row],[Voucher Type]]&gt;0,IF(TYPE(VLOOKUP(Table1[[#This Row],[Voucher Type]],Table1[[#All],[Voucher Type Master]],1,FALSE))=16,1,0),0))</f>
        <v>0</v>
      </c>
      <c r="V3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7" s="14">
        <f>IF(LEN(Table1[[#This Row],[Cost Centre]])&gt;0,IF(TYPE(VLOOKUP(Table1[[#This Row],[Cost Centre]],$DA:$DA,1,FALSE))=16,1,0),0)</f>
        <v>0</v>
      </c>
      <c r="X377" s="14">
        <f>Table1[[#This Row],[Payments]]-Table1[[#This Row],[Receipts]]</f>
        <v>0</v>
      </c>
      <c r="Y377" s="14"/>
      <c r="Z377" s="14"/>
      <c r="AA377" s="14"/>
      <c r="AB377" s="13"/>
      <c r="AC377" s="39"/>
      <c r="AD377" s="39"/>
      <c r="AE377" s="39"/>
      <c r="AF377" s="39"/>
      <c r="AG377" s="42"/>
      <c r="AH3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7" t="str">
        <f>IF(Table1[[#This Row],[Date]]="","",TEXT(Table1[[#This Row],[Date]],"yyyymmdd"))</f>
        <v/>
      </c>
      <c r="AJ377" t="str">
        <f>Table1[[#This Row],[Date2]]</f>
        <v/>
      </c>
      <c r="AK377" t="str">
        <f>IF(Table1[[#This Row],[Date]]="","",Table1[[#This Row],[Voucher Type]])</f>
        <v/>
      </c>
      <c r="AL377" t="str">
        <f>IF(Table1[[#This Row],[Date]]="","",Table1[[#This Row],[Voucher No]])</f>
        <v/>
      </c>
      <c r="AM377" t="str">
        <f>IF(Table1[[#This Row],[Date]]="","",Table1[[#This Row],[Narration]])</f>
        <v/>
      </c>
      <c r="AN377" t="str">
        <f>IF(Table1[[#This Row],[Date]]="","","tallytools-voucherentry-adhjadhh-"&amp;$AH$1&amp;ROW())</f>
        <v/>
      </c>
      <c r="AO377" t="str">
        <f>IF(Table1[[#This Row],[Date]]="","",$AH$1)</f>
        <v/>
      </c>
      <c r="AP377"/>
      <c r="AQ377" t="str">
        <f>IF(Table1[[#This Row],[Date]]="","","No")</f>
        <v/>
      </c>
      <c r="AR377" t="str">
        <f>IF(Table1[[#This Row],[Date]]="","",IF(Table1[[#This Row],[Net Amt]]&lt;0,"No","Yes"))</f>
        <v/>
      </c>
      <c r="AS377" t="str">
        <f>IF(Table1[[#This Row],[Date]]="","",Table1[[#This Row],[Second Ledger]])</f>
        <v/>
      </c>
      <c r="AT377" t="str">
        <f>IF(Table1[[#This Row],[Date]]="","",IF(Table1[[#This Row],[DP-1]]="Yes",-(Table1[[#This Row],[Payments]]+Table1[[#This Row],[Receipts]]),Table1[[#This Row],[Payments]]+Table1[[#This Row],[Receipts]]))</f>
        <v/>
      </c>
      <c r="AU377"/>
      <c r="AV377" t="str">
        <f>IF(Table1[[#This Row],[Bill Ref No]]="","",Table1[[#This Row],[Bill Ref No]])</f>
        <v/>
      </c>
      <c r="AW377" t="str">
        <f>IF(Table1[[#This Row],[Bill ref name]]="","","New Ref")</f>
        <v/>
      </c>
      <c r="AX377" t="str">
        <f>IF(Table1[[#This Row],[Bill ref name]]="","",Table1[[#This Row],[Amount-1]])</f>
        <v/>
      </c>
      <c r="AY377"/>
      <c r="AZ377"/>
      <c r="BA377" t="str">
        <f>IF(Table1[[#This Row],[Cost Centre]]="","","Primary Cost Category")</f>
        <v/>
      </c>
      <c r="BB377" t="str">
        <f>IF(Table1[[#This Row],[Cost Centre]]="","",Table1[[#This Row],[DP-1]])</f>
        <v/>
      </c>
      <c r="BC377"/>
      <c r="BD377" t="str">
        <f>IF(Table1[[#This Row],[Cost Centre]]="","",Table1[[#This Row],[Cost Centre]])</f>
        <v/>
      </c>
      <c r="BE377" t="str">
        <f>IF(Table1[[#This Row],[Cost Centre]]="","",Table1[[#This Row],[Amount-1]])</f>
        <v/>
      </c>
      <c r="BF377"/>
      <c r="BG377"/>
      <c r="BH377"/>
      <c r="BI377"/>
      <c r="BJ377" t="str">
        <f>IF(Table1[[#This Row],[Date]]="","","No")</f>
        <v/>
      </c>
      <c r="BK377" t="str">
        <f>IF(Table1[[#This Row],[Date]]="","",IF(Table1[[#This Row],[Net Amt]]&lt;0,"Yes","No"))</f>
        <v/>
      </c>
      <c r="BL377" t="str">
        <f>IF(Table1[[#This Row],[Date]]="","",$C$3)</f>
        <v/>
      </c>
      <c r="BM377" t="str">
        <f>IF(Table1[[#This Row],[Date]]="","",-Table1[[#This Row],[Amount-1]])</f>
        <v/>
      </c>
      <c r="BO377" t="str">
        <f>IF(Table1[[#This Row],[Transaction Type]]="","",Table1[[#This Row],[Transaction Type]])</f>
        <v/>
      </c>
      <c r="BP377" t="str">
        <f>IF(Table1[[#This Row],[Instrument No.]]="","",Table1[[#This Row],[Instrument No.]])</f>
        <v/>
      </c>
      <c r="BQ377" t="str">
        <f>IF(Table1[[#This Row],[Instrument No.]]="","",Table1[[#This Row],[Amount-2]])</f>
        <v/>
      </c>
      <c r="BR377" t="str">
        <f>IF(Table1[[#This Row],[Instrument date]]="","",TEXT(Table1[[#This Row],[Instrument date]],"yyyymmdd"))</f>
        <v/>
      </c>
      <c r="BU377" s="48"/>
      <c r="BV377" s="48"/>
    </row>
    <row r="378" spans="1:74">
      <c r="A378" s="16">
        <f t="shared" si="5"/>
        <v>373</v>
      </c>
      <c r="B378" s="17"/>
      <c r="C378" s="57"/>
      <c r="D378" s="61"/>
      <c r="E378" s="61"/>
      <c r="F378" s="57"/>
      <c r="G378" s="18"/>
      <c r="H3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8" s="18"/>
      <c r="J378" s="18"/>
      <c r="K378" s="18"/>
      <c r="L378" s="18"/>
      <c r="M378" s="18"/>
      <c r="N378" s="51"/>
      <c r="O378" s="14">
        <f>IF(Table1[[#This Row],[Date]]="",COUNTA(B379:$B$1005),0)</f>
        <v>0</v>
      </c>
      <c r="P378" s="14">
        <f>IF(COUNTA(Table1[[#This Row],[Payments]:[Receipts]])=0,0,(IF(COUNTA(Table1[[#This Row],[Payments]:[Receipts]])&gt;1,1,0)))</f>
        <v>0</v>
      </c>
      <c r="Q378" s="14">
        <f>IF(Table1[[#This Row],[Date]]="",0,IF(AND(Table1[[#This Row],[Date]]&gt;=$Q$2,Table1[[#This Row],[Date]]&lt;=$Q$3),0,1))</f>
        <v>0</v>
      </c>
      <c r="R378" s="14">
        <f>IF(Table1[[#This Row],[Payments]]="",0,IF(ISNUMBER(Table1[[#This Row],[Payments]]),0,1))</f>
        <v>0</v>
      </c>
      <c r="S378" s="14">
        <f>IF(Table1[[#This Row],[Receipts]]="",0,IF(ISNUMBER(Table1[[#This Row],[Receipts]]),0,1))</f>
        <v>0</v>
      </c>
      <c r="T378" s="14">
        <f>IF(LEN(Table1[[#This Row],[Second Ledger]])&gt;0,IF(TYPE(VLOOKUP(Table1[[#This Row],[Second Ledger]],$CZ:$CZ,1,FALSE))=16,1,0),0)</f>
        <v>0</v>
      </c>
      <c r="U378" s="14">
        <f>IF(Table1[[#This Row],[Date]]="",0,IF(Table1[[#This Row],[Voucher Type]]&gt;0,IF(TYPE(VLOOKUP(Table1[[#This Row],[Voucher Type]],Table1[[#All],[Voucher Type Master]],1,FALSE))=16,1,0),0))</f>
        <v>0</v>
      </c>
      <c r="V3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8" s="14">
        <f>IF(LEN(Table1[[#This Row],[Cost Centre]])&gt;0,IF(TYPE(VLOOKUP(Table1[[#This Row],[Cost Centre]],$DA:$DA,1,FALSE))=16,1,0),0)</f>
        <v>0</v>
      </c>
      <c r="X378" s="14">
        <f>Table1[[#This Row],[Payments]]-Table1[[#This Row],[Receipts]]</f>
        <v>0</v>
      </c>
      <c r="Y378" s="14"/>
      <c r="Z378" s="14"/>
      <c r="AA378" s="14"/>
      <c r="AB378" s="13"/>
      <c r="AC378" s="39"/>
      <c r="AD378" s="39"/>
      <c r="AE378" s="39"/>
      <c r="AF378" s="39"/>
      <c r="AG378" s="42"/>
      <c r="AH3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8" t="str">
        <f>IF(Table1[[#This Row],[Date]]="","",TEXT(Table1[[#This Row],[Date]],"yyyymmdd"))</f>
        <v/>
      </c>
      <c r="AJ378" t="str">
        <f>Table1[[#This Row],[Date2]]</f>
        <v/>
      </c>
      <c r="AK378" t="str">
        <f>IF(Table1[[#This Row],[Date]]="","",Table1[[#This Row],[Voucher Type]])</f>
        <v/>
      </c>
      <c r="AL378" t="str">
        <f>IF(Table1[[#This Row],[Date]]="","",Table1[[#This Row],[Voucher No]])</f>
        <v/>
      </c>
      <c r="AM378" t="str">
        <f>IF(Table1[[#This Row],[Date]]="","",Table1[[#This Row],[Narration]])</f>
        <v/>
      </c>
      <c r="AN378" t="str">
        <f>IF(Table1[[#This Row],[Date]]="","","tallytools-voucherentry-adhjadhh-"&amp;$AH$1&amp;ROW())</f>
        <v/>
      </c>
      <c r="AO378" t="str">
        <f>IF(Table1[[#This Row],[Date]]="","",$AH$1)</f>
        <v/>
      </c>
      <c r="AP378"/>
      <c r="AQ378" t="str">
        <f>IF(Table1[[#This Row],[Date]]="","","No")</f>
        <v/>
      </c>
      <c r="AR378" t="str">
        <f>IF(Table1[[#This Row],[Date]]="","",IF(Table1[[#This Row],[Net Amt]]&lt;0,"No","Yes"))</f>
        <v/>
      </c>
      <c r="AS378" t="str">
        <f>IF(Table1[[#This Row],[Date]]="","",Table1[[#This Row],[Second Ledger]])</f>
        <v/>
      </c>
      <c r="AT378" t="str">
        <f>IF(Table1[[#This Row],[Date]]="","",IF(Table1[[#This Row],[DP-1]]="Yes",-(Table1[[#This Row],[Payments]]+Table1[[#This Row],[Receipts]]),Table1[[#This Row],[Payments]]+Table1[[#This Row],[Receipts]]))</f>
        <v/>
      </c>
      <c r="AU378"/>
      <c r="AV378" t="str">
        <f>IF(Table1[[#This Row],[Bill Ref No]]="","",Table1[[#This Row],[Bill Ref No]])</f>
        <v/>
      </c>
      <c r="AW378" t="str">
        <f>IF(Table1[[#This Row],[Bill ref name]]="","","New Ref")</f>
        <v/>
      </c>
      <c r="AX378" t="str">
        <f>IF(Table1[[#This Row],[Bill ref name]]="","",Table1[[#This Row],[Amount-1]])</f>
        <v/>
      </c>
      <c r="AY378"/>
      <c r="AZ378"/>
      <c r="BA378" t="str">
        <f>IF(Table1[[#This Row],[Cost Centre]]="","","Primary Cost Category")</f>
        <v/>
      </c>
      <c r="BB378" t="str">
        <f>IF(Table1[[#This Row],[Cost Centre]]="","",Table1[[#This Row],[DP-1]])</f>
        <v/>
      </c>
      <c r="BC378"/>
      <c r="BD378" t="str">
        <f>IF(Table1[[#This Row],[Cost Centre]]="","",Table1[[#This Row],[Cost Centre]])</f>
        <v/>
      </c>
      <c r="BE378" t="str">
        <f>IF(Table1[[#This Row],[Cost Centre]]="","",Table1[[#This Row],[Amount-1]])</f>
        <v/>
      </c>
      <c r="BF378"/>
      <c r="BG378"/>
      <c r="BH378"/>
      <c r="BI378"/>
      <c r="BJ378" t="str">
        <f>IF(Table1[[#This Row],[Date]]="","","No")</f>
        <v/>
      </c>
      <c r="BK378" t="str">
        <f>IF(Table1[[#This Row],[Date]]="","",IF(Table1[[#This Row],[Net Amt]]&lt;0,"Yes","No"))</f>
        <v/>
      </c>
      <c r="BL378" t="str">
        <f>IF(Table1[[#This Row],[Date]]="","",$C$3)</f>
        <v/>
      </c>
      <c r="BM378" t="str">
        <f>IF(Table1[[#This Row],[Date]]="","",-Table1[[#This Row],[Amount-1]])</f>
        <v/>
      </c>
      <c r="BO378" t="str">
        <f>IF(Table1[[#This Row],[Transaction Type]]="","",Table1[[#This Row],[Transaction Type]])</f>
        <v/>
      </c>
      <c r="BP378" t="str">
        <f>IF(Table1[[#This Row],[Instrument No.]]="","",Table1[[#This Row],[Instrument No.]])</f>
        <v/>
      </c>
      <c r="BQ378" t="str">
        <f>IF(Table1[[#This Row],[Instrument No.]]="","",Table1[[#This Row],[Amount-2]])</f>
        <v/>
      </c>
      <c r="BR378" t="str">
        <f>IF(Table1[[#This Row],[Instrument date]]="","",TEXT(Table1[[#This Row],[Instrument date]],"yyyymmdd"))</f>
        <v/>
      </c>
      <c r="BU378" s="48"/>
      <c r="BV378" s="48"/>
    </row>
    <row r="379" spans="1:74">
      <c r="A379" s="16">
        <f t="shared" si="5"/>
        <v>374</v>
      </c>
      <c r="B379" s="17"/>
      <c r="C379" s="57"/>
      <c r="D379" s="61"/>
      <c r="E379" s="61"/>
      <c r="F379" s="57"/>
      <c r="G379" s="18"/>
      <c r="H3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79" s="18"/>
      <c r="J379" s="18"/>
      <c r="K379" s="18"/>
      <c r="L379" s="18"/>
      <c r="M379" s="18"/>
      <c r="N379" s="51"/>
      <c r="O379" s="14">
        <f>IF(Table1[[#This Row],[Date]]="",COUNTA(B380:$B$1005),0)</f>
        <v>0</v>
      </c>
      <c r="P379" s="14">
        <f>IF(COUNTA(Table1[[#This Row],[Payments]:[Receipts]])=0,0,(IF(COUNTA(Table1[[#This Row],[Payments]:[Receipts]])&gt;1,1,0)))</f>
        <v>0</v>
      </c>
      <c r="Q379" s="14">
        <f>IF(Table1[[#This Row],[Date]]="",0,IF(AND(Table1[[#This Row],[Date]]&gt;=$Q$2,Table1[[#This Row],[Date]]&lt;=$Q$3),0,1))</f>
        <v>0</v>
      </c>
      <c r="R379" s="14">
        <f>IF(Table1[[#This Row],[Payments]]="",0,IF(ISNUMBER(Table1[[#This Row],[Payments]]),0,1))</f>
        <v>0</v>
      </c>
      <c r="S379" s="14">
        <f>IF(Table1[[#This Row],[Receipts]]="",0,IF(ISNUMBER(Table1[[#This Row],[Receipts]]),0,1))</f>
        <v>0</v>
      </c>
      <c r="T379" s="14">
        <f>IF(LEN(Table1[[#This Row],[Second Ledger]])&gt;0,IF(TYPE(VLOOKUP(Table1[[#This Row],[Second Ledger]],$CZ:$CZ,1,FALSE))=16,1,0),0)</f>
        <v>0</v>
      </c>
      <c r="U379" s="14">
        <f>IF(Table1[[#This Row],[Date]]="",0,IF(Table1[[#This Row],[Voucher Type]]&gt;0,IF(TYPE(VLOOKUP(Table1[[#This Row],[Voucher Type]],Table1[[#All],[Voucher Type Master]],1,FALSE))=16,1,0),0))</f>
        <v>0</v>
      </c>
      <c r="V3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79" s="14">
        <f>IF(LEN(Table1[[#This Row],[Cost Centre]])&gt;0,IF(TYPE(VLOOKUP(Table1[[#This Row],[Cost Centre]],$DA:$DA,1,FALSE))=16,1,0),0)</f>
        <v>0</v>
      </c>
      <c r="X379" s="14">
        <f>Table1[[#This Row],[Payments]]-Table1[[#This Row],[Receipts]]</f>
        <v>0</v>
      </c>
      <c r="Y379" s="14"/>
      <c r="Z379" s="14"/>
      <c r="AA379" s="14"/>
      <c r="AB379" s="13"/>
      <c r="AC379" s="39"/>
      <c r="AD379" s="39"/>
      <c r="AE379" s="39"/>
      <c r="AF379" s="39"/>
      <c r="AG379" s="42"/>
      <c r="AH3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79" t="str">
        <f>IF(Table1[[#This Row],[Date]]="","",TEXT(Table1[[#This Row],[Date]],"yyyymmdd"))</f>
        <v/>
      </c>
      <c r="AJ379" t="str">
        <f>Table1[[#This Row],[Date2]]</f>
        <v/>
      </c>
      <c r="AK379" t="str">
        <f>IF(Table1[[#This Row],[Date]]="","",Table1[[#This Row],[Voucher Type]])</f>
        <v/>
      </c>
      <c r="AL379" t="str">
        <f>IF(Table1[[#This Row],[Date]]="","",Table1[[#This Row],[Voucher No]])</f>
        <v/>
      </c>
      <c r="AM379" t="str">
        <f>IF(Table1[[#This Row],[Date]]="","",Table1[[#This Row],[Narration]])</f>
        <v/>
      </c>
      <c r="AN379" t="str">
        <f>IF(Table1[[#This Row],[Date]]="","","tallytools-voucherentry-adhjadhh-"&amp;$AH$1&amp;ROW())</f>
        <v/>
      </c>
      <c r="AO379" t="str">
        <f>IF(Table1[[#This Row],[Date]]="","",$AH$1)</f>
        <v/>
      </c>
      <c r="AP379"/>
      <c r="AQ379" t="str">
        <f>IF(Table1[[#This Row],[Date]]="","","No")</f>
        <v/>
      </c>
      <c r="AR379" t="str">
        <f>IF(Table1[[#This Row],[Date]]="","",IF(Table1[[#This Row],[Net Amt]]&lt;0,"No","Yes"))</f>
        <v/>
      </c>
      <c r="AS379" t="str">
        <f>IF(Table1[[#This Row],[Date]]="","",Table1[[#This Row],[Second Ledger]])</f>
        <v/>
      </c>
      <c r="AT379" t="str">
        <f>IF(Table1[[#This Row],[Date]]="","",IF(Table1[[#This Row],[DP-1]]="Yes",-(Table1[[#This Row],[Payments]]+Table1[[#This Row],[Receipts]]),Table1[[#This Row],[Payments]]+Table1[[#This Row],[Receipts]]))</f>
        <v/>
      </c>
      <c r="AU379"/>
      <c r="AV379" t="str">
        <f>IF(Table1[[#This Row],[Bill Ref No]]="","",Table1[[#This Row],[Bill Ref No]])</f>
        <v/>
      </c>
      <c r="AW379" t="str">
        <f>IF(Table1[[#This Row],[Bill ref name]]="","","New Ref")</f>
        <v/>
      </c>
      <c r="AX379" t="str">
        <f>IF(Table1[[#This Row],[Bill ref name]]="","",Table1[[#This Row],[Amount-1]])</f>
        <v/>
      </c>
      <c r="AY379"/>
      <c r="AZ379"/>
      <c r="BA379" t="str">
        <f>IF(Table1[[#This Row],[Cost Centre]]="","","Primary Cost Category")</f>
        <v/>
      </c>
      <c r="BB379" t="str">
        <f>IF(Table1[[#This Row],[Cost Centre]]="","",Table1[[#This Row],[DP-1]])</f>
        <v/>
      </c>
      <c r="BC379"/>
      <c r="BD379" t="str">
        <f>IF(Table1[[#This Row],[Cost Centre]]="","",Table1[[#This Row],[Cost Centre]])</f>
        <v/>
      </c>
      <c r="BE379" t="str">
        <f>IF(Table1[[#This Row],[Cost Centre]]="","",Table1[[#This Row],[Amount-1]])</f>
        <v/>
      </c>
      <c r="BF379"/>
      <c r="BG379"/>
      <c r="BH379"/>
      <c r="BI379"/>
      <c r="BJ379" t="str">
        <f>IF(Table1[[#This Row],[Date]]="","","No")</f>
        <v/>
      </c>
      <c r="BK379" t="str">
        <f>IF(Table1[[#This Row],[Date]]="","",IF(Table1[[#This Row],[Net Amt]]&lt;0,"Yes","No"))</f>
        <v/>
      </c>
      <c r="BL379" t="str">
        <f>IF(Table1[[#This Row],[Date]]="","",$C$3)</f>
        <v/>
      </c>
      <c r="BM379" t="str">
        <f>IF(Table1[[#This Row],[Date]]="","",-Table1[[#This Row],[Amount-1]])</f>
        <v/>
      </c>
      <c r="BO379" t="str">
        <f>IF(Table1[[#This Row],[Transaction Type]]="","",Table1[[#This Row],[Transaction Type]])</f>
        <v/>
      </c>
      <c r="BP379" t="str">
        <f>IF(Table1[[#This Row],[Instrument No.]]="","",Table1[[#This Row],[Instrument No.]])</f>
        <v/>
      </c>
      <c r="BQ379" t="str">
        <f>IF(Table1[[#This Row],[Instrument No.]]="","",Table1[[#This Row],[Amount-2]])</f>
        <v/>
      </c>
      <c r="BR379" t="str">
        <f>IF(Table1[[#This Row],[Instrument date]]="","",TEXT(Table1[[#This Row],[Instrument date]],"yyyymmdd"))</f>
        <v/>
      </c>
      <c r="BU379" s="48"/>
      <c r="BV379" s="48"/>
    </row>
    <row r="380" spans="1:74">
      <c r="A380" s="16">
        <f t="shared" si="5"/>
        <v>375</v>
      </c>
      <c r="B380" s="17"/>
      <c r="C380" s="57"/>
      <c r="D380" s="61"/>
      <c r="E380" s="61"/>
      <c r="F380" s="57"/>
      <c r="G380" s="18"/>
      <c r="H3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0" s="18"/>
      <c r="J380" s="18"/>
      <c r="K380" s="18"/>
      <c r="L380" s="18"/>
      <c r="M380" s="18"/>
      <c r="N380" s="51"/>
      <c r="O380" s="14">
        <f>IF(Table1[[#This Row],[Date]]="",COUNTA(B381:$B$1005),0)</f>
        <v>0</v>
      </c>
      <c r="P380" s="14">
        <f>IF(COUNTA(Table1[[#This Row],[Payments]:[Receipts]])=0,0,(IF(COUNTA(Table1[[#This Row],[Payments]:[Receipts]])&gt;1,1,0)))</f>
        <v>0</v>
      </c>
      <c r="Q380" s="14">
        <f>IF(Table1[[#This Row],[Date]]="",0,IF(AND(Table1[[#This Row],[Date]]&gt;=$Q$2,Table1[[#This Row],[Date]]&lt;=$Q$3),0,1))</f>
        <v>0</v>
      </c>
      <c r="R380" s="14">
        <f>IF(Table1[[#This Row],[Payments]]="",0,IF(ISNUMBER(Table1[[#This Row],[Payments]]),0,1))</f>
        <v>0</v>
      </c>
      <c r="S380" s="14">
        <f>IF(Table1[[#This Row],[Receipts]]="",0,IF(ISNUMBER(Table1[[#This Row],[Receipts]]),0,1))</f>
        <v>0</v>
      </c>
      <c r="T380" s="14">
        <f>IF(LEN(Table1[[#This Row],[Second Ledger]])&gt;0,IF(TYPE(VLOOKUP(Table1[[#This Row],[Second Ledger]],$CZ:$CZ,1,FALSE))=16,1,0),0)</f>
        <v>0</v>
      </c>
      <c r="U380" s="14">
        <f>IF(Table1[[#This Row],[Date]]="",0,IF(Table1[[#This Row],[Voucher Type]]&gt;0,IF(TYPE(VLOOKUP(Table1[[#This Row],[Voucher Type]],Table1[[#All],[Voucher Type Master]],1,FALSE))=16,1,0),0))</f>
        <v>0</v>
      </c>
      <c r="V3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0" s="14">
        <f>IF(LEN(Table1[[#This Row],[Cost Centre]])&gt;0,IF(TYPE(VLOOKUP(Table1[[#This Row],[Cost Centre]],$DA:$DA,1,FALSE))=16,1,0),0)</f>
        <v>0</v>
      </c>
      <c r="X380" s="14">
        <f>Table1[[#This Row],[Payments]]-Table1[[#This Row],[Receipts]]</f>
        <v>0</v>
      </c>
      <c r="Y380" s="14"/>
      <c r="Z380" s="14"/>
      <c r="AA380" s="14"/>
      <c r="AB380" s="13"/>
      <c r="AC380" s="39"/>
      <c r="AD380" s="39"/>
      <c r="AE380" s="39"/>
      <c r="AF380" s="39"/>
      <c r="AG380" s="42"/>
      <c r="AH3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0" t="str">
        <f>IF(Table1[[#This Row],[Date]]="","",TEXT(Table1[[#This Row],[Date]],"yyyymmdd"))</f>
        <v/>
      </c>
      <c r="AJ380" t="str">
        <f>Table1[[#This Row],[Date2]]</f>
        <v/>
      </c>
      <c r="AK380" t="str">
        <f>IF(Table1[[#This Row],[Date]]="","",Table1[[#This Row],[Voucher Type]])</f>
        <v/>
      </c>
      <c r="AL380" t="str">
        <f>IF(Table1[[#This Row],[Date]]="","",Table1[[#This Row],[Voucher No]])</f>
        <v/>
      </c>
      <c r="AM380" t="str">
        <f>IF(Table1[[#This Row],[Date]]="","",Table1[[#This Row],[Narration]])</f>
        <v/>
      </c>
      <c r="AN380" t="str">
        <f>IF(Table1[[#This Row],[Date]]="","","tallytools-voucherentry-adhjadhh-"&amp;$AH$1&amp;ROW())</f>
        <v/>
      </c>
      <c r="AO380" t="str">
        <f>IF(Table1[[#This Row],[Date]]="","",$AH$1)</f>
        <v/>
      </c>
      <c r="AP380"/>
      <c r="AQ380" t="str">
        <f>IF(Table1[[#This Row],[Date]]="","","No")</f>
        <v/>
      </c>
      <c r="AR380" t="str">
        <f>IF(Table1[[#This Row],[Date]]="","",IF(Table1[[#This Row],[Net Amt]]&lt;0,"No","Yes"))</f>
        <v/>
      </c>
      <c r="AS380" t="str">
        <f>IF(Table1[[#This Row],[Date]]="","",Table1[[#This Row],[Second Ledger]])</f>
        <v/>
      </c>
      <c r="AT380" t="str">
        <f>IF(Table1[[#This Row],[Date]]="","",IF(Table1[[#This Row],[DP-1]]="Yes",-(Table1[[#This Row],[Payments]]+Table1[[#This Row],[Receipts]]),Table1[[#This Row],[Payments]]+Table1[[#This Row],[Receipts]]))</f>
        <v/>
      </c>
      <c r="AU380"/>
      <c r="AV380" t="str">
        <f>IF(Table1[[#This Row],[Bill Ref No]]="","",Table1[[#This Row],[Bill Ref No]])</f>
        <v/>
      </c>
      <c r="AW380" t="str">
        <f>IF(Table1[[#This Row],[Bill ref name]]="","","New Ref")</f>
        <v/>
      </c>
      <c r="AX380" t="str">
        <f>IF(Table1[[#This Row],[Bill ref name]]="","",Table1[[#This Row],[Amount-1]])</f>
        <v/>
      </c>
      <c r="AY380"/>
      <c r="AZ380"/>
      <c r="BA380" t="str">
        <f>IF(Table1[[#This Row],[Cost Centre]]="","","Primary Cost Category")</f>
        <v/>
      </c>
      <c r="BB380" t="str">
        <f>IF(Table1[[#This Row],[Cost Centre]]="","",Table1[[#This Row],[DP-1]])</f>
        <v/>
      </c>
      <c r="BC380"/>
      <c r="BD380" t="str">
        <f>IF(Table1[[#This Row],[Cost Centre]]="","",Table1[[#This Row],[Cost Centre]])</f>
        <v/>
      </c>
      <c r="BE380" t="str">
        <f>IF(Table1[[#This Row],[Cost Centre]]="","",Table1[[#This Row],[Amount-1]])</f>
        <v/>
      </c>
      <c r="BF380"/>
      <c r="BG380"/>
      <c r="BH380"/>
      <c r="BI380"/>
      <c r="BJ380" t="str">
        <f>IF(Table1[[#This Row],[Date]]="","","No")</f>
        <v/>
      </c>
      <c r="BK380" t="str">
        <f>IF(Table1[[#This Row],[Date]]="","",IF(Table1[[#This Row],[Net Amt]]&lt;0,"Yes","No"))</f>
        <v/>
      </c>
      <c r="BL380" t="str">
        <f>IF(Table1[[#This Row],[Date]]="","",$C$3)</f>
        <v/>
      </c>
      <c r="BM380" t="str">
        <f>IF(Table1[[#This Row],[Date]]="","",-Table1[[#This Row],[Amount-1]])</f>
        <v/>
      </c>
      <c r="BO380" t="str">
        <f>IF(Table1[[#This Row],[Transaction Type]]="","",Table1[[#This Row],[Transaction Type]])</f>
        <v/>
      </c>
      <c r="BP380" t="str">
        <f>IF(Table1[[#This Row],[Instrument No.]]="","",Table1[[#This Row],[Instrument No.]])</f>
        <v/>
      </c>
      <c r="BQ380" t="str">
        <f>IF(Table1[[#This Row],[Instrument No.]]="","",Table1[[#This Row],[Amount-2]])</f>
        <v/>
      </c>
      <c r="BR380" t="str">
        <f>IF(Table1[[#This Row],[Instrument date]]="","",TEXT(Table1[[#This Row],[Instrument date]],"yyyymmdd"))</f>
        <v/>
      </c>
      <c r="BU380" s="48"/>
      <c r="BV380" s="48"/>
    </row>
    <row r="381" spans="1:74">
      <c r="A381" s="16">
        <f t="shared" si="5"/>
        <v>376</v>
      </c>
      <c r="B381" s="17"/>
      <c r="C381" s="57"/>
      <c r="D381" s="61"/>
      <c r="E381" s="61"/>
      <c r="F381" s="57"/>
      <c r="G381" s="18"/>
      <c r="H3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1" s="18"/>
      <c r="J381" s="18"/>
      <c r="K381" s="18"/>
      <c r="L381" s="18"/>
      <c r="M381" s="18"/>
      <c r="N381" s="51"/>
      <c r="O381" s="14">
        <f>IF(Table1[[#This Row],[Date]]="",COUNTA(B382:$B$1005),0)</f>
        <v>0</v>
      </c>
      <c r="P381" s="14">
        <f>IF(COUNTA(Table1[[#This Row],[Payments]:[Receipts]])=0,0,(IF(COUNTA(Table1[[#This Row],[Payments]:[Receipts]])&gt;1,1,0)))</f>
        <v>0</v>
      </c>
      <c r="Q381" s="14">
        <f>IF(Table1[[#This Row],[Date]]="",0,IF(AND(Table1[[#This Row],[Date]]&gt;=$Q$2,Table1[[#This Row],[Date]]&lt;=$Q$3),0,1))</f>
        <v>0</v>
      </c>
      <c r="R381" s="14">
        <f>IF(Table1[[#This Row],[Payments]]="",0,IF(ISNUMBER(Table1[[#This Row],[Payments]]),0,1))</f>
        <v>0</v>
      </c>
      <c r="S381" s="14">
        <f>IF(Table1[[#This Row],[Receipts]]="",0,IF(ISNUMBER(Table1[[#This Row],[Receipts]]),0,1))</f>
        <v>0</v>
      </c>
      <c r="T381" s="14">
        <f>IF(LEN(Table1[[#This Row],[Second Ledger]])&gt;0,IF(TYPE(VLOOKUP(Table1[[#This Row],[Second Ledger]],$CZ:$CZ,1,FALSE))=16,1,0),0)</f>
        <v>0</v>
      </c>
      <c r="U381" s="14">
        <f>IF(Table1[[#This Row],[Date]]="",0,IF(Table1[[#This Row],[Voucher Type]]&gt;0,IF(TYPE(VLOOKUP(Table1[[#This Row],[Voucher Type]],Table1[[#All],[Voucher Type Master]],1,FALSE))=16,1,0),0))</f>
        <v>0</v>
      </c>
      <c r="V3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1" s="14">
        <f>IF(LEN(Table1[[#This Row],[Cost Centre]])&gt;0,IF(TYPE(VLOOKUP(Table1[[#This Row],[Cost Centre]],$DA:$DA,1,FALSE))=16,1,0),0)</f>
        <v>0</v>
      </c>
      <c r="X381" s="14">
        <f>Table1[[#This Row],[Payments]]-Table1[[#This Row],[Receipts]]</f>
        <v>0</v>
      </c>
      <c r="Y381" s="14"/>
      <c r="Z381" s="14"/>
      <c r="AA381" s="14"/>
      <c r="AB381" s="13"/>
      <c r="AC381" s="39"/>
      <c r="AD381" s="39"/>
      <c r="AE381" s="39"/>
      <c r="AF381" s="39"/>
      <c r="AG381" s="42"/>
      <c r="AH3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1" t="str">
        <f>IF(Table1[[#This Row],[Date]]="","",TEXT(Table1[[#This Row],[Date]],"yyyymmdd"))</f>
        <v/>
      </c>
      <c r="AJ381" t="str">
        <f>Table1[[#This Row],[Date2]]</f>
        <v/>
      </c>
      <c r="AK381" t="str">
        <f>IF(Table1[[#This Row],[Date]]="","",Table1[[#This Row],[Voucher Type]])</f>
        <v/>
      </c>
      <c r="AL381" t="str">
        <f>IF(Table1[[#This Row],[Date]]="","",Table1[[#This Row],[Voucher No]])</f>
        <v/>
      </c>
      <c r="AM381" t="str">
        <f>IF(Table1[[#This Row],[Date]]="","",Table1[[#This Row],[Narration]])</f>
        <v/>
      </c>
      <c r="AN381" t="str">
        <f>IF(Table1[[#This Row],[Date]]="","","tallytools-voucherentry-adhjadhh-"&amp;$AH$1&amp;ROW())</f>
        <v/>
      </c>
      <c r="AO381" t="str">
        <f>IF(Table1[[#This Row],[Date]]="","",$AH$1)</f>
        <v/>
      </c>
      <c r="AP381"/>
      <c r="AQ381" t="str">
        <f>IF(Table1[[#This Row],[Date]]="","","No")</f>
        <v/>
      </c>
      <c r="AR381" t="str">
        <f>IF(Table1[[#This Row],[Date]]="","",IF(Table1[[#This Row],[Net Amt]]&lt;0,"No","Yes"))</f>
        <v/>
      </c>
      <c r="AS381" t="str">
        <f>IF(Table1[[#This Row],[Date]]="","",Table1[[#This Row],[Second Ledger]])</f>
        <v/>
      </c>
      <c r="AT381" t="str">
        <f>IF(Table1[[#This Row],[Date]]="","",IF(Table1[[#This Row],[DP-1]]="Yes",-(Table1[[#This Row],[Payments]]+Table1[[#This Row],[Receipts]]),Table1[[#This Row],[Payments]]+Table1[[#This Row],[Receipts]]))</f>
        <v/>
      </c>
      <c r="AU381"/>
      <c r="AV381" t="str">
        <f>IF(Table1[[#This Row],[Bill Ref No]]="","",Table1[[#This Row],[Bill Ref No]])</f>
        <v/>
      </c>
      <c r="AW381" t="str">
        <f>IF(Table1[[#This Row],[Bill ref name]]="","","New Ref")</f>
        <v/>
      </c>
      <c r="AX381" t="str">
        <f>IF(Table1[[#This Row],[Bill ref name]]="","",Table1[[#This Row],[Amount-1]])</f>
        <v/>
      </c>
      <c r="AY381"/>
      <c r="AZ381"/>
      <c r="BA381" t="str">
        <f>IF(Table1[[#This Row],[Cost Centre]]="","","Primary Cost Category")</f>
        <v/>
      </c>
      <c r="BB381" t="str">
        <f>IF(Table1[[#This Row],[Cost Centre]]="","",Table1[[#This Row],[DP-1]])</f>
        <v/>
      </c>
      <c r="BC381"/>
      <c r="BD381" t="str">
        <f>IF(Table1[[#This Row],[Cost Centre]]="","",Table1[[#This Row],[Cost Centre]])</f>
        <v/>
      </c>
      <c r="BE381" t="str">
        <f>IF(Table1[[#This Row],[Cost Centre]]="","",Table1[[#This Row],[Amount-1]])</f>
        <v/>
      </c>
      <c r="BF381"/>
      <c r="BG381"/>
      <c r="BH381"/>
      <c r="BI381"/>
      <c r="BJ381" t="str">
        <f>IF(Table1[[#This Row],[Date]]="","","No")</f>
        <v/>
      </c>
      <c r="BK381" t="str">
        <f>IF(Table1[[#This Row],[Date]]="","",IF(Table1[[#This Row],[Net Amt]]&lt;0,"Yes","No"))</f>
        <v/>
      </c>
      <c r="BL381" t="str">
        <f>IF(Table1[[#This Row],[Date]]="","",$C$3)</f>
        <v/>
      </c>
      <c r="BM381" t="str">
        <f>IF(Table1[[#This Row],[Date]]="","",-Table1[[#This Row],[Amount-1]])</f>
        <v/>
      </c>
      <c r="BO381" t="str">
        <f>IF(Table1[[#This Row],[Transaction Type]]="","",Table1[[#This Row],[Transaction Type]])</f>
        <v/>
      </c>
      <c r="BP381" t="str">
        <f>IF(Table1[[#This Row],[Instrument No.]]="","",Table1[[#This Row],[Instrument No.]])</f>
        <v/>
      </c>
      <c r="BQ381" t="str">
        <f>IF(Table1[[#This Row],[Instrument No.]]="","",Table1[[#This Row],[Amount-2]])</f>
        <v/>
      </c>
      <c r="BR381" t="str">
        <f>IF(Table1[[#This Row],[Instrument date]]="","",TEXT(Table1[[#This Row],[Instrument date]],"yyyymmdd"))</f>
        <v/>
      </c>
      <c r="BU381" s="48"/>
      <c r="BV381" s="48"/>
    </row>
    <row r="382" spans="1:74">
      <c r="A382" s="16">
        <f t="shared" si="5"/>
        <v>377</v>
      </c>
      <c r="B382" s="17"/>
      <c r="C382" s="57"/>
      <c r="D382" s="61"/>
      <c r="E382" s="61"/>
      <c r="F382" s="57"/>
      <c r="G382" s="18"/>
      <c r="H3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2" s="18"/>
      <c r="J382" s="18"/>
      <c r="K382" s="18"/>
      <c r="L382" s="18"/>
      <c r="M382" s="18"/>
      <c r="N382" s="51"/>
      <c r="O382" s="14">
        <f>IF(Table1[[#This Row],[Date]]="",COUNTA(B383:$B$1005),0)</f>
        <v>0</v>
      </c>
      <c r="P382" s="14">
        <f>IF(COUNTA(Table1[[#This Row],[Payments]:[Receipts]])=0,0,(IF(COUNTA(Table1[[#This Row],[Payments]:[Receipts]])&gt;1,1,0)))</f>
        <v>0</v>
      </c>
      <c r="Q382" s="14">
        <f>IF(Table1[[#This Row],[Date]]="",0,IF(AND(Table1[[#This Row],[Date]]&gt;=$Q$2,Table1[[#This Row],[Date]]&lt;=$Q$3),0,1))</f>
        <v>0</v>
      </c>
      <c r="R382" s="14">
        <f>IF(Table1[[#This Row],[Payments]]="",0,IF(ISNUMBER(Table1[[#This Row],[Payments]]),0,1))</f>
        <v>0</v>
      </c>
      <c r="S382" s="14">
        <f>IF(Table1[[#This Row],[Receipts]]="",0,IF(ISNUMBER(Table1[[#This Row],[Receipts]]),0,1))</f>
        <v>0</v>
      </c>
      <c r="T382" s="14">
        <f>IF(LEN(Table1[[#This Row],[Second Ledger]])&gt;0,IF(TYPE(VLOOKUP(Table1[[#This Row],[Second Ledger]],$CZ:$CZ,1,FALSE))=16,1,0),0)</f>
        <v>0</v>
      </c>
      <c r="U382" s="14">
        <f>IF(Table1[[#This Row],[Date]]="",0,IF(Table1[[#This Row],[Voucher Type]]&gt;0,IF(TYPE(VLOOKUP(Table1[[#This Row],[Voucher Type]],Table1[[#All],[Voucher Type Master]],1,FALSE))=16,1,0),0))</f>
        <v>0</v>
      </c>
      <c r="V3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2" s="14">
        <f>IF(LEN(Table1[[#This Row],[Cost Centre]])&gt;0,IF(TYPE(VLOOKUP(Table1[[#This Row],[Cost Centre]],$DA:$DA,1,FALSE))=16,1,0),0)</f>
        <v>0</v>
      </c>
      <c r="X382" s="14">
        <f>Table1[[#This Row],[Payments]]-Table1[[#This Row],[Receipts]]</f>
        <v>0</v>
      </c>
      <c r="Y382" s="14"/>
      <c r="Z382" s="14"/>
      <c r="AA382" s="14"/>
      <c r="AB382" s="13"/>
      <c r="AC382" s="39"/>
      <c r="AD382" s="39"/>
      <c r="AE382" s="39"/>
      <c r="AF382" s="39"/>
      <c r="AG382" s="42"/>
      <c r="AH3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2" t="str">
        <f>IF(Table1[[#This Row],[Date]]="","",TEXT(Table1[[#This Row],[Date]],"yyyymmdd"))</f>
        <v/>
      </c>
      <c r="AJ382" t="str">
        <f>Table1[[#This Row],[Date2]]</f>
        <v/>
      </c>
      <c r="AK382" t="str">
        <f>IF(Table1[[#This Row],[Date]]="","",Table1[[#This Row],[Voucher Type]])</f>
        <v/>
      </c>
      <c r="AL382" t="str">
        <f>IF(Table1[[#This Row],[Date]]="","",Table1[[#This Row],[Voucher No]])</f>
        <v/>
      </c>
      <c r="AM382" t="str">
        <f>IF(Table1[[#This Row],[Date]]="","",Table1[[#This Row],[Narration]])</f>
        <v/>
      </c>
      <c r="AN382" t="str">
        <f>IF(Table1[[#This Row],[Date]]="","","tallytools-voucherentry-adhjadhh-"&amp;$AH$1&amp;ROW())</f>
        <v/>
      </c>
      <c r="AO382" t="str">
        <f>IF(Table1[[#This Row],[Date]]="","",$AH$1)</f>
        <v/>
      </c>
      <c r="AP382"/>
      <c r="AQ382" t="str">
        <f>IF(Table1[[#This Row],[Date]]="","","No")</f>
        <v/>
      </c>
      <c r="AR382" t="str">
        <f>IF(Table1[[#This Row],[Date]]="","",IF(Table1[[#This Row],[Net Amt]]&lt;0,"No","Yes"))</f>
        <v/>
      </c>
      <c r="AS382" t="str">
        <f>IF(Table1[[#This Row],[Date]]="","",Table1[[#This Row],[Second Ledger]])</f>
        <v/>
      </c>
      <c r="AT382" t="str">
        <f>IF(Table1[[#This Row],[Date]]="","",IF(Table1[[#This Row],[DP-1]]="Yes",-(Table1[[#This Row],[Payments]]+Table1[[#This Row],[Receipts]]),Table1[[#This Row],[Payments]]+Table1[[#This Row],[Receipts]]))</f>
        <v/>
      </c>
      <c r="AU382"/>
      <c r="AV382" t="str">
        <f>IF(Table1[[#This Row],[Bill Ref No]]="","",Table1[[#This Row],[Bill Ref No]])</f>
        <v/>
      </c>
      <c r="AW382" t="str">
        <f>IF(Table1[[#This Row],[Bill ref name]]="","","New Ref")</f>
        <v/>
      </c>
      <c r="AX382" t="str">
        <f>IF(Table1[[#This Row],[Bill ref name]]="","",Table1[[#This Row],[Amount-1]])</f>
        <v/>
      </c>
      <c r="AY382"/>
      <c r="AZ382"/>
      <c r="BA382" t="str">
        <f>IF(Table1[[#This Row],[Cost Centre]]="","","Primary Cost Category")</f>
        <v/>
      </c>
      <c r="BB382" t="str">
        <f>IF(Table1[[#This Row],[Cost Centre]]="","",Table1[[#This Row],[DP-1]])</f>
        <v/>
      </c>
      <c r="BC382"/>
      <c r="BD382" t="str">
        <f>IF(Table1[[#This Row],[Cost Centre]]="","",Table1[[#This Row],[Cost Centre]])</f>
        <v/>
      </c>
      <c r="BE382" t="str">
        <f>IF(Table1[[#This Row],[Cost Centre]]="","",Table1[[#This Row],[Amount-1]])</f>
        <v/>
      </c>
      <c r="BF382"/>
      <c r="BG382"/>
      <c r="BH382"/>
      <c r="BI382"/>
      <c r="BJ382" t="str">
        <f>IF(Table1[[#This Row],[Date]]="","","No")</f>
        <v/>
      </c>
      <c r="BK382" t="str">
        <f>IF(Table1[[#This Row],[Date]]="","",IF(Table1[[#This Row],[Net Amt]]&lt;0,"Yes","No"))</f>
        <v/>
      </c>
      <c r="BL382" t="str">
        <f>IF(Table1[[#This Row],[Date]]="","",$C$3)</f>
        <v/>
      </c>
      <c r="BM382" t="str">
        <f>IF(Table1[[#This Row],[Date]]="","",-Table1[[#This Row],[Amount-1]])</f>
        <v/>
      </c>
      <c r="BO382" t="str">
        <f>IF(Table1[[#This Row],[Transaction Type]]="","",Table1[[#This Row],[Transaction Type]])</f>
        <v/>
      </c>
      <c r="BP382" t="str">
        <f>IF(Table1[[#This Row],[Instrument No.]]="","",Table1[[#This Row],[Instrument No.]])</f>
        <v/>
      </c>
      <c r="BQ382" t="str">
        <f>IF(Table1[[#This Row],[Instrument No.]]="","",Table1[[#This Row],[Amount-2]])</f>
        <v/>
      </c>
      <c r="BR382" t="str">
        <f>IF(Table1[[#This Row],[Instrument date]]="","",TEXT(Table1[[#This Row],[Instrument date]],"yyyymmdd"))</f>
        <v/>
      </c>
      <c r="BU382" s="48"/>
      <c r="BV382" s="48"/>
    </row>
    <row r="383" spans="1:74">
      <c r="A383" s="16">
        <f t="shared" si="5"/>
        <v>378</v>
      </c>
      <c r="B383" s="17"/>
      <c r="C383" s="57"/>
      <c r="D383" s="61"/>
      <c r="E383" s="61"/>
      <c r="F383" s="57"/>
      <c r="G383" s="18"/>
      <c r="H3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3" s="18"/>
      <c r="J383" s="18"/>
      <c r="K383" s="18"/>
      <c r="L383" s="18"/>
      <c r="M383" s="18"/>
      <c r="N383" s="51"/>
      <c r="O383" s="14">
        <f>IF(Table1[[#This Row],[Date]]="",COUNTA(B384:$B$1005),0)</f>
        <v>0</v>
      </c>
      <c r="P383" s="14">
        <f>IF(COUNTA(Table1[[#This Row],[Payments]:[Receipts]])=0,0,(IF(COUNTA(Table1[[#This Row],[Payments]:[Receipts]])&gt;1,1,0)))</f>
        <v>0</v>
      </c>
      <c r="Q383" s="14">
        <f>IF(Table1[[#This Row],[Date]]="",0,IF(AND(Table1[[#This Row],[Date]]&gt;=$Q$2,Table1[[#This Row],[Date]]&lt;=$Q$3),0,1))</f>
        <v>0</v>
      </c>
      <c r="R383" s="14">
        <f>IF(Table1[[#This Row],[Payments]]="",0,IF(ISNUMBER(Table1[[#This Row],[Payments]]),0,1))</f>
        <v>0</v>
      </c>
      <c r="S383" s="14">
        <f>IF(Table1[[#This Row],[Receipts]]="",0,IF(ISNUMBER(Table1[[#This Row],[Receipts]]),0,1))</f>
        <v>0</v>
      </c>
      <c r="T383" s="14">
        <f>IF(LEN(Table1[[#This Row],[Second Ledger]])&gt;0,IF(TYPE(VLOOKUP(Table1[[#This Row],[Second Ledger]],$CZ:$CZ,1,FALSE))=16,1,0),0)</f>
        <v>0</v>
      </c>
      <c r="U383" s="14">
        <f>IF(Table1[[#This Row],[Date]]="",0,IF(Table1[[#This Row],[Voucher Type]]&gt;0,IF(TYPE(VLOOKUP(Table1[[#This Row],[Voucher Type]],Table1[[#All],[Voucher Type Master]],1,FALSE))=16,1,0),0))</f>
        <v>0</v>
      </c>
      <c r="V3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3" s="14">
        <f>IF(LEN(Table1[[#This Row],[Cost Centre]])&gt;0,IF(TYPE(VLOOKUP(Table1[[#This Row],[Cost Centre]],$DA:$DA,1,FALSE))=16,1,0),0)</f>
        <v>0</v>
      </c>
      <c r="X383" s="14">
        <f>Table1[[#This Row],[Payments]]-Table1[[#This Row],[Receipts]]</f>
        <v>0</v>
      </c>
      <c r="Y383" s="14"/>
      <c r="Z383" s="14"/>
      <c r="AA383" s="14"/>
      <c r="AB383" s="13"/>
      <c r="AC383" s="39"/>
      <c r="AD383" s="39"/>
      <c r="AE383" s="39"/>
      <c r="AF383" s="39"/>
      <c r="AG383" s="42"/>
      <c r="AH3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3" t="str">
        <f>IF(Table1[[#This Row],[Date]]="","",TEXT(Table1[[#This Row],[Date]],"yyyymmdd"))</f>
        <v/>
      </c>
      <c r="AJ383" t="str">
        <f>Table1[[#This Row],[Date2]]</f>
        <v/>
      </c>
      <c r="AK383" t="str">
        <f>IF(Table1[[#This Row],[Date]]="","",Table1[[#This Row],[Voucher Type]])</f>
        <v/>
      </c>
      <c r="AL383" t="str">
        <f>IF(Table1[[#This Row],[Date]]="","",Table1[[#This Row],[Voucher No]])</f>
        <v/>
      </c>
      <c r="AM383" t="str">
        <f>IF(Table1[[#This Row],[Date]]="","",Table1[[#This Row],[Narration]])</f>
        <v/>
      </c>
      <c r="AN383" t="str">
        <f>IF(Table1[[#This Row],[Date]]="","","tallytools-voucherentry-adhjadhh-"&amp;$AH$1&amp;ROW())</f>
        <v/>
      </c>
      <c r="AO383" t="str">
        <f>IF(Table1[[#This Row],[Date]]="","",$AH$1)</f>
        <v/>
      </c>
      <c r="AP383"/>
      <c r="AQ383" t="str">
        <f>IF(Table1[[#This Row],[Date]]="","","No")</f>
        <v/>
      </c>
      <c r="AR383" t="str">
        <f>IF(Table1[[#This Row],[Date]]="","",IF(Table1[[#This Row],[Net Amt]]&lt;0,"No","Yes"))</f>
        <v/>
      </c>
      <c r="AS383" t="str">
        <f>IF(Table1[[#This Row],[Date]]="","",Table1[[#This Row],[Second Ledger]])</f>
        <v/>
      </c>
      <c r="AT383" t="str">
        <f>IF(Table1[[#This Row],[Date]]="","",IF(Table1[[#This Row],[DP-1]]="Yes",-(Table1[[#This Row],[Payments]]+Table1[[#This Row],[Receipts]]),Table1[[#This Row],[Payments]]+Table1[[#This Row],[Receipts]]))</f>
        <v/>
      </c>
      <c r="AU383"/>
      <c r="AV383" t="str">
        <f>IF(Table1[[#This Row],[Bill Ref No]]="","",Table1[[#This Row],[Bill Ref No]])</f>
        <v/>
      </c>
      <c r="AW383" t="str">
        <f>IF(Table1[[#This Row],[Bill ref name]]="","","New Ref")</f>
        <v/>
      </c>
      <c r="AX383" t="str">
        <f>IF(Table1[[#This Row],[Bill ref name]]="","",Table1[[#This Row],[Amount-1]])</f>
        <v/>
      </c>
      <c r="AY383"/>
      <c r="AZ383"/>
      <c r="BA383" t="str">
        <f>IF(Table1[[#This Row],[Cost Centre]]="","","Primary Cost Category")</f>
        <v/>
      </c>
      <c r="BB383" t="str">
        <f>IF(Table1[[#This Row],[Cost Centre]]="","",Table1[[#This Row],[DP-1]])</f>
        <v/>
      </c>
      <c r="BC383"/>
      <c r="BD383" t="str">
        <f>IF(Table1[[#This Row],[Cost Centre]]="","",Table1[[#This Row],[Cost Centre]])</f>
        <v/>
      </c>
      <c r="BE383" t="str">
        <f>IF(Table1[[#This Row],[Cost Centre]]="","",Table1[[#This Row],[Amount-1]])</f>
        <v/>
      </c>
      <c r="BF383"/>
      <c r="BG383"/>
      <c r="BH383"/>
      <c r="BI383"/>
      <c r="BJ383" t="str">
        <f>IF(Table1[[#This Row],[Date]]="","","No")</f>
        <v/>
      </c>
      <c r="BK383" t="str">
        <f>IF(Table1[[#This Row],[Date]]="","",IF(Table1[[#This Row],[Net Amt]]&lt;0,"Yes","No"))</f>
        <v/>
      </c>
      <c r="BL383" t="str">
        <f>IF(Table1[[#This Row],[Date]]="","",$C$3)</f>
        <v/>
      </c>
      <c r="BM383" t="str">
        <f>IF(Table1[[#This Row],[Date]]="","",-Table1[[#This Row],[Amount-1]])</f>
        <v/>
      </c>
      <c r="BO383" t="str">
        <f>IF(Table1[[#This Row],[Transaction Type]]="","",Table1[[#This Row],[Transaction Type]])</f>
        <v/>
      </c>
      <c r="BP383" t="str">
        <f>IF(Table1[[#This Row],[Instrument No.]]="","",Table1[[#This Row],[Instrument No.]])</f>
        <v/>
      </c>
      <c r="BQ383" t="str">
        <f>IF(Table1[[#This Row],[Instrument No.]]="","",Table1[[#This Row],[Amount-2]])</f>
        <v/>
      </c>
      <c r="BR383" t="str">
        <f>IF(Table1[[#This Row],[Instrument date]]="","",TEXT(Table1[[#This Row],[Instrument date]],"yyyymmdd"))</f>
        <v/>
      </c>
      <c r="BU383" s="48"/>
      <c r="BV383" s="48"/>
    </row>
    <row r="384" spans="1:74">
      <c r="A384" s="16">
        <f t="shared" si="5"/>
        <v>379</v>
      </c>
      <c r="B384" s="17"/>
      <c r="C384" s="57"/>
      <c r="D384" s="61"/>
      <c r="E384" s="61"/>
      <c r="F384" s="57"/>
      <c r="G384" s="18"/>
      <c r="H3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4" s="18"/>
      <c r="J384" s="18"/>
      <c r="K384" s="18"/>
      <c r="L384" s="18"/>
      <c r="M384" s="18"/>
      <c r="N384" s="51"/>
      <c r="O384" s="14">
        <f>IF(Table1[[#This Row],[Date]]="",COUNTA(B385:$B$1005),0)</f>
        <v>0</v>
      </c>
      <c r="P384" s="14">
        <f>IF(COUNTA(Table1[[#This Row],[Payments]:[Receipts]])=0,0,(IF(COUNTA(Table1[[#This Row],[Payments]:[Receipts]])&gt;1,1,0)))</f>
        <v>0</v>
      </c>
      <c r="Q384" s="14">
        <f>IF(Table1[[#This Row],[Date]]="",0,IF(AND(Table1[[#This Row],[Date]]&gt;=$Q$2,Table1[[#This Row],[Date]]&lt;=$Q$3),0,1))</f>
        <v>0</v>
      </c>
      <c r="R384" s="14">
        <f>IF(Table1[[#This Row],[Payments]]="",0,IF(ISNUMBER(Table1[[#This Row],[Payments]]),0,1))</f>
        <v>0</v>
      </c>
      <c r="S384" s="14">
        <f>IF(Table1[[#This Row],[Receipts]]="",0,IF(ISNUMBER(Table1[[#This Row],[Receipts]]),0,1))</f>
        <v>0</v>
      </c>
      <c r="T384" s="14">
        <f>IF(LEN(Table1[[#This Row],[Second Ledger]])&gt;0,IF(TYPE(VLOOKUP(Table1[[#This Row],[Second Ledger]],$CZ:$CZ,1,FALSE))=16,1,0),0)</f>
        <v>0</v>
      </c>
      <c r="U384" s="14">
        <f>IF(Table1[[#This Row],[Date]]="",0,IF(Table1[[#This Row],[Voucher Type]]&gt;0,IF(TYPE(VLOOKUP(Table1[[#This Row],[Voucher Type]],Table1[[#All],[Voucher Type Master]],1,FALSE))=16,1,0),0))</f>
        <v>0</v>
      </c>
      <c r="V3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4" s="14">
        <f>IF(LEN(Table1[[#This Row],[Cost Centre]])&gt;0,IF(TYPE(VLOOKUP(Table1[[#This Row],[Cost Centre]],$DA:$DA,1,FALSE))=16,1,0),0)</f>
        <v>0</v>
      </c>
      <c r="X384" s="14">
        <f>Table1[[#This Row],[Payments]]-Table1[[#This Row],[Receipts]]</f>
        <v>0</v>
      </c>
      <c r="Y384" s="14"/>
      <c r="Z384" s="14"/>
      <c r="AA384" s="14"/>
      <c r="AB384" s="13"/>
      <c r="AC384" s="39"/>
      <c r="AD384" s="39"/>
      <c r="AE384" s="39"/>
      <c r="AF384" s="39"/>
      <c r="AG384" s="42"/>
      <c r="AH3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4" t="str">
        <f>IF(Table1[[#This Row],[Date]]="","",TEXT(Table1[[#This Row],[Date]],"yyyymmdd"))</f>
        <v/>
      </c>
      <c r="AJ384" t="str">
        <f>Table1[[#This Row],[Date2]]</f>
        <v/>
      </c>
      <c r="AK384" t="str">
        <f>IF(Table1[[#This Row],[Date]]="","",Table1[[#This Row],[Voucher Type]])</f>
        <v/>
      </c>
      <c r="AL384" t="str">
        <f>IF(Table1[[#This Row],[Date]]="","",Table1[[#This Row],[Voucher No]])</f>
        <v/>
      </c>
      <c r="AM384" t="str">
        <f>IF(Table1[[#This Row],[Date]]="","",Table1[[#This Row],[Narration]])</f>
        <v/>
      </c>
      <c r="AN384" t="str">
        <f>IF(Table1[[#This Row],[Date]]="","","tallytools-voucherentry-adhjadhh-"&amp;$AH$1&amp;ROW())</f>
        <v/>
      </c>
      <c r="AO384" t="str">
        <f>IF(Table1[[#This Row],[Date]]="","",$AH$1)</f>
        <v/>
      </c>
      <c r="AP384"/>
      <c r="AQ384" t="str">
        <f>IF(Table1[[#This Row],[Date]]="","","No")</f>
        <v/>
      </c>
      <c r="AR384" t="str">
        <f>IF(Table1[[#This Row],[Date]]="","",IF(Table1[[#This Row],[Net Amt]]&lt;0,"No","Yes"))</f>
        <v/>
      </c>
      <c r="AS384" t="str">
        <f>IF(Table1[[#This Row],[Date]]="","",Table1[[#This Row],[Second Ledger]])</f>
        <v/>
      </c>
      <c r="AT384" t="str">
        <f>IF(Table1[[#This Row],[Date]]="","",IF(Table1[[#This Row],[DP-1]]="Yes",-(Table1[[#This Row],[Payments]]+Table1[[#This Row],[Receipts]]),Table1[[#This Row],[Payments]]+Table1[[#This Row],[Receipts]]))</f>
        <v/>
      </c>
      <c r="AU384"/>
      <c r="AV384" t="str">
        <f>IF(Table1[[#This Row],[Bill Ref No]]="","",Table1[[#This Row],[Bill Ref No]])</f>
        <v/>
      </c>
      <c r="AW384" t="str">
        <f>IF(Table1[[#This Row],[Bill ref name]]="","","New Ref")</f>
        <v/>
      </c>
      <c r="AX384" t="str">
        <f>IF(Table1[[#This Row],[Bill ref name]]="","",Table1[[#This Row],[Amount-1]])</f>
        <v/>
      </c>
      <c r="AY384"/>
      <c r="AZ384"/>
      <c r="BA384" t="str">
        <f>IF(Table1[[#This Row],[Cost Centre]]="","","Primary Cost Category")</f>
        <v/>
      </c>
      <c r="BB384" t="str">
        <f>IF(Table1[[#This Row],[Cost Centre]]="","",Table1[[#This Row],[DP-1]])</f>
        <v/>
      </c>
      <c r="BC384"/>
      <c r="BD384" t="str">
        <f>IF(Table1[[#This Row],[Cost Centre]]="","",Table1[[#This Row],[Cost Centre]])</f>
        <v/>
      </c>
      <c r="BE384" t="str">
        <f>IF(Table1[[#This Row],[Cost Centre]]="","",Table1[[#This Row],[Amount-1]])</f>
        <v/>
      </c>
      <c r="BF384"/>
      <c r="BG384"/>
      <c r="BH384"/>
      <c r="BI384"/>
      <c r="BJ384" t="str">
        <f>IF(Table1[[#This Row],[Date]]="","","No")</f>
        <v/>
      </c>
      <c r="BK384" t="str">
        <f>IF(Table1[[#This Row],[Date]]="","",IF(Table1[[#This Row],[Net Amt]]&lt;0,"Yes","No"))</f>
        <v/>
      </c>
      <c r="BL384" t="str">
        <f>IF(Table1[[#This Row],[Date]]="","",$C$3)</f>
        <v/>
      </c>
      <c r="BM384" t="str">
        <f>IF(Table1[[#This Row],[Date]]="","",-Table1[[#This Row],[Amount-1]])</f>
        <v/>
      </c>
      <c r="BO384" t="str">
        <f>IF(Table1[[#This Row],[Transaction Type]]="","",Table1[[#This Row],[Transaction Type]])</f>
        <v/>
      </c>
      <c r="BP384" t="str">
        <f>IF(Table1[[#This Row],[Instrument No.]]="","",Table1[[#This Row],[Instrument No.]])</f>
        <v/>
      </c>
      <c r="BQ384" t="str">
        <f>IF(Table1[[#This Row],[Instrument No.]]="","",Table1[[#This Row],[Amount-2]])</f>
        <v/>
      </c>
      <c r="BR384" t="str">
        <f>IF(Table1[[#This Row],[Instrument date]]="","",TEXT(Table1[[#This Row],[Instrument date]],"yyyymmdd"))</f>
        <v/>
      </c>
      <c r="BU384" s="48"/>
      <c r="BV384" s="48"/>
    </row>
    <row r="385" spans="1:74">
      <c r="A385" s="16">
        <f t="shared" si="5"/>
        <v>380</v>
      </c>
      <c r="B385" s="17"/>
      <c r="C385" s="57"/>
      <c r="D385" s="61"/>
      <c r="E385" s="61"/>
      <c r="F385" s="57"/>
      <c r="G385" s="18"/>
      <c r="H3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5" s="18"/>
      <c r="J385" s="18"/>
      <c r="K385" s="18"/>
      <c r="L385" s="18"/>
      <c r="M385" s="18"/>
      <c r="N385" s="51"/>
      <c r="O385" s="14">
        <f>IF(Table1[[#This Row],[Date]]="",COUNTA(B386:$B$1005),0)</f>
        <v>0</v>
      </c>
      <c r="P385" s="14">
        <f>IF(COUNTA(Table1[[#This Row],[Payments]:[Receipts]])=0,0,(IF(COUNTA(Table1[[#This Row],[Payments]:[Receipts]])&gt;1,1,0)))</f>
        <v>0</v>
      </c>
      <c r="Q385" s="14">
        <f>IF(Table1[[#This Row],[Date]]="",0,IF(AND(Table1[[#This Row],[Date]]&gt;=$Q$2,Table1[[#This Row],[Date]]&lt;=$Q$3),0,1))</f>
        <v>0</v>
      </c>
      <c r="R385" s="14">
        <f>IF(Table1[[#This Row],[Payments]]="",0,IF(ISNUMBER(Table1[[#This Row],[Payments]]),0,1))</f>
        <v>0</v>
      </c>
      <c r="S385" s="14">
        <f>IF(Table1[[#This Row],[Receipts]]="",0,IF(ISNUMBER(Table1[[#This Row],[Receipts]]),0,1))</f>
        <v>0</v>
      </c>
      <c r="T385" s="14">
        <f>IF(LEN(Table1[[#This Row],[Second Ledger]])&gt;0,IF(TYPE(VLOOKUP(Table1[[#This Row],[Second Ledger]],$CZ:$CZ,1,FALSE))=16,1,0),0)</f>
        <v>0</v>
      </c>
      <c r="U385" s="14">
        <f>IF(Table1[[#This Row],[Date]]="",0,IF(Table1[[#This Row],[Voucher Type]]&gt;0,IF(TYPE(VLOOKUP(Table1[[#This Row],[Voucher Type]],Table1[[#All],[Voucher Type Master]],1,FALSE))=16,1,0),0))</f>
        <v>0</v>
      </c>
      <c r="V3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5" s="14">
        <f>IF(LEN(Table1[[#This Row],[Cost Centre]])&gt;0,IF(TYPE(VLOOKUP(Table1[[#This Row],[Cost Centre]],$DA:$DA,1,FALSE))=16,1,0),0)</f>
        <v>0</v>
      </c>
      <c r="X385" s="14">
        <f>Table1[[#This Row],[Payments]]-Table1[[#This Row],[Receipts]]</f>
        <v>0</v>
      </c>
      <c r="Y385" s="14"/>
      <c r="Z385" s="14"/>
      <c r="AA385" s="14"/>
      <c r="AB385" s="13"/>
      <c r="AC385" s="39"/>
      <c r="AD385" s="39"/>
      <c r="AE385" s="39"/>
      <c r="AF385" s="39"/>
      <c r="AG385" s="42"/>
      <c r="AH3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5" t="str">
        <f>IF(Table1[[#This Row],[Date]]="","",TEXT(Table1[[#This Row],[Date]],"yyyymmdd"))</f>
        <v/>
      </c>
      <c r="AJ385" t="str">
        <f>Table1[[#This Row],[Date2]]</f>
        <v/>
      </c>
      <c r="AK385" t="str">
        <f>IF(Table1[[#This Row],[Date]]="","",Table1[[#This Row],[Voucher Type]])</f>
        <v/>
      </c>
      <c r="AL385" t="str">
        <f>IF(Table1[[#This Row],[Date]]="","",Table1[[#This Row],[Voucher No]])</f>
        <v/>
      </c>
      <c r="AM385" t="str">
        <f>IF(Table1[[#This Row],[Date]]="","",Table1[[#This Row],[Narration]])</f>
        <v/>
      </c>
      <c r="AN385" t="str">
        <f>IF(Table1[[#This Row],[Date]]="","","tallytools-voucherentry-adhjadhh-"&amp;$AH$1&amp;ROW())</f>
        <v/>
      </c>
      <c r="AO385" t="str">
        <f>IF(Table1[[#This Row],[Date]]="","",$AH$1)</f>
        <v/>
      </c>
      <c r="AP385"/>
      <c r="AQ385" t="str">
        <f>IF(Table1[[#This Row],[Date]]="","","No")</f>
        <v/>
      </c>
      <c r="AR385" t="str">
        <f>IF(Table1[[#This Row],[Date]]="","",IF(Table1[[#This Row],[Net Amt]]&lt;0,"No","Yes"))</f>
        <v/>
      </c>
      <c r="AS385" t="str">
        <f>IF(Table1[[#This Row],[Date]]="","",Table1[[#This Row],[Second Ledger]])</f>
        <v/>
      </c>
      <c r="AT385" t="str">
        <f>IF(Table1[[#This Row],[Date]]="","",IF(Table1[[#This Row],[DP-1]]="Yes",-(Table1[[#This Row],[Payments]]+Table1[[#This Row],[Receipts]]),Table1[[#This Row],[Payments]]+Table1[[#This Row],[Receipts]]))</f>
        <v/>
      </c>
      <c r="AU385"/>
      <c r="AV385" t="str">
        <f>IF(Table1[[#This Row],[Bill Ref No]]="","",Table1[[#This Row],[Bill Ref No]])</f>
        <v/>
      </c>
      <c r="AW385" t="str">
        <f>IF(Table1[[#This Row],[Bill ref name]]="","","New Ref")</f>
        <v/>
      </c>
      <c r="AX385" t="str">
        <f>IF(Table1[[#This Row],[Bill ref name]]="","",Table1[[#This Row],[Amount-1]])</f>
        <v/>
      </c>
      <c r="AY385"/>
      <c r="AZ385"/>
      <c r="BA385" t="str">
        <f>IF(Table1[[#This Row],[Cost Centre]]="","","Primary Cost Category")</f>
        <v/>
      </c>
      <c r="BB385" t="str">
        <f>IF(Table1[[#This Row],[Cost Centre]]="","",Table1[[#This Row],[DP-1]])</f>
        <v/>
      </c>
      <c r="BC385"/>
      <c r="BD385" t="str">
        <f>IF(Table1[[#This Row],[Cost Centre]]="","",Table1[[#This Row],[Cost Centre]])</f>
        <v/>
      </c>
      <c r="BE385" t="str">
        <f>IF(Table1[[#This Row],[Cost Centre]]="","",Table1[[#This Row],[Amount-1]])</f>
        <v/>
      </c>
      <c r="BF385"/>
      <c r="BG385"/>
      <c r="BH385"/>
      <c r="BI385"/>
      <c r="BJ385" t="str">
        <f>IF(Table1[[#This Row],[Date]]="","","No")</f>
        <v/>
      </c>
      <c r="BK385" t="str">
        <f>IF(Table1[[#This Row],[Date]]="","",IF(Table1[[#This Row],[Net Amt]]&lt;0,"Yes","No"))</f>
        <v/>
      </c>
      <c r="BL385" t="str">
        <f>IF(Table1[[#This Row],[Date]]="","",$C$3)</f>
        <v/>
      </c>
      <c r="BM385" t="str">
        <f>IF(Table1[[#This Row],[Date]]="","",-Table1[[#This Row],[Amount-1]])</f>
        <v/>
      </c>
      <c r="BO385" t="str">
        <f>IF(Table1[[#This Row],[Transaction Type]]="","",Table1[[#This Row],[Transaction Type]])</f>
        <v/>
      </c>
      <c r="BP385" t="str">
        <f>IF(Table1[[#This Row],[Instrument No.]]="","",Table1[[#This Row],[Instrument No.]])</f>
        <v/>
      </c>
      <c r="BQ385" t="str">
        <f>IF(Table1[[#This Row],[Instrument No.]]="","",Table1[[#This Row],[Amount-2]])</f>
        <v/>
      </c>
      <c r="BR385" t="str">
        <f>IF(Table1[[#This Row],[Instrument date]]="","",TEXT(Table1[[#This Row],[Instrument date]],"yyyymmdd"))</f>
        <v/>
      </c>
      <c r="BU385" s="48"/>
      <c r="BV385" s="48"/>
    </row>
    <row r="386" spans="1:74">
      <c r="A386" s="16">
        <f t="shared" si="5"/>
        <v>381</v>
      </c>
      <c r="B386" s="17"/>
      <c r="C386" s="57"/>
      <c r="D386" s="61"/>
      <c r="E386" s="61"/>
      <c r="F386" s="57"/>
      <c r="G386" s="18"/>
      <c r="H3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6" s="18"/>
      <c r="J386" s="18"/>
      <c r="K386" s="18"/>
      <c r="L386" s="18"/>
      <c r="M386" s="18"/>
      <c r="N386" s="51"/>
      <c r="O386" s="14">
        <f>IF(Table1[[#This Row],[Date]]="",COUNTA(B387:$B$1005),0)</f>
        <v>0</v>
      </c>
      <c r="P386" s="14">
        <f>IF(COUNTA(Table1[[#This Row],[Payments]:[Receipts]])=0,0,(IF(COUNTA(Table1[[#This Row],[Payments]:[Receipts]])&gt;1,1,0)))</f>
        <v>0</v>
      </c>
      <c r="Q386" s="14">
        <f>IF(Table1[[#This Row],[Date]]="",0,IF(AND(Table1[[#This Row],[Date]]&gt;=$Q$2,Table1[[#This Row],[Date]]&lt;=$Q$3),0,1))</f>
        <v>0</v>
      </c>
      <c r="R386" s="14">
        <f>IF(Table1[[#This Row],[Payments]]="",0,IF(ISNUMBER(Table1[[#This Row],[Payments]]),0,1))</f>
        <v>0</v>
      </c>
      <c r="S386" s="14">
        <f>IF(Table1[[#This Row],[Receipts]]="",0,IF(ISNUMBER(Table1[[#This Row],[Receipts]]),0,1))</f>
        <v>0</v>
      </c>
      <c r="T386" s="14">
        <f>IF(LEN(Table1[[#This Row],[Second Ledger]])&gt;0,IF(TYPE(VLOOKUP(Table1[[#This Row],[Second Ledger]],$CZ:$CZ,1,FALSE))=16,1,0),0)</f>
        <v>0</v>
      </c>
      <c r="U386" s="14">
        <f>IF(Table1[[#This Row],[Date]]="",0,IF(Table1[[#This Row],[Voucher Type]]&gt;0,IF(TYPE(VLOOKUP(Table1[[#This Row],[Voucher Type]],Table1[[#All],[Voucher Type Master]],1,FALSE))=16,1,0),0))</f>
        <v>0</v>
      </c>
      <c r="V3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6" s="14">
        <f>IF(LEN(Table1[[#This Row],[Cost Centre]])&gt;0,IF(TYPE(VLOOKUP(Table1[[#This Row],[Cost Centre]],$DA:$DA,1,FALSE))=16,1,0),0)</f>
        <v>0</v>
      </c>
      <c r="X386" s="14">
        <f>Table1[[#This Row],[Payments]]-Table1[[#This Row],[Receipts]]</f>
        <v>0</v>
      </c>
      <c r="Y386" s="14"/>
      <c r="Z386" s="14"/>
      <c r="AA386" s="14"/>
      <c r="AB386" s="13"/>
      <c r="AC386" s="39"/>
      <c r="AD386" s="39"/>
      <c r="AE386" s="39"/>
      <c r="AF386" s="39"/>
      <c r="AG386" s="42"/>
      <c r="AH3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6" t="str">
        <f>IF(Table1[[#This Row],[Date]]="","",TEXT(Table1[[#This Row],[Date]],"yyyymmdd"))</f>
        <v/>
      </c>
      <c r="AJ386" t="str">
        <f>Table1[[#This Row],[Date2]]</f>
        <v/>
      </c>
      <c r="AK386" t="str">
        <f>IF(Table1[[#This Row],[Date]]="","",Table1[[#This Row],[Voucher Type]])</f>
        <v/>
      </c>
      <c r="AL386" t="str">
        <f>IF(Table1[[#This Row],[Date]]="","",Table1[[#This Row],[Voucher No]])</f>
        <v/>
      </c>
      <c r="AM386" t="str">
        <f>IF(Table1[[#This Row],[Date]]="","",Table1[[#This Row],[Narration]])</f>
        <v/>
      </c>
      <c r="AN386" t="str">
        <f>IF(Table1[[#This Row],[Date]]="","","tallytools-voucherentry-adhjadhh-"&amp;$AH$1&amp;ROW())</f>
        <v/>
      </c>
      <c r="AO386" t="str">
        <f>IF(Table1[[#This Row],[Date]]="","",$AH$1)</f>
        <v/>
      </c>
      <c r="AP386"/>
      <c r="AQ386" t="str">
        <f>IF(Table1[[#This Row],[Date]]="","","No")</f>
        <v/>
      </c>
      <c r="AR386" t="str">
        <f>IF(Table1[[#This Row],[Date]]="","",IF(Table1[[#This Row],[Net Amt]]&lt;0,"No","Yes"))</f>
        <v/>
      </c>
      <c r="AS386" t="str">
        <f>IF(Table1[[#This Row],[Date]]="","",Table1[[#This Row],[Second Ledger]])</f>
        <v/>
      </c>
      <c r="AT386" t="str">
        <f>IF(Table1[[#This Row],[Date]]="","",IF(Table1[[#This Row],[DP-1]]="Yes",-(Table1[[#This Row],[Payments]]+Table1[[#This Row],[Receipts]]),Table1[[#This Row],[Payments]]+Table1[[#This Row],[Receipts]]))</f>
        <v/>
      </c>
      <c r="AU386"/>
      <c r="AV386" t="str">
        <f>IF(Table1[[#This Row],[Bill Ref No]]="","",Table1[[#This Row],[Bill Ref No]])</f>
        <v/>
      </c>
      <c r="AW386" t="str">
        <f>IF(Table1[[#This Row],[Bill ref name]]="","","New Ref")</f>
        <v/>
      </c>
      <c r="AX386" t="str">
        <f>IF(Table1[[#This Row],[Bill ref name]]="","",Table1[[#This Row],[Amount-1]])</f>
        <v/>
      </c>
      <c r="AY386"/>
      <c r="AZ386"/>
      <c r="BA386" t="str">
        <f>IF(Table1[[#This Row],[Cost Centre]]="","","Primary Cost Category")</f>
        <v/>
      </c>
      <c r="BB386" t="str">
        <f>IF(Table1[[#This Row],[Cost Centre]]="","",Table1[[#This Row],[DP-1]])</f>
        <v/>
      </c>
      <c r="BC386"/>
      <c r="BD386" t="str">
        <f>IF(Table1[[#This Row],[Cost Centre]]="","",Table1[[#This Row],[Cost Centre]])</f>
        <v/>
      </c>
      <c r="BE386" t="str">
        <f>IF(Table1[[#This Row],[Cost Centre]]="","",Table1[[#This Row],[Amount-1]])</f>
        <v/>
      </c>
      <c r="BF386"/>
      <c r="BG386"/>
      <c r="BH386"/>
      <c r="BI386"/>
      <c r="BJ386" t="str">
        <f>IF(Table1[[#This Row],[Date]]="","","No")</f>
        <v/>
      </c>
      <c r="BK386" t="str">
        <f>IF(Table1[[#This Row],[Date]]="","",IF(Table1[[#This Row],[Net Amt]]&lt;0,"Yes","No"))</f>
        <v/>
      </c>
      <c r="BL386" t="str">
        <f>IF(Table1[[#This Row],[Date]]="","",$C$3)</f>
        <v/>
      </c>
      <c r="BM386" t="str">
        <f>IF(Table1[[#This Row],[Date]]="","",-Table1[[#This Row],[Amount-1]])</f>
        <v/>
      </c>
      <c r="BO386" t="str">
        <f>IF(Table1[[#This Row],[Transaction Type]]="","",Table1[[#This Row],[Transaction Type]])</f>
        <v/>
      </c>
      <c r="BP386" t="str">
        <f>IF(Table1[[#This Row],[Instrument No.]]="","",Table1[[#This Row],[Instrument No.]])</f>
        <v/>
      </c>
      <c r="BQ386" t="str">
        <f>IF(Table1[[#This Row],[Instrument No.]]="","",Table1[[#This Row],[Amount-2]])</f>
        <v/>
      </c>
      <c r="BR386" t="str">
        <f>IF(Table1[[#This Row],[Instrument date]]="","",TEXT(Table1[[#This Row],[Instrument date]],"yyyymmdd"))</f>
        <v/>
      </c>
      <c r="BU386" s="48"/>
      <c r="BV386" s="48"/>
    </row>
    <row r="387" spans="1:74">
      <c r="A387" s="16">
        <f t="shared" si="5"/>
        <v>382</v>
      </c>
      <c r="B387" s="17"/>
      <c r="C387" s="57"/>
      <c r="D387" s="61"/>
      <c r="E387" s="61"/>
      <c r="F387" s="57"/>
      <c r="G387" s="18"/>
      <c r="H3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7" s="18"/>
      <c r="J387" s="18"/>
      <c r="K387" s="18"/>
      <c r="L387" s="18"/>
      <c r="M387" s="18"/>
      <c r="N387" s="51"/>
      <c r="O387" s="14">
        <f>IF(Table1[[#This Row],[Date]]="",COUNTA(B388:$B$1005),0)</f>
        <v>0</v>
      </c>
      <c r="P387" s="14">
        <f>IF(COUNTA(Table1[[#This Row],[Payments]:[Receipts]])=0,0,(IF(COUNTA(Table1[[#This Row],[Payments]:[Receipts]])&gt;1,1,0)))</f>
        <v>0</v>
      </c>
      <c r="Q387" s="14">
        <f>IF(Table1[[#This Row],[Date]]="",0,IF(AND(Table1[[#This Row],[Date]]&gt;=$Q$2,Table1[[#This Row],[Date]]&lt;=$Q$3),0,1))</f>
        <v>0</v>
      </c>
      <c r="R387" s="14">
        <f>IF(Table1[[#This Row],[Payments]]="",0,IF(ISNUMBER(Table1[[#This Row],[Payments]]),0,1))</f>
        <v>0</v>
      </c>
      <c r="S387" s="14">
        <f>IF(Table1[[#This Row],[Receipts]]="",0,IF(ISNUMBER(Table1[[#This Row],[Receipts]]),0,1))</f>
        <v>0</v>
      </c>
      <c r="T387" s="14">
        <f>IF(LEN(Table1[[#This Row],[Second Ledger]])&gt;0,IF(TYPE(VLOOKUP(Table1[[#This Row],[Second Ledger]],$CZ:$CZ,1,FALSE))=16,1,0),0)</f>
        <v>0</v>
      </c>
      <c r="U387" s="14">
        <f>IF(Table1[[#This Row],[Date]]="",0,IF(Table1[[#This Row],[Voucher Type]]&gt;0,IF(TYPE(VLOOKUP(Table1[[#This Row],[Voucher Type]],Table1[[#All],[Voucher Type Master]],1,FALSE))=16,1,0),0))</f>
        <v>0</v>
      </c>
      <c r="V3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7" s="14">
        <f>IF(LEN(Table1[[#This Row],[Cost Centre]])&gt;0,IF(TYPE(VLOOKUP(Table1[[#This Row],[Cost Centre]],$DA:$DA,1,FALSE))=16,1,0),0)</f>
        <v>0</v>
      </c>
      <c r="X387" s="14">
        <f>Table1[[#This Row],[Payments]]-Table1[[#This Row],[Receipts]]</f>
        <v>0</v>
      </c>
      <c r="Y387" s="14"/>
      <c r="Z387" s="14"/>
      <c r="AA387" s="14"/>
      <c r="AB387" s="13"/>
      <c r="AC387" s="39"/>
      <c r="AD387" s="39"/>
      <c r="AE387" s="39"/>
      <c r="AF387" s="39"/>
      <c r="AG387" s="42"/>
      <c r="AH3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7" t="str">
        <f>IF(Table1[[#This Row],[Date]]="","",TEXT(Table1[[#This Row],[Date]],"yyyymmdd"))</f>
        <v/>
      </c>
      <c r="AJ387" t="str">
        <f>Table1[[#This Row],[Date2]]</f>
        <v/>
      </c>
      <c r="AK387" t="str">
        <f>IF(Table1[[#This Row],[Date]]="","",Table1[[#This Row],[Voucher Type]])</f>
        <v/>
      </c>
      <c r="AL387" t="str">
        <f>IF(Table1[[#This Row],[Date]]="","",Table1[[#This Row],[Voucher No]])</f>
        <v/>
      </c>
      <c r="AM387" t="str">
        <f>IF(Table1[[#This Row],[Date]]="","",Table1[[#This Row],[Narration]])</f>
        <v/>
      </c>
      <c r="AN387" t="str">
        <f>IF(Table1[[#This Row],[Date]]="","","tallytools-voucherentry-adhjadhh-"&amp;$AH$1&amp;ROW())</f>
        <v/>
      </c>
      <c r="AO387" t="str">
        <f>IF(Table1[[#This Row],[Date]]="","",$AH$1)</f>
        <v/>
      </c>
      <c r="AP387"/>
      <c r="AQ387" t="str">
        <f>IF(Table1[[#This Row],[Date]]="","","No")</f>
        <v/>
      </c>
      <c r="AR387" t="str">
        <f>IF(Table1[[#This Row],[Date]]="","",IF(Table1[[#This Row],[Net Amt]]&lt;0,"No","Yes"))</f>
        <v/>
      </c>
      <c r="AS387" t="str">
        <f>IF(Table1[[#This Row],[Date]]="","",Table1[[#This Row],[Second Ledger]])</f>
        <v/>
      </c>
      <c r="AT387" t="str">
        <f>IF(Table1[[#This Row],[Date]]="","",IF(Table1[[#This Row],[DP-1]]="Yes",-(Table1[[#This Row],[Payments]]+Table1[[#This Row],[Receipts]]),Table1[[#This Row],[Payments]]+Table1[[#This Row],[Receipts]]))</f>
        <v/>
      </c>
      <c r="AU387"/>
      <c r="AV387" t="str">
        <f>IF(Table1[[#This Row],[Bill Ref No]]="","",Table1[[#This Row],[Bill Ref No]])</f>
        <v/>
      </c>
      <c r="AW387" t="str">
        <f>IF(Table1[[#This Row],[Bill ref name]]="","","New Ref")</f>
        <v/>
      </c>
      <c r="AX387" t="str">
        <f>IF(Table1[[#This Row],[Bill ref name]]="","",Table1[[#This Row],[Amount-1]])</f>
        <v/>
      </c>
      <c r="AY387"/>
      <c r="AZ387"/>
      <c r="BA387" t="str">
        <f>IF(Table1[[#This Row],[Cost Centre]]="","","Primary Cost Category")</f>
        <v/>
      </c>
      <c r="BB387" t="str">
        <f>IF(Table1[[#This Row],[Cost Centre]]="","",Table1[[#This Row],[DP-1]])</f>
        <v/>
      </c>
      <c r="BC387"/>
      <c r="BD387" t="str">
        <f>IF(Table1[[#This Row],[Cost Centre]]="","",Table1[[#This Row],[Cost Centre]])</f>
        <v/>
      </c>
      <c r="BE387" t="str">
        <f>IF(Table1[[#This Row],[Cost Centre]]="","",Table1[[#This Row],[Amount-1]])</f>
        <v/>
      </c>
      <c r="BF387"/>
      <c r="BG387"/>
      <c r="BH387"/>
      <c r="BI387"/>
      <c r="BJ387" t="str">
        <f>IF(Table1[[#This Row],[Date]]="","","No")</f>
        <v/>
      </c>
      <c r="BK387" t="str">
        <f>IF(Table1[[#This Row],[Date]]="","",IF(Table1[[#This Row],[Net Amt]]&lt;0,"Yes","No"))</f>
        <v/>
      </c>
      <c r="BL387" t="str">
        <f>IF(Table1[[#This Row],[Date]]="","",$C$3)</f>
        <v/>
      </c>
      <c r="BM387" t="str">
        <f>IF(Table1[[#This Row],[Date]]="","",-Table1[[#This Row],[Amount-1]])</f>
        <v/>
      </c>
      <c r="BO387" t="str">
        <f>IF(Table1[[#This Row],[Transaction Type]]="","",Table1[[#This Row],[Transaction Type]])</f>
        <v/>
      </c>
      <c r="BP387" t="str">
        <f>IF(Table1[[#This Row],[Instrument No.]]="","",Table1[[#This Row],[Instrument No.]])</f>
        <v/>
      </c>
      <c r="BQ387" t="str">
        <f>IF(Table1[[#This Row],[Instrument No.]]="","",Table1[[#This Row],[Amount-2]])</f>
        <v/>
      </c>
      <c r="BR387" t="str">
        <f>IF(Table1[[#This Row],[Instrument date]]="","",TEXT(Table1[[#This Row],[Instrument date]],"yyyymmdd"))</f>
        <v/>
      </c>
      <c r="BU387" s="48"/>
      <c r="BV387" s="48"/>
    </row>
    <row r="388" spans="1:74">
      <c r="A388" s="16">
        <f t="shared" si="5"/>
        <v>383</v>
      </c>
      <c r="B388" s="17"/>
      <c r="C388" s="57"/>
      <c r="D388" s="61"/>
      <c r="E388" s="61"/>
      <c r="F388" s="57"/>
      <c r="G388" s="18"/>
      <c r="H3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8" s="18"/>
      <c r="J388" s="18"/>
      <c r="K388" s="18"/>
      <c r="L388" s="18"/>
      <c r="M388" s="18"/>
      <c r="N388" s="51"/>
      <c r="O388" s="14">
        <f>IF(Table1[[#This Row],[Date]]="",COUNTA(B389:$B$1005),0)</f>
        <v>0</v>
      </c>
      <c r="P388" s="14">
        <f>IF(COUNTA(Table1[[#This Row],[Payments]:[Receipts]])=0,0,(IF(COUNTA(Table1[[#This Row],[Payments]:[Receipts]])&gt;1,1,0)))</f>
        <v>0</v>
      </c>
      <c r="Q388" s="14">
        <f>IF(Table1[[#This Row],[Date]]="",0,IF(AND(Table1[[#This Row],[Date]]&gt;=$Q$2,Table1[[#This Row],[Date]]&lt;=$Q$3),0,1))</f>
        <v>0</v>
      </c>
      <c r="R388" s="14">
        <f>IF(Table1[[#This Row],[Payments]]="",0,IF(ISNUMBER(Table1[[#This Row],[Payments]]),0,1))</f>
        <v>0</v>
      </c>
      <c r="S388" s="14">
        <f>IF(Table1[[#This Row],[Receipts]]="",0,IF(ISNUMBER(Table1[[#This Row],[Receipts]]),0,1))</f>
        <v>0</v>
      </c>
      <c r="T388" s="14">
        <f>IF(LEN(Table1[[#This Row],[Second Ledger]])&gt;0,IF(TYPE(VLOOKUP(Table1[[#This Row],[Second Ledger]],$CZ:$CZ,1,FALSE))=16,1,0),0)</f>
        <v>0</v>
      </c>
      <c r="U388" s="14">
        <f>IF(Table1[[#This Row],[Date]]="",0,IF(Table1[[#This Row],[Voucher Type]]&gt;0,IF(TYPE(VLOOKUP(Table1[[#This Row],[Voucher Type]],Table1[[#All],[Voucher Type Master]],1,FALSE))=16,1,0),0))</f>
        <v>0</v>
      </c>
      <c r="V3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8" s="14">
        <f>IF(LEN(Table1[[#This Row],[Cost Centre]])&gt;0,IF(TYPE(VLOOKUP(Table1[[#This Row],[Cost Centre]],$DA:$DA,1,FALSE))=16,1,0),0)</f>
        <v>0</v>
      </c>
      <c r="X388" s="14">
        <f>Table1[[#This Row],[Payments]]-Table1[[#This Row],[Receipts]]</f>
        <v>0</v>
      </c>
      <c r="Y388" s="14"/>
      <c r="Z388" s="14"/>
      <c r="AA388" s="14"/>
      <c r="AB388" s="13"/>
      <c r="AC388" s="39"/>
      <c r="AD388" s="39"/>
      <c r="AE388" s="39"/>
      <c r="AF388" s="39"/>
      <c r="AG388" s="42"/>
      <c r="AH3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8" t="str">
        <f>IF(Table1[[#This Row],[Date]]="","",TEXT(Table1[[#This Row],[Date]],"yyyymmdd"))</f>
        <v/>
      </c>
      <c r="AJ388" t="str">
        <f>Table1[[#This Row],[Date2]]</f>
        <v/>
      </c>
      <c r="AK388" t="str">
        <f>IF(Table1[[#This Row],[Date]]="","",Table1[[#This Row],[Voucher Type]])</f>
        <v/>
      </c>
      <c r="AL388" t="str">
        <f>IF(Table1[[#This Row],[Date]]="","",Table1[[#This Row],[Voucher No]])</f>
        <v/>
      </c>
      <c r="AM388" t="str">
        <f>IF(Table1[[#This Row],[Date]]="","",Table1[[#This Row],[Narration]])</f>
        <v/>
      </c>
      <c r="AN388" t="str">
        <f>IF(Table1[[#This Row],[Date]]="","","tallytools-voucherentry-adhjadhh-"&amp;$AH$1&amp;ROW())</f>
        <v/>
      </c>
      <c r="AO388" t="str">
        <f>IF(Table1[[#This Row],[Date]]="","",$AH$1)</f>
        <v/>
      </c>
      <c r="AP388"/>
      <c r="AQ388" t="str">
        <f>IF(Table1[[#This Row],[Date]]="","","No")</f>
        <v/>
      </c>
      <c r="AR388" t="str">
        <f>IF(Table1[[#This Row],[Date]]="","",IF(Table1[[#This Row],[Net Amt]]&lt;0,"No","Yes"))</f>
        <v/>
      </c>
      <c r="AS388" t="str">
        <f>IF(Table1[[#This Row],[Date]]="","",Table1[[#This Row],[Second Ledger]])</f>
        <v/>
      </c>
      <c r="AT388" t="str">
        <f>IF(Table1[[#This Row],[Date]]="","",IF(Table1[[#This Row],[DP-1]]="Yes",-(Table1[[#This Row],[Payments]]+Table1[[#This Row],[Receipts]]),Table1[[#This Row],[Payments]]+Table1[[#This Row],[Receipts]]))</f>
        <v/>
      </c>
      <c r="AU388"/>
      <c r="AV388" t="str">
        <f>IF(Table1[[#This Row],[Bill Ref No]]="","",Table1[[#This Row],[Bill Ref No]])</f>
        <v/>
      </c>
      <c r="AW388" t="str">
        <f>IF(Table1[[#This Row],[Bill ref name]]="","","New Ref")</f>
        <v/>
      </c>
      <c r="AX388" t="str">
        <f>IF(Table1[[#This Row],[Bill ref name]]="","",Table1[[#This Row],[Amount-1]])</f>
        <v/>
      </c>
      <c r="AY388"/>
      <c r="AZ388"/>
      <c r="BA388" t="str">
        <f>IF(Table1[[#This Row],[Cost Centre]]="","","Primary Cost Category")</f>
        <v/>
      </c>
      <c r="BB388" t="str">
        <f>IF(Table1[[#This Row],[Cost Centre]]="","",Table1[[#This Row],[DP-1]])</f>
        <v/>
      </c>
      <c r="BC388"/>
      <c r="BD388" t="str">
        <f>IF(Table1[[#This Row],[Cost Centre]]="","",Table1[[#This Row],[Cost Centre]])</f>
        <v/>
      </c>
      <c r="BE388" t="str">
        <f>IF(Table1[[#This Row],[Cost Centre]]="","",Table1[[#This Row],[Amount-1]])</f>
        <v/>
      </c>
      <c r="BF388"/>
      <c r="BG388"/>
      <c r="BH388"/>
      <c r="BI388"/>
      <c r="BJ388" t="str">
        <f>IF(Table1[[#This Row],[Date]]="","","No")</f>
        <v/>
      </c>
      <c r="BK388" t="str">
        <f>IF(Table1[[#This Row],[Date]]="","",IF(Table1[[#This Row],[Net Amt]]&lt;0,"Yes","No"))</f>
        <v/>
      </c>
      <c r="BL388" t="str">
        <f>IF(Table1[[#This Row],[Date]]="","",$C$3)</f>
        <v/>
      </c>
      <c r="BM388" t="str">
        <f>IF(Table1[[#This Row],[Date]]="","",-Table1[[#This Row],[Amount-1]])</f>
        <v/>
      </c>
      <c r="BO388" t="str">
        <f>IF(Table1[[#This Row],[Transaction Type]]="","",Table1[[#This Row],[Transaction Type]])</f>
        <v/>
      </c>
      <c r="BP388" t="str">
        <f>IF(Table1[[#This Row],[Instrument No.]]="","",Table1[[#This Row],[Instrument No.]])</f>
        <v/>
      </c>
      <c r="BQ388" t="str">
        <f>IF(Table1[[#This Row],[Instrument No.]]="","",Table1[[#This Row],[Amount-2]])</f>
        <v/>
      </c>
      <c r="BR388" t="str">
        <f>IF(Table1[[#This Row],[Instrument date]]="","",TEXT(Table1[[#This Row],[Instrument date]],"yyyymmdd"))</f>
        <v/>
      </c>
      <c r="BU388" s="48"/>
      <c r="BV388" s="48"/>
    </row>
    <row r="389" spans="1:74">
      <c r="A389" s="16">
        <f t="shared" si="5"/>
        <v>384</v>
      </c>
      <c r="B389" s="17"/>
      <c r="C389" s="57"/>
      <c r="D389" s="61"/>
      <c r="E389" s="61"/>
      <c r="F389" s="57"/>
      <c r="G389" s="18"/>
      <c r="H3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89" s="18"/>
      <c r="J389" s="18"/>
      <c r="K389" s="18"/>
      <c r="L389" s="18"/>
      <c r="M389" s="18"/>
      <c r="N389" s="51"/>
      <c r="O389" s="14">
        <f>IF(Table1[[#This Row],[Date]]="",COUNTA(B390:$B$1005),0)</f>
        <v>0</v>
      </c>
      <c r="P389" s="14">
        <f>IF(COUNTA(Table1[[#This Row],[Payments]:[Receipts]])=0,0,(IF(COUNTA(Table1[[#This Row],[Payments]:[Receipts]])&gt;1,1,0)))</f>
        <v>0</v>
      </c>
      <c r="Q389" s="14">
        <f>IF(Table1[[#This Row],[Date]]="",0,IF(AND(Table1[[#This Row],[Date]]&gt;=$Q$2,Table1[[#This Row],[Date]]&lt;=$Q$3),0,1))</f>
        <v>0</v>
      </c>
      <c r="R389" s="14">
        <f>IF(Table1[[#This Row],[Payments]]="",0,IF(ISNUMBER(Table1[[#This Row],[Payments]]),0,1))</f>
        <v>0</v>
      </c>
      <c r="S389" s="14">
        <f>IF(Table1[[#This Row],[Receipts]]="",0,IF(ISNUMBER(Table1[[#This Row],[Receipts]]),0,1))</f>
        <v>0</v>
      </c>
      <c r="T389" s="14">
        <f>IF(LEN(Table1[[#This Row],[Second Ledger]])&gt;0,IF(TYPE(VLOOKUP(Table1[[#This Row],[Second Ledger]],$CZ:$CZ,1,FALSE))=16,1,0),0)</f>
        <v>0</v>
      </c>
      <c r="U389" s="14">
        <f>IF(Table1[[#This Row],[Date]]="",0,IF(Table1[[#This Row],[Voucher Type]]&gt;0,IF(TYPE(VLOOKUP(Table1[[#This Row],[Voucher Type]],Table1[[#All],[Voucher Type Master]],1,FALSE))=16,1,0),0))</f>
        <v>0</v>
      </c>
      <c r="V3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89" s="14">
        <f>IF(LEN(Table1[[#This Row],[Cost Centre]])&gt;0,IF(TYPE(VLOOKUP(Table1[[#This Row],[Cost Centre]],$DA:$DA,1,FALSE))=16,1,0),0)</f>
        <v>0</v>
      </c>
      <c r="X389" s="14">
        <f>Table1[[#This Row],[Payments]]-Table1[[#This Row],[Receipts]]</f>
        <v>0</v>
      </c>
      <c r="Y389" s="14"/>
      <c r="Z389" s="14"/>
      <c r="AA389" s="14"/>
      <c r="AB389" s="13"/>
      <c r="AC389" s="39"/>
      <c r="AD389" s="39"/>
      <c r="AE389" s="39"/>
      <c r="AF389" s="39"/>
      <c r="AG389" s="42"/>
      <c r="AH3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89" t="str">
        <f>IF(Table1[[#This Row],[Date]]="","",TEXT(Table1[[#This Row],[Date]],"yyyymmdd"))</f>
        <v/>
      </c>
      <c r="AJ389" t="str">
        <f>Table1[[#This Row],[Date2]]</f>
        <v/>
      </c>
      <c r="AK389" t="str">
        <f>IF(Table1[[#This Row],[Date]]="","",Table1[[#This Row],[Voucher Type]])</f>
        <v/>
      </c>
      <c r="AL389" t="str">
        <f>IF(Table1[[#This Row],[Date]]="","",Table1[[#This Row],[Voucher No]])</f>
        <v/>
      </c>
      <c r="AM389" t="str">
        <f>IF(Table1[[#This Row],[Date]]="","",Table1[[#This Row],[Narration]])</f>
        <v/>
      </c>
      <c r="AN389" t="str">
        <f>IF(Table1[[#This Row],[Date]]="","","tallytools-voucherentry-adhjadhh-"&amp;$AH$1&amp;ROW())</f>
        <v/>
      </c>
      <c r="AO389" t="str">
        <f>IF(Table1[[#This Row],[Date]]="","",$AH$1)</f>
        <v/>
      </c>
      <c r="AP389"/>
      <c r="AQ389" t="str">
        <f>IF(Table1[[#This Row],[Date]]="","","No")</f>
        <v/>
      </c>
      <c r="AR389" t="str">
        <f>IF(Table1[[#This Row],[Date]]="","",IF(Table1[[#This Row],[Net Amt]]&lt;0,"No","Yes"))</f>
        <v/>
      </c>
      <c r="AS389" t="str">
        <f>IF(Table1[[#This Row],[Date]]="","",Table1[[#This Row],[Second Ledger]])</f>
        <v/>
      </c>
      <c r="AT389" t="str">
        <f>IF(Table1[[#This Row],[Date]]="","",IF(Table1[[#This Row],[DP-1]]="Yes",-(Table1[[#This Row],[Payments]]+Table1[[#This Row],[Receipts]]),Table1[[#This Row],[Payments]]+Table1[[#This Row],[Receipts]]))</f>
        <v/>
      </c>
      <c r="AU389"/>
      <c r="AV389" t="str">
        <f>IF(Table1[[#This Row],[Bill Ref No]]="","",Table1[[#This Row],[Bill Ref No]])</f>
        <v/>
      </c>
      <c r="AW389" t="str">
        <f>IF(Table1[[#This Row],[Bill ref name]]="","","New Ref")</f>
        <v/>
      </c>
      <c r="AX389" t="str">
        <f>IF(Table1[[#This Row],[Bill ref name]]="","",Table1[[#This Row],[Amount-1]])</f>
        <v/>
      </c>
      <c r="AY389"/>
      <c r="AZ389"/>
      <c r="BA389" t="str">
        <f>IF(Table1[[#This Row],[Cost Centre]]="","","Primary Cost Category")</f>
        <v/>
      </c>
      <c r="BB389" t="str">
        <f>IF(Table1[[#This Row],[Cost Centre]]="","",Table1[[#This Row],[DP-1]])</f>
        <v/>
      </c>
      <c r="BC389"/>
      <c r="BD389" t="str">
        <f>IF(Table1[[#This Row],[Cost Centre]]="","",Table1[[#This Row],[Cost Centre]])</f>
        <v/>
      </c>
      <c r="BE389" t="str">
        <f>IF(Table1[[#This Row],[Cost Centre]]="","",Table1[[#This Row],[Amount-1]])</f>
        <v/>
      </c>
      <c r="BF389"/>
      <c r="BG389"/>
      <c r="BH389"/>
      <c r="BI389"/>
      <c r="BJ389" t="str">
        <f>IF(Table1[[#This Row],[Date]]="","","No")</f>
        <v/>
      </c>
      <c r="BK389" t="str">
        <f>IF(Table1[[#This Row],[Date]]="","",IF(Table1[[#This Row],[Net Amt]]&lt;0,"Yes","No"))</f>
        <v/>
      </c>
      <c r="BL389" t="str">
        <f>IF(Table1[[#This Row],[Date]]="","",$C$3)</f>
        <v/>
      </c>
      <c r="BM389" t="str">
        <f>IF(Table1[[#This Row],[Date]]="","",-Table1[[#This Row],[Amount-1]])</f>
        <v/>
      </c>
      <c r="BO389" t="str">
        <f>IF(Table1[[#This Row],[Transaction Type]]="","",Table1[[#This Row],[Transaction Type]])</f>
        <v/>
      </c>
      <c r="BP389" t="str">
        <f>IF(Table1[[#This Row],[Instrument No.]]="","",Table1[[#This Row],[Instrument No.]])</f>
        <v/>
      </c>
      <c r="BQ389" t="str">
        <f>IF(Table1[[#This Row],[Instrument No.]]="","",Table1[[#This Row],[Amount-2]])</f>
        <v/>
      </c>
      <c r="BR389" t="str">
        <f>IF(Table1[[#This Row],[Instrument date]]="","",TEXT(Table1[[#This Row],[Instrument date]],"yyyymmdd"))</f>
        <v/>
      </c>
      <c r="BU389" s="48"/>
      <c r="BV389" s="48"/>
    </row>
    <row r="390" spans="1:74">
      <c r="A390" s="16">
        <f t="shared" si="5"/>
        <v>385</v>
      </c>
      <c r="B390" s="17"/>
      <c r="C390" s="57"/>
      <c r="D390" s="61"/>
      <c r="E390" s="61"/>
      <c r="F390" s="57"/>
      <c r="G390" s="18"/>
      <c r="H3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0" s="18"/>
      <c r="J390" s="18"/>
      <c r="K390" s="18"/>
      <c r="L390" s="18"/>
      <c r="M390" s="18"/>
      <c r="N390" s="51"/>
      <c r="O390" s="14">
        <f>IF(Table1[[#This Row],[Date]]="",COUNTA(B391:$B$1005),0)</f>
        <v>0</v>
      </c>
      <c r="P390" s="14">
        <f>IF(COUNTA(Table1[[#This Row],[Payments]:[Receipts]])=0,0,(IF(COUNTA(Table1[[#This Row],[Payments]:[Receipts]])&gt;1,1,0)))</f>
        <v>0</v>
      </c>
      <c r="Q390" s="14">
        <f>IF(Table1[[#This Row],[Date]]="",0,IF(AND(Table1[[#This Row],[Date]]&gt;=$Q$2,Table1[[#This Row],[Date]]&lt;=$Q$3),0,1))</f>
        <v>0</v>
      </c>
      <c r="R390" s="14">
        <f>IF(Table1[[#This Row],[Payments]]="",0,IF(ISNUMBER(Table1[[#This Row],[Payments]]),0,1))</f>
        <v>0</v>
      </c>
      <c r="S390" s="14">
        <f>IF(Table1[[#This Row],[Receipts]]="",0,IF(ISNUMBER(Table1[[#This Row],[Receipts]]),0,1))</f>
        <v>0</v>
      </c>
      <c r="T390" s="14">
        <f>IF(LEN(Table1[[#This Row],[Second Ledger]])&gt;0,IF(TYPE(VLOOKUP(Table1[[#This Row],[Second Ledger]],$CZ:$CZ,1,FALSE))=16,1,0),0)</f>
        <v>0</v>
      </c>
      <c r="U390" s="14">
        <f>IF(Table1[[#This Row],[Date]]="",0,IF(Table1[[#This Row],[Voucher Type]]&gt;0,IF(TYPE(VLOOKUP(Table1[[#This Row],[Voucher Type]],Table1[[#All],[Voucher Type Master]],1,FALSE))=16,1,0),0))</f>
        <v>0</v>
      </c>
      <c r="V3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0" s="14">
        <f>IF(LEN(Table1[[#This Row],[Cost Centre]])&gt;0,IF(TYPE(VLOOKUP(Table1[[#This Row],[Cost Centre]],$DA:$DA,1,FALSE))=16,1,0),0)</f>
        <v>0</v>
      </c>
      <c r="X390" s="14">
        <f>Table1[[#This Row],[Payments]]-Table1[[#This Row],[Receipts]]</f>
        <v>0</v>
      </c>
      <c r="Y390" s="14"/>
      <c r="Z390" s="14"/>
      <c r="AA390" s="14"/>
      <c r="AB390" s="13"/>
      <c r="AC390" s="39"/>
      <c r="AD390" s="39"/>
      <c r="AE390" s="39"/>
      <c r="AF390" s="39"/>
      <c r="AG390" s="42"/>
      <c r="AH3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0" t="str">
        <f>IF(Table1[[#This Row],[Date]]="","",TEXT(Table1[[#This Row],[Date]],"yyyymmdd"))</f>
        <v/>
      </c>
      <c r="AJ390" t="str">
        <f>Table1[[#This Row],[Date2]]</f>
        <v/>
      </c>
      <c r="AK390" t="str">
        <f>IF(Table1[[#This Row],[Date]]="","",Table1[[#This Row],[Voucher Type]])</f>
        <v/>
      </c>
      <c r="AL390" t="str">
        <f>IF(Table1[[#This Row],[Date]]="","",Table1[[#This Row],[Voucher No]])</f>
        <v/>
      </c>
      <c r="AM390" t="str">
        <f>IF(Table1[[#This Row],[Date]]="","",Table1[[#This Row],[Narration]])</f>
        <v/>
      </c>
      <c r="AN390" t="str">
        <f>IF(Table1[[#This Row],[Date]]="","","tallytools-voucherentry-adhjadhh-"&amp;$AH$1&amp;ROW())</f>
        <v/>
      </c>
      <c r="AO390" t="str">
        <f>IF(Table1[[#This Row],[Date]]="","",$AH$1)</f>
        <v/>
      </c>
      <c r="AP390"/>
      <c r="AQ390" t="str">
        <f>IF(Table1[[#This Row],[Date]]="","","No")</f>
        <v/>
      </c>
      <c r="AR390" t="str">
        <f>IF(Table1[[#This Row],[Date]]="","",IF(Table1[[#This Row],[Net Amt]]&lt;0,"No","Yes"))</f>
        <v/>
      </c>
      <c r="AS390" t="str">
        <f>IF(Table1[[#This Row],[Date]]="","",Table1[[#This Row],[Second Ledger]])</f>
        <v/>
      </c>
      <c r="AT390" t="str">
        <f>IF(Table1[[#This Row],[Date]]="","",IF(Table1[[#This Row],[DP-1]]="Yes",-(Table1[[#This Row],[Payments]]+Table1[[#This Row],[Receipts]]),Table1[[#This Row],[Payments]]+Table1[[#This Row],[Receipts]]))</f>
        <v/>
      </c>
      <c r="AU390"/>
      <c r="AV390" t="str">
        <f>IF(Table1[[#This Row],[Bill Ref No]]="","",Table1[[#This Row],[Bill Ref No]])</f>
        <v/>
      </c>
      <c r="AW390" t="str">
        <f>IF(Table1[[#This Row],[Bill ref name]]="","","New Ref")</f>
        <v/>
      </c>
      <c r="AX390" t="str">
        <f>IF(Table1[[#This Row],[Bill ref name]]="","",Table1[[#This Row],[Amount-1]])</f>
        <v/>
      </c>
      <c r="AY390"/>
      <c r="AZ390"/>
      <c r="BA390" t="str">
        <f>IF(Table1[[#This Row],[Cost Centre]]="","","Primary Cost Category")</f>
        <v/>
      </c>
      <c r="BB390" t="str">
        <f>IF(Table1[[#This Row],[Cost Centre]]="","",Table1[[#This Row],[DP-1]])</f>
        <v/>
      </c>
      <c r="BC390"/>
      <c r="BD390" t="str">
        <f>IF(Table1[[#This Row],[Cost Centre]]="","",Table1[[#This Row],[Cost Centre]])</f>
        <v/>
      </c>
      <c r="BE390" t="str">
        <f>IF(Table1[[#This Row],[Cost Centre]]="","",Table1[[#This Row],[Amount-1]])</f>
        <v/>
      </c>
      <c r="BF390"/>
      <c r="BG390"/>
      <c r="BH390"/>
      <c r="BI390"/>
      <c r="BJ390" t="str">
        <f>IF(Table1[[#This Row],[Date]]="","","No")</f>
        <v/>
      </c>
      <c r="BK390" t="str">
        <f>IF(Table1[[#This Row],[Date]]="","",IF(Table1[[#This Row],[Net Amt]]&lt;0,"Yes","No"))</f>
        <v/>
      </c>
      <c r="BL390" t="str">
        <f>IF(Table1[[#This Row],[Date]]="","",$C$3)</f>
        <v/>
      </c>
      <c r="BM390" t="str">
        <f>IF(Table1[[#This Row],[Date]]="","",-Table1[[#This Row],[Amount-1]])</f>
        <v/>
      </c>
      <c r="BO390" t="str">
        <f>IF(Table1[[#This Row],[Transaction Type]]="","",Table1[[#This Row],[Transaction Type]])</f>
        <v/>
      </c>
      <c r="BP390" t="str">
        <f>IF(Table1[[#This Row],[Instrument No.]]="","",Table1[[#This Row],[Instrument No.]])</f>
        <v/>
      </c>
      <c r="BQ390" t="str">
        <f>IF(Table1[[#This Row],[Instrument No.]]="","",Table1[[#This Row],[Amount-2]])</f>
        <v/>
      </c>
      <c r="BR390" t="str">
        <f>IF(Table1[[#This Row],[Instrument date]]="","",TEXT(Table1[[#This Row],[Instrument date]],"yyyymmdd"))</f>
        <v/>
      </c>
      <c r="BU390" s="48"/>
      <c r="BV390" s="48"/>
    </row>
    <row r="391" spans="1:74">
      <c r="A391" s="16">
        <f t="shared" si="5"/>
        <v>386</v>
      </c>
      <c r="B391" s="17"/>
      <c r="C391" s="57"/>
      <c r="D391" s="61"/>
      <c r="E391" s="61"/>
      <c r="F391" s="57"/>
      <c r="G391" s="18"/>
      <c r="H3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1" s="18"/>
      <c r="J391" s="18"/>
      <c r="K391" s="18"/>
      <c r="L391" s="18"/>
      <c r="M391" s="18"/>
      <c r="N391" s="51"/>
      <c r="O391" s="14">
        <f>IF(Table1[[#This Row],[Date]]="",COUNTA(B392:$B$1005),0)</f>
        <v>0</v>
      </c>
      <c r="P391" s="14">
        <f>IF(COUNTA(Table1[[#This Row],[Payments]:[Receipts]])=0,0,(IF(COUNTA(Table1[[#This Row],[Payments]:[Receipts]])&gt;1,1,0)))</f>
        <v>0</v>
      </c>
      <c r="Q391" s="14">
        <f>IF(Table1[[#This Row],[Date]]="",0,IF(AND(Table1[[#This Row],[Date]]&gt;=$Q$2,Table1[[#This Row],[Date]]&lt;=$Q$3),0,1))</f>
        <v>0</v>
      </c>
      <c r="R391" s="14">
        <f>IF(Table1[[#This Row],[Payments]]="",0,IF(ISNUMBER(Table1[[#This Row],[Payments]]),0,1))</f>
        <v>0</v>
      </c>
      <c r="S391" s="14">
        <f>IF(Table1[[#This Row],[Receipts]]="",0,IF(ISNUMBER(Table1[[#This Row],[Receipts]]),0,1))</f>
        <v>0</v>
      </c>
      <c r="T391" s="14">
        <f>IF(LEN(Table1[[#This Row],[Second Ledger]])&gt;0,IF(TYPE(VLOOKUP(Table1[[#This Row],[Second Ledger]],$CZ:$CZ,1,FALSE))=16,1,0),0)</f>
        <v>0</v>
      </c>
      <c r="U391" s="14">
        <f>IF(Table1[[#This Row],[Date]]="",0,IF(Table1[[#This Row],[Voucher Type]]&gt;0,IF(TYPE(VLOOKUP(Table1[[#This Row],[Voucher Type]],Table1[[#All],[Voucher Type Master]],1,FALSE))=16,1,0),0))</f>
        <v>0</v>
      </c>
      <c r="V3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1" s="14">
        <f>IF(LEN(Table1[[#This Row],[Cost Centre]])&gt;0,IF(TYPE(VLOOKUP(Table1[[#This Row],[Cost Centre]],$DA:$DA,1,FALSE))=16,1,0),0)</f>
        <v>0</v>
      </c>
      <c r="X391" s="14">
        <f>Table1[[#This Row],[Payments]]-Table1[[#This Row],[Receipts]]</f>
        <v>0</v>
      </c>
      <c r="Y391" s="14"/>
      <c r="Z391" s="14"/>
      <c r="AA391" s="14"/>
      <c r="AB391" s="13"/>
      <c r="AC391" s="39"/>
      <c r="AD391" s="39"/>
      <c r="AE391" s="39"/>
      <c r="AF391" s="39"/>
      <c r="AG391" s="42"/>
      <c r="AH3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1" t="str">
        <f>IF(Table1[[#This Row],[Date]]="","",TEXT(Table1[[#This Row],[Date]],"yyyymmdd"))</f>
        <v/>
      </c>
      <c r="AJ391" t="str">
        <f>Table1[[#This Row],[Date2]]</f>
        <v/>
      </c>
      <c r="AK391" t="str">
        <f>IF(Table1[[#This Row],[Date]]="","",Table1[[#This Row],[Voucher Type]])</f>
        <v/>
      </c>
      <c r="AL391" t="str">
        <f>IF(Table1[[#This Row],[Date]]="","",Table1[[#This Row],[Voucher No]])</f>
        <v/>
      </c>
      <c r="AM391" t="str">
        <f>IF(Table1[[#This Row],[Date]]="","",Table1[[#This Row],[Narration]])</f>
        <v/>
      </c>
      <c r="AN391" t="str">
        <f>IF(Table1[[#This Row],[Date]]="","","tallytools-voucherentry-adhjadhh-"&amp;$AH$1&amp;ROW())</f>
        <v/>
      </c>
      <c r="AO391" t="str">
        <f>IF(Table1[[#This Row],[Date]]="","",$AH$1)</f>
        <v/>
      </c>
      <c r="AP391"/>
      <c r="AQ391" t="str">
        <f>IF(Table1[[#This Row],[Date]]="","","No")</f>
        <v/>
      </c>
      <c r="AR391" t="str">
        <f>IF(Table1[[#This Row],[Date]]="","",IF(Table1[[#This Row],[Net Amt]]&lt;0,"No","Yes"))</f>
        <v/>
      </c>
      <c r="AS391" t="str">
        <f>IF(Table1[[#This Row],[Date]]="","",Table1[[#This Row],[Second Ledger]])</f>
        <v/>
      </c>
      <c r="AT391" t="str">
        <f>IF(Table1[[#This Row],[Date]]="","",IF(Table1[[#This Row],[DP-1]]="Yes",-(Table1[[#This Row],[Payments]]+Table1[[#This Row],[Receipts]]),Table1[[#This Row],[Payments]]+Table1[[#This Row],[Receipts]]))</f>
        <v/>
      </c>
      <c r="AU391"/>
      <c r="AV391" t="str">
        <f>IF(Table1[[#This Row],[Bill Ref No]]="","",Table1[[#This Row],[Bill Ref No]])</f>
        <v/>
      </c>
      <c r="AW391" t="str">
        <f>IF(Table1[[#This Row],[Bill ref name]]="","","New Ref")</f>
        <v/>
      </c>
      <c r="AX391" t="str">
        <f>IF(Table1[[#This Row],[Bill ref name]]="","",Table1[[#This Row],[Amount-1]])</f>
        <v/>
      </c>
      <c r="AY391"/>
      <c r="AZ391"/>
      <c r="BA391" t="str">
        <f>IF(Table1[[#This Row],[Cost Centre]]="","","Primary Cost Category")</f>
        <v/>
      </c>
      <c r="BB391" t="str">
        <f>IF(Table1[[#This Row],[Cost Centre]]="","",Table1[[#This Row],[DP-1]])</f>
        <v/>
      </c>
      <c r="BC391"/>
      <c r="BD391" t="str">
        <f>IF(Table1[[#This Row],[Cost Centre]]="","",Table1[[#This Row],[Cost Centre]])</f>
        <v/>
      </c>
      <c r="BE391" t="str">
        <f>IF(Table1[[#This Row],[Cost Centre]]="","",Table1[[#This Row],[Amount-1]])</f>
        <v/>
      </c>
      <c r="BF391"/>
      <c r="BG391"/>
      <c r="BH391"/>
      <c r="BI391"/>
      <c r="BJ391" t="str">
        <f>IF(Table1[[#This Row],[Date]]="","","No")</f>
        <v/>
      </c>
      <c r="BK391" t="str">
        <f>IF(Table1[[#This Row],[Date]]="","",IF(Table1[[#This Row],[Net Amt]]&lt;0,"Yes","No"))</f>
        <v/>
      </c>
      <c r="BL391" t="str">
        <f>IF(Table1[[#This Row],[Date]]="","",$C$3)</f>
        <v/>
      </c>
      <c r="BM391" t="str">
        <f>IF(Table1[[#This Row],[Date]]="","",-Table1[[#This Row],[Amount-1]])</f>
        <v/>
      </c>
      <c r="BO391" t="str">
        <f>IF(Table1[[#This Row],[Transaction Type]]="","",Table1[[#This Row],[Transaction Type]])</f>
        <v/>
      </c>
      <c r="BP391" t="str">
        <f>IF(Table1[[#This Row],[Instrument No.]]="","",Table1[[#This Row],[Instrument No.]])</f>
        <v/>
      </c>
      <c r="BQ391" t="str">
        <f>IF(Table1[[#This Row],[Instrument No.]]="","",Table1[[#This Row],[Amount-2]])</f>
        <v/>
      </c>
      <c r="BR391" t="str">
        <f>IF(Table1[[#This Row],[Instrument date]]="","",TEXT(Table1[[#This Row],[Instrument date]],"yyyymmdd"))</f>
        <v/>
      </c>
      <c r="BU391" s="48"/>
      <c r="BV391" s="48"/>
    </row>
    <row r="392" spans="1:74">
      <c r="A392" s="16">
        <f t="shared" ref="A392:A455" si="6">A391+1</f>
        <v>387</v>
      </c>
      <c r="B392" s="17"/>
      <c r="C392" s="57"/>
      <c r="D392" s="61"/>
      <c r="E392" s="61"/>
      <c r="F392" s="57"/>
      <c r="G392" s="18"/>
      <c r="H3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2" s="18"/>
      <c r="J392" s="18"/>
      <c r="K392" s="18"/>
      <c r="L392" s="18"/>
      <c r="M392" s="18"/>
      <c r="N392" s="51"/>
      <c r="O392" s="14">
        <f>IF(Table1[[#This Row],[Date]]="",COUNTA(B393:$B$1005),0)</f>
        <v>0</v>
      </c>
      <c r="P392" s="14">
        <f>IF(COUNTA(Table1[[#This Row],[Payments]:[Receipts]])=0,0,(IF(COUNTA(Table1[[#This Row],[Payments]:[Receipts]])&gt;1,1,0)))</f>
        <v>0</v>
      </c>
      <c r="Q392" s="14">
        <f>IF(Table1[[#This Row],[Date]]="",0,IF(AND(Table1[[#This Row],[Date]]&gt;=$Q$2,Table1[[#This Row],[Date]]&lt;=$Q$3),0,1))</f>
        <v>0</v>
      </c>
      <c r="R392" s="14">
        <f>IF(Table1[[#This Row],[Payments]]="",0,IF(ISNUMBER(Table1[[#This Row],[Payments]]),0,1))</f>
        <v>0</v>
      </c>
      <c r="S392" s="14">
        <f>IF(Table1[[#This Row],[Receipts]]="",0,IF(ISNUMBER(Table1[[#This Row],[Receipts]]),0,1))</f>
        <v>0</v>
      </c>
      <c r="T392" s="14">
        <f>IF(LEN(Table1[[#This Row],[Second Ledger]])&gt;0,IF(TYPE(VLOOKUP(Table1[[#This Row],[Second Ledger]],$CZ:$CZ,1,FALSE))=16,1,0),0)</f>
        <v>0</v>
      </c>
      <c r="U392" s="14">
        <f>IF(Table1[[#This Row],[Date]]="",0,IF(Table1[[#This Row],[Voucher Type]]&gt;0,IF(TYPE(VLOOKUP(Table1[[#This Row],[Voucher Type]],Table1[[#All],[Voucher Type Master]],1,FALSE))=16,1,0),0))</f>
        <v>0</v>
      </c>
      <c r="V3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2" s="14">
        <f>IF(LEN(Table1[[#This Row],[Cost Centre]])&gt;0,IF(TYPE(VLOOKUP(Table1[[#This Row],[Cost Centre]],$DA:$DA,1,FALSE))=16,1,0),0)</f>
        <v>0</v>
      </c>
      <c r="X392" s="14">
        <f>Table1[[#This Row],[Payments]]-Table1[[#This Row],[Receipts]]</f>
        <v>0</v>
      </c>
      <c r="Y392" s="14"/>
      <c r="Z392" s="14"/>
      <c r="AA392" s="14"/>
      <c r="AB392" s="13"/>
      <c r="AC392" s="39"/>
      <c r="AD392" s="39"/>
      <c r="AE392" s="39"/>
      <c r="AF392" s="39"/>
      <c r="AG392" s="42"/>
      <c r="AH3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2" t="str">
        <f>IF(Table1[[#This Row],[Date]]="","",TEXT(Table1[[#This Row],[Date]],"yyyymmdd"))</f>
        <v/>
      </c>
      <c r="AJ392" t="str">
        <f>Table1[[#This Row],[Date2]]</f>
        <v/>
      </c>
      <c r="AK392" t="str">
        <f>IF(Table1[[#This Row],[Date]]="","",Table1[[#This Row],[Voucher Type]])</f>
        <v/>
      </c>
      <c r="AL392" t="str">
        <f>IF(Table1[[#This Row],[Date]]="","",Table1[[#This Row],[Voucher No]])</f>
        <v/>
      </c>
      <c r="AM392" t="str">
        <f>IF(Table1[[#This Row],[Date]]="","",Table1[[#This Row],[Narration]])</f>
        <v/>
      </c>
      <c r="AN392" t="str">
        <f>IF(Table1[[#This Row],[Date]]="","","tallytools-voucherentry-adhjadhh-"&amp;$AH$1&amp;ROW())</f>
        <v/>
      </c>
      <c r="AO392" t="str">
        <f>IF(Table1[[#This Row],[Date]]="","",$AH$1)</f>
        <v/>
      </c>
      <c r="AP392"/>
      <c r="AQ392" t="str">
        <f>IF(Table1[[#This Row],[Date]]="","","No")</f>
        <v/>
      </c>
      <c r="AR392" t="str">
        <f>IF(Table1[[#This Row],[Date]]="","",IF(Table1[[#This Row],[Net Amt]]&lt;0,"No","Yes"))</f>
        <v/>
      </c>
      <c r="AS392" t="str">
        <f>IF(Table1[[#This Row],[Date]]="","",Table1[[#This Row],[Second Ledger]])</f>
        <v/>
      </c>
      <c r="AT392" t="str">
        <f>IF(Table1[[#This Row],[Date]]="","",IF(Table1[[#This Row],[DP-1]]="Yes",-(Table1[[#This Row],[Payments]]+Table1[[#This Row],[Receipts]]),Table1[[#This Row],[Payments]]+Table1[[#This Row],[Receipts]]))</f>
        <v/>
      </c>
      <c r="AU392"/>
      <c r="AV392" t="str">
        <f>IF(Table1[[#This Row],[Bill Ref No]]="","",Table1[[#This Row],[Bill Ref No]])</f>
        <v/>
      </c>
      <c r="AW392" t="str">
        <f>IF(Table1[[#This Row],[Bill ref name]]="","","New Ref")</f>
        <v/>
      </c>
      <c r="AX392" t="str">
        <f>IF(Table1[[#This Row],[Bill ref name]]="","",Table1[[#This Row],[Amount-1]])</f>
        <v/>
      </c>
      <c r="AY392"/>
      <c r="AZ392"/>
      <c r="BA392" t="str">
        <f>IF(Table1[[#This Row],[Cost Centre]]="","","Primary Cost Category")</f>
        <v/>
      </c>
      <c r="BB392" t="str">
        <f>IF(Table1[[#This Row],[Cost Centre]]="","",Table1[[#This Row],[DP-1]])</f>
        <v/>
      </c>
      <c r="BC392"/>
      <c r="BD392" t="str">
        <f>IF(Table1[[#This Row],[Cost Centre]]="","",Table1[[#This Row],[Cost Centre]])</f>
        <v/>
      </c>
      <c r="BE392" t="str">
        <f>IF(Table1[[#This Row],[Cost Centre]]="","",Table1[[#This Row],[Amount-1]])</f>
        <v/>
      </c>
      <c r="BF392"/>
      <c r="BG392"/>
      <c r="BH392"/>
      <c r="BI392"/>
      <c r="BJ392" t="str">
        <f>IF(Table1[[#This Row],[Date]]="","","No")</f>
        <v/>
      </c>
      <c r="BK392" t="str">
        <f>IF(Table1[[#This Row],[Date]]="","",IF(Table1[[#This Row],[Net Amt]]&lt;0,"Yes","No"))</f>
        <v/>
      </c>
      <c r="BL392" t="str">
        <f>IF(Table1[[#This Row],[Date]]="","",$C$3)</f>
        <v/>
      </c>
      <c r="BM392" t="str">
        <f>IF(Table1[[#This Row],[Date]]="","",-Table1[[#This Row],[Amount-1]])</f>
        <v/>
      </c>
      <c r="BO392" t="str">
        <f>IF(Table1[[#This Row],[Transaction Type]]="","",Table1[[#This Row],[Transaction Type]])</f>
        <v/>
      </c>
      <c r="BP392" t="str">
        <f>IF(Table1[[#This Row],[Instrument No.]]="","",Table1[[#This Row],[Instrument No.]])</f>
        <v/>
      </c>
      <c r="BQ392" t="str">
        <f>IF(Table1[[#This Row],[Instrument No.]]="","",Table1[[#This Row],[Amount-2]])</f>
        <v/>
      </c>
      <c r="BR392" t="str">
        <f>IF(Table1[[#This Row],[Instrument date]]="","",TEXT(Table1[[#This Row],[Instrument date]],"yyyymmdd"))</f>
        <v/>
      </c>
      <c r="BU392" s="48"/>
      <c r="BV392" s="48"/>
    </row>
    <row r="393" spans="1:74">
      <c r="A393" s="16">
        <f t="shared" si="6"/>
        <v>388</v>
      </c>
      <c r="B393" s="17"/>
      <c r="C393" s="57"/>
      <c r="D393" s="61"/>
      <c r="E393" s="61"/>
      <c r="F393" s="57"/>
      <c r="G393" s="18"/>
      <c r="H3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3" s="18"/>
      <c r="J393" s="18"/>
      <c r="K393" s="18"/>
      <c r="L393" s="18"/>
      <c r="M393" s="18"/>
      <c r="N393" s="51"/>
      <c r="O393" s="14">
        <f>IF(Table1[[#This Row],[Date]]="",COUNTA(B394:$B$1005),0)</f>
        <v>0</v>
      </c>
      <c r="P393" s="14">
        <f>IF(COUNTA(Table1[[#This Row],[Payments]:[Receipts]])=0,0,(IF(COUNTA(Table1[[#This Row],[Payments]:[Receipts]])&gt;1,1,0)))</f>
        <v>0</v>
      </c>
      <c r="Q393" s="14">
        <f>IF(Table1[[#This Row],[Date]]="",0,IF(AND(Table1[[#This Row],[Date]]&gt;=$Q$2,Table1[[#This Row],[Date]]&lt;=$Q$3),0,1))</f>
        <v>0</v>
      </c>
      <c r="R393" s="14">
        <f>IF(Table1[[#This Row],[Payments]]="",0,IF(ISNUMBER(Table1[[#This Row],[Payments]]),0,1))</f>
        <v>0</v>
      </c>
      <c r="S393" s="14">
        <f>IF(Table1[[#This Row],[Receipts]]="",0,IF(ISNUMBER(Table1[[#This Row],[Receipts]]),0,1))</f>
        <v>0</v>
      </c>
      <c r="T393" s="14">
        <f>IF(LEN(Table1[[#This Row],[Second Ledger]])&gt;0,IF(TYPE(VLOOKUP(Table1[[#This Row],[Second Ledger]],$CZ:$CZ,1,FALSE))=16,1,0),0)</f>
        <v>0</v>
      </c>
      <c r="U393" s="14">
        <f>IF(Table1[[#This Row],[Date]]="",0,IF(Table1[[#This Row],[Voucher Type]]&gt;0,IF(TYPE(VLOOKUP(Table1[[#This Row],[Voucher Type]],Table1[[#All],[Voucher Type Master]],1,FALSE))=16,1,0),0))</f>
        <v>0</v>
      </c>
      <c r="V3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3" s="14">
        <f>IF(LEN(Table1[[#This Row],[Cost Centre]])&gt;0,IF(TYPE(VLOOKUP(Table1[[#This Row],[Cost Centre]],$DA:$DA,1,FALSE))=16,1,0),0)</f>
        <v>0</v>
      </c>
      <c r="X393" s="14">
        <f>Table1[[#This Row],[Payments]]-Table1[[#This Row],[Receipts]]</f>
        <v>0</v>
      </c>
      <c r="Y393" s="14"/>
      <c r="Z393" s="14"/>
      <c r="AA393" s="14"/>
      <c r="AB393" s="13"/>
      <c r="AC393" s="39"/>
      <c r="AD393" s="39"/>
      <c r="AE393" s="39"/>
      <c r="AF393" s="39"/>
      <c r="AG393" s="42"/>
      <c r="AH3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3" t="str">
        <f>IF(Table1[[#This Row],[Date]]="","",TEXT(Table1[[#This Row],[Date]],"yyyymmdd"))</f>
        <v/>
      </c>
      <c r="AJ393" t="str">
        <f>Table1[[#This Row],[Date2]]</f>
        <v/>
      </c>
      <c r="AK393" t="str">
        <f>IF(Table1[[#This Row],[Date]]="","",Table1[[#This Row],[Voucher Type]])</f>
        <v/>
      </c>
      <c r="AL393" t="str">
        <f>IF(Table1[[#This Row],[Date]]="","",Table1[[#This Row],[Voucher No]])</f>
        <v/>
      </c>
      <c r="AM393" t="str">
        <f>IF(Table1[[#This Row],[Date]]="","",Table1[[#This Row],[Narration]])</f>
        <v/>
      </c>
      <c r="AN393" t="str">
        <f>IF(Table1[[#This Row],[Date]]="","","tallytools-voucherentry-adhjadhh-"&amp;$AH$1&amp;ROW())</f>
        <v/>
      </c>
      <c r="AO393" t="str">
        <f>IF(Table1[[#This Row],[Date]]="","",$AH$1)</f>
        <v/>
      </c>
      <c r="AP393"/>
      <c r="AQ393" t="str">
        <f>IF(Table1[[#This Row],[Date]]="","","No")</f>
        <v/>
      </c>
      <c r="AR393" t="str">
        <f>IF(Table1[[#This Row],[Date]]="","",IF(Table1[[#This Row],[Net Amt]]&lt;0,"No","Yes"))</f>
        <v/>
      </c>
      <c r="AS393" t="str">
        <f>IF(Table1[[#This Row],[Date]]="","",Table1[[#This Row],[Second Ledger]])</f>
        <v/>
      </c>
      <c r="AT393" t="str">
        <f>IF(Table1[[#This Row],[Date]]="","",IF(Table1[[#This Row],[DP-1]]="Yes",-(Table1[[#This Row],[Payments]]+Table1[[#This Row],[Receipts]]),Table1[[#This Row],[Payments]]+Table1[[#This Row],[Receipts]]))</f>
        <v/>
      </c>
      <c r="AU393"/>
      <c r="AV393" t="str">
        <f>IF(Table1[[#This Row],[Bill Ref No]]="","",Table1[[#This Row],[Bill Ref No]])</f>
        <v/>
      </c>
      <c r="AW393" t="str">
        <f>IF(Table1[[#This Row],[Bill ref name]]="","","New Ref")</f>
        <v/>
      </c>
      <c r="AX393" t="str">
        <f>IF(Table1[[#This Row],[Bill ref name]]="","",Table1[[#This Row],[Amount-1]])</f>
        <v/>
      </c>
      <c r="AY393"/>
      <c r="AZ393"/>
      <c r="BA393" t="str">
        <f>IF(Table1[[#This Row],[Cost Centre]]="","","Primary Cost Category")</f>
        <v/>
      </c>
      <c r="BB393" t="str">
        <f>IF(Table1[[#This Row],[Cost Centre]]="","",Table1[[#This Row],[DP-1]])</f>
        <v/>
      </c>
      <c r="BC393"/>
      <c r="BD393" t="str">
        <f>IF(Table1[[#This Row],[Cost Centre]]="","",Table1[[#This Row],[Cost Centre]])</f>
        <v/>
      </c>
      <c r="BE393" t="str">
        <f>IF(Table1[[#This Row],[Cost Centre]]="","",Table1[[#This Row],[Amount-1]])</f>
        <v/>
      </c>
      <c r="BF393"/>
      <c r="BG393"/>
      <c r="BH393"/>
      <c r="BI393"/>
      <c r="BJ393" t="str">
        <f>IF(Table1[[#This Row],[Date]]="","","No")</f>
        <v/>
      </c>
      <c r="BK393" t="str">
        <f>IF(Table1[[#This Row],[Date]]="","",IF(Table1[[#This Row],[Net Amt]]&lt;0,"Yes","No"))</f>
        <v/>
      </c>
      <c r="BL393" t="str">
        <f>IF(Table1[[#This Row],[Date]]="","",$C$3)</f>
        <v/>
      </c>
      <c r="BM393" t="str">
        <f>IF(Table1[[#This Row],[Date]]="","",-Table1[[#This Row],[Amount-1]])</f>
        <v/>
      </c>
      <c r="BO393" t="str">
        <f>IF(Table1[[#This Row],[Transaction Type]]="","",Table1[[#This Row],[Transaction Type]])</f>
        <v/>
      </c>
      <c r="BP393" t="str">
        <f>IF(Table1[[#This Row],[Instrument No.]]="","",Table1[[#This Row],[Instrument No.]])</f>
        <v/>
      </c>
      <c r="BQ393" t="str">
        <f>IF(Table1[[#This Row],[Instrument No.]]="","",Table1[[#This Row],[Amount-2]])</f>
        <v/>
      </c>
      <c r="BR393" t="str">
        <f>IF(Table1[[#This Row],[Instrument date]]="","",TEXT(Table1[[#This Row],[Instrument date]],"yyyymmdd"))</f>
        <v/>
      </c>
      <c r="BU393" s="48"/>
      <c r="BV393" s="48"/>
    </row>
    <row r="394" spans="1:74">
      <c r="A394" s="16">
        <f t="shared" si="6"/>
        <v>389</v>
      </c>
      <c r="B394" s="17"/>
      <c r="C394" s="57"/>
      <c r="D394" s="61"/>
      <c r="E394" s="61"/>
      <c r="F394" s="57"/>
      <c r="G394" s="18"/>
      <c r="H3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4" s="18"/>
      <c r="J394" s="18"/>
      <c r="K394" s="18"/>
      <c r="L394" s="18"/>
      <c r="M394" s="18"/>
      <c r="N394" s="51"/>
      <c r="O394" s="14">
        <f>IF(Table1[[#This Row],[Date]]="",COUNTA(B395:$B$1005),0)</f>
        <v>0</v>
      </c>
      <c r="P394" s="14">
        <f>IF(COUNTA(Table1[[#This Row],[Payments]:[Receipts]])=0,0,(IF(COUNTA(Table1[[#This Row],[Payments]:[Receipts]])&gt;1,1,0)))</f>
        <v>0</v>
      </c>
      <c r="Q394" s="14">
        <f>IF(Table1[[#This Row],[Date]]="",0,IF(AND(Table1[[#This Row],[Date]]&gt;=$Q$2,Table1[[#This Row],[Date]]&lt;=$Q$3),0,1))</f>
        <v>0</v>
      </c>
      <c r="R394" s="14">
        <f>IF(Table1[[#This Row],[Payments]]="",0,IF(ISNUMBER(Table1[[#This Row],[Payments]]),0,1))</f>
        <v>0</v>
      </c>
      <c r="S394" s="14">
        <f>IF(Table1[[#This Row],[Receipts]]="",0,IF(ISNUMBER(Table1[[#This Row],[Receipts]]),0,1))</f>
        <v>0</v>
      </c>
      <c r="T394" s="14">
        <f>IF(LEN(Table1[[#This Row],[Second Ledger]])&gt;0,IF(TYPE(VLOOKUP(Table1[[#This Row],[Second Ledger]],$CZ:$CZ,1,FALSE))=16,1,0),0)</f>
        <v>0</v>
      </c>
      <c r="U394" s="14">
        <f>IF(Table1[[#This Row],[Date]]="",0,IF(Table1[[#This Row],[Voucher Type]]&gt;0,IF(TYPE(VLOOKUP(Table1[[#This Row],[Voucher Type]],Table1[[#All],[Voucher Type Master]],1,FALSE))=16,1,0),0))</f>
        <v>0</v>
      </c>
      <c r="V3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4" s="14">
        <f>IF(LEN(Table1[[#This Row],[Cost Centre]])&gt;0,IF(TYPE(VLOOKUP(Table1[[#This Row],[Cost Centre]],$DA:$DA,1,FALSE))=16,1,0),0)</f>
        <v>0</v>
      </c>
      <c r="X394" s="14">
        <f>Table1[[#This Row],[Payments]]-Table1[[#This Row],[Receipts]]</f>
        <v>0</v>
      </c>
      <c r="Y394" s="14"/>
      <c r="Z394" s="14"/>
      <c r="AA394" s="14"/>
      <c r="AB394" s="13"/>
      <c r="AC394" s="39"/>
      <c r="AD394" s="39"/>
      <c r="AE394" s="39"/>
      <c r="AF394" s="39"/>
      <c r="AG394" s="42"/>
      <c r="AH3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4" t="str">
        <f>IF(Table1[[#This Row],[Date]]="","",TEXT(Table1[[#This Row],[Date]],"yyyymmdd"))</f>
        <v/>
      </c>
      <c r="AJ394" t="str">
        <f>Table1[[#This Row],[Date2]]</f>
        <v/>
      </c>
      <c r="AK394" t="str">
        <f>IF(Table1[[#This Row],[Date]]="","",Table1[[#This Row],[Voucher Type]])</f>
        <v/>
      </c>
      <c r="AL394" t="str">
        <f>IF(Table1[[#This Row],[Date]]="","",Table1[[#This Row],[Voucher No]])</f>
        <v/>
      </c>
      <c r="AM394" t="str">
        <f>IF(Table1[[#This Row],[Date]]="","",Table1[[#This Row],[Narration]])</f>
        <v/>
      </c>
      <c r="AN394" t="str">
        <f>IF(Table1[[#This Row],[Date]]="","","tallytools-voucherentry-adhjadhh-"&amp;$AH$1&amp;ROW())</f>
        <v/>
      </c>
      <c r="AO394" t="str">
        <f>IF(Table1[[#This Row],[Date]]="","",$AH$1)</f>
        <v/>
      </c>
      <c r="AP394"/>
      <c r="AQ394" t="str">
        <f>IF(Table1[[#This Row],[Date]]="","","No")</f>
        <v/>
      </c>
      <c r="AR394" t="str">
        <f>IF(Table1[[#This Row],[Date]]="","",IF(Table1[[#This Row],[Net Amt]]&lt;0,"No","Yes"))</f>
        <v/>
      </c>
      <c r="AS394" t="str">
        <f>IF(Table1[[#This Row],[Date]]="","",Table1[[#This Row],[Second Ledger]])</f>
        <v/>
      </c>
      <c r="AT394" t="str">
        <f>IF(Table1[[#This Row],[Date]]="","",IF(Table1[[#This Row],[DP-1]]="Yes",-(Table1[[#This Row],[Payments]]+Table1[[#This Row],[Receipts]]),Table1[[#This Row],[Payments]]+Table1[[#This Row],[Receipts]]))</f>
        <v/>
      </c>
      <c r="AU394"/>
      <c r="AV394" t="str">
        <f>IF(Table1[[#This Row],[Bill Ref No]]="","",Table1[[#This Row],[Bill Ref No]])</f>
        <v/>
      </c>
      <c r="AW394" t="str">
        <f>IF(Table1[[#This Row],[Bill ref name]]="","","New Ref")</f>
        <v/>
      </c>
      <c r="AX394" t="str">
        <f>IF(Table1[[#This Row],[Bill ref name]]="","",Table1[[#This Row],[Amount-1]])</f>
        <v/>
      </c>
      <c r="AY394"/>
      <c r="AZ394"/>
      <c r="BA394" t="str">
        <f>IF(Table1[[#This Row],[Cost Centre]]="","","Primary Cost Category")</f>
        <v/>
      </c>
      <c r="BB394" t="str">
        <f>IF(Table1[[#This Row],[Cost Centre]]="","",Table1[[#This Row],[DP-1]])</f>
        <v/>
      </c>
      <c r="BC394"/>
      <c r="BD394" t="str">
        <f>IF(Table1[[#This Row],[Cost Centre]]="","",Table1[[#This Row],[Cost Centre]])</f>
        <v/>
      </c>
      <c r="BE394" t="str">
        <f>IF(Table1[[#This Row],[Cost Centre]]="","",Table1[[#This Row],[Amount-1]])</f>
        <v/>
      </c>
      <c r="BF394"/>
      <c r="BG394"/>
      <c r="BH394"/>
      <c r="BI394"/>
      <c r="BJ394" t="str">
        <f>IF(Table1[[#This Row],[Date]]="","","No")</f>
        <v/>
      </c>
      <c r="BK394" t="str">
        <f>IF(Table1[[#This Row],[Date]]="","",IF(Table1[[#This Row],[Net Amt]]&lt;0,"Yes","No"))</f>
        <v/>
      </c>
      <c r="BL394" t="str">
        <f>IF(Table1[[#This Row],[Date]]="","",$C$3)</f>
        <v/>
      </c>
      <c r="BM394" t="str">
        <f>IF(Table1[[#This Row],[Date]]="","",-Table1[[#This Row],[Amount-1]])</f>
        <v/>
      </c>
      <c r="BO394" t="str">
        <f>IF(Table1[[#This Row],[Transaction Type]]="","",Table1[[#This Row],[Transaction Type]])</f>
        <v/>
      </c>
      <c r="BP394" t="str">
        <f>IF(Table1[[#This Row],[Instrument No.]]="","",Table1[[#This Row],[Instrument No.]])</f>
        <v/>
      </c>
      <c r="BQ394" t="str">
        <f>IF(Table1[[#This Row],[Instrument No.]]="","",Table1[[#This Row],[Amount-2]])</f>
        <v/>
      </c>
      <c r="BR394" t="str">
        <f>IF(Table1[[#This Row],[Instrument date]]="","",TEXT(Table1[[#This Row],[Instrument date]],"yyyymmdd"))</f>
        <v/>
      </c>
      <c r="BU394" s="48"/>
      <c r="BV394" s="48"/>
    </row>
    <row r="395" spans="1:74">
      <c r="A395" s="16">
        <f t="shared" si="6"/>
        <v>390</v>
      </c>
      <c r="B395" s="17"/>
      <c r="C395" s="57"/>
      <c r="D395" s="61"/>
      <c r="E395" s="61"/>
      <c r="F395" s="57"/>
      <c r="G395" s="18"/>
      <c r="H3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5" s="18"/>
      <c r="J395" s="18"/>
      <c r="K395" s="18"/>
      <c r="L395" s="18"/>
      <c r="M395" s="18"/>
      <c r="N395" s="51"/>
      <c r="O395" s="14">
        <f>IF(Table1[[#This Row],[Date]]="",COUNTA(B396:$B$1005),0)</f>
        <v>0</v>
      </c>
      <c r="P395" s="14">
        <f>IF(COUNTA(Table1[[#This Row],[Payments]:[Receipts]])=0,0,(IF(COUNTA(Table1[[#This Row],[Payments]:[Receipts]])&gt;1,1,0)))</f>
        <v>0</v>
      </c>
      <c r="Q395" s="14">
        <f>IF(Table1[[#This Row],[Date]]="",0,IF(AND(Table1[[#This Row],[Date]]&gt;=$Q$2,Table1[[#This Row],[Date]]&lt;=$Q$3),0,1))</f>
        <v>0</v>
      </c>
      <c r="R395" s="14">
        <f>IF(Table1[[#This Row],[Payments]]="",0,IF(ISNUMBER(Table1[[#This Row],[Payments]]),0,1))</f>
        <v>0</v>
      </c>
      <c r="S395" s="14">
        <f>IF(Table1[[#This Row],[Receipts]]="",0,IF(ISNUMBER(Table1[[#This Row],[Receipts]]),0,1))</f>
        <v>0</v>
      </c>
      <c r="T395" s="14">
        <f>IF(LEN(Table1[[#This Row],[Second Ledger]])&gt;0,IF(TYPE(VLOOKUP(Table1[[#This Row],[Second Ledger]],$CZ:$CZ,1,FALSE))=16,1,0),0)</f>
        <v>0</v>
      </c>
      <c r="U395" s="14">
        <f>IF(Table1[[#This Row],[Date]]="",0,IF(Table1[[#This Row],[Voucher Type]]&gt;0,IF(TYPE(VLOOKUP(Table1[[#This Row],[Voucher Type]],Table1[[#All],[Voucher Type Master]],1,FALSE))=16,1,0),0))</f>
        <v>0</v>
      </c>
      <c r="V3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5" s="14">
        <f>IF(LEN(Table1[[#This Row],[Cost Centre]])&gt;0,IF(TYPE(VLOOKUP(Table1[[#This Row],[Cost Centre]],$DA:$DA,1,FALSE))=16,1,0),0)</f>
        <v>0</v>
      </c>
      <c r="X395" s="14">
        <f>Table1[[#This Row],[Payments]]-Table1[[#This Row],[Receipts]]</f>
        <v>0</v>
      </c>
      <c r="Y395" s="14"/>
      <c r="Z395" s="14"/>
      <c r="AA395" s="14"/>
      <c r="AB395" s="13"/>
      <c r="AC395" s="39"/>
      <c r="AD395" s="39"/>
      <c r="AE395" s="39"/>
      <c r="AF395" s="39"/>
      <c r="AG395" s="42"/>
      <c r="AH3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5" t="str">
        <f>IF(Table1[[#This Row],[Date]]="","",TEXT(Table1[[#This Row],[Date]],"yyyymmdd"))</f>
        <v/>
      </c>
      <c r="AJ395" t="str">
        <f>Table1[[#This Row],[Date2]]</f>
        <v/>
      </c>
      <c r="AK395" t="str">
        <f>IF(Table1[[#This Row],[Date]]="","",Table1[[#This Row],[Voucher Type]])</f>
        <v/>
      </c>
      <c r="AL395" t="str">
        <f>IF(Table1[[#This Row],[Date]]="","",Table1[[#This Row],[Voucher No]])</f>
        <v/>
      </c>
      <c r="AM395" t="str">
        <f>IF(Table1[[#This Row],[Date]]="","",Table1[[#This Row],[Narration]])</f>
        <v/>
      </c>
      <c r="AN395" t="str">
        <f>IF(Table1[[#This Row],[Date]]="","","tallytools-voucherentry-adhjadhh-"&amp;$AH$1&amp;ROW())</f>
        <v/>
      </c>
      <c r="AO395" t="str">
        <f>IF(Table1[[#This Row],[Date]]="","",$AH$1)</f>
        <v/>
      </c>
      <c r="AP395"/>
      <c r="AQ395" t="str">
        <f>IF(Table1[[#This Row],[Date]]="","","No")</f>
        <v/>
      </c>
      <c r="AR395" t="str">
        <f>IF(Table1[[#This Row],[Date]]="","",IF(Table1[[#This Row],[Net Amt]]&lt;0,"No","Yes"))</f>
        <v/>
      </c>
      <c r="AS395" t="str">
        <f>IF(Table1[[#This Row],[Date]]="","",Table1[[#This Row],[Second Ledger]])</f>
        <v/>
      </c>
      <c r="AT395" t="str">
        <f>IF(Table1[[#This Row],[Date]]="","",IF(Table1[[#This Row],[DP-1]]="Yes",-(Table1[[#This Row],[Payments]]+Table1[[#This Row],[Receipts]]),Table1[[#This Row],[Payments]]+Table1[[#This Row],[Receipts]]))</f>
        <v/>
      </c>
      <c r="AU395"/>
      <c r="AV395" t="str">
        <f>IF(Table1[[#This Row],[Bill Ref No]]="","",Table1[[#This Row],[Bill Ref No]])</f>
        <v/>
      </c>
      <c r="AW395" t="str">
        <f>IF(Table1[[#This Row],[Bill ref name]]="","","New Ref")</f>
        <v/>
      </c>
      <c r="AX395" t="str">
        <f>IF(Table1[[#This Row],[Bill ref name]]="","",Table1[[#This Row],[Amount-1]])</f>
        <v/>
      </c>
      <c r="AY395"/>
      <c r="AZ395"/>
      <c r="BA395" t="str">
        <f>IF(Table1[[#This Row],[Cost Centre]]="","","Primary Cost Category")</f>
        <v/>
      </c>
      <c r="BB395" t="str">
        <f>IF(Table1[[#This Row],[Cost Centre]]="","",Table1[[#This Row],[DP-1]])</f>
        <v/>
      </c>
      <c r="BC395"/>
      <c r="BD395" t="str">
        <f>IF(Table1[[#This Row],[Cost Centre]]="","",Table1[[#This Row],[Cost Centre]])</f>
        <v/>
      </c>
      <c r="BE395" t="str">
        <f>IF(Table1[[#This Row],[Cost Centre]]="","",Table1[[#This Row],[Amount-1]])</f>
        <v/>
      </c>
      <c r="BF395"/>
      <c r="BG395"/>
      <c r="BH395"/>
      <c r="BI395"/>
      <c r="BJ395" t="str">
        <f>IF(Table1[[#This Row],[Date]]="","","No")</f>
        <v/>
      </c>
      <c r="BK395" t="str">
        <f>IF(Table1[[#This Row],[Date]]="","",IF(Table1[[#This Row],[Net Amt]]&lt;0,"Yes","No"))</f>
        <v/>
      </c>
      <c r="BL395" t="str">
        <f>IF(Table1[[#This Row],[Date]]="","",$C$3)</f>
        <v/>
      </c>
      <c r="BM395" t="str">
        <f>IF(Table1[[#This Row],[Date]]="","",-Table1[[#This Row],[Amount-1]])</f>
        <v/>
      </c>
      <c r="BO395" t="str">
        <f>IF(Table1[[#This Row],[Transaction Type]]="","",Table1[[#This Row],[Transaction Type]])</f>
        <v/>
      </c>
      <c r="BP395" t="str">
        <f>IF(Table1[[#This Row],[Instrument No.]]="","",Table1[[#This Row],[Instrument No.]])</f>
        <v/>
      </c>
      <c r="BQ395" t="str">
        <f>IF(Table1[[#This Row],[Instrument No.]]="","",Table1[[#This Row],[Amount-2]])</f>
        <v/>
      </c>
      <c r="BR395" t="str">
        <f>IF(Table1[[#This Row],[Instrument date]]="","",TEXT(Table1[[#This Row],[Instrument date]],"yyyymmdd"))</f>
        <v/>
      </c>
      <c r="BU395" s="48"/>
      <c r="BV395" s="48"/>
    </row>
    <row r="396" spans="1:74">
      <c r="A396" s="16">
        <f t="shared" si="6"/>
        <v>391</v>
      </c>
      <c r="B396" s="17"/>
      <c r="C396" s="57"/>
      <c r="D396" s="61"/>
      <c r="E396" s="61"/>
      <c r="F396" s="57"/>
      <c r="G396" s="18"/>
      <c r="H3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6" s="18"/>
      <c r="J396" s="18"/>
      <c r="K396" s="18"/>
      <c r="L396" s="18"/>
      <c r="M396" s="18"/>
      <c r="N396" s="51"/>
      <c r="O396" s="14">
        <f>IF(Table1[[#This Row],[Date]]="",COUNTA(B397:$B$1005),0)</f>
        <v>0</v>
      </c>
      <c r="P396" s="14">
        <f>IF(COUNTA(Table1[[#This Row],[Payments]:[Receipts]])=0,0,(IF(COUNTA(Table1[[#This Row],[Payments]:[Receipts]])&gt;1,1,0)))</f>
        <v>0</v>
      </c>
      <c r="Q396" s="14">
        <f>IF(Table1[[#This Row],[Date]]="",0,IF(AND(Table1[[#This Row],[Date]]&gt;=$Q$2,Table1[[#This Row],[Date]]&lt;=$Q$3),0,1))</f>
        <v>0</v>
      </c>
      <c r="R396" s="14">
        <f>IF(Table1[[#This Row],[Payments]]="",0,IF(ISNUMBER(Table1[[#This Row],[Payments]]),0,1))</f>
        <v>0</v>
      </c>
      <c r="S396" s="14">
        <f>IF(Table1[[#This Row],[Receipts]]="",0,IF(ISNUMBER(Table1[[#This Row],[Receipts]]),0,1))</f>
        <v>0</v>
      </c>
      <c r="T396" s="14">
        <f>IF(LEN(Table1[[#This Row],[Second Ledger]])&gt;0,IF(TYPE(VLOOKUP(Table1[[#This Row],[Second Ledger]],$CZ:$CZ,1,FALSE))=16,1,0),0)</f>
        <v>0</v>
      </c>
      <c r="U396" s="14">
        <f>IF(Table1[[#This Row],[Date]]="",0,IF(Table1[[#This Row],[Voucher Type]]&gt;0,IF(TYPE(VLOOKUP(Table1[[#This Row],[Voucher Type]],Table1[[#All],[Voucher Type Master]],1,FALSE))=16,1,0),0))</f>
        <v>0</v>
      </c>
      <c r="V3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6" s="14">
        <f>IF(LEN(Table1[[#This Row],[Cost Centre]])&gt;0,IF(TYPE(VLOOKUP(Table1[[#This Row],[Cost Centre]],$DA:$DA,1,FALSE))=16,1,0),0)</f>
        <v>0</v>
      </c>
      <c r="X396" s="14">
        <f>Table1[[#This Row],[Payments]]-Table1[[#This Row],[Receipts]]</f>
        <v>0</v>
      </c>
      <c r="Y396" s="14"/>
      <c r="Z396" s="14"/>
      <c r="AA396" s="14"/>
      <c r="AB396" s="13"/>
      <c r="AC396" s="39"/>
      <c r="AD396" s="39"/>
      <c r="AE396" s="39"/>
      <c r="AF396" s="39"/>
      <c r="AG396" s="42"/>
      <c r="AH3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6" t="str">
        <f>IF(Table1[[#This Row],[Date]]="","",TEXT(Table1[[#This Row],[Date]],"yyyymmdd"))</f>
        <v/>
      </c>
      <c r="AJ396" t="str">
        <f>Table1[[#This Row],[Date2]]</f>
        <v/>
      </c>
      <c r="AK396" t="str">
        <f>IF(Table1[[#This Row],[Date]]="","",Table1[[#This Row],[Voucher Type]])</f>
        <v/>
      </c>
      <c r="AL396" t="str">
        <f>IF(Table1[[#This Row],[Date]]="","",Table1[[#This Row],[Voucher No]])</f>
        <v/>
      </c>
      <c r="AM396" t="str">
        <f>IF(Table1[[#This Row],[Date]]="","",Table1[[#This Row],[Narration]])</f>
        <v/>
      </c>
      <c r="AN396" t="str">
        <f>IF(Table1[[#This Row],[Date]]="","","tallytools-voucherentry-adhjadhh-"&amp;$AH$1&amp;ROW())</f>
        <v/>
      </c>
      <c r="AO396" t="str">
        <f>IF(Table1[[#This Row],[Date]]="","",$AH$1)</f>
        <v/>
      </c>
      <c r="AP396"/>
      <c r="AQ396" t="str">
        <f>IF(Table1[[#This Row],[Date]]="","","No")</f>
        <v/>
      </c>
      <c r="AR396" t="str">
        <f>IF(Table1[[#This Row],[Date]]="","",IF(Table1[[#This Row],[Net Amt]]&lt;0,"No","Yes"))</f>
        <v/>
      </c>
      <c r="AS396" t="str">
        <f>IF(Table1[[#This Row],[Date]]="","",Table1[[#This Row],[Second Ledger]])</f>
        <v/>
      </c>
      <c r="AT396" t="str">
        <f>IF(Table1[[#This Row],[Date]]="","",IF(Table1[[#This Row],[DP-1]]="Yes",-(Table1[[#This Row],[Payments]]+Table1[[#This Row],[Receipts]]),Table1[[#This Row],[Payments]]+Table1[[#This Row],[Receipts]]))</f>
        <v/>
      </c>
      <c r="AU396"/>
      <c r="AV396" t="str">
        <f>IF(Table1[[#This Row],[Bill Ref No]]="","",Table1[[#This Row],[Bill Ref No]])</f>
        <v/>
      </c>
      <c r="AW396" t="str">
        <f>IF(Table1[[#This Row],[Bill ref name]]="","","New Ref")</f>
        <v/>
      </c>
      <c r="AX396" t="str">
        <f>IF(Table1[[#This Row],[Bill ref name]]="","",Table1[[#This Row],[Amount-1]])</f>
        <v/>
      </c>
      <c r="AY396"/>
      <c r="AZ396"/>
      <c r="BA396" t="str">
        <f>IF(Table1[[#This Row],[Cost Centre]]="","","Primary Cost Category")</f>
        <v/>
      </c>
      <c r="BB396" t="str">
        <f>IF(Table1[[#This Row],[Cost Centre]]="","",Table1[[#This Row],[DP-1]])</f>
        <v/>
      </c>
      <c r="BC396"/>
      <c r="BD396" t="str">
        <f>IF(Table1[[#This Row],[Cost Centre]]="","",Table1[[#This Row],[Cost Centre]])</f>
        <v/>
      </c>
      <c r="BE396" t="str">
        <f>IF(Table1[[#This Row],[Cost Centre]]="","",Table1[[#This Row],[Amount-1]])</f>
        <v/>
      </c>
      <c r="BF396"/>
      <c r="BG396"/>
      <c r="BH396"/>
      <c r="BI396"/>
      <c r="BJ396" t="str">
        <f>IF(Table1[[#This Row],[Date]]="","","No")</f>
        <v/>
      </c>
      <c r="BK396" t="str">
        <f>IF(Table1[[#This Row],[Date]]="","",IF(Table1[[#This Row],[Net Amt]]&lt;0,"Yes","No"))</f>
        <v/>
      </c>
      <c r="BL396" t="str">
        <f>IF(Table1[[#This Row],[Date]]="","",$C$3)</f>
        <v/>
      </c>
      <c r="BM396" t="str">
        <f>IF(Table1[[#This Row],[Date]]="","",-Table1[[#This Row],[Amount-1]])</f>
        <v/>
      </c>
      <c r="BO396" t="str">
        <f>IF(Table1[[#This Row],[Transaction Type]]="","",Table1[[#This Row],[Transaction Type]])</f>
        <v/>
      </c>
      <c r="BP396" t="str">
        <f>IF(Table1[[#This Row],[Instrument No.]]="","",Table1[[#This Row],[Instrument No.]])</f>
        <v/>
      </c>
      <c r="BQ396" t="str">
        <f>IF(Table1[[#This Row],[Instrument No.]]="","",Table1[[#This Row],[Amount-2]])</f>
        <v/>
      </c>
      <c r="BR396" t="str">
        <f>IF(Table1[[#This Row],[Instrument date]]="","",TEXT(Table1[[#This Row],[Instrument date]],"yyyymmdd"))</f>
        <v/>
      </c>
      <c r="BU396" s="48"/>
      <c r="BV396" s="48"/>
    </row>
    <row r="397" spans="1:74">
      <c r="A397" s="16">
        <f t="shared" si="6"/>
        <v>392</v>
      </c>
      <c r="B397" s="17"/>
      <c r="C397" s="57"/>
      <c r="D397" s="61"/>
      <c r="E397" s="61"/>
      <c r="F397" s="57"/>
      <c r="G397" s="18"/>
      <c r="H3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7" s="18"/>
      <c r="J397" s="18"/>
      <c r="K397" s="18"/>
      <c r="L397" s="18"/>
      <c r="M397" s="18"/>
      <c r="N397" s="51"/>
      <c r="O397" s="14">
        <f>IF(Table1[[#This Row],[Date]]="",COUNTA(B398:$B$1005),0)</f>
        <v>0</v>
      </c>
      <c r="P397" s="14">
        <f>IF(COUNTA(Table1[[#This Row],[Payments]:[Receipts]])=0,0,(IF(COUNTA(Table1[[#This Row],[Payments]:[Receipts]])&gt;1,1,0)))</f>
        <v>0</v>
      </c>
      <c r="Q397" s="14">
        <f>IF(Table1[[#This Row],[Date]]="",0,IF(AND(Table1[[#This Row],[Date]]&gt;=$Q$2,Table1[[#This Row],[Date]]&lt;=$Q$3),0,1))</f>
        <v>0</v>
      </c>
      <c r="R397" s="14">
        <f>IF(Table1[[#This Row],[Payments]]="",0,IF(ISNUMBER(Table1[[#This Row],[Payments]]),0,1))</f>
        <v>0</v>
      </c>
      <c r="S397" s="14">
        <f>IF(Table1[[#This Row],[Receipts]]="",0,IF(ISNUMBER(Table1[[#This Row],[Receipts]]),0,1))</f>
        <v>0</v>
      </c>
      <c r="T397" s="14">
        <f>IF(LEN(Table1[[#This Row],[Second Ledger]])&gt;0,IF(TYPE(VLOOKUP(Table1[[#This Row],[Second Ledger]],$CZ:$CZ,1,FALSE))=16,1,0),0)</f>
        <v>0</v>
      </c>
      <c r="U397" s="14">
        <f>IF(Table1[[#This Row],[Date]]="",0,IF(Table1[[#This Row],[Voucher Type]]&gt;0,IF(TYPE(VLOOKUP(Table1[[#This Row],[Voucher Type]],Table1[[#All],[Voucher Type Master]],1,FALSE))=16,1,0),0))</f>
        <v>0</v>
      </c>
      <c r="V3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7" s="14">
        <f>IF(LEN(Table1[[#This Row],[Cost Centre]])&gt;0,IF(TYPE(VLOOKUP(Table1[[#This Row],[Cost Centre]],$DA:$DA,1,FALSE))=16,1,0),0)</f>
        <v>0</v>
      </c>
      <c r="X397" s="14">
        <f>Table1[[#This Row],[Payments]]-Table1[[#This Row],[Receipts]]</f>
        <v>0</v>
      </c>
      <c r="Y397" s="14"/>
      <c r="Z397" s="14"/>
      <c r="AA397" s="14"/>
      <c r="AB397" s="13"/>
      <c r="AC397" s="39"/>
      <c r="AD397" s="39"/>
      <c r="AE397" s="39"/>
      <c r="AF397" s="39"/>
      <c r="AG397" s="42"/>
      <c r="AH3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7" t="str">
        <f>IF(Table1[[#This Row],[Date]]="","",TEXT(Table1[[#This Row],[Date]],"yyyymmdd"))</f>
        <v/>
      </c>
      <c r="AJ397" t="str">
        <f>Table1[[#This Row],[Date2]]</f>
        <v/>
      </c>
      <c r="AK397" t="str">
        <f>IF(Table1[[#This Row],[Date]]="","",Table1[[#This Row],[Voucher Type]])</f>
        <v/>
      </c>
      <c r="AL397" t="str">
        <f>IF(Table1[[#This Row],[Date]]="","",Table1[[#This Row],[Voucher No]])</f>
        <v/>
      </c>
      <c r="AM397" t="str">
        <f>IF(Table1[[#This Row],[Date]]="","",Table1[[#This Row],[Narration]])</f>
        <v/>
      </c>
      <c r="AN397" t="str">
        <f>IF(Table1[[#This Row],[Date]]="","","tallytools-voucherentry-adhjadhh-"&amp;$AH$1&amp;ROW())</f>
        <v/>
      </c>
      <c r="AO397" t="str">
        <f>IF(Table1[[#This Row],[Date]]="","",$AH$1)</f>
        <v/>
      </c>
      <c r="AP397"/>
      <c r="AQ397" t="str">
        <f>IF(Table1[[#This Row],[Date]]="","","No")</f>
        <v/>
      </c>
      <c r="AR397" t="str">
        <f>IF(Table1[[#This Row],[Date]]="","",IF(Table1[[#This Row],[Net Amt]]&lt;0,"No","Yes"))</f>
        <v/>
      </c>
      <c r="AS397" t="str">
        <f>IF(Table1[[#This Row],[Date]]="","",Table1[[#This Row],[Second Ledger]])</f>
        <v/>
      </c>
      <c r="AT397" t="str">
        <f>IF(Table1[[#This Row],[Date]]="","",IF(Table1[[#This Row],[DP-1]]="Yes",-(Table1[[#This Row],[Payments]]+Table1[[#This Row],[Receipts]]),Table1[[#This Row],[Payments]]+Table1[[#This Row],[Receipts]]))</f>
        <v/>
      </c>
      <c r="AU397"/>
      <c r="AV397" t="str">
        <f>IF(Table1[[#This Row],[Bill Ref No]]="","",Table1[[#This Row],[Bill Ref No]])</f>
        <v/>
      </c>
      <c r="AW397" t="str">
        <f>IF(Table1[[#This Row],[Bill ref name]]="","","New Ref")</f>
        <v/>
      </c>
      <c r="AX397" t="str">
        <f>IF(Table1[[#This Row],[Bill ref name]]="","",Table1[[#This Row],[Amount-1]])</f>
        <v/>
      </c>
      <c r="AY397"/>
      <c r="AZ397"/>
      <c r="BA397" t="str">
        <f>IF(Table1[[#This Row],[Cost Centre]]="","","Primary Cost Category")</f>
        <v/>
      </c>
      <c r="BB397" t="str">
        <f>IF(Table1[[#This Row],[Cost Centre]]="","",Table1[[#This Row],[DP-1]])</f>
        <v/>
      </c>
      <c r="BC397"/>
      <c r="BD397" t="str">
        <f>IF(Table1[[#This Row],[Cost Centre]]="","",Table1[[#This Row],[Cost Centre]])</f>
        <v/>
      </c>
      <c r="BE397" t="str">
        <f>IF(Table1[[#This Row],[Cost Centre]]="","",Table1[[#This Row],[Amount-1]])</f>
        <v/>
      </c>
      <c r="BF397"/>
      <c r="BG397"/>
      <c r="BH397"/>
      <c r="BI397"/>
      <c r="BJ397" t="str">
        <f>IF(Table1[[#This Row],[Date]]="","","No")</f>
        <v/>
      </c>
      <c r="BK397" t="str">
        <f>IF(Table1[[#This Row],[Date]]="","",IF(Table1[[#This Row],[Net Amt]]&lt;0,"Yes","No"))</f>
        <v/>
      </c>
      <c r="BL397" t="str">
        <f>IF(Table1[[#This Row],[Date]]="","",$C$3)</f>
        <v/>
      </c>
      <c r="BM397" t="str">
        <f>IF(Table1[[#This Row],[Date]]="","",-Table1[[#This Row],[Amount-1]])</f>
        <v/>
      </c>
      <c r="BO397" t="str">
        <f>IF(Table1[[#This Row],[Transaction Type]]="","",Table1[[#This Row],[Transaction Type]])</f>
        <v/>
      </c>
      <c r="BP397" t="str">
        <f>IF(Table1[[#This Row],[Instrument No.]]="","",Table1[[#This Row],[Instrument No.]])</f>
        <v/>
      </c>
      <c r="BQ397" t="str">
        <f>IF(Table1[[#This Row],[Instrument No.]]="","",Table1[[#This Row],[Amount-2]])</f>
        <v/>
      </c>
      <c r="BR397" t="str">
        <f>IF(Table1[[#This Row],[Instrument date]]="","",TEXT(Table1[[#This Row],[Instrument date]],"yyyymmdd"))</f>
        <v/>
      </c>
      <c r="BU397" s="48"/>
      <c r="BV397" s="48"/>
    </row>
    <row r="398" spans="1:74">
      <c r="A398" s="16">
        <f t="shared" si="6"/>
        <v>393</v>
      </c>
      <c r="B398" s="17"/>
      <c r="C398" s="57"/>
      <c r="D398" s="61"/>
      <c r="E398" s="61"/>
      <c r="F398" s="57"/>
      <c r="G398" s="18"/>
      <c r="H3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8" s="18"/>
      <c r="J398" s="18"/>
      <c r="K398" s="18"/>
      <c r="L398" s="18"/>
      <c r="M398" s="18"/>
      <c r="N398" s="51"/>
      <c r="O398" s="14">
        <f>IF(Table1[[#This Row],[Date]]="",COUNTA(B399:$B$1005),0)</f>
        <v>0</v>
      </c>
      <c r="P398" s="14">
        <f>IF(COUNTA(Table1[[#This Row],[Payments]:[Receipts]])=0,0,(IF(COUNTA(Table1[[#This Row],[Payments]:[Receipts]])&gt;1,1,0)))</f>
        <v>0</v>
      </c>
      <c r="Q398" s="14">
        <f>IF(Table1[[#This Row],[Date]]="",0,IF(AND(Table1[[#This Row],[Date]]&gt;=$Q$2,Table1[[#This Row],[Date]]&lt;=$Q$3),0,1))</f>
        <v>0</v>
      </c>
      <c r="R398" s="14">
        <f>IF(Table1[[#This Row],[Payments]]="",0,IF(ISNUMBER(Table1[[#This Row],[Payments]]),0,1))</f>
        <v>0</v>
      </c>
      <c r="S398" s="14">
        <f>IF(Table1[[#This Row],[Receipts]]="",0,IF(ISNUMBER(Table1[[#This Row],[Receipts]]),0,1))</f>
        <v>0</v>
      </c>
      <c r="T398" s="14">
        <f>IF(LEN(Table1[[#This Row],[Second Ledger]])&gt;0,IF(TYPE(VLOOKUP(Table1[[#This Row],[Second Ledger]],$CZ:$CZ,1,FALSE))=16,1,0),0)</f>
        <v>0</v>
      </c>
      <c r="U398" s="14">
        <f>IF(Table1[[#This Row],[Date]]="",0,IF(Table1[[#This Row],[Voucher Type]]&gt;0,IF(TYPE(VLOOKUP(Table1[[#This Row],[Voucher Type]],Table1[[#All],[Voucher Type Master]],1,FALSE))=16,1,0),0))</f>
        <v>0</v>
      </c>
      <c r="V3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8" s="14">
        <f>IF(LEN(Table1[[#This Row],[Cost Centre]])&gt;0,IF(TYPE(VLOOKUP(Table1[[#This Row],[Cost Centre]],$DA:$DA,1,FALSE))=16,1,0),0)</f>
        <v>0</v>
      </c>
      <c r="X398" s="14">
        <f>Table1[[#This Row],[Payments]]-Table1[[#This Row],[Receipts]]</f>
        <v>0</v>
      </c>
      <c r="Y398" s="14"/>
      <c r="Z398" s="14"/>
      <c r="AA398" s="14"/>
      <c r="AB398" s="13"/>
      <c r="AC398" s="39"/>
      <c r="AD398" s="39"/>
      <c r="AE398" s="39"/>
      <c r="AF398" s="39"/>
      <c r="AG398" s="42"/>
      <c r="AH3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8" t="str">
        <f>IF(Table1[[#This Row],[Date]]="","",TEXT(Table1[[#This Row],[Date]],"yyyymmdd"))</f>
        <v/>
      </c>
      <c r="AJ398" t="str">
        <f>Table1[[#This Row],[Date2]]</f>
        <v/>
      </c>
      <c r="AK398" t="str">
        <f>IF(Table1[[#This Row],[Date]]="","",Table1[[#This Row],[Voucher Type]])</f>
        <v/>
      </c>
      <c r="AL398" t="str">
        <f>IF(Table1[[#This Row],[Date]]="","",Table1[[#This Row],[Voucher No]])</f>
        <v/>
      </c>
      <c r="AM398" t="str">
        <f>IF(Table1[[#This Row],[Date]]="","",Table1[[#This Row],[Narration]])</f>
        <v/>
      </c>
      <c r="AN398" t="str">
        <f>IF(Table1[[#This Row],[Date]]="","","tallytools-voucherentry-adhjadhh-"&amp;$AH$1&amp;ROW())</f>
        <v/>
      </c>
      <c r="AO398" t="str">
        <f>IF(Table1[[#This Row],[Date]]="","",$AH$1)</f>
        <v/>
      </c>
      <c r="AP398"/>
      <c r="AQ398" t="str">
        <f>IF(Table1[[#This Row],[Date]]="","","No")</f>
        <v/>
      </c>
      <c r="AR398" t="str">
        <f>IF(Table1[[#This Row],[Date]]="","",IF(Table1[[#This Row],[Net Amt]]&lt;0,"No","Yes"))</f>
        <v/>
      </c>
      <c r="AS398" t="str">
        <f>IF(Table1[[#This Row],[Date]]="","",Table1[[#This Row],[Second Ledger]])</f>
        <v/>
      </c>
      <c r="AT398" t="str">
        <f>IF(Table1[[#This Row],[Date]]="","",IF(Table1[[#This Row],[DP-1]]="Yes",-(Table1[[#This Row],[Payments]]+Table1[[#This Row],[Receipts]]),Table1[[#This Row],[Payments]]+Table1[[#This Row],[Receipts]]))</f>
        <v/>
      </c>
      <c r="AU398"/>
      <c r="AV398" t="str">
        <f>IF(Table1[[#This Row],[Bill Ref No]]="","",Table1[[#This Row],[Bill Ref No]])</f>
        <v/>
      </c>
      <c r="AW398" t="str">
        <f>IF(Table1[[#This Row],[Bill ref name]]="","","New Ref")</f>
        <v/>
      </c>
      <c r="AX398" t="str">
        <f>IF(Table1[[#This Row],[Bill ref name]]="","",Table1[[#This Row],[Amount-1]])</f>
        <v/>
      </c>
      <c r="AY398"/>
      <c r="AZ398"/>
      <c r="BA398" t="str">
        <f>IF(Table1[[#This Row],[Cost Centre]]="","","Primary Cost Category")</f>
        <v/>
      </c>
      <c r="BB398" t="str">
        <f>IF(Table1[[#This Row],[Cost Centre]]="","",Table1[[#This Row],[DP-1]])</f>
        <v/>
      </c>
      <c r="BC398"/>
      <c r="BD398" t="str">
        <f>IF(Table1[[#This Row],[Cost Centre]]="","",Table1[[#This Row],[Cost Centre]])</f>
        <v/>
      </c>
      <c r="BE398" t="str">
        <f>IF(Table1[[#This Row],[Cost Centre]]="","",Table1[[#This Row],[Amount-1]])</f>
        <v/>
      </c>
      <c r="BF398"/>
      <c r="BG398"/>
      <c r="BH398"/>
      <c r="BI398"/>
      <c r="BJ398" t="str">
        <f>IF(Table1[[#This Row],[Date]]="","","No")</f>
        <v/>
      </c>
      <c r="BK398" t="str">
        <f>IF(Table1[[#This Row],[Date]]="","",IF(Table1[[#This Row],[Net Amt]]&lt;0,"Yes","No"))</f>
        <v/>
      </c>
      <c r="BL398" t="str">
        <f>IF(Table1[[#This Row],[Date]]="","",$C$3)</f>
        <v/>
      </c>
      <c r="BM398" t="str">
        <f>IF(Table1[[#This Row],[Date]]="","",-Table1[[#This Row],[Amount-1]])</f>
        <v/>
      </c>
      <c r="BO398" t="str">
        <f>IF(Table1[[#This Row],[Transaction Type]]="","",Table1[[#This Row],[Transaction Type]])</f>
        <v/>
      </c>
      <c r="BP398" t="str">
        <f>IF(Table1[[#This Row],[Instrument No.]]="","",Table1[[#This Row],[Instrument No.]])</f>
        <v/>
      </c>
      <c r="BQ398" t="str">
        <f>IF(Table1[[#This Row],[Instrument No.]]="","",Table1[[#This Row],[Amount-2]])</f>
        <v/>
      </c>
      <c r="BR398" t="str">
        <f>IF(Table1[[#This Row],[Instrument date]]="","",TEXT(Table1[[#This Row],[Instrument date]],"yyyymmdd"))</f>
        <v/>
      </c>
      <c r="BU398" s="48"/>
      <c r="BV398" s="48"/>
    </row>
    <row r="399" spans="1:74">
      <c r="A399" s="16">
        <f t="shared" si="6"/>
        <v>394</v>
      </c>
      <c r="B399" s="17"/>
      <c r="C399" s="57"/>
      <c r="D399" s="61"/>
      <c r="E399" s="61"/>
      <c r="F399" s="57"/>
      <c r="G399" s="18"/>
      <c r="H3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399" s="18"/>
      <c r="J399" s="18"/>
      <c r="K399" s="18"/>
      <c r="L399" s="18"/>
      <c r="M399" s="18"/>
      <c r="N399" s="51"/>
      <c r="O399" s="14">
        <f>IF(Table1[[#This Row],[Date]]="",COUNTA(B400:$B$1005),0)</f>
        <v>0</v>
      </c>
      <c r="P399" s="14">
        <f>IF(COUNTA(Table1[[#This Row],[Payments]:[Receipts]])=0,0,(IF(COUNTA(Table1[[#This Row],[Payments]:[Receipts]])&gt;1,1,0)))</f>
        <v>0</v>
      </c>
      <c r="Q399" s="14">
        <f>IF(Table1[[#This Row],[Date]]="",0,IF(AND(Table1[[#This Row],[Date]]&gt;=$Q$2,Table1[[#This Row],[Date]]&lt;=$Q$3),0,1))</f>
        <v>0</v>
      </c>
      <c r="R399" s="14">
        <f>IF(Table1[[#This Row],[Payments]]="",0,IF(ISNUMBER(Table1[[#This Row],[Payments]]),0,1))</f>
        <v>0</v>
      </c>
      <c r="S399" s="14">
        <f>IF(Table1[[#This Row],[Receipts]]="",0,IF(ISNUMBER(Table1[[#This Row],[Receipts]]),0,1))</f>
        <v>0</v>
      </c>
      <c r="T399" s="14">
        <f>IF(LEN(Table1[[#This Row],[Second Ledger]])&gt;0,IF(TYPE(VLOOKUP(Table1[[#This Row],[Second Ledger]],$CZ:$CZ,1,FALSE))=16,1,0),0)</f>
        <v>0</v>
      </c>
      <c r="U399" s="14">
        <f>IF(Table1[[#This Row],[Date]]="",0,IF(Table1[[#This Row],[Voucher Type]]&gt;0,IF(TYPE(VLOOKUP(Table1[[#This Row],[Voucher Type]],Table1[[#All],[Voucher Type Master]],1,FALSE))=16,1,0),0))</f>
        <v>0</v>
      </c>
      <c r="V3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399" s="14">
        <f>IF(LEN(Table1[[#This Row],[Cost Centre]])&gt;0,IF(TYPE(VLOOKUP(Table1[[#This Row],[Cost Centre]],$DA:$DA,1,FALSE))=16,1,0),0)</f>
        <v>0</v>
      </c>
      <c r="X399" s="14">
        <f>Table1[[#This Row],[Payments]]-Table1[[#This Row],[Receipts]]</f>
        <v>0</v>
      </c>
      <c r="Y399" s="14"/>
      <c r="Z399" s="14"/>
      <c r="AA399" s="14"/>
      <c r="AB399" s="13"/>
      <c r="AC399" s="39"/>
      <c r="AD399" s="39"/>
      <c r="AE399" s="39"/>
      <c r="AF399" s="39"/>
      <c r="AG399" s="42"/>
      <c r="AH3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399" t="str">
        <f>IF(Table1[[#This Row],[Date]]="","",TEXT(Table1[[#This Row],[Date]],"yyyymmdd"))</f>
        <v/>
      </c>
      <c r="AJ399" t="str">
        <f>Table1[[#This Row],[Date2]]</f>
        <v/>
      </c>
      <c r="AK399" t="str">
        <f>IF(Table1[[#This Row],[Date]]="","",Table1[[#This Row],[Voucher Type]])</f>
        <v/>
      </c>
      <c r="AL399" t="str">
        <f>IF(Table1[[#This Row],[Date]]="","",Table1[[#This Row],[Voucher No]])</f>
        <v/>
      </c>
      <c r="AM399" t="str">
        <f>IF(Table1[[#This Row],[Date]]="","",Table1[[#This Row],[Narration]])</f>
        <v/>
      </c>
      <c r="AN399" t="str">
        <f>IF(Table1[[#This Row],[Date]]="","","tallytools-voucherentry-adhjadhh-"&amp;$AH$1&amp;ROW())</f>
        <v/>
      </c>
      <c r="AO399" t="str">
        <f>IF(Table1[[#This Row],[Date]]="","",$AH$1)</f>
        <v/>
      </c>
      <c r="AP399"/>
      <c r="AQ399" t="str">
        <f>IF(Table1[[#This Row],[Date]]="","","No")</f>
        <v/>
      </c>
      <c r="AR399" t="str">
        <f>IF(Table1[[#This Row],[Date]]="","",IF(Table1[[#This Row],[Net Amt]]&lt;0,"No","Yes"))</f>
        <v/>
      </c>
      <c r="AS399" t="str">
        <f>IF(Table1[[#This Row],[Date]]="","",Table1[[#This Row],[Second Ledger]])</f>
        <v/>
      </c>
      <c r="AT399" t="str">
        <f>IF(Table1[[#This Row],[Date]]="","",IF(Table1[[#This Row],[DP-1]]="Yes",-(Table1[[#This Row],[Payments]]+Table1[[#This Row],[Receipts]]),Table1[[#This Row],[Payments]]+Table1[[#This Row],[Receipts]]))</f>
        <v/>
      </c>
      <c r="AU399"/>
      <c r="AV399" t="str">
        <f>IF(Table1[[#This Row],[Bill Ref No]]="","",Table1[[#This Row],[Bill Ref No]])</f>
        <v/>
      </c>
      <c r="AW399" t="str">
        <f>IF(Table1[[#This Row],[Bill ref name]]="","","New Ref")</f>
        <v/>
      </c>
      <c r="AX399" t="str">
        <f>IF(Table1[[#This Row],[Bill ref name]]="","",Table1[[#This Row],[Amount-1]])</f>
        <v/>
      </c>
      <c r="AY399"/>
      <c r="AZ399"/>
      <c r="BA399" t="str">
        <f>IF(Table1[[#This Row],[Cost Centre]]="","","Primary Cost Category")</f>
        <v/>
      </c>
      <c r="BB399" t="str">
        <f>IF(Table1[[#This Row],[Cost Centre]]="","",Table1[[#This Row],[DP-1]])</f>
        <v/>
      </c>
      <c r="BC399"/>
      <c r="BD399" t="str">
        <f>IF(Table1[[#This Row],[Cost Centre]]="","",Table1[[#This Row],[Cost Centre]])</f>
        <v/>
      </c>
      <c r="BE399" t="str">
        <f>IF(Table1[[#This Row],[Cost Centre]]="","",Table1[[#This Row],[Amount-1]])</f>
        <v/>
      </c>
      <c r="BF399"/>
      <c r="BG399"/>
      <c r="BH399"/>
      <c r="BI399"/>
      <c r="BJ399" t="str">
        <f>IF(Table1[[#This Row],[Date]]="","","No")</f>
        <v/>
      </c>
      <c r="BK399" t="str">
        <f>IF(Table1[[#This Row],[Date]]="","",IF(Table1[[#This Row],[Net Amt]]&lt;0,"Yes","No"))</f>
        <v/>
      </c>
      <c r="BL399" t="str">
        <f>IF(Table1[[#This Row],[Date]]="","",$C$3)</f>
        <v/>
      </c>
      <c r="BM399" t="str">
        <f>IF(Table1[[#This Row],[Date]]="","",-Table1[[#This Row],[Amount-1]])</f>
        <v/>
      </c>
      <c r="BO399" t="str">
        <f>IF(Table1[[#This Row],[Transaction Type]]="","",Table1[[#This Row],[Transaction Type]])</f>
        <v/>
      </c>
      <c r="BP399" t="str">
        <f>IF(Table1[[#This Row],[Instrument No.]]="","",Table1[[#This Row],[Instrument No.]])</f>
        <v/>
      </c>
      <c r="BQ399" t="str">
        <f>IF(Table1[[#This Row],[Instrument No.]]="","",Table1[[#This Row],[Amount-2]])</f>
        <v/>
      </c>
      <c r="BR399" t="str">
        <f>IF(Table1[[#This Row],[Instrument date]]="","",TEXT(Table1[[#This Row],[Instrument date]],"yyyymmdd"))</f>
        <v/>
      </c>
      <c r="BU399" s="48"/>
      <c r="BV399" s="48"/>
    </row>
    <row r="400" spans="1:74">
      <c r="A400" s="16">
        <f t="shared" si="6"/>
        <v>395</v>
      </c>
      <c r="B400" s="17"/>
      <c r="C400" s="57"/>
      <c r="D400" s="61"/>
      <c r="E400" s="61"/>
      <c r="F400" s="57"/>
      <c r="G400" s="18"/>
      <c r="H4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0" s="18"/>
      <c r="J400" s="18"/>
      <c r="K400" s="18"/>
      <c r="L400" s="18"/>
      <c r="M400" s="18"/>
      <c r="N400" s="51"/>
      <c r="O400" s="14">
        <f>IF(Table1[[#This Row],[Date]]="",COUNTA(B401:$B$1005),0)</f>
        <v>0</v>
      </c>
      <c r="P400" s="14">
        <f>IF(COUNTA(Table1[[#This Row],[Payments]:[Receipts]])=0,0,(IF(COUNTA(Table1[[#This Row],[Payments]:[Receipts]])&gt;1,1,0)))</f>
        <v>0</v>
      </c>
      <c r="Q400" s="14">
        <f>IF(Table1[[#This Row],[Date]]="",0,IF(AND(Table1[[#This Row],[Date]]&gt;=$Q$2,Table1[[#This Row],[Date]]&lt;=$Q$3),0,1))</f>
        <v>0</v>
      </c>
      <c r="R400" s="14">
        <f>IF(Table1[[#This Row],[Payments]]="",0,IF(ISNUMBER(Table1[[#This Row],[Payments]]),0,1))</f>
        <v>0</v>
      </c>
      <c r="S400" s="14">
        <f>IF(Table1[[#This Row],[Receipts]]="",0,IF(ISNUMBER(Table1[[#This Row],[Receipts]]),0,1))</f>
        <v>0</v>
      </c>
      <c r="T400" s="14">
        <f>IF(LEN(Table1[[#This Row],[Second Ledger]])&gt;0,IF(TYPE(VLOOKUP(Table1[[#This Row],[Second Ledger]],$CZ:$CZ,1,FALSE))=16,1,0),0)</f>
        <v>0</v>
      </c>
      <c r="U400" s="14">
        <f>IF(Table1[[#This Row],[Date]]="",0,IF(Table1[[#This Row],[Voucher Type]]&gt;0,IF(TYPE(VLOOKUP(Table1[[#This Row],[Voucher Type]],Table1[[#All],[Voucher Type Master]],1,FALSE))=16,1,0),0))</f>
        <v>0</v>
      </c>
      <c r="V4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0" s="14">
        <f>IF(LEN(Table1[[#This Row],[Cost Centre]])&gt;0,IF(TYPE(VLOOKUP(Table1[[#This Row],[Cost Centre]],$DA:$DA,1,FALSE))=16,1,0),0)</f>
        <v>0</v>
      </c>
      <c r="X400" s="14">
        <f>Table1[[#This Row],[Payments]]-Table1[[#This Row],[Receipts]]</f>
        <v>0</v>
      </c>
      <c r="Y400" s="14"/>
      <c r="Z400" s="14"/>
      <c r="AA400" s="14"/>
      <c r="AB400" s="13"/>
      <c r="AC400" s="39"/>
      <c r="AD400" s="39"/>
      <c r="AE400" s="39"/>
      <c r="AF400" s="39"/>
      <c r="AG400" s="42"/>
      <c r="AH4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0" t="str">
        <f>IF(Table1[[#This Row],[Date]]="","",TEXT(Table1[[#This Row],[Date]],"yyyymmdd"))</f>
        <v/>
      </c>
      <c r="AJ400" t="str">
        <f>Table1[[#This Row],[Date2]]</f>
        <v/>
      </c>
      <c r="AK400" t="str">
        <f>IF(Table1[[#This Row],[Date]]="","",Table1[[#This Row],[Voucher Type]])</f>
        <v/>
      </c>
      <c r="AL400" t="str">
        <f>IF(Table1[[#This Row],[Date]]="","",Table1[[#This Row],[Voucher No]])</f>
        <v/>
      </c>
      <c r="AM400" t="str">
        <f>IF(Table1[[#This Row],[Date]]="","",Table1[[#This Row],[Narration]])</f>
        <v/>
      </c>
      <c r="AN400" t="str">
        <f>IF(Table1[[#This Row],[Date]]="","","tallytools-voucherentry-adhjadhh-"&amp;$AH$1&amp;ROW())</f>
        <v/>
      </c>
      <c r="AO400" t="str">
        <f>IF(Table1[[#This Row],[Date]]="","",$AH$1)</f>
        <v/>
      </c>
      <c r="AP400"/>
      <c r="AQ400" t="str">
        <f>IF(Table1[[#This Row],[Date]]="","","No")</f>
        <v/>
      </c>
      <c r="AR400" t="str">
        <f>IF(Table1[[#This Row],[Date]]="","",IF(Table1[[#This Row],[Net Amt]]&lt;0,"No","Yes"))</f>
        <v/>
      </c>
      <c r="AS400" t="str">
        <f>IF(Table1[[#This Row],[Date]]="","",Table1[[#This Row],[Second Ledger]])</f>
        <v/>
      </c>
      <c r="AT400" t="str">
        <f>IF(Table1[[#This Row],[Date]]="","",IF(Table1[[#This Row],[DP-1]]="Yes",-(Table1[[#This Row],[Payments]]+Table1[[#This Row],[Receipts]]),Table1[[#This Row],[Payments]]+Table1[[#This Row],[Receipts]]))</f>
        <v/>
      </c>
      <c r="AU400"/>
      <c r="AV400" t="str">
        <f>IF(Table1[[#This Row],[Bill Ref No]]="","",Table1[[#This Row],[Bill Ref No]])</f>
        <v/>
      </c>
      <c r="AW400" t="str">
        <f>IF(Table1[[#This Row],[Bill ref name]]="","","New Ref")</f>
        <v/>
      </c>
      <c r="AX400" t="str">
        <f>IF(Table1[[#This Row],[Bill ref name]]="","",Table1[[#This Row],[Amount-1]])</f>
        <v/>
      </c>
      <c r="AY400"/>
      <c r="AZ400"/>
      <c r="BA400" t="str">
        <f>IF(Table1[[#This Row],[Cost Centre]]="","","Primary Cost Category")</f>
        <v/>
      </c>
      <c r="BB400" t="str">
        <f>IF(Table1[[#This Row],[Cost Centre]]="","",Table1[[#This Row],[DP-1]])</f>
        <v/>
      </c>
      <c r="BC400"/>
      <c r="BD400" t="str">
        <f>IF(Table1[[#This Row],[Cost Centre]]="","",Table1[[#This Row],[Cost Centre]])</f>
        <v/>
      </c>
      <c r="BE400" t="str">
        <f>IF(Table1[[#This Row],[Cost Centre]]="","",Table1[[#This Row],[Amount-1]])</f>
        <v/>
      </c>
      <c r="BF400"/>
      <c r="BG400"/>
      <c r="BH400"/>
      <c r="BI400"/>
      <c r="BJ400" t="str">
        <f>IF(Table1[[#This Row],[Date]]="","","No")</f>
        <v/>
      </c>
      <c r="BK400" t="str">
        <f>IF(Table1[[#This Row],[Date]]="","",IF(Table1[[#This Row],[Net Amt]]&lt;0,"Yes","No"))</f>
        <v/>
      </c>
      <c r="BL400" t="str">
        <f>IF(Table1[[#This Row],[Date]]="","",$C$3)</f>
        <v/>
      </c>
      <c r="BM400" t="str">
        <f>IF(Table1[[#This Row],[Date]]="","",-Table1[[#This Row],[Amount-1]])</f>
        <v/>
      </c>
      <c r="BO400" t="str">
        <f>IF(Table1[[#This Row],[Transaction Type]]="","",Table1[[#This Row],[Transaction Type]])</f>
        <v/>
      </c>
      <c r="BP400" t="str">
        <f>IF(Table1[[#This Row],[Instrument No.]]="","",Table1[[#This Row],[Instrument No.]])</f>
        <v/>
      </c>
      <c r="BQ400" t="str">
        <f>IF(Table1[[#This Row],[Instrument No.]]="","",Table1[[#This Row],[Amount-2]])</f>
        <v/>
      </c>
      <c r="BR400" t="str">
        <f>IF(Table1[[#This Row],[Instrument date]]="","",TEXT(Table1[[#This Row],[Instrument date]],"yyyymmdd"))</f>
        <v/>
      </c>
      <c r="BU400" s="48"/>
      <c r="BV400" s="48"/>
    </row>
    <row r="401" spans="1:74">
      <c r="A401" s="16">
        <f t="shared" si="6"/>
        <v>396</v>
      </c>
      <c r="B401" s="17"/>
      <c r="C401" s="57"/>
      <c r="D401" s="61"/>
      <c r="E401" s="61"/>
      <c r="F401" s="57"/>
      <c r="G401" s="18"/>
      <c r="H4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1" s="18"/>
      <c r="J401" s="18"/>
      <c r="K401" s="18"/>
      <c r="L401" s="18"/>
      <c r="M401" s="18"/>
      <c r="N401" s="51"/>
      <c r="O401" s="14">
        <f>IF(Table1[[#This Row],[Date]]="",COUNTA(B402:$B$1005),0)</f>
        <v>0</v>
      </c>
      <c r="P401" s="14">
        <f>IF(COUNTA(Table1[[#This Row],[Payments]:[Receipts]])=0,0,(IF(COUNTA(Table1[[#This Row],[Payments]:[Receipts]])&gt;1,1,0)))</f>
        <v>0</v>
      </c>
      <c r="Q401" s="14">
        <f>IF(Table1[[#This Row],[Date]]="",0,IF(AND(Table1[[#This Row],[Date]]&gt;=$Q$2,Table1[[#This Row],[Date]]&lt;=$Q$3),0,1))</f>
        <v>0</v>
      </c>
      <c r="R401" s="14">
        <f>IF(Table1[[#This Row],[Payments]]="",0,IF(ISNUMBER(Table1[[#This Row],[Payments]]),0,1))</f>
        <v>0</v>
      </c>
      <c r="S401" s="14">
        <f>IF(Table1[[#This Row],[Receipts]]="",0,IF(ISNUMBER(Table1[[#This Row],[Receipts]]),0,1))</f>
        <v>0</v>
      </c>
      <c r="T401" s="14">
        <f>IF(LEN(Table1[[#This Row],[Second Ledger]])&gt;0,IF(TYPE(VLOOKUP(Table1[[#This Row],[Second Ledger]],$CZ:$CZ,1,FALSE))=16,1,0),0)</f>
        <v>0</v>
      </c>
      <c r="U401" s="14">
        <f>IF(Table1[[#This Row],[Date]]="",0,IF(Table1[[#This Row],[Voucher Type]]&gt;0,IF(TYPE(VLOOKUP(Table1[[#This Row],[Voucher Type]],Table1[[#All],[Voucher Type Master]],1,FALSE))=16,1,0),0))</f>
        <v>0</v>
      </c>
      <c r="V4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1" s="14">
        <f>IF(LEN(Table1[[#This Row],[Cost Centre]])&gt;0,IF(TYPE(VLOOKUP(Table1[[#This Row],[Cost Centre]],$DA:$DA,1,FALSE))=16,1,0),0)</f>
        <v>0</v>
      </c>
      <c r="X401" s="14">
        <f>Table1[[#This Row],[Payments]]-Table1[[#This Row],[Receipts]]</f>
        <v>0</v>
      </c>
      <c r="Y401" s="14"/>
      <c r="Z401" s="14"/>
      <c r="AA401" s="14"/>
      <c r="AB401" s="13"/>
      <c r="AC401" s="39"/>
      <c r="AD401" s="39"/>
      <c r="AE401" s="39"/>
      <c r="AF401" s="39"/>
      <c r="AG401" s="42"/>
      <c r="AH4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1" t="str">
        <f>IF(Table1[[#This Row],[Date]]="","",TEXT(Table1[[#This Row],[Date]],"yyyymmdd"))</f>
        <v/>
      </c>
      <c r="AJ401" t="str">
        <f>Table1[[#This Row],[Date2]]</f>
        <v/>
      </c>
      <c r="AK401" t="str">
        <f>IF(Table1[[#This Row],[Date]]="","",Table1[[#This Row],[Voucher Type]])</f>
        <v/>
      </c>
      <c r="AL401" t="str">
        <f>IF(Table1[[#This Row],[Date]]="","",Table1[[#This Row],[Voucher No]])</f>
        <v/>
      </c>
      <c r="AM401" t="str">
        <f>IF(Table1[[#This Row],[Date]]="","",Table1[[#This Row],[Narration]])</f>
        <v/>
      </c>
      <c r="AN401" t="str">
        <f>IF(Table1[[#This Row],[Date]]="","","tallytools-voucherentry-adhjadhh-"&amp;$AH$1&amp;ROW())</f>
        <v/>
      </c>
      <c r="AO401" t="str">
        <f>IF(Table1[[#This Row],[Date]]="","",$AH$1)</f>
        <v/>
      </c>
      <c r="AP401"/>
      <c r="AQ401" t="str">
        <f>IF(Table1[[#This Row],[Date]]="","","No")</f>
        <v/>
      </c>
      <c r="AR401" t="str">
        <f>IF(Table1[[#This Row],[Date]]="","",IF(Table1[[#This Row],[Net Amt]]&lt;0,"No","Yes"))</f>
        <v/>
      </c>
      <c r="AS401" t="str">
        <f>IF(Table1[[#This Row],[Date]]="","",Table1[[#This Row],[Second Ledger]])</f>
        <v/>
      </c>
      <c r="AT401" t="str">
        <f>IF(Table1[[#This Row],[Date]]="","",IF(Table1[[#This Row],[DP-1]]="Yes",-(Table1[[#This Row],[Payments]]+Table1[[#This Row],[Receipts]]),Table1[[#This Row],[Payments]]+Table1[[#This Row],[Receipts]]))</f>
        <v/>
      </c>
      <c r="AU401"/>
      <c r="AV401" t="str">
        <f>IF(Table1[[#This Row],[Bill Ref No]]="","",Table1[[#This Row],[Bill Ref No]])</f>
        <v/>
      </c>
      <c r="AW401" t="str">
        <f>IF(Table1[[#This Row],[Bill ref name]]="","","New Ref")</f>
        <v/>
      </c>
      <c r="AX401" t="str">
        <f>IF(Table1[[#This Row],[Bill ref name]]="","",Table1[[#This Row],[Amount-1]])</f>
        <v/>
      </c>
      <c r="AY401"/>
      <c r="AZ401"/>
      <c r="BA401" t="str">
        <f>IF(Table1[[#This Row],[Cost Centre]]="","","Primary Cost Category")</f>
        <v/>
      </c>
      <c r="BB401" t="str">
        <f>IF(Table1[[#This Row],[Cost Centre]]="","",Table1[[#This Row],[DP-1]])</f>
        <v/>
      </c>
      <c r="BC401"/>
      <c r="BD401" t="str">
        <f>IF(Table1[[#This Row],[Cost Centre]]="","",Table1[[#This Row],[Cost Centre]])</f>
        <v/>
      </c>
      <c r="BE401" t="str">
        <f>IF(Table1[[#This Row],[Cost Centre]]="","",Table1[[#This Row],[Amount-1]])</f>
        <v/>
      </c>
      <c r="BF401"/>
      <c r="BG401"/>
      <c r="BH401"/>
      <c r="BI401"/>
      <c r="BJ401" t="str">
        <f>IF(Table1[[#This Row],[Date]]="","","No")</f>
        <v/>
      </c>
      <c r="BK401" t="str">
        <f>IF(Table1[[#This Row],[Date]]="","",IF(Table1[[#This Row],[Net Amt]]&lt;0,"Yes","No"))</f>
        <v/>
      </c>
      <c r="BL401" t="str">
        <f>IF(Table1[[#This Row],[Date]]="","",$C$3)</f>
        <v/>
      </c>
      <c r="BM401" t="str">
        <f>IF(Table1[[#This Row],[Date]]="","",-Table1[[#This Row],[Amount-1]])</f>
        <v/>
      </c>
      <c r="BO401" t="str">
        <f>IF(Table1[[#This Row],[Transaction Type]]="","",Table1[[#This Row],[Transaction Type]])</f>
        <v/>
      </c>
      <c r="BP401" t="str">
        <f>IF(Table1[[#This Row],[Instrument No.]]="","",Table1[[#This Row],[Instrument No.]])</f>
        <v/>
      </c>
      <c r="BQ401" t="str">
        <f>IF(Table1[[#This Row],[Instrument No.]]="","",Table1[[#This Row],[Amount-2]])</f>
        <v/>
      </c>
      <c r="BR401" t="str">
        <f>IF(Table1[[#This Row],[Instrument date]]="","",TEXT(Table1[[#This Row],[Instrument date]],"yyyymmdd"))</f>
        <v/>
      </c>
      <c r="BU401" s="48"/>
      <c r="BV401" s="48"/>
    </row>
    <row r="402" spans="1:74">
      <c r="A402" s="16">
        <f t="shared" si="6"/>
        <v>397</v>
      </c>
      <c r="B402" s="17"/>
      <c r="C402" s="57"/>
      <c r="D402" s="61"/>
      <c r="E402" s="61"/>
      <c r="F402" s="57"/>
      <c r="G402" s="18"/>
      <c r="H4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2" s="18"/>
      <c r="J402" s="18"/>
      <c r="K402" s="18"/>
      <c r="L402" s="18"/>
      <c r="M402" s="18"/>
      <c r="N402" s="51"/>
      <c r="O402" s="14">
        <f>IF(Table1[[#This Row],[Date]]="",COUNTA(B403:$B$1005),0)</f>
        <v>0</v>
      </c>
      <c r="P402" s="14">
        <f>IF(COUNTA(Table1[[#This Row],[Payments]:[Receipts]])=0,0,(IF(COUNTA(Table1[[#This Row],[Payments]:[Receipts]])&gt;1,1,0)))</f>
        <v>0</v>
      </c>
      <c r="Q402" s="14">
        <f>IF(Table1[[#This Row],[Date]]="",0,IF(AND(Table1[[#This Row],[Date]]&gt;=$Q$2,Table1[[#This Row],[Date]]&lt;=$Q$3),0,1))</f>
        <v>0</v>
      </c>
      <c r="R402" s="14">
        <f>IF(Table1[[#This Row],[Payments]]="",0,IF(ISNUMBER(Table1[[#This Row],[Payments]]),0,1))</f>
        <v>0</v>
      </c>
      <c r="S402" s="14">
        <f>IF(Table1[[#This Row],[Receipts]]="",0,IF(ISNUMBER(Table1[[#This Row],[Receipts]]),0,1))</f>
        <v>0</v>
      </c>
      <c r="T402" s="14">
        <f>IF(LEN(Table1[[#This Row],[Second Ledger]])&gt;0,IF(TYPE(VLOOKUP(Table1[[#This Row],[Second Ledger]],$CZ:$CZ,1,FALSE))=16,1,0),0)</f>
        <v>0</v>
      </c>
      <c r="U402" s="14">
        <f>IF(Table1[[#This Row],[Date]]="",0,IF(Table1[[#This Row],[Voucher Type]]&gt;0,IF(TYPE(VLOOKUP(Table1[[#This Row],[Voucher Type]],Table1[[#All],[Voucher Type Master]],1,FALSE))=16,1,0),0))</f>
        <v>0</v>
      </c>
      <c r="V4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2" s="14">
        <f>IF(LEN(Table1[[#This Row],[Cost Centre]])&gt;0,IF(TYPE(VLOOKUP(Table1[[#This Row],[Cost Centre]],$DA:$DA,1,FALSE))=16,1,0),0)</f>
        <v>0</v>
      </c>
      <c r="X402" s="14">
        <f>Table1[[#This Row],[Payments]]-Table1[[#This Row],[Receipts]]</f>
        <v>0</v>
      </c>
      <c r="Y402" s="14"/>
      <c r="Z402" s="14"/>
      <c r="AA402" s="14"/>
      <c r="AB402" s="13"/>
      <c r="AC402" s="39"/>
      <c r="AD402" s="39"/>
      <c r="AE402" s="39"/>
      <c r="AF402" s="39"/>
      <c r="AG402" s="42"/>
      <c r="AH4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2" t="str">
        <f>IF(Table1[[#This Row],[Date]]="","",TEXT(Table1[[#This Row],[Date]],"yyyymmdd"))</f>
        <v/>
      </c>
      <c r="AJ402" t="str">
        <f>Table1[[#This Row],[Date2]]</f>
        <v/>
      </c>
      <c r="AK402" t="str">
        <f>IF(Table1[[#This Row],[Date]]="","",Table1[[#This Row],[Voucher Type]])</f>
        <v/>
      </c>
      <c r="AL402" t="str">
        <f>IF(Table1[[#This Row],[Date]]="","",Table1[[#This Row],[Voucher No]])</f>
        <v/>
      </c>
      <c r="AM402" t="str">
        <f>IF(Table1[[#This Row],[Date]]="","",Table1[[#This Row],[Narration]])</f>
        <v/>
      </c>
      <c r="AN402" t="str">
        <f>IF(Table1[[#This Row],[Date]]="","","tallytools-voucherentry-adhjadhh-"&amp;$AH$1&amp;ROW())</f>
        <v/>
      </c>
      <c r="AO402" t="str">
        <f>IF(Table1[[#This Row],[Date]]="","",$AH$1)</f>
        <v/>
      </c>
      <c r="AP402"/>
      <c r="AQ402" t="str">
        <f>IF(Table1[[#This Row],[Date]]="","","No")</f>
        <v/>
      </c>
      <c r="AR402" t="str">
        <f>IF(Table1[[#This Row],[Date]]="","",IF(Table1[[#This Row],[Net Amt]]&lt;0,"No","Yes"))</f>
        <v/>
      </c>
      <c r="AS402" t="str">
        <f>IF(Table1[[#This Row],[Date]]="","",Table1[[#This Row],[Second Ledger]])</f>
        <v/>
      </c>
      <c r="AT402" t="str">
        <f>IF(Table1[[#This Row],[Date]]="","",IF(Table1[[#This Row],[DP-1]]="Yes",-(Table1[[#This Row],[Payments]]+Table1[[#This Row],[Receipts]]),Table1[[#This Row],[Payments]]+Table1[[#This Row],[Receipts]]))</f>
        <v/>
      </c>
      <c r="AU402"/>
      <c r="AV402" t="str">
        <f>IF(Table1[[#This Row],[Bill Ref No]]="","",Table1[[#This Row],[Bill Ref No]])</f>
        <v/>
      </c>
      <c r="AW402" t="str">
        <f>IF(Table1[[#This Row],[Bill ref name]]="","","New Ref")</f>
        <v/>
      </c>
      <c r="AX402" t="str">
        <f>IF(Table1[[#This Row],[Bill ref name]]="","",Table1[[#This Row],[Amount-1]])</f>
        <v/>
      </c>
      <c r="AY402"/>
      <c r="AZ402"/>
      <c r="BA402" t="str">
        <f>IF(Table1[[#This Row],[Cost Centre]]="","","Primary Cost Category")</f>
        <v/>
      </c>
      <c r="BB402" t="str">
        <f>IF(Table1[[#This Row],[Cost Centre]]="","",Table1[[#This Row],[DP-1]])</f>
        <v/>
      </c>
      <c r="BC402"/>
      <c r="BD402" t="str">
        <f>IF(Table1[[#This Row],[Cost Centre]]="","",Table1[[#This Row],[Cost Centre]])</f>
        <v/>
      </c>
      <c r="BE402" t="str">
        <f>IF(Table1[[#This Row],[Cost Centre]]="","",Table1[[#This Row],[Amount-1]])</f>
        <v/>
      </c>
      <c r="BF402"/>
      <c r="BG402"/>
      <c r="BH402"/>
      <c r="BI402"/>
      <c r="BJ402" t="str">
        <f>IF(Table1[[#This Row],[Date]]="","","No")</f>
        <v/>
      </c>
      <c r="BK402" t="str">
        <f>IF(Table1[[#This Row],[Date]]="","",IF(Table1[[#This Row],[Net Amt]]&lt;0,"Yes","No"))</f>
        <v/>
      </c>
      <c r="BL402" t="str">
        <f>IF(Table1[[#This Row],[Date]]="","",$C$3)</f>
        <v/>
      </c>
      <c r="BM402" t="str">
        <f>IF(Table1[[#This Row],[Date]]="","",-Table1[[#This Row],[Amount-1]])</f>
        <v/>
      </c>
      <c r="BO402" t="str">
        <f>IF(Table1[[#This Row],[Transaction Type]]="","",Table1[[#This Row],[Transaction Type]])</f>
        <v/>
      </c>
      <c r="BP402" t="str">
        <f>IF(Table1[[#This Row],[Instrument No.]]="","",Table1[[#This Row],[Instrument No.]])</f>
        <v/>
      </c>
      <c r="BQ402" t="str">
        <f>IF(Table1[[#This Row],[Instrument No.]]="","",Table1[[#This Row],[Amount-2]])</f>
        <v/>
      </c>
      <c r="BR402" t="str">
        <f>IF(Table1[[#This Row],[Instrument date]]="","",TEXT(Table1[[#This Row],[Instrument date]],"yyyymmdd"))</f>
        <v/>
      </c>
      <c r="BU402" s="48"/>
      <c r="BV402" s="48"/>
    </row>
    <row r="403" spans="1:74">
      <c r="A403" s="16">
        <f t="shared" si="6"/>
        <v>398</v>
      </c>
      <c r="B403" s="17"/>
      <c r="C403" s="57"/>
      <c r="D403" s="61"/>
      <c r="E403" s="61"/>
      <c r="F403" s="57"/>
      <c r="G403" s="18"/>
      <c r="H4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3" s="18"/>
      <c r="J403" s="18"/>
      <c r="K403" s="18"/>
      <c r="L403" s="18"/>
      <c r="M403" s="18"/>
      <c r="N403" s="51"/>
      <c r="O403" s="14">
        <f>IF(Table1[[#This Row],[Date]]="",COUNTA(B404:$B$1005),0)</f>
        <v>0</v>
      </c>
      <c r="P403" s="14">
        <f>IF(COUNTA(Table1[[#This Row],[Payments]:[Receipts]])=0,0,(IF(COUNTA(Table1[[#This Row],[Payments]:[Receipts]])&gt;1,1,0)))</f>
        <v>0</v>
      </c>
      <c r="Q403" s="14">
        <f>IF(Table1[[#This Row],[Date]]="",0,IF(AND(Table1[[#This Row],[Date]]&gt;=$Q$2,Table1[[#This Row],[Date]]&lt;=$Q$3),0,1))</f>
        <v>0</v>
      </c>
      <c r="R403" s="14">
        <f>IF(Table1[[#This Row],[Payments]]="",0,IF(ISNUMBER(Table1[[#This Row],[Payments]]),0,1))</f>
        <v>0</v>
      </c>
      <c r="S403" s="14">
        <f>IF(Table1[[#This Row],[Receipts]]="",0,IF(ISNUMBER(Table1[[#This Row],[Receipts]]),0,1))</f>
        <v>0</v>
      </c>
      <c r="T403" s="14">
        <f>IF(LEN(Table1[[#This Row],[Second Ledger]])&gt;0,IF(TYPE(VLOOKUP(Table1[[#This Row],[Second Ledger]],$CZ:$CZ,1,FALSE))=16,1,0),0)</f>
        <v>0</v>
      </c>
      <c r="U403" s="14">
        <f>IF(Table1[[#This Row],[Date]]="",0,IF(Table1[[#This Row],[Voucher Type]]&gt;0,IF(TYPE(VLOOKUP(Table1[[#This Row],[Voucher Type]],Table1[[#All],[Voucher Type Master]],1,FALSE))=16,1,0),0))</f>
        <v>0</v>
      </c>
      <c r="V4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3" s="14">
        <f>IF(LEN(Table1[[#This Row],[Cost Centre]])&gt;0,IF(TYPE(VLOOKUP(Table1[[#This Row],[Cost Centre]],$DA:$DA,1,FALSE))=16,1,0),0)</f>
        <v>0</v>
      </c>
      <c r="X403" s="14">
        <f>Table1[[#This Row],[Payments]]-Table1[[#This Row],[Receipts]]</f>
        <v>0</v>
      </c>
      <c r="Y403" s="14"/>
      <c r="Z403" s="14"/>
      <c r="AA403" s="14"/>
      <c r="AB403" s="13"/>
      <c r="AC403" s="39"/>
      <c r="AD403" s="39"/>
      <c r="AE403" s="39"/>
      <c r="AF403" s="39"/>
      <c r="AG403" s="42"/>
      <c r="AH4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3" t="str">
        <f>IF(Table1[[#This Row],[Date]]="","",TEXT(Table1[[#This Row],[Date]],"yyyymmdd"))</f>
        <v/>
      </c>
      <c r="AJ403" t="str">
        <f>Table1[[#This Row],[Date2]]</f>
        <v/>
      </c>
      <c r="AK403" t="str">
        <f>IF(Table1[[#This Row],[Date]]="","",Table1[[#This Row],[Voucher Type]])</f>
        <v/>
      </c>
      <c r="AL403" t="str">
        <f>IF(Table1[[#This Row],[Date]]="","",Table1[[#This Row],[Voucher No]])</f>
        <v/>
      </c>
      <c r="AM403" t="str">
        <f>IF(Table1[[#This Row],[Date]]="","",Table1[[#This Row],[Narration]])</f>
        <v/>
      </c>
      <c r="AN403" t="str">
        <f>IF(Table1[[#This Row],[Date]]="","","tallytools-voucherentry-adhjadhh-"&amp;$AH$1&amp;ROW())</f>
        <v/>
      </c>
      <c r="AO403" t="str">
        <f>IF(Table1[[#This Row],[Date]]="","",$AH$1)</f>
        <v/>
      </c>
      <c r="AP403"/>
      <c r="AQ403" t="str">
        <f>IF(Table1[[#This Row],[Date]]="","","No")</f>
        <v/>
      </c>
      <c r="AR403" t="str">
        <f>IF(Table1[[#This Row],[Date]]="","",IF(Table1[[#This Row],[Net Amt]]&lt;0,"No","Yes"))</f>
        <v/>
      </c>
      <c r="AS403" t="str">
        <f>IF(Table1[[#This Row],[Date]]="","",Table1[[#This Row],[Second Ledger]])</f>
        <v/>
      </c>
      <c r="AT403" t="str">
        <f>IF(Table1[[#This Row],[Date]]="","",IF(Table1[[#This Row],[DP-1]]="Yes",-(Table1[[#This Row],[Payments]]+Table1[[#This Row],[Receipts]]),Table1[[#This Row],[Payments]]+Table1[[#This Row],[Receipts]]))</f>
        <v/>
      </c>
      <c r="AU403"/>
      <c r="AV403" t="str">
        <f>IF(Table1[[#This Row],[Bill Ref No]]="","",Table1[[#This Row],[Bill Ref No]])</f>
        <v/>
      </c>
      <c r="AW403" t="str">
        <f>IF(Table1[[#This Row],[Bill ref name]]="","","New Ref")</f>
        <v/>
      </c>
      <c r="AX403" t="str">
        <f>IF(Table1[[#This Row],[Bill ref name]]="","",Table1[[#This Row],[Amount-1]])</f>
        <v/>
      </c>
      <c r="AY403"/>
      <c r="AZ403"/>
      <c r="BA403" t="str">
        <f>IF(Table1[[#This Row],[Cost Centre]]="","","Primary Cost Category")</f>
        <v/>
      </c>
      <c r="BB403" t="str">
        <f>IF(Table1[[#This Row],[Cost Centre]]="","",Table1[[#This Row],[DP-1]])</f>
        <v/>
      </c>
      <c r="BC403"/>
      <c r="BD403" t="str">
        <f>IF(Table1[[#This Row],[Cost Centre]]="","",Table1[[#This Row],[Cost Centre]])</f>
        <v/>
      </c>
      <c r="BE403" t="str">
        <f>IF(Table1[[#This Row],[Cost Centre]]="","",Table1[[#This Row],[Amount-1]])</f>
        <v/>
      </c>
      <c r="BF403"/>
      <c r="BG403"/>
      <c r="BH403"/>
      <c r="BI403"/>
      <c r="BJ403" t="str">
        <f>IF(Table1[[#This Row],[Date]]="","","No")</f>
        <v/>
      </c>
      <c r="BK403" t="str">
        <f>IF(Table1[[#This Row],[Date]]="","",IF(Table1[[#This Row],[Net Amt]]&lt;0,"Yes","No"))</f>
        <v/>
      </c>
      <c r="BL403" t="str">
        <f>IF(Table1[[#This Row],[Date]]="","",$C$3)</f>
        <v/>
      </c>
      <c r="BM403" t="str">
        <f>IF(Table1[[#This Row],[Date]]="","",-Table1[[#This Row],[Amount-1]])</f>
        <v/>
      </c>
      <c r="BO403" t="str">
        <f>IF(Table1[[#This Row],[Transaction Type]]="","",Table1[[#This Row],[Transaction Type]])</f>
        <v/>
      </c>
      <c r="BP403" t="str">
        <f>IF(Table1[[#This Row],[Instrument No.]]="","",Table1[[#This Row],[Instrument No.]])</f>
        <v/>
      </c>
      <c r="BQ403" t="str">
        <f>IF(Table1[[#This Row],[Instrument No.]]="","",Table1[[#This Row],[Amount-2]])</f>
        <v/>
      </c>
      <c r="BR403" t="str">
        <f>IF(Table1[[#This Row],[Instrument date]]="","",TEXT(Table1[[#This Row],[Instrument date]],"yyyymmdd"))</f>
        <v/>
      </c>
      <c r="BU403" s="48"/>
      <c r="BV403" s="48"/>
    </row>
    <row r="404" spans="1:74">
      <c r="A404" s="16">
        <f t="shared" si="6"/>
        <v>399</v>
      </c>
      <c r="B404" s="17"/>
      <c r="C404" s="57"/>
      <c r="D404" s="61"/>
      <c r="E404" s="61"/>
      <c r="F404" s="57"/>
      <c r="G404" s="18"/>
      <c r="H4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4" s="18"/>
      <c r="J404" s="18"/>
      <c r="K404" s="18"/>
      <c r="L404" s="18"/>
      <c r="M404" s="18"/>
      <c r="N404" s="51"/>
      <c r="O404" s="14">
        <f>IF(Table1[[#This Row],[Date]]="",COUNTA(B405:$B$1005),0)</f>
        <v>0</v>
      </c>
      <c r="P404" s="14">
        <f>IF(COUNTA(Table1[[#This Row],[Payments]:[Receipts]])=0,0,(IF(COUNTA(Table1[[#This Row],[Payments]:[Receipts]])&gt;1,1,0)))</f>
        <v>0</v>
      </c>
      <c r="Q404" s="14">
        <f>IF(Table1[[#This Row],[Date]]="",0,IF(AND(Table1[[#This Row],[Date]]&gt;=$Q$2,Table1[[#This Row],[Date]]&lt;=$Q$3),0,1))</f>
        <v>0</v>
      </c>
      <c r="R404" s="14">
        <f>IF(Table1[[#This Row],[Payments]]="",0,IF(ISNUMBER(Table1[[#This Row],[Payments]]),0,1))</f>
        <v>0</v>
      </c>
      <c r="S404" s="14">
        <f>IF(Table1[[#This Row],[Receipts]]="",0,IF(ISNUMBER(Table1[[#This Row],[Receipts]]),0,1))</f>
        <v>0</v>
      </c>
      <c r="T404" s="14">
        <f>IF(LEN(Table1[[#This Row],[Second Ledger]])&gt;0,IF(TYPE(VLOOKUP(Table1[[#This Row],[Second Ledger]],$CZ:$CZ,1,FALSE))=16,1,0),0)</f>
        <v>0</v>
      </c>
      <c r="U404" s="14">
        <f>IF(Table1[[#This Row],[Date]]="",0,IF(Table1[[#This Row],[Voucher Type]]&gt;0,IF(TYPE(VLOOKUP(Table1[[#This Row],[Voucher Type]],Table1[[#All],[Voucher Type Master]],1,FALSE))=16,1,0),0))</f>
        <v>0</v>
      </c>
      <c r="V4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4" s="14">
        <f>IF(LEN(Table1[[#This Row],[Cost Centre]])&gt;0,IF(TYPE(VLOOKUP(Table1[[#This Row],[Cost Centre]],$DA:$DA,1,FALSE))=16,1,0),0)</f>
        <v>0</v>
      </c>
      <c r="X404" s="14">
        <f>Table1[[#This Row],[Payments]]-Table1[[#This Row],[Receipts]]</f>
        <v>0</v>
      </c>
      <c r="Y404" s="14"/>
      <c r="Z404" s="14"/>
      <c r="AA404" s="14"/>
      <c r="AB404" s="13"/>
      <c r="AC404" s="39"/>
      <c r="AD404" s="39"/>
      <c r="AE404" s="39"/>
      <c r="AF404" s="39"/>
      <c r="AG404" s="42"/>
      <c r="AH4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4" t="str">
        <f>IF(Table1[[#This Row],[Date]]="","",TEXT(Table1[[#This Row],[Date]],"yyyymmdd"))</f>
        <v/>
      </c>
      <c r="AJ404" t="str">
        <f>Table1[[#This Row],[Date2]]</f>
        <v/>
      </c>
      <c r="AK404" t="str">
        <f>IF(Table1[[#This Row],[Date]]="","",Table1[[#This Row],[Voucher Type]])</f>
        <v/>
      </c>
      <c r="AL404" t="str">
        <f>IF(Table1[[#This Row],[Date]]="","",Table1[[#This Row],[Voucher No]])</f>
        <v/>
      </c>
      <c r="AM404" t="str">
        <f>IF(Table1[[#This Row],[Date]]="","",Table1[[#This Row],[Narration]])</f>
        <v/>
      </c>
      <c r="AN404" t="str">
        <f>IF(Table1[[#This Row],[Date]]="","","tallytools-voucherentry-adhjadhh-"&amp;$AH$1&amp;ROW())</f>
        <v/>
      </c>
      <c r="AO404" t="str">
        <f>IF(Table1[[#This Row],[Date]]="","",$AH$1)</f>
        <v/>
      </c>
      <c r="AP404"/>
      <c r="AQ404" t="str">
        <f>IF(Table1[[#This Row],[Date]]="","","No")</f>
        <v/>
      </c>
      <c r="AR404" t="str">
        <f>IF(Table1[[#This Row],[Date]]="","",IF(Table1[[#This Row],[Net Amt]]&lt;0,"No","Yes"))</f>
        <v/>
      </c>
      <c r="AS404" t="str">
        <f>IF(Table1[[#This Row],[Date]]="","",Table1[[#This Row],[Second Ledger]])</f>
        <v/>
      </c>
      <c r="AT404" t="str">
        <f>IF(Table1[[#This Row],[Date]]="","",IF(Table1[[#This Row],[DP-1]]="Yes",-(Table1[[#This Row],[Payments]]+Table1[[#This Row],[Receipts]]),Table1[[#This Row],[Payments]]+Table1[[#This Row],[Receipts]]))</f>
        <v/>
      </c>
      <c r="AU404"/>
      <c r="AV404" t="str">
        <f>IF(Table1[[#This Row],[Bill Ref No]]="","",Table1[[#This Row],[Bill Ref No]])</f>
        <v/>
      </c>
      <c r="AW404" t="str">
        <f>IF(Table1[[#This Row],[Bill ref name]]="","","New Ref")</f>
        <v/>
      </c>
      <c r="AX404" t="str">
        <f>IF(Table1[[#This Row],[Bill ref name]]="","",Table1[[#This Row],[Amount-1]])</f>
        <v/>
      </c>
      <c r="AY404"/>
      <c r="AZ404"/>
      <c r="BA404" t="str">
        <f>IF(Table1[[#This Row],[Cost Centre]]="","","Primary Cost Category")</f>
        <v/>
      </c>
      <c r="BB404" t="str">
        <f>IF(Table1[[#This Row],[Cost Centre]]="","",Table1[[#This Row],[DP-1]])</f>
        <v/>
      </c>
      <c r="BC404"/>
      <c r="BD404" t="str">
        <f>IF(Table1[[#This Row],[Cost Centre]]="","",Table1[[#This Row],[Cost Centre]])</f>
        <v/>
      </c>
      <c r="BE404" t="str">
        <f>IF(Table1[[#This Row],[Cost Centre]]="","",Table1[[#This Row],[Amount-1]])</f>
        <v/>
      </c>
      <c r="BF404"/>
      <c r="BG404"/>
      <c r="BH404"/>
      <c r="BI404"/>
      <c r="BJ404" t="str">
        <f>IF(Table1[[#This Row],[Date]]="","","No")</f>
        <v/>
      </c>
      <c r="BK404" t="str">
        <f>IF(Table1[[#This Row],[Date]]="","",IF(Table1[[#This Row],[Net Amt]]&lt;0,"Yes","No"))</f>
        <v/>
      </c>
      <c r="BL404" t="str">
        <f>IF(Table1[[#This Row],[Date]]="","",$C$3)</f>
        <v/>
      </c>
      <c r="BM404" t="str">
        <f>IF(Table1[[#This Row],[Date]]="","",-Table1[[#This Row],[Amount-1]])</f>
        <v/>
      </c>
      <c r="BO404" t="str">
        <f>IF(Table1[[#This Row],[Transaction Type]]="","",Table1[[#This Row],[Transaction Type]])</f>
        <v/>
      </c>
      <c r="BP404" t="str">
        <f>IF(Table1[[#This Row],[Instrument No.]]="","",Table1[[#This Row],[Instrument No.]])</f>
        <v/>
      </c>
      <c r="BQ404" t="str">
        <f>IF(Table1[[#This Row],[Instrument No.]]="","",Table1[[#This Row],[Amount-2]])</f>
        <v/>
      </c>
      <c r="BR404" t="str">
        <f>IF(Table1[[#This Row],[Instrument date]]="","",TEXT(Table1[[#This Row],[Instrument date]],"yyyymmdd"))</f>
        <v/>
      </c>
      <c r="BU404" s="48"/>
      <c r="BV404" s="48"/>
    </row>
    <row r="405" spans="1:74">
      <c r="A405" s="16">
        <f t="shared" si="6"/>
        <v>400</v>
      </c>
      <c r="B405" s="17"/>
      <c r="C405" s="57"/>
      <c r="D405" s="61"/>
      <c r="E405" s="61"/>
      <c r="F405" s="57"/>
      <c r="G405" s="18"/>
      <c r="H4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5" s="18"/>
      <c r="J405" s="18"/>
      <c r="K405" s="18"/>
      <c r="L405" s="18"/>
      <c r="M405" s="18"/>
      <c r="N405" s="51"/>
      <c r="O405" s="14">
        <f>IF(Table1[[#This Row],[Date]]="",COUNTA(B406:$B$1005),0)</f>
        <v>0</v>
      </c>
      <c r="P405" s="14">
        <f>IF(COUNTA(Table1[[#This Row],[Payments]:[Receipts]])=0,0,(IF(COUNTA(Table1[[#This Row],[Payments]:[Receipts]])&gt;1,1,0)))</f>
        <v>0</v>
      </c>
      <c r="Q405" s="14">
        <f>IF(Table1[[#This Row],[Date]]="",0,IF(AND(Table1[[#This Row],[Date]]&gt;=$Q$2,Table1[[#This Row],[Date]]&lt;=$Q$3),0,1))</f>
        <v>0</v>
      </c>
      <c r="R405" s="14">
        <f>IF(Table1[[#This Row],[Payments]]="",0,IF(ISNUMBER(Table1[[#This Row],[Payments]]),0,1))</f>
        <v>0</v>
      </c>
      <c r="S405" s="14">
        <f>IF(Table1[[#This Row],[Receipts]]="",0,IF(ISNUMBER(Table1[[#This Row],[Receipts]]),0,1))</f>
        <v>0</v>
      </c>
      <c r="T405" s="14">
        <f>IF(LEN(Table1[[#This Row],[Second Ledger]])&gt;0,IF(TYPE(VLOOKUP(Table1[[#This Row],[Second Ledger]],$CZ:$CZ,1,FALSE))=16,1,0),0)</f>
        <v>0</v>
      </c>
      <c r="U405" s="14">
        <f>IF(Table1[[#This Row],[Date]]="",0,IF(Table1[[#This Row],[Voucher Type]]&gt;0,IF(TYPE(VLOOKUP(Table1[[#This Row],[Voucher Type]],Table1[[#All],[Voucher Type Master]],1,FALSE))=16,1,0),0))</f>
        <v>0</v>
      </c>
      <c r="V4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5" s="14">
        <f>IF(LEN(Table1[[#This Row],[Cost Centre]])&gt;0,IF(TYPE(VLOOKUP(Table1[[#This Row],[Cost Centre]],$DA:$DA,1,FALSE))=16,1,0),0)</f>
        <v>0</v>
      </c>
      <c r="X405" s="14">
        <f>Table1[[#This Row],[Payments]]-Table1[[#This Row],[Receipts]]</f>
        <v>0</v>
      </c>
      <c r="Y405" s="14"/>
      <c r="Z405" s="14"/>
      <c r="AA405" s="14"/>
      <c r="AB405" s="13"/>
      <c r="AC405" s="39"/>
      <c r="AD405" s="39"/>
      <c r="AE405" s="39"/>
      <c r="AF405" s="39"/>
      <c r="AG405" s="42"/>
      <c r="AH4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5" t="str">
        <f>IF(Table1[[#This Row],[Date]]="","",TEXT(Table1[[#This Row],[Date]],"yyyymmdd"))</f>
        <v/>
      </c>
      <c r="AJ405" t="str">
        <f>Table1[[#This Row],[Date2]]</f>
        <v/>
      </c>
      <c r="AK405" t="str">
        <f>IF(Table1[[#This Row],[Date]]="","",Table1[[#This Row],[Voucher Type]])</f>
        <v/>
      </c>
      <c r="AL405" t="str">
        <f>IF(Table1[[#This Row],[Date]]="","",Table1[[#This Row],[Voucher No]])</f>
        <v/>
      </c>
      <c r="AM405" t="str">
        <f>IF(Table1[[#This Row],[Date]]="","",Table1[[#This Row],[Narration]])</f>
        <v/>
      </c>
      <c r="AN405" t="str">
        <f>IF(Table1[[#This Row],[Date]]="","","tallytools-voucherentry-adhjadhh-"&amp;$AH$1&amp;ROW())</f>
        <v/>
      </c>
      <c r="AO405" t="str">
        <f>IF(Table1[[#This Row],[Date]]="","",$AH$1)</f>
        <v/>
      </c>
      <c r="AP405"/>
      <c r="AQ405" t="str">
        <f>IF(Table1[[#This Row],[Date]]="","","No")</f>
        <v/>
      </c>
      <c r="AR405" t="str">
        <f>IF(Table1[[#This Row],[Date]]="","",IF(Table1[[#This Row],[Net Amt]]&lt;0,"No","Yes"))</f>
        <v/>
      </c>
      <c r="AS405" t="str">
        <f>IF(Table1[[#This Row],[Date]]="","",Table1[[#This Row],[Second Ledger]])</f>
        <v/>
      </c>
      <c r="AT405" t="str">
        <f>IF(Table1[[#This Row],[Date]]="","",IF(Table1[[#This Row],[DP-1]]="Yes",-(Table1[[#This Row],[Payments]]+Table1[[#This Row],[Receipts]]),Table1[[#This Row],[Payments]]+Table1[[#This Row],[Receipts]]))</f>
        <v/>
      </c>
      <c r="AU405"/>
      <c r="AV405" t="str">
        <f>IF(Table1[[#This Row],[Bill Ref No]]="","",Table1[[#This Row],[Bill Ref No]])</f>
        <v/>
      </c>
      <c r="AW405" t="str">
        <f>IF(Table1[[#This Row],[Bill ref name]]="","","New Ref")</f>
        <v/>
      </c>
      <c r="AX405" t="str">
        <f>IF(Table1[[#This Row],[Bill ref name]]="","",Table1[[#This Row],[Amount-1]])</f>
        <v/>
      </c>
      <c r="AY405"/>
      <c r="AZ405"/>
      <c r="BA405" t="str">
        <f>IF(Table1[[#This Row],[Cost Centre]]="","","Primary Cost Category")</f>
        <v/>
      </c>
      <c r="BB405" t="str">
        <f>IF(Table1[[#This Row],[Cost Centre]]="","",Table1[[#This Row],[DP-1]])</f>
        <v/>
      </c>
      <c r="BC405"/>
      <c r="BD405" t="str">
        <f>IF(Table1[[#This Row],[Cost Centre]]="","",Table1[[#This Row],[Cost Centre]])</f>
        <v/>
      </c>
      <c r="BE405" t="str">
        <f>IF(Table1[[#This Row],[Cost Centre]]="","",Table1[[#This Row],[Amount-1]])</f>
        <v/>
      </c>
      <c r="BF405"/>
      <c r="BG405"/>
      <c r="BH405"/>
      <c r="BI405"/>
      <c r="BJ405" t="str">
        <f>IF(Table1[[#This Row],[Date]]="","","No")</f>
        <v/>
      </c>
      <c r="BK405" t="str">
        <f>IF(Table1[[#This Row],[Date]]="","",IF(Table1[[#This Row],[Net Amt]]&lt;0,"Yes","No"))</f>
        <v/>
      </c>
      <c r="BL405" t="str">
        <f>IF(Table1[[#This Row],[Date]]="","",$C$3)</f>
        <v/>
      </c>
      <c r="BM405" t="str">
        <f>IF(Table1[[#This Row],[Date]]="","",-Table1[[#This Row],[Amount-1]])</f>
        <v/>
      </c>
      <c r="BO405" t="str">
        <f>IF(Table1[[#This Row],[Transaction Type]]="","",Table1[[#This Row],[Transaction Type]])</f>
        <v/>
      </c>
      <c r="BP405" t="str">
        <f>IF(Table1[[#This Row],[Instrument No.]]="","",Table1[[#This Row],[Instrument No.]])</f>
        <v/>
      </c>
      <c r="BQ405" t="str">
        <f>IF(Table1[[#This Row],[Instrument No.]]="","",Table1[[#This Row],[Amount-2]])</f>
        <v/>
      </c>
      <c r="BR405" t="str">
        <f>IF(Table1[[#This Row],[Instrument date]]="","",TEXT(Table1[[#This Row],[Instrument date]],"yyyymmdd"))</f>
        <v/>
      </c>
      <c r="BU405" s="48"/>
      <c r="BV405" s="48"/>
    </row>
    <row r="406" spans="1:74">
      <c r="A406" s="16">
        <f t="shared" si="6"/>
        <v>401</v>
      </c>
      <c r="B406" s="17"/>
      <c r="C406" s="57"/>
      <c r="D406" s="61"/>
      <c r="E406" s="61"/>
      <c r="F406" s="57"/>
      <c r="G406" s="18"/>
      <c r="H4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6" s="18"/>
      <c r="J406" s="18"/>
      <c r="K406" s="18"/>
      <c r="L406" s="18"/>
      <c r="M406" s="18"/>
      <c r="N406" s="51"/>
      <c r="O406" s="14">
        <f>IF(Table1[[#This Row],[Date]]="",COUNTA(B407:$B$1005),0)</f>
        <v>0</v>
      </c>
      <c r="P406" s="14">
        <f>IF(COUNTA(Table1[[#This Row],[Payments]:[Receipts]])=0,0,(IF(COUNTA(Table1[[#This Row],[Payments]:[Receipts]])&gt;1,1,0)))</f>
        <v>0</v>
      </c>
      <c r="Q406" s="14">
        <f>IF(Table1[[#This Row],[Date]]="",0,IF(AND(Table1[[#This Row],[Date]]&gt;=$Q$2,Table1[[#This Row],[Date]]&lt;=$Q$3),0,1))</f>
        <v>0</v>
      </c>
      <c r="R406" s="14">
        <f>IF(Table1[[#This Row],[Payments]]="",0,IF(ISNUMBER(Table1[[#This Row],[Payments]]),0,1))</f>
        <v>0</v>
      </c>
      <c r="S406" s="14">
        <f>IF(Table1[[#This Row],[Receipts]]="",0,IF(ISNUMBER(Table1[[#This Row],[Receipts]]),0,1))</f>
        <v>0</v>
      </c>
      <c r="T406" s="14">
        <f>IF(LEN(Table1[[#This Row],[Second Ledger]])&gt;0,IF(TYPE(VLOOKUP(Table1[[#This Row],[Second Ledger]],$CZ:$CZ,1,FALSE))=16,1,0),0)</f>
        <v>0</v>
      </c>
      <c r="U406" s="14">
        <f>IF(Table1[[#This Row],[Date]]="",0,IF(Table1[[#This Row],[Voucher Type]]&gt;0,IF(TYPE(VLOOKUP(Table1[[#This Row],[Voucher Type]],Table1[[#All],[Voucher Type Master]],1,FALSE))=16,1,0),0))</f>
        <v>0</v>
      </c>
      <c r="V4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6" s="14">
        <f>IF(LEN(Table1[[#This Row],[Cost Centre]])&gt;0,IF(TYPE(VLOOKUP(Table1[[#This Row],[Cost Centre]],$DA:$DA,1,FALSE))=16,1,0),0)</f>
        <v>0</v>
      </c>
      <c r="X406" s="14">
        <f>Table1[[#This Row],[Payments]]-Table1[[#This Row],[Receipts]]</f>
        <v>0</v>
      </c>
      <c r="Y406" s="14"/>
      <c r="Z406" s="14"/>
      <c r="AA406" s="14"/>
      <c r="AB406" s="13"/>
      <c r="AC406" s="39"/>
      <c r="AD406" s="39"/>
      <c r="AE406" s="39"/>
      <c r="AF406" s="39"/>
      <c r="AG406" s="42"/>
      <c r="AH4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6" t="str">
        <f>IF(Table1[[#This Row],[Date]]="","",TEXT(Table1[[#This Row],[Date]],"yyyymmdd"))</f>
        <v/>
      </c>
      <c r="AJ406" t="str">
        <f>Table1[[#This Row],[Date2]]</f>
        <v/>
      </c>
      <c r="AK406" t="str">
        <f>IF(Table1[[#This Row],[Date]]="","",Table1[[#This Row],[Voucher Type]])</f>
        <v/>
      </c>
      <c r="AL406" t="str">
        <f>IF(Table1[[#This Row],[Date]]="","",Table1[[#This Row],[Voucher No]])</f>
        <v/>
      </c>
      <c r="AM406" t="str">
        <f>IF(Table1[[#This Row],[Date]]="","",Table1[[#This Row],[Narration]])</f>
        <v/>
      </c>
      <c r="AN406" t="str">
        <f>IF(Table1[[#This Row],[Date]]="","","tallytools-voucherentry-adhjadhh-"&amp;$AH$1&amp;ROW())</f>
        <v/>
      </c>
      <c r="AO406" t="str">
        <f>IF(Table1[[#This Row],[Date]]="","",$AH$1)</f>
        <v/>
      </c>
      <c r="AP406"/>
      <c r="AQ406" t="str">
        <f>IF(Table1[[#This Row],[Date]]="","","No")</f>
        <v/>
      </c>
      <c r="AR406" t="str">
        <f>IF(Table1[[#This Row],[Date]]="","",IF(Table1[[#This Row],[Net Amt]]&lt;0,"No","Yes"))</f>
        <v/>
      </c>
      <c r="AS406" t="str">
        <f>IF(Table1[[#This Row],[Date]]="","",Table1[[#This Row],[Second Ledger]])</f>
        <v/>
      </c>
      <c r="AT406" t="str">
        <f>IF(Table1[[#This Row],[Date]]="","",IF(Table1[[#This Row],[DP-1]]="Yes",-(Table1[[#This Row],[Payments]]+Table1[[#This Row],[Receipts]]),Table1[[#This Row],[Payments]]+Table1[[#This Row],[Receipts]]))</f>
        <v/>
      </c>
      <c r="AU406"/>
      <c r="AV406" t="str">
        <f>IF(Table1[[#This Row],[Bill Ref No]]="","",Table1[[#This Row],[Bill Ref No]])</f>
        <v/>
      </c>
      <c r="AW406" t="str">
        <f>IF(Table1[[#This Row],[Bill ref name]]="","","New Ref")</f>
        <v/>
      </c>
      <c r="AX406" t="str">
        <f>IF(Table1[[#This Row],[Bill ref name]]="","",Table1[[#This Row],[Amount-1]])</f>
        <v/>
      </c>
      <c r="AY406"/>
      <c r="AZ406"/>
      <c r="BA406" t="str">
        <f>IF(Table1[[#This Row],[Cost Centre]]="","","Primary Cost Category")</f>
        <v/>
      </c>
      <c r="BB406" t="str">
        <f>IF(Table1[[#This Row],[Cost Centre]]="","",Table1[[#This Row],[DP-1]])</f>
        <v/>
      </c>
      <c r="BC406"/>
      <c r="BD406" t="str">
        <f>IF(Table1[[#This Row],[Cost Centre]]="","",Table1[[#This Row],[Cost Centre]])</f>
        <v/>
      </c>
      <c r="BE406" t="str">
        <f>IF(Table1[[#This Row],[Cost Centre]]="","",Table1[[#This Row],[Amount-1]])</f>
        <v/>
      </c>
      <c r="BF406"/>
      <c r="BG406"/>
      <c r="BH406"/>
      <c r="BI406"/>
      <c r="BJ406" t="str">
        <f>IF(Table1[[#This Row],[Date]]="","","No")</f>
        <v/>
      </c>
      <c r="BK406" t="str">
        <f>IF(Table1[[#This Row],[Date]]="","",IF(Table1[[#This Row],[Net Amt]]&lt;0,"Yes","No"))</f>
        <v/>
      </c>
      <c r="BL406" t="str">
        <f>IF(Table1[[#This Row],[Date]]="","",$C$3)</f>
        <v/>
      </c>
      <c r="BM406" t="str">
        <f>IF(Table1[[#This Row],[Date]]="","",-Table1[[#This Row],[Amount-1]])</f>
        <v/>
      </c>
      <c r="BO406" t="str">
        <f>IF(Table1[[#This Row],[Transaction Type]]="","",Table1[[#This Row],[Transaction Type]])</f>
        <v/>
      </c>
      <c r="BP406" t="str">
        <f>IF(Table1[[#This Row],[Instrument No.]]="","",Table1[[#This Row],[Instrument No.]])</f>
        <v/>
      </c>
      <c r="BQ406" t="str">
        <f>IF(Table1[[#This Row],[Instrument No.]]="","",Table1[[#This Row],[Amount-2]])</f>
        <v/>
      </c>
      <c r="BR406" t="str">
        <f>IF(Table1[[#This Row],[Instrument date]]="","",TEXT(Table1[[#This Row],[Instrument date]],"yyyymmdd"))</f>
        <v/>
      </c>
      <c r="BU406" s="48"/>
      <c r="BV406" s="48"/>
    </row>
    <row r="407" spans="1:74">
      <c r="A407" s="16">
        <f t="shared" si="6"/>
        <v>402</v>
      </c>
      <c r="B407" s="17"/>
      <c r="C407" s="57"/>
      <c r="D407" s="61"/>
      <c r="E407" s="61"/>
      <c r="F407" s="57"/>
      <c r="G407" s="18"/>
      <c r="H4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7" s="18"/>
      <c r="J407" s="18"/>
      <c r="K407" s="18"/>
      <c r="L407" s="18"/>
      <c r="M407" s="18"/>
      <c r="N407" s="51"/>
      <c r="O407" s="14">
        <f>IF(Table1[[#This Row],[Date]]="",COUNTA(B408:$B$1005),0)</f>
        <v>0</v>
      </c>
      <c r="P407" s="14">
        <f>IF(COUNTA(Table1[[#This Row],[Payments]:[Receipts]])=0,0,(IF(COUNTA(Table1[[#This Row],[Payments]:[Receipts]])&gt;1,1,0)))</f>
        <v>0</v>
      </c>
      <c r="Q407" s="14">
        <f>IF(Table1[[#This Row],[Date]]="",0,IF(AND(Table1[[#This Row],[Date]]&gt;=$Q$2,Table1[[#This Row],[Date]]&lt;=$Q$3),0,1))</f>
        <v>0</v>
      </c>
      <c r="R407" s="14">
        <f>IF(Table1[[#This Row],[Payments]]="",0,IF(ISNUMBER(Table1[[#This Row],[Payments]]),0,1))</f>
        <v>0</v>
      </c>
      <c r="S407" s="14">
        <f>IF(Table1[[#This Row],[Receipts]]="",0,IF(ISNUMBER(Table1[[#This Row],[Receipts]]),0,1))</f>
        <v>0</v>
      </c>
      <c r="T407" s="14">
        <f>IF(LEN(Table1[[#This Row],[Second Ledger]])&gt;0,IF(TYPE(VLOOKUP(Table1[[#This Row],[Second Ledger]],$CZ:$CZ,1,FALSE))=16,1,0),0)</f>
        <v>0</v>
      </c>
      <c r="U407" s="14">
        <f>IF(Table1[[#This Row],[Date]]="",0,IF(Table1[[#This Row],[Voucher Type]]&gt;0,IF(TYPE(VLOOKUP(Table1[[#This Row],[Voucher Type]],Table1[[#All],[Voucher Type Master]],1,FALSE))=16,1,0),0))</f>
        <v>0</v>
      </c>
      <c r="V4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7" s="14">
        <f>IF(LEN(Table1[[#This Row],[Cost Centre]])&gt;0,IF(TYPE(VLOOKUP(Table1[[#This Row],[Cost Centre]],$DA:$DA,1,FALSE))=16,1,0),0)</f>
        <v>0</v>
      </c>
      <c r="X407" s="14">
        <f>Table1[[#This Row],[Payments]]-Table1[[#This Row],[Receipts]]</f>
        <v>0</v>
      </c>
      <c r="Y407" s="14"/>
      <c r="Z407" s="14"/>
      <c r="AA407" s="14"/>
      <c r="AB407" s="13"/>
      <c r="AC407" s="39"/>
      <c r="AD407" s="39"/>
      <c r="AE407" s="39"/>
      <c r="AF407" s="39"/>
      <c r="AG407" s="42"/>
      <c r="AH4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7" t="str">
        <f>IF(Table1[[#This Row],[Date]]="","",TEXT(Table1[[#This Row],[Date]],"yyyymmdd"))</f>
        <v/>
      </c>
      <c r="AJ407" t="str">
        <f>Table1[[#This Row],[Date2]]</f>
        <v/>
      </c>
      <c r="AK407" t="str">
        <f>IF(Table1[[#This Row],[Date]]="","",Table1[[#This Row],[Voucher Type]])</f>
        <v/>
      </c>
      <c r="AL407" t="str">
        <f>IF(Table1[[#This Row],[Date]]="","",Table1[[#This Row],[Voucher No]])</f>
        <v/>
      </c>
      <c r="AM407" t="str">
        <f>IF(Table1[[#This Row],[Date]]="","",Table1[[#This Row],[Narration]])</f>
        <v/>
      </c>
      <c r="AN407" t="str">
        <f>IF(Table1[[#This Row],[Date]]="","","tallytools-voucherentry-adhjadhh-"&amp;$AH$1&amp;ROW())</f>
        <v/>
      </c>
      <c r="AO407" t="str">
        <f>IF(Table1[[#This Row],[Date]]="","",$AH$1)</f>
        <v/>
      </c>
      <c r="AP407"/>
      <c r="AQ407" t="str">
        <f>IF(Table1[[#This Row],[Date]]="","","No")</f>
        <v/>
      </c>
      <c r="AR407" t="str">
        <f>IF(Table1[[#This Row],[Date]]="","",IF(Table1[[#This Row],[Net Amt]]&lt;0,"No","Yes"))</f>
        <v/>
      </c>
      <c r="AS407" t="str">
        <f>IF(Table1[[#This Row],[Date]]="","",Table1[[#This Row],[Second Ledger]])</f>
        <v/>
      </c>
      <c r="AT407" t="str">
        <f>IF(Table1[[#This Row],[Date]]="","",IF(Table1[[#This Row],[DP-1]]="Yes",-(Table1[[#This Row],[Payments]]+Table1[[#This Row],[Receipts]]),Table1[[#This Row],[Payments]]+Table1[[#This Row],[Receipts]]))</f>
        <v/>
      </c>
      <c r="AU407"/>
      <c r="AV407" t="str">
        <f>IF(Table1[[#This Row],[Bill Ref No]]="","",Table1[[#This Row],[Bill Ref No]])</f>
        <v/>
      </c>
      <c r="AW407" t="str">
        <f>IF(Table1[[#This Row],[Bill ref name]]="","","New Ref")</f>
        <v/>
      </c>
      <c r="AX407" t="str">
        <f>IF(Table1[[#This Row],[Bill ref name]]="","",Table1[[#This Row],[Amount-1]])</f>
        <v/>
      </c>
      <c r="AY407"/>
      <c r="AZ407"/>
      <c r="BA407" t="str">
        <f>IF(Table1[[#This Row],[Cost Centre]]="","","Primary Cost Category")</f>
        <v/>
      </c>
      <c r="BB407" t="str">
        <f>IF(Table1[[#This Row],[Cost Centre]]="","",Table1[[#This Row],[DP-1]])</f>
        <v/>
      </c>
      <c r="BC407"/>
      <c r="BD407" t="str">
        <f>IF(Table1[[#This Row],[Cost Centre]]="","",Table1[[#This Row],[Cost Centre]])</f>
        <v/>
      </c>
      <c r="BE407" t="str">
        <f>IF(Table1[[#This Row],[Cost Centre]]="","",Table1[[#This Row],[Amount-1]])</f>
        <v/>
      </c>
      <c r="BF407"/>
      <c r="BG407"/>
      <c r="BH407"/>
      <c r="BI407"/>
      <c r="BJ407" t="str">
        <f>IF(Table1[[#This Row],[Date]]="","","No")</f>
        <v/>
      </c>
      <c r="BK407" t="str">
        <f>IF(Table1[[#This Row],[Date]]="","",IF(Table1[[#This Row],[Net Amt]]&lt;0,"Yes","No"))</f>
        <v/>
      </c>
      <c r="BL407" t="str">
        <f>IF(Table1[[#This Row],[Date]]="","",$C$3)</f>
        <v/>
      </c>
      <c r="BM407" t="str">
        <f>IF(Table1[[#This Row],[Date]]="","",-Table1[[#This Row],[Amount-1]])</f>
        <v/>
      </c>
      <c r="BO407" t="str">
        <f>IF(Table1[[#This Row],[Transaction Type]]="","",Table1[[#This Row],[Transaction Type]])</f>
        <v/>
      </c>
      <c r="BP407" t="str">
        <f>IF(Table1[[#This Row],[Instrument No.]]="","",Table1[[#This Row],[Instrument No.]])</f>
        <v/>
      </c>
      <c r="BQ407" t="str">
        <f>IF(Table1[[#This Row],[Instrument No.]]="","",Table1[[#This Row],[Amount-2]])</f>
        <v/>
      </c>
      <c r="BR407" t="str">
        <f>IF(Table1[[#This Row],[Instrument date]]="","",TEXT(Table1[[#This Row],[Instrument date]],"yyyymmdd"))</f>
        <v/>
      </c>
      <c r="BU407" s="48"/>
      <c r="BV407" s="48"/>
    </row>
    <row r="408" spans="1:74">
      <c r="A408" s="16">
        <f t="shared" si="6"/>
        <v>403</v>
      </c>
      <c r="B408" s="17"/>
      <c r="C408" s="57"/>
      <c r="D408" s="61"/>
      <c r="E408" s="61"/>
      <c r="F408" s="57"/>
      <c r="G408" s="18"/>
      <c r="H4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8" s="18"/>
      <c r="J408" s="18"/>
      <c r="K408" s="18"/>
      <c r="L408" s="18"/>
      <c r="M408" s="18"/>
      <c r="N408" s="51"/>
      <c r="O408" s="14">
        <f>IF(Table1[[#This Row],[Date]]="",COUNTA(B409:$B$1005),0)</f>
        <v>0</v>
      </c>
      <c r="P408" s="14">
        <f>IF(COUNTA(Table1[[#This Row],[Payments]:[Receipts]])=0,0,(IF(COUNTA(Table1[[#This Row],[Payments]:[Receipts]])&gt;1,1,0)))</f>
        <v>0</v>
      </c>
      <c r="Q408" s="14">
        <f>IF(Table1[[#This Row],[Date]]="",0,IF(AND(Table1[[#This Row],[Date]]&gt;=$Q$2,Table1[[#This Row],[Date]]&lt;=$Q$3),0,1))</f>
        <v>0</v>
      </c>
      <c r="R408" s="14">
        <f>IF(Table1[[#This Row],[Payments]]="",0,IF(ISNUMBER(Table1[[#This Row],[Payments]]),0,1))</f>
        <v>0</v>
      </c>
      <c r="S408" s="14">
        <f>IF(Table1[[#This Row],[Receipts]]="",0,IF(ISNUMBER(Table1[[#This Row],[Receipts]]),0,1))</f>
        <v>0</v>
      </c>
      <c r="T408" s="14">
        <f>IF(LEN(Table1[[#This Row],[Second Ledger]])&gt;0,IF(TYPE(VLOOKUP(Table1[[#This Row],[Second Ledger]],$CZ:$CZ,1,FALSE))=16,1,0),0)</f>
        <v>0</v>
      </c>
      <c r="U408" s="14">
        <f>IF(Table1[[#This Row],[Date]]="",0,IF(Table1[[#This Row],[Voucher Type]]&gt;0,IF(TYPE(VLOOKUP(Table1[[#This Row],[Voucher Type]],Table1[[#All],[Voucher Type Master]],1,FALSE))=16,1,0),0))</f>
        <v>0</v>
      </c>
      <c r="V4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8" s="14">
        <f>IF(LEN(Table1[[#This Row],[Cost Centre]])&gt;0,IF(TYPE(VLOOKUP(Table1[[#This Row],[Cost Centre]],$DA:$DA,1,FALSE))=16,1,0),0)</f>
        <v>0</v>
      </c>
      <c r="X408" s="14">
        <f>Table1[[#This Row],[Payments]]-Table1[[#This Row],[Receipts]]</f>
        <v>0</v>
      </c>
      <c r="Y408" s="14"/>
      <c r="Z408" s="14"/>
      <c r="AA408" s="14"/>
      <c r="AB408" s="13"/>
      <c r="AC408" s="39"/>
      <c r="AD408" s="39"/>
      <c r="AE408" s="39"/>
      <c r="AF408" s="39"/>
      <c r="AG408" s="42"/>
      <c r="AH4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8" t="str">
        <f>IF(Table1[[#This Row],[Date]]="","",TEXT(Table1[[#This Row],[Date]],"yyyymmdd"))</f>
        <v/>
      </c>
      <c r="AJ408" t="str">
        <f>Table1[[#This Row],[Date2]]</f>
        <v/>
      </c>
      <c r="AK408" t="str">
        <f>IF(Table1[[#This Row],[Date]]="","",Table1[[#This Row],[Voucher Type]])</f>
        <v/>
      </c>
      <c r="AL408" t="str">
        <f>IF(Table1[[#This Row],[Date]]="","",Table1[[#This Row],[Voucher No]])</f>
        <v/>
      </c>
      <c r="AM408" t="str">
        <f>IF(Table1[[#This Row],[Date]]="","",Table1[[#This Row],[Narration]])</f>
        <v/>
      </c>
      <c r="AN408" t="str">
        <f>IF(Table1[[#This Row],[Date]]="","","tallytools-voucherentry-adhjadhh-"&amp;$AH$1&amp;ROW())</f>
        <v/>
      </c>
      <c r="AO408" t="str">
        <f>IF(Table1[[#This Row],[Date]]="","",$AH$1)</f>
        <v/>
      </c>
      <c r="AP408"/>
      <c r="AQ408" t="str">
        <f>IF(Table1[[#This Row],[Date]]="","","No")</f>
        <v/>
      </c>
      <c r="AR408" t="str">
        <f>IF(Table1[[#This Row],[Date]]="","",IF(Table1[[#This Row],[Net Amt]]&lt;0,"No","Yes"))</f>
        <v/>
      </c>
      <c r="AS408" t="str">
        <f>IF(Table1[[#This Row],[Date]]="","",Table1[[#This Row],[Second Ledger]])</f>
        <v/>
      </c>
      <c r="AT408" t="str">
        <f>IF(Table1[[#This Row],[Date]]="","",IF(Table1[[#This Row],[DP-1]]="Yes",-(Table1[[#This Row],[Payments]]+Table1[[#This Row],[Receipts]]),Table1[[#This Row],[Payments]]+Table1[[#This Row],[Receipts]]))</f>
        <v/>
      </c>
      <c r="AU408"/>
      <c r="AV408" t="str">
        <f>IF(Table1[[#This Row],[Bill Ref No]]="","",Table1[[#This Row],[Bill Ref No]])</f>
        <v/>
      </c>
      <c r="AW408" t="str">
        <f>IF(Table1[[#This Row],[Bill ref name]]="","","New Ref")</f>
        <v/>
      </c>
      <c r="AX408" t="str">
        <f>IF(Table1[[#This Row],[Bill ref name]]="","",Table1[[#This Row],[Amount-1]])</f>
        <v/>
      </c>
      <c r="AY408"/>
      <c r="AZ408"/>
      <c r="BA408" t="str">
        <f>IF(Table1[[#This Row],[Cost Centre]]="","","Primary Cost Category")</f>
        <v/>
      </c>
      <c r="BB408" t="str">
        <f>IF(Table1[[#This Row],[Cost Centre]]="","",Table1[[#This Row],[DP-1]])</f>
        <v/>
      </c>
      <c r="BC408"/>
      <c r="BD408" t="str">
        <f>IF(Table1[[#This Row],[Cost Centre]]="","",Table1[[#This Row],[Cost Centre]])</f>
        <v/>
      </c>
      <c r="BE408" t="str">
        <f>IF(Table1[[#This Row],[Cost Centre]]="","",Table1[[#This Row],[Amount-1]])</f>
        <v/>
      </c>
      <c r="BF408"/>
      <c r="BG408"/>
      <c r="BH408"/>
      <c r="BI408"/>
      <c r="BJ408" t="str">
        <f>IF(Table1[[#This Row],[Date]]="","","No")</f>
        <v/>
      </c>
      <c r="BK408" t="str">
        <f>IF(Table1[[#This Row],[Date]]="","",IF(Table1[[#This Row],[Net Amt]]&lt;0,"Yes","No"))</f>
        <v/>
      </c>
      <c r="BL408" t="str">
        <f>IF(Table1[[#This Row],[Date]]="","",$C$3)</f>
        <v/>
      </c>
      <c r="BM408" t="str">
        <f>IF(Table1[[#This Row],[Date]]="","",-Table1[[#This Row],[Amount-1]])</f>
        <v/>
      </c>
      <c r="BO408" t="str">
        <f>IF(Table1[[#This Row],[Transaction Type]]="","",Table1[[#This Row],[Transaction Type]])</f>
        <v/>
      </c>
      <c r="BP408" t="str">
        <f>IF(Table1[[#This Row],[Instrument No.]]="","",Table1[[#This Row],[Instrument No.]])</f>
        <v/>
      </c>
      <c r="BQ408" t="str">
        <f>IF(Table1[[#This Row],[Instrument No.]]="","",Table1[[#This Row],[Amount-2]])</f>
        <v/>
      </c>
      <c r="BR408" t="str">
        <f>IF(Table1[[#This Row],[Instrument date]]="","",TEXT(Table1[[#This Row],[Instrument date]],"yyyymmdd"))</f>
        <v/>
      </c>
      <c r="BU408" s="48"/>
      <c r="BV408" s="48"/>
    </row>
    <row r="409" spans="1:74">
      <c r="A409" s="16">
        <f t="shared" si="6"/>
        <v>404</v>
      </c>
      <c r="B409" s="17"/>
      <c r="C409" s="57"/>
      <c r="D409" s="61"/>
      <c r="E409" s="61"/>
      <c r="F409" s="57"/>
      <c r="G409" s="18"/>
      <c r="H4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09" s="18"/>
      <c r="J409" s="18"/>
      <c r="K409" s="18"/>
      <c r="L409" s="18"/>
      <c r="M409" s="18"/>
      <c r="N409" s="51"/>
      <c r="O409" s="14">
        <f>IF(Table1[[#This Row],[Date]]="",COUNTA(B410:$B$1005),0)</f>
        <v>0</v>
      </c>
      <c r="P409" s="14">
        <f>IF(COUNTA(Table1[[#This Row],[Payments]:[Receipts]])=0,0,(IF(COUNTA(Table1[[#This Row],[Payments]:[Receipts]])&gt;1,1,0)))</f>
        <v>0</v>
      </c>
      <c r="Q409" s="14">
        <f>IF(Table1[[#This Row],[Date]]="",0,IF(AND(Table1[[#This Row],[Date]]&gt;=$Q$2,Table1[[#This Row],[Date]]&lt;=$Q$3),0,1))</f>
        <v>0</v>
      </c>
      <c r="R409" s="14">
        <f>IF(Table1[[#This Row],[Payments]]="",0,IF(ISNUMBER(Table1[[#This Row],[Payments]]),0,1))</f>
        <v>0</v>
      </c>
      <c r="S409" s="14">
        <f>IF(Table1[[#This Row],[Receipts]]="",0,IF(ISNUMBER(Table1[[#This Row],[Receipts]]),0,1))</f>
        <v>0</v>
      </c>
      <c r="T409" s="14">
        <f>IF(LEN(Table1[[#This Row],[Second Ledger]])&gt;0,IF(TYPE(VLOOKUP(Table1[[#This Row],[Second Ledger]],$CZ:$CZ,1,FALSE))=16,1,0),0)</f>
        <v>0</v>
      </c>
      <c r="U409" s="14">
        <f>IF(Table1[[#This Row],[Date]]="",0,IF(Table1[[#This Row],[Voucher Type]]&gt;0,IF(TYPE(VLOOKUP(Table1[[#This Row],[Voucher Type]],Table1[[#All],[Voucher Type Master]],1,FALSE))=16,1,0),0))</f>
        <v>0</v>
      </c>
      <c r="V4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09" s="14">
        <f>IF(LEN(Table1[[#This Row],[Cost Centre]])&gt;0,IF(TYPE(VLOOKUP(Table1[[#This Row],[Cost Centre]],$DA:$DA,1,FALSE))=16,1,0),0)</f>
        <v>0</v>
      </c>
      <c r="X409" s="14">
        <f>Table1[[#This Row],[Payments]]-Table1[[#This Row],[Receipts]]</f>
        <v>0</v>
      </c>
      <c r="Y409" s="14"/>
      <c r="Z409" s="14"/>
      <c r="AA409" s="14"/>
      <c r="AB409" s="13"/>
      <c r="AC409" s="39"/>
      <c r="AD409" s="39"/>
      <c r="AE409" s="39"/>
      <c r="AF409" s="39"/>
      <c r="AG409" s="42"/>
      <c r="AH4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09" t="str">
        <f>IF(Table1[[#This Row],[Date]]="","",TEXT(Table1[[#This Row],[Date]],"yyyymmdd"))</f>
        <v/>
      </c>
      <c r="AJ409" t="str">
        <f>Table1[[#This Row],[Date2]]</f>
        <v/>
      </c>
      <c r="AK409" t="str">
        <f>IF(Table1[[#This Row],[Date]]="","",Table1[[#This Row],[Voucher Type]])</f>
        <v/>
      </c>
      <c r="AL409" t="str">
        <f>IF(Table1[[#This Row],[Date]]="","",Table1[[#This Row],[Voucher No]])</f>
        <v/>
      </c>
      <c r="AM409" t="str">
        <f>IF(Table1[[#This Row],[Date]]="","",Table1[[#This Row],[Narration]])</f>
        <v/>
      </c>
      <c r="AN409" t="str">
        <f>IF(Table1[[#This Row],[Date]]="","","tallytools-voucherentry-adhjadhh-"&amp;$AH$1&amp;ROW())</f>
        <v/>
      </c>
      <c r="AO409" t="str">
        <f>IF(Table1[[#This Row],[Date]]="","",$AH$1)</f>
        <v/>
      </c>
      <c r="AP409"/>
      <c r="AQ409" t="str">
        <f>IF(Table1[[#This Row],[Date]]="","","No")</f>
        <v/>
      </c>
      <c r="AR409" t="str">
        <f>IF(Table1[[#This Row],[Date]]="","",IF(Table1[[#This Row],[Net Amt]]&lt;0,"No","Yes"))</f>
        <v/>
      </c>
      <c r="AS409" t="str">
        <f>IF(Table1[[#This Row],[Date]]="","",Table1[[#This Row],[Second Ledger]])</f>
        <v/>
      </c>
      <c r="AT409" t="str">
        <f>IF(Table1[[#This Row],[Date]]="","",IF(Table1[[#This Row],[DP-1]]="Yes",-(Table1[[#This Row],[Payments]]+Table1[[#This Row],[Receipts]]),Table1[[#This Row],[Payments]]+Table1[[#This Row],[Receipts]]))</f>
        <v/>
      </c>
      <c r="AU409"/>
      <c r="AV409" t="str">
        <f>IF(Table1[[#This Row],[Bill Ref No]]="","",Table1[[#This Row],[Bill Ref No]])</f>
        <v/>
      </c>
      <c r="AW409" t="str">
        <f>IF(Table1[[#This Row],[Bill ref name]]="","","New Ref")</f>
        <v/>
      </c>
      <c r="AX409" t="str">
        <f>IF(Table1[[#This Row],[Bill ref name]]="","",Table1[[#This Row],[Amount-1]])</f>
        <v/>
      </c>
      <c r="AY409"/>
      <c r="AZ409"/>
      <c r="BA409" t="str">
        <f>IF(Table1[[#This Row],[Cost Centre]]="","","Primary Cost Category")</f>
        <v/>
      </c>
      <c r="BB409" t="str">
        <f>IF(Table1[[#This Row],[Cost Centre]]="","",Table1[[#This Row],[DP-1]])</f>
        <v/>
      </c>
      <c r="BC409"/>
      <c r="BD409" t="str">
        <f>IF(Table1[[#This Row],[Cost Centre]]="","",Table1[[#This Row],[Cost Centre]])</f>
        <v/>
      </c>
      <c r="BE409" t="str">
        <f>IF(Table1[[#This Row],[Cost Centre]]="","",Table1[[#This Row],[Amount-1]])</f>
        <v/>
      </c>
      <c r="BF409"/>
      <c r="BG409"/>
      <c r="BH409"/>
      <c r="BI409"/>
      <c r="BJ409" t="str">
        <f>IF(Table1[[#This Row],[Date]]="","","No")</f>
        <v/>
      </c>
      <c r="BK409" t="str">
        <f>IF(Table1[[#This Row],[Date]]="","",IF(Table1[[#This Row],[Net Amt]]&lt;0,"Yes","No"))</f>
        <v/>
      </c>
      <c r="BL409" t="str">
        <f>IF(Table1[[#This Row],[Date]]="","",$C$3)</f>
        <v/>
      </c>
      <c r="BM409" t="str">
        <f>IF(Table1[[#This Row],[Date]]="","",-Table1[[#This Row],[Amount-1]])</f>
        <v/>
      </c>
      <c r="BO409" t="str">
        <f>IF(Table1[[#This Row],[Transaction Type]]="","",Table1[[#This Row],[Transaction Type]])</f>
        <v/>
      </c>
      <c r="BP409" t="str">
        <f>IF(Table1[[#This Row],[Instrument No.]]="","",Table1[[#This Row],[Instrument No.]])</f>
        <v/>
      </c>
      <c r="BQ409" t="str">
        <f>IF(Table1[[#This Row],[Instrument No.]]="","",Table1[[#This Row],[Amount-2]])</f>
        <v/>
      </c>
      <c r="BR409" t="str">
        <f>IF(Table1[[#This Row],[Instrument date]]="","",TEXT(Table1[[#This Row],[Instrument date]],"yyyymmdd"))</f>
        <v/>
      </c>
      <c r="BU409" s="48"/>
      <c r="BV409" s="48"/>
    </row>
    <row r="410" spans="1:74">
      <c r="A410" s="16">
        <f t="shared" si="6"/>
        <v>405</v>
      </c>
      <c r="B410" s="17"/>
      <c r="C410" s="57"/>
      <c r="D410" s="61"/>
      <c r="E410" s="61"/>
      <c r="F410" s="57"/>
      <c r="G410" s="18"/>
      <c r="H4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0" s="18"/>
      <c r="J410" s="18"/>
      <c r="K410" s="18"/>
      <c r="L410" s="18"/>
      <c r="M410" s="18"/>
      <c r="N410" s="51"/>
      <c r="O410" s="14">
        <f>IF(Table1[[#This Row],[Date]]="",COUNTA(B411:$B$1005),0)</f>
        <v>0</v>
      </c>
      <c r="P410" s="14">
        <f>IF(COUNTA(Table1[[#This Row],[Payments]:[Receipts]])=0,0,(IF(COUNTA(Table1[[#This Row],[Payments]:[Receipts]])&gt;1,1,0)))</f>
        <v>0</v>
      </c>
      <c r="Q410" s="14">
        <f>IF(Table1[[#This Row],[Date]]="",0,IF(AND(Table1[[#This Row],[Date]]&gt;=$Q$2,Table1[[#This Row],[Date]]&lt;=$Q$3),0,1))</f>
        <v>0</v>
      </c>
      <c r="R410" s="14">
        <f>IF(Table1[[#This Row],[Payments]]="",0,IF(ISNUMBER(Table1[[#This Row],[Payments]]),0,1))</f>
        <v>0</v>
      </c>
      <c r="S410" s="14">
        <f>IF(Table1[[#This Row],[Receipts]]="",0,IF(ISNUMBER(Table1[[#This Row],[Receipts]]),0,1))</f>
        <v>0</v>
      </c>
      <c r="T410" s="14">
        <f>IF(LEN(Table1[[#This Row],[Second Ledger]])&gt;0,IF(TYPE(VLOOKUP(Table1[[#This Row],[Second Ledger]],$CZ:$CZ,1,FALSE))=16,1,0),0)</f>
        <v>0</v>
      </c>
      <c r="U410" s="14">
        <f>IF(Table1[[#This Row],[Date]]="",0,IF(Table1[[#This Row],[Voucher Type]]&gt;0,IF(TYPE(VLOOKUP(Table1[[#This Row],[Voucher Type]],Table1[[#All],[Voucher Type Master]],1,FALSE))=16,1,0),0))</f>
        <v>0</v>
      </c>
      <c r="V4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0" s="14">
        <f>IF(LEN(Table1[[#This Row],[Cost Centre]])&gt;0,IF(TYPE(VLOOKUP(Table1[[#This Row],[Cost Centre]],$DA:$DA,1,FALSE))=16,1,0),0)</f>
        <v>0</v>
      </c>
      <c r="X410" s="14">
        <f>Table1[[#This Row],[Payments]]-Table1[[#This Row],[Receipts]]</f>
        <v>0</v>
      </c>
      <c r="Y410" s="14"/>
      <c r="Z410" s="14"/>
      <c r="AA410" s="14"/>
      <c r="AB410" s="13"/>
      <c r="AC410" s="39"/>
      <c r="AD410" s="39"/>
      <c r="AE410" s="39"/>
      <c r="AF410" s="39"/>
      <c r="AG410" s="42"/>
      <c r="AH4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0" t="str">
        <f>IF(Table1[[#This Row],[Date]]="","",TEXT(Table1[[#This Row],[Date]],"yyyymmdd"))</f>
        <v/>
      </c>
      <c r="AJ410" t="str">
        <f>Table1[[#This Row],[Date2]]</f>
        <v/>
      </c>
      <c r="AK410" t="str">
        <f>IF(Table1[[#This Row],[Date]]="","",Table1[[#This Row],[Voucher Type]])</f>
        <v/>
      </c>
      <c r="AL410" t="str">
        <f>IF(Table1[[#This Row],[Date]]="","",Table1[[#This Row],[Voucher No]])</f>
        <v/>
      </c>
      <c r="AM410" t="str">
        <f>IF(Table1[[#This Row],[Date]]="","",Table1[[#This Row],[Narration]])</f>
        <v/>
      </c>
      <c r="AN410" t="str">
        <f>IF(Table1[[#This Row],[Date]]="","","tallytools-voucherentry-adhjadhh-"&amp;$AH$1&amp;ROW())</f>
        <v/>
      </c>
      <c r="AO410" t="str">
        <f>IF(Table1[[#This Row],[Date]]="","",$AH$1)</f>
        <v/>
      </c>
      <c r="AP410"/>
      <c r="AQ410" t="str">
        <f>IF(Table1[[#This Row],[Date]]="","","No")</f>
        <v/>
      </c>
      <c r="AR410" t="str">
        <f>IF(Table1[[#This Row],[Date]]="","",IF(Table1[[#This Row],[Net Amt]]&lt;0,"No","Yes"))</f>
        <v/>
      </c>
      <c r="AS410" t="str">
        <f>IF(Table1[[#This Row],[Date]]="","",Table1[[#This Row],[Second Ledger]])</f>
        <v/>
      </c>
      <c r="AT410" t="str">
        <f>IF(Table1[[#This Row],[Date]]="","",IF(Table1[[#This Row],[DP-1]]="Yes",-(Table1[[#This Row],[Payments]]+Table1[[#This Row],[Receipts]]),Table1[[#This Row],[Payments]]+Table1[[#This Row],[Receipts]]))</f>
        <v/>
      </c>
      <c r="AU410"/>
      <c r="AV410" t="str">
        <f>IF(Table1[[#This Row],[Bill Ref No]]="","",Table1[[#This Row],[Bill Ref No]])</f>
        <v/>
      </c>
      <c r="AW410" t="str">
        <f>IF(Table1[[#This Row],[Bill ref name]]="","","New Ref")</f>
        <v/>
      </c>
      <c r="AX410" t="str">
        <f>IF(Table1[[#This Row],[Bill ref name]]="","",Table1[[#This Row],[Amount-1]])</f>
        <v/>
      </c>
      <c r="AY410"/>
      <c r="AZ410"/>
      <c r="BA410" t="str">
        <f>IF(Table1[[#This Row],[Cost Centre]]="","","Primary Cost Category")</f>
        <v/>
      </c>
      <c r="BB410" t="str">
        <f>IF(Table1[[#This Row],[Cost Centre]]="","",Table1[[#This Row],[DP-1]])</f>
        <v/>
      </c>
      <c r="BC410"/>
      <c r="BD410" t="str">
        <f>IF(Table1[[#This Row],[Cost Centre]]="","",Table1[[#This Row],[Cost Centre]])</f>
        <v/>
      </c>
      <c r="BE410" t="str">
        <f>IF(Table1[[#This Row],[Cost Centre]]="","",Table1[[#This Row],[Amount-1]])</f>
        <v/>
      </c>
      <c r="BF410"/>
      <c r="BG410"/>
      <c r="BH410"/>
      <c r="BI410"/>
      <c r="BJ410" t="str">
        <f>IF(Table1[[#This Row],[Date]]="","","No")</f>
        <v/>
      </c>
      <c r="BK410" t="str">
        <f>IF(Table1[[#This Row],[Date]]="","",IF(Table1[[#This Row],[Net Amt]]&lt;0,"Yes","No"))</f>
        <v/>
      </c>
      <c r="BL410" t="str">
        <f>IF(Table1[[#This Row],[Date]]="","",$C$3)</f>
        <v/>
      </c>
      <c r="BM410" t="str">
        <f>IF(Table1[[#This Row],[Date]]="","",-Table1[[#This Row],[Amount-1]])</f>
        <v/>
      </c>
      <c r="BO410" t="str">
        <f>IF(Table1[[#This Row],[Transaction Type]]="","",Table1[[#This Row],[Transaction Type]])</f>
        <v/>
      </c>
      <c r="BP410" t="str">
        <f>IF(Table1[[#This Row],[Instrument No.]]="","",Table1[[#This Row],[Instrument No.]])</f>
        <v/>
      </c>
      <c r="BQ410" t="str">
        <f>IF(Table1[[#This Row],[Instrument No.]]="","",Table1[[#This Row],[Amount-2]])</f>
        <v/>
      </c>
      <c r="BR410" t="str">
        <f>IF(Table1[[#This Row],[Instrument date]]="","",TEXT(Table1[[#This Row],[Instrument date]],"yyyymmdd"))</f>
        <v/>
      </c>
      <c r="BU410" s="48"/>
      <c r="BV410" s="48"/>
    </row>
    <row r="411" spans="1:74">
      <c r="A411" s="16">
        <f t="shared" si="6"/>
        <v>406</v>
      </c>
      <c r="B411" s="17"/>
      <c r="C411" s="57"/>
      <c r="D411" s="61"/>
      <c r="E411" s="61"/>
      <c r="F411" s="57"/>
      <c r="G411" s="18"/>
      <c r="H4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1" s="18"/>
      <c r="J411" s="18"/>
      <c r="K411" s="18"/>
      <c r="L411" s="18"/>
      <c r="M411" s="18"/>
      <c r="N411" s="51"/>
      <c r="O411" s="14">
        <f>IF(Table1[[#This Row],[Date]]="",COUNTA(B412:$B$1005),0)</f>
        <v>0</v>
      </c>
      <c r="P411" s="14">
        <f>IF(COUNTA(Table1[[#This Row],[Payments]:[Receipts]])=0,0,(IF(COUNTA(Table1[[#This Row],[Payments]:[Receipts]])&gt;1,1,0)))</f>
        <v>0</v>
      </c>
      <c r="Q411" s="14">
        <f>IF(Table1[[#This Row],[Date]]="",0,IF(AND(Table1[[#This Row],[Date]]&gt;=$Q$2,Table1[[#This Row],[Date]]&lt;=$Q$3),0,1))</f>
        <v>0</v>
      </c>
      <c r="R411" s="14">
        <f>IF(Table1[[#This Row],[Payments]]="",0,IF(ISNUMBER(Table1[[#This Row],[Payments]]),0,1))</f>
        <v>0</v>
      </c>
      <c r="S411" s="14">
        <f>IF(Table1[[#This Row],[Receipts]]="",0,IF(ISNUMBER(Table1[[#This Row],[Receipts]]),0,1))</f>
        <v>0</v>
      </c>
      <c r="T411" s="14">
        <f>IF(LEN(Table1[[#This Row],[Second Ledger]])&gt;0,IF(TYPE(VLOOKUP(Table1[[#This Row],[Second Ledger]],$CZ:$CZ,1,FALSE))=16,1,0),0)</f>
        <v>0</v>
      </c>
      <c r="U411" s="14">
        <f>IF(Table1[[#This Row],[Date]]="",0,IF(Table1[[#This Row],[Voucher Type]]&gt;0,IF(TYPE(VLOOKUP(Table1[[#This Row],[Voucher Type]],Table1[[#All],[Voucher Type Master]],1,FALSE))=16,1,0),0))</f>
        <v>0</v>
      </c>
      <c r="V4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1" s="14">
        <f>IF(LEN(Table1[[#This Row],[Cost Centre]])&gt;0,IF(TYPE(VLOOKUP(Table1[[#This Row],[Cost Centre]],$DA:$DA,1,FALSE))=16,1,0),0)</f>
        <v>0</v>
      </c>
      <c r="X411" s="14">
        <f>Table1[[#This Row],[Payments]]-Table1[[#This Row],[Receipts]]</f>
        <v>0</v>
      </c>
      <c r="Y411" s="14"/>
      <c r="Z411" s="14"/>
      <c r="AA411" s="14"/>
      <c r="AB411" s="13"/>
      <c r="AC411" s="39"/>
      <c r="AD411" s="39"/>
      <c r="AE411" s="39"/>
      <c r="AF411" s="39"/>
      <c r="AG411" s="42"/>
      <c r="AH4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1" t="str">
        <f>IF(Table1[[#This Row],[Date]]="","",TEXT(Table1[[#This Row],[Date]],"yyyymmdd"))</f>
        <v/>
      </c>
      <c r="AJ411" t="str">
        <f>Table1[[#This Row],[Date2]]</f>
        <v/>
      </c>
      <c r="AK411" t="str">
        <f>IF(Table1[[#This Row],[Date]]="","",Table1[[#This Row],[Voucher Type]])</f>
        <v/>
      </c>
      <c r="AL411" t="str">
        <f>IF(Table1[[#This Row],[Date]]="","",Table1[[#This Row],[Voucher No]])</f>
        <v/>
      </c>
      <c r="AM411" t="str">
        <f>IF(Table1[[#This Row],[Date]]="","",Table1[[#This Row],[Narration]])</f>
        <v/>
      </c>
      <c r="AN411" t="str">
        <f>IF(Table1[[#This Row],[Date]]="","","tallytools-voucherentry-adhjadhh-"&amp;$AH$1&amp;ROW())</f>
        <v/>
      </c>
      <c r="AO411" t="str">
        <f>IF(Table1[[#This Row],[Date]]="","",$AH$1)</f>
        <v/>
      </c>
      <c r="AP411"/>
      <c r="AQ411" t="str">
        <f>IF(Table1[[#This Row],[Date]]="","","No")</f>
        <v/>
      </c>
      <c r="AR411" t="str">
        <f>IF(Table1[[#This Row],[Date]]="","",IF(Table1[[#This Row],[Net Amt]]&lt;0,"No","Yes"))</f>
        <v/>
      </c>
      <c r="AS411" t="str">
        <f>IF(Table1[[#This Row],[Date]]="","",Table1[[#This Row],[Second Ledger]])</f>
        <v/>
      </c>
      <c r="AT411" t="str">
        <f>IF(Table1[[#This Row],[Date]]="","",IF(Table1[[#This Row],[DP-1]]="Yes",-(Table1[[#This Row],[Payments]]+Table1[[#This Row],[Receipts]]),Table1[[#This Row],[Payments]]+Table1[[#This Row],[Receipts]]))</f>
        <v/>
      </c>
      <c r="AU411"/>
      <c r="AV411" t="str">
        <f>IF(Table1[[#This Row],[Bill Ref No]]="","",Table1[[#This Row],[Bill Ref No]])</f>
        <v/>
      </c>
      <c r="AW411" t="str">
        <f>IF(Table1[[#This Row],[Bill ref name]]="","","New Ref")</f>
        <v/>
      </c>
      <c r="AX411" t="str">
        <f>IF(Table1[[#This Row],[Bill ref name]]="","",Table1[[#This Row],[Amount-1]])</f>
        <v/>
      </c>
      <c r="AY411"/>
      <c r="AZ411"/>
      <c r="BA411" t="str">
        <f>IF(Table1[[#This Row],[Cost Centre]]="","","Primary Cost Category")</f>
        <v/>
      </c>
      <c r="BB411" t="str">
        <f>IF(Table1[[#This Row],[Cost Centre]]="","",Table1[[#This Row],[DP-1]])</f>
        <v/>
      </c>
      <c r="BC411"/>
      <c r="BD411" t="str">
        <f>IF(Table1[[#This Row],[Cost Centre]]="","",Table1[[#This Row],[Cost Centre]])</f>
        <v/>
      </c>
      <c r="BE411" t="str">
        <f>IF(Table1[[#This Row],[Cost Centre]]="","",Table1[[#This Row],[Amount-1]])</f>
        <v/>
      </c>
      <c r="BF411"/>
      <c r="BG411"/>
      <c r="BH411"/>
      <c r="BI411"/>
      <c r="BJ411" t="str">
        <f>IF(Table1[[#This Row],[Date]]="","","No")</f>
        <v/>
      </c>
      <c r="BK411" t="str">
        <f>IF(Table1[[#This Row],[Date]]="","",IF(Table1[[#This Row],[Net Amt]]&lt;0,"Yes","No"))</f>
        <v/>
      </c>
      <c r="BL411" t="str">
        <f>IF(Table1[[#This Row],[Date]]="","",$C$3)</f>
        <v/>
      </c>
      <c r="BM411" t="str">
        <f>IF(Table1[[#This Row],[Date]]="","",-Table1[[#This Row],[Amount-1]])</f>
        <v/>
      </c>
      <c r="BO411" t="str">
        <f>IF(Table1[[#This Row],[Transaction Type]]="","",Table1[[#This Row],[Transaction Type]])</f>
        <v/>
      </c>
      <c r="BP411" t="str">
        <f>IF(Table1[[#This Row],[Instrument No.]]="","",Table1[[#This Row],[Instrument No.]])</f>
        <v/>
      </c>
      <c r="BQ411" t="str">
        <f>IF(Table1[[#This Row],[Instrument No.]]="","",Table1[[#This Row],[Amount-2]])</f>
        <v/>
      </c>
      <c r="BR411" t="str">
        <f>IF(Table1[[#This Row],[Instrument date]]="","",TEXT(Table1[[#This Row],[Instrument date]],"yyyymmdd"))</f>
        <v/>
      </c>
      <c r="BU411" s="48"/>
      <c r="BV411" s="48"/>
    </row>
    <row r="412" spans="1:74">
      <c r="A412" s="16">
        <f t="shared" si="6"/>
        <v>407</v>
      </c>
      <c r="B412" s="17"/>
      <c r="C412" s="57"/>
      <c r="D412" s="61"/>
      <c r="E412" s="61"/>
      <c r="F412" s="57"/>
      <c r="G412" s="18"/>
      <c r="H4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2" s="18"/>
      <c r="J412" s="18"/>
      <c r="K412" s="18"/>
      <c r="L412" s="18"/>
      <c r="M412" s="18"/>
      <c r="N412" s="51"/>
      <c r="O412" s="14">
        <f>IF(Table1[[#This Row],[Date]]="",COUNTA(B413:$B$1005),0)</f>
        <v>0</v>
      </c>
      <c r="P412" s="14">
        <f>IF(COUNTA(Table1[[#This Row],[Payments]:[Receipts]])=0,0,(IF(COUNTA(Table1[[#This Row],[Payments]:[Receipts]])&gt;1,1,0)))</f>
        <v>0</v>
      </c>
      <c r="Q412" s="14">
        <f>IF(Table1[[#This Row],[Date]]="",0,IF(AND(Table1[[#This Row],[Date]]&gt;=$Q$2,Table1[[#This Row],[Date]]&lt;=$Q$3),0,1))</f>
        <v>0</v>
      </c>
      <c r="R412" s="14">
        <f>IF(Table1[[#This Row],[Payments]]="",0,IF(ISNUMBER(Table1[[#This Row],[Payments]]),0,1))</f>
        <v>0</v>
      </c>
      <c r="S412" s="14">
        <f>IF(Table1[[#This Row],[Receipts]]="",0,IF(ISNUMBER(Table1[[#This Row],[Receipts]]),0,1))</f>
        <v>0</v>
      </c>
      <c r="T412" s="14">
        <f>IF(LEN(Table1[[#This Row],[Second Ledger]])&gt;0,IF(TYPE(VLOOKUP(Table1[[#This Row],[Second Ledger]],$CZ:$CZ,1,FALSE))=16,1,0),0)</f>
        <v>0</v>
      </c>
      <c r="U412" s="14">
        <f>IF(Table1[[#This Row],[Date]]="",0,IF(Table1[[#This Row],[Voucher Type]]&gt;0,IF(TYPE(VLOOKUP(Table1[[#This Row],[Voucher Type]],Table1[[#All],[Voucher Type Master]],1,FALSE))=16,1,0),0))</f>
        <v>0</v>
      </c>
      <c r="V4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2" s="14">
        <f>IF(LEN(Table1[[#This Row],[Cost Centre]])&gt;0,IF(TYPE(VLOOKUP(Table1[[#This Row],[Cost Centre]],$DA:$DA,1,FALSE))=16,1,0),0)</f>
        <v>0</v>
      </c>
      <c r="X412" s="14">
        <f>Table1[[#This Row],[Payments]]-Table1[[#This Row],[Receipts]]</f>
        <v>0</v>
      </c>
      <c r="Y412" s="14"/>
      <c r="Z412" s="14"/>
      <c r="AA412" s="14"/>
      <c r="AB412" s="13"/>
      <c r="AC412" s="39"/>
      <c r="AD412" s="39"/>
      <c r="AE412" s="39"/>
      <c r="AF412" s="39"/>
      <c r="AG412" s="42"/>
      <c r="AH4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2" t="str">
        <f>IF(Table1[[#This Row],[Date]]="","",TEXT(Table1[[#This Row],[Date]],"yyyymmdd"))</f>
        <v/>
      </c>
      <c r="AJ412" t="str">
        <f>Table1[[#This Row],[Date2]]</f>
        <v/>
      </c>
      <c r="AK412" t="str">
        <f>IF(Table1[[#This Row],[Date]]="","",Table1[[#This Row],[Voucher Type]])</f>
        <v/>
      </c>
      <c r="AL412" t="str">
        <f>IF(Table1[[#This Row],[Date]]="","",Table1[[#This Row],[Voucher No]])</f>
        <v/>
      </c>
      <c r="AM412" t="str">
        <f>IF(Table1[[#This Row],[Date]]="","",Table1[[#This Row],[Narration]])</f>
        <v/>
      </c>
      <c r="AN412" t="str">
        <f>IF(Table1[[#This Row],[Date]]="","","tallytools-voucherentry-adhjadhh-"&amp;$AH$1&amp;ROW())</f>
        <v/>
      </c>
      <c r="AO412" t="str">
        <f>IF(Table1[[#This Row],[Date]]="","",$AH$1)</f>
        <v/>
      </c>
      <c r="AP412"/>
      <c r="AQ412" t="str">
        <f>IF(Table1[[#This Row],[Date]]="","","No")</f>
        <v/>
      </c>
      <c r="AR412" t="str">
        <f>IF(Table1[[#This Row],[Date]]="","",IF(Table1[[#This Row],[Net Amt]]&lt;0,"No","Yes"))</f>
        <v/>
      </c>
      <c r="AS412" t="str">
        <f>IF(Table1[[#This Row],[Date]]="","",Table1[[#This Row],[Second Ledger]])</f>
        <v/>
      </c>
      <c r="AT412" t="str">
        <f>IF(Table1[[#This Row],[Date]]="","",IF(Table1[[#This Row],[DP-1]]="Yes",-(Table1[[#This Row],[Payments]]+Table1[[#This Row],[Receipts]]),Table1[[#This Row],[Payments]]+Table1[[#This Row],[Receipts]]))</f>
        <v/>
      </c>
      <c r="AU412"/>
      <c r="AV412" t="str">
        <f>IF(Table1[[#This Row],[Bill Ref No]]="","",Table1[[#This Row],[Bill Ref No]])</f>
        <v/>
      </c>
      <c r="AW412" t="str">
        <f>IF(Table1[[#This Row],[Bill ref name]]="","","New Ref")</f>
        <v/>
      </c>
      <c r="AX412" t="str">
        <f>IF(Table1[[#This Row],[Bill ref name]]="","",Table1[[#This Row],[Amount-1]])</f>
        <v/>
      </c>
      <c r="AY412"/>
      <c r="AZ412"/>
      <c r="BA412" t="str">
        <f>IF(Table1[[#This Row],[Cost Centre]]="","","Primary Cost Category")</f>
        <v/>
      </c>
      <c r="BB412" t="str">
        <f>IF(Table1[[#This Row],[Cost Centre]]="","",Table1[[#This Row],[DP-1]])</f>
        <v/>
      </c>
      <c r="BC412"/>
      <c r="BD412" t="str">
        <f>IF(Table1[[#This Row],[Cost Centre]]="","",Table1[[#This Row],[Cost Centre]])</f>
        <v/>
      </c>
      <c r="BE412" t="str">
        <f>IF(Table1[[#This Row],[Cost Centre]]="","",Table1[[#This Row],[Amount-1]])</f>
        <v/>
      </c>
      <c r="BF412"/>
      <c r="BG412"/>
      <c r="BH412"/>
      <c r="BI412"/>
      <c r="BJ412" t="str">
        <f>IF(Table1[[#This Row],[Date]]="","","No")</f>
        <v/>
      </c>
      <c r="BK412" t="str">
        <f>IF(Table1[[#This Row],[Date]]="","",IF(Table1[[#This Row],[Net Amt]]&lt;0,"Yes","No"))</f>
        <v/>
      </c>
      <c r="BL412" t="str">
        <f>IF(Table1[[#This Row],[Date]]="","",$C$3)</f>
        <v/>
      </c>
      <c r="BM412" t="str">
        <f>IF(Table1[[#This Row],[Date]]="","",-Table1[[#This Row],[Amount-1]])</f>
        <v/>
      </c>
      <c r="BO412" t="str">
        <f>IF(Table1[[#This Row],[Transaction Type]]="","",Table1[[#This Row],[Transaction Type]])</f>
        <v/>
      </c>
      <c r="BP412" t="str">
        <f>IF(Table1[[#This Row],[Instrument No.]]="","",Table1[[#This Row],[Instrument No.]])</f>
        <v/>
      </c>
      <c r="BQ412" t="str">
        <f>IF(Table1[[#This Row],[Instrument No.]]="","",Table1[[#This Row],[Amount-2]])</f>
        <v/>
      </c>
      <c r="BR412" t="str">
        <f>IF(Table1[[#This Row],[Instrument date]]="","",TEXT(Table1[[#This Row],[Instrument date]],"yyyymmdd"))</f>
        <v/>
      </c>
      <c r="BU412" s="48"/>
      <c r="BV412" s="48"/>
    </row>
    <row r="413" spans="1:74">
      <c r="A413" s="16">
        <f t="shared" si="6"/>
        <v>408</v>
      </c>
      <c r="B413" s="17"/>
      <c r="C413" s="57"/>
      <c r="D413" s="61"/>
      <c r="E413" s="61"/>
      <c r="F413" s="57"/>
      <c r="G413" s="18"/>
      <c r="H4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3" s="18"/>
      <c r="J413" s="18"/>
      <c r="K413" s="18"/>
      <c r="L413" s="18"/>
      <c r="M413" s="18"/>
      <c r="N413" s="51"/>
      <c r="O413" s="14">
        <f>IF(Table1[[#This Row],[Date]]="",COUNTA(B414:$B$1005),0)</f>
        <v>0</v>
      </c>
      <c r="P413" s="14">
        <f>IF(COUNTA(Table1[[#This Row],[Payments]:[Receipts]])=0,0,(IF(COUNTA(Table1[[#This Row],[Payments]:[Receipts]])&gt;1,1,0)))</f>
        <v>0</v>
      </c>
      <c r="Q413" s="14">
        <f>IF(Table1[[#This Row],[Date]]="",0,IF(AND(Table1[[#This Row],[Date]]&gt;=$Q$2,Table1[[#This Row],[Date]]&lt;=$Q$3),0,1))</f>
        <v>0</v>
      </c>
      <c r="R413" s="14">
        <f>IF(Table1[[#This Row],[Payments]]="",0,IF(ISNUMBER(Table1[[#This Row],[Payments]]),0,1))</f>
        <v>0</v>
      </c>
      <c r="S413" s="14">
        <f>IF(Table1[[#This Row],[Receipts]]="",0,IF(ISNUMBER(Table1[[#This Row],[Receipts]]),0,1))</f>
        <v>0</v>
      </c>
      <c r="T413" s="14">
        <f>IF(LEN(Table1[[#This Row],[Second Ledger]])&gt;0,IF(TYPE(VLOOKUP(Table1[[#This Row],[Second Ledger]],$CZ:$CZ,1,FALSE))=16,1,0),0)</f>
        <v>0</v>
      </c>
      <c r="U413" s="14">
        <f>IF(Table1[[#This Row],[Date]]="",0,IF(Table1[[#This Row],[Voucher Type]]&gt;0,IF(TYPE(VLOOKUP(Table1[[#This Row],[Voucher Type]],Table1[[#All],[Voucher Type Master]],1,FALSE))=16,1,0),0))</f>
        <v>0</v>
      </c>
      <c r="V4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3" s="14">
        <f>IF(LEN(Table1[[#This Row],[Cost Centre]])&gt;0,IF(TYPE(VLOOKUP(Table1[[#This Row],[Cost Centre]],$DA:$DA,1,FALSE))=16,1,0),0)</f>
        <v>0</v>
      </c>
      <c r="X413" s="14">
        <f>Table1[[#This Row],[Payments]]-Table1[[#This Row],[Receipts]]</f>
        <v>0</v>
      </c>
      <c r="Y413" s="14"/>
      <c r="Z413" s="14"/>
      <c r="AA413" s="14"/>
      <c r="AB413" s="13"/>
      <c r="AC413" s="39"/>
      <c r="AD413" s="39"/>
      <c r="AE413" s="39"/>
      <c r="AF413" s="39"/>
      <c r="AG413" s="42"/>
      <c r="AH4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3" t="str">
        <f>IF(Table1[[#This Row],[Date]]="","",TEXT(Table1[[#This Row],[Date]],"yyyymmdd"))</f>
        <v/>
      </c>
      <c r="AJ413" t="str">
        <f>Table1[[#This Row],[Date2]]</f>
        <v/>
      </c>
      <c r="AK413" t="str">
        <f>IF(Table1[[#This Row],[Date]]="","",Table1[[#This Row],[Voucher Type]])</f>
        <v/>
      </c>
      <c r="AL413" t="str">
        <f>IF(Table1[[#This Row],[Date]]="","",Table1[[#This Row],[Voucher No]])</f>
        <v/>
      </c>
      <c r="AM413" t="str">
        <f>IF(Table1[[#This Row],[Date]]="","",Table1[[#This Row],[Narration]])</f>
        <v/>
      </c>
      <c r="AN413" t="str">
        <f>IF(Table1[[#This Row],[Date]]="","","tallytools-voucherentry-adhjadhh-"&amp;$AH$1&amp;ROW())</f>
        <v/>
      </c>
      <c r="AO413" t="str">
        <f>IF(Table1[[#This Row],[Date]]="","",$AH$1)</f>
        <v/>
      </c>
      <c r="AP413"/>
      <c r="AQ413" t="str">
        <f>IF(Table1[[#This Row],[Date]]="","","No")</f>
        <v/>
      </c>
      <c r="AR413" t="str">
        <f>IF(Table1[[#This Row],[Date]]="","",IF(Table1[[#This Row],[Net Amt]]&lt;0,"No","Yes"))</f>
        <v/>
      </c>
      <c r="AS413" t="str">
        <f>IF(Table1[[#This Row],[Date]]="","",Table1[[#This Row],[Second Ledger]])</f>
        <v/>
      </c>
      <c r="AT413" t="str">
        <f>IF(Table1[[#This Row],[Date]]="","",IF(Table1[[#This Row],[DP-1]]="Yes",-(Table1[[#This Row],[Payments]]+Table1[[#This Row],[Receipts]]),Table1[[#This Row],[Payments]]+Table1[[#This Row],[Receipts]]))</f>
        <v/>
      </c>
      <c r="AU413"/>
      <c r="AV413" t="str">
        <f>IF(Table1[[#This Row],[Bill Ref No]]="","",Table1[[#This Row],[Bill Ref No]])</f>
        <v/>
      </c>
      <c r="AW413" t="str">
        <f>IF(Table1[[#This Row],[Bill ref name]]="","","New Ref")</f>
        <v/>
      </c>
      <c r="AX413" t="str">
        <f>IF(Table1[[#This Row],[Bill ref name]]="","",Table1[[#This Row],[Amount-1]])</f>
        <v/>
      </c>
      <c r="AY413"/>
      <c r="AZ413"/>
      <c r="BA413" t="str">
        <f>IF(Table1[[#This Row],[Cost Centre]]="","","Primary Cost Category")</f>
        <v/>
      </c>
      <c r="BB413" t="str">
        <f>IF(Table1[[#This Row],[Cost Centre]]="","",Table1[[#This Row],[DP-1]])</f>
        <v/>
      </c>
      <c r="BC413"/>
      <c r="BD413" t="str">
        <f>IF(Table1[[#This Row],[Cost Centre]]="","",Table1[[#This Row],[Cost Centre]])</f>
        <v/>
      </c>
      <c r="BE413" t="str">
        <f>IF(Table1[[#This Row],[Cost Centre]]="","",Table1[[#This Row],[Amount-1]])</f>
        <v/>
      </c>
      <c r="BF413"/>
      <c r="BG413"/>
      <c r="BH413"/>
      <c r="BI413"/>
      <c r="BJ413" t="str">
        <f>IF(Table1[[#This Row],[Date]]="","","No")</f>
        <v/>
      </c>
      <c r="BK413" t="str">
        <f>IF(Table1[[#This Row],[Date]]="","",IF(Table1[[#This Row],[Net Amt]]&lt;0,"Yes","No"))</f>
        <v/>
      </c>
      <c r="BL413" t="str">
        <f>IF(Table1[[#This Row],[Date]]="","",$C$3)</f>
        <v/>
      </c>
      <c r="BM413" t="str">
        <f>IF(Table1[[#This Row],[Date]]="","",-Table1[[#This Row],[Amount-1]])</f>
        <v/>
      </c>
      <c r="BO413" t="str">
        <f>IF(Table1[[#This Row],[Transaction Type]]="","",Table1[[#This Row],[Transaction Type]])</f>
        <v/>
      </c>
      <c r="BP413" t="str">
        <f>IF(Table1[[#This Row],[Instrument No.]]="","",Table1[[#This Row],[Instrument No.]])</f>
        <v/>
      </c>
      <c r="BQ413" t="str">
        <f>IF(Table1[[#This Row],[Instrument No.]]="","",Table1[[#This Row],[Amount-2]])</f>
        <v/>
      </c>
      <c r="BR413" t="str">
        <f>IF(Table1[[#This Row],[Instrument date]]="","",TEXT(Table1[[#This Row],[Instrument date]],"yyyymmdd"))</f>
        <v/>
      </c>
      <c r="BU413" s="48"/>
      <c r="BV413" s="48"/>
    </row>
    <row r="414" spans="1:74">
      <c r="A414" s="16">
        <f t="shared" si="6"/>
        <v>409</v>
      </c>
      <c r="B414" s="17"/>
      <c r="C414" s="57"/>
      <c r="D414" s="61"/>
      <c r="E414" s="61"/>
      <c r="F414" s="57"/>
      <c r="G414" s="18"/>
      <c r="H4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4" s="18"/>
      <c r="J414" s="18"/>
      <c r="K414" s="18"/>
      <c r="L414" s="18"/>
      <c r="M414" s="18"/>
      <c r="N414" s="51"/>
      <c r="O414" s="14">
        <f>IF(Table1[[#This Row],[Date]]="",COUNTA(B415:$B$1005),0)</f>
        <v>0</v>
      </c>
      <c r="P414" s="14">
        <f>IF(COUNTA(Table1[[#This Row],[Payments]:[Receipts]])=0,0,(IF(COUNTA(Table1[[#This Row],[Payments]:[Receipts]])&gt;1,1,0)))</f>
        <v>0</v>
      </c>
      <c r="Q414" s="14">
        <f>IF(Table1[[#This Row],[Date]]="",0,IF(AND(Table1[[#This Row],[Date]]&gt;=$Q$2,Table1[[#This Row],[Date]]&lt;=$Q$3),0,1))</f>
        <v>0</v>
      </c>
      <c r="R414" s="14">
        <f>IF(Table1[[#This Row],[Payments]]="",0,IF(ISNUMBER(Table1[[#This Row],[Payments]]),0,1))</f>
        <v>0</v>
      </c>
      <c r="S414" s="14">
        <f>IF(Table1[[#This Row],[Receipts]]="",0,IF(ISNUMBER(Table1[[#This Row],[Receipts]]),0,1))</f>
        <v>0</v>
      </c>
      <c r="T414" s="14">
        <f>IF(LEN(Table1[[#This Row],[Second Ledger]])&gt;0,IF(TYPE(VLOOKUP(Table1[[#This Row],[Second Ledger]],$CZ:$CZ,1,FALSE))=16,1,0),0)</f>
        <v>0</v>
      </c>
      <c r="U414" s="14">
        <f>IF(Table1[[#This Row],[Date]]="",0,IF(Table1[[#This Row],[Voucher Type]]&gt;0,IF(TYPE(VLOOKUP(Table1[[#This Row],[Voucher Type]],Table1[[#All],[Voucher Type Master]],1,FALSE))=16,1,0),0))</f>
        <v>0</v>
      </c>
      <c r="V4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4" s="14">
        <f>IF(LEN(Table1[[#This Row],[Cost Centre]])&gt;0,IF(TYPE(VLOOKUP(Table1[[#This Row],[Cost Centre]],$DA:$DA,1,FALSE))=16,1,0),0)</f>
        <v>0</v>
      </c>
      <c r="X414" s="14">
        <f>Table1[[#This Row],[Payments]]-Table1[[#This Row],[Receipts]]</f>
        <v>0</v>
      </c>
      <c r="Y414" s="14"/>
      <c r="Z414" s="14"/>
      <c r="AA414" s="14"/>
      <c r="AB414" s="13"/>
      <c r="AC414" s="39"/>
      <c r="AD414" s="39"/>
      <c r="AE414" s="39"/>
      <c r="AF414" s="39"/>
      <c r="AG414" s="42"/>
      <c r="AH4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4" t="str">
        <f>IF(Table1[[#This Row],[Date]]="","",TEXT(Table1[[#This Row],[Date]],"yyyymmdd"))</f>
        <v/>
      </c>
      <c r="AJ414" t="str">
        <f>Table1[[#This Row],[Date2]]</f>
        <v/>
      </c>
      <c r="AK414" t="str">
        <f>IF(Table1[[#This Row],[Date]]="","",Table1[[#This Row],[Voucher Type]])</f>
        <v/>
      </c>
      <c r="AL414" t="str">
        <f>IF(Table1[[#This Row],[Date]]="","",Table1[[#This Row],[Voucher No]])</f>
        <v/>
      </c>
      <c r="AM414" t="str">
        <f>IF(Table1[[#This Row],[Date]]="","",Table1[[#This Row],[Narration]])</f>
        <v/>
      </c>
      <c r="AN414" t="str">
        <f>IF(Table1[[#This Row],[Date]]="","","tallytools-voucherentry-adhjadhh-"&amp;$AH$1&amp;ROW())</f>
        <v/>
      </c>
      <c r="AO414" t="str">
        <f>IF(Table1[[#This Row],[Date]]="","",$AH$1)</f>
        <v/>
      </c>
      <c r="AP414"/>
      <c r="AQ414" t="str">
        <f>IF(Table1[[#This Row],[Date]]="","","No")</f>
        <v/>
      </c>
      <c r="AR414" t="str">
        <f>IF(Table1[[#This Row],[Date]]="","",IF(Table1[[#This Row],[Net Amt]]&lt;0,"No","Yes"))</f>
        <v/>
      </c>
      <c r="AS414" t="str">
        <f>IF(Table1[[#This Row],[Date]]="","",Table1[[#This Row],[Second Ledger]])</f>
        <v/>
      </c>
      <c r="AT414" t="str">
        <f>IF(Table1[[#This Row],[Date]]="","",IF(Table1[[#This Row],[DP-1]]="Yes",-(Table1[[#This Row],[Payments]]+Table1[[#This Row],[Receipts]]),Table1[[#This Row],[Payments]]+Table1[[#This Row],[Receipts]]))</f>
        <v/>
      </c>
      <c r="AU414"/>
      <c r="AV414" t="str">
        <f>IF(Table1[[#This Row],[Bill Ref No]]="","",Table1[[#This Row],[Bill Ref No]])</f>
        <v/>
      </c>
      <c r="AW414" t="str">
        <f>IF(Table1[[#This Row],[Bill ref name]]="","","New Ref")</f>
        <v/>
      </c>
      <c r="AX414" t="str">
        <f>IF(Table1[[#This Row],[Bill ref name]]="","",Table1[[#This Row],[Amount-1]])</f>
        <v/>
      </c>
      <c r="AY414"/>
      <c r="AZ414"/>
      <c r="BA414" t="str">
        <f>IF(Table1[[#This Row],[Cost Centre]]="","","Primary Cost Category")</f>
        <v/>
      </c>
      <c r="BB414" t="str">
        <f>IF(Table1[[#This Row],[Cost Centre]]="","",Table1[[#This Row],[DP-1]])</f>
        <v/>
      </c>
      <c r="BC414"/>
      <c r="BD414" t="str">
        <f>IF(Table1[[#This Row],[Cost Centre]]="","",Table1[[#This Row],[Cost Centre]])</f>
        <v/>
      </c>
      <c r="BE414" t="str">
        <f>IF(Table1[[#This Row],[Cost Centre]]="","",Table1[[#This Row],[Amount-1]])</f>
        <v/>
      </c>
      <c r="BF414"/>
      <c r="BG414"/>
      <c r="BH414"/>
      <c r="BI414"/>
      <c r="BJ414" t="str">
        <f>IF(Table1[[#This Row],[Date]]="","","No")</f>
        <v/>
      </c>
      <c r="BK414" t="str">
        <f>IF(Table1[[#This Row],[Date]]="","",IF(Table1[[#This Row],[Net Amt]]&lt;0,"Yes","No"))</f>
        <v/>
      </c>
      <c r="BL414" t="str">
        <f>IF(Table1[[#This Row],[Date]]="","",$C$3)</f>
        <v/>
      </c>
      <c r="BM414" t="str">
        <f>IF(Table1[[#This Row],[Date]]="","",-Table1[[#This Row],[Amount-1]])</f>
        <v/>
      </c>
      <c r="BO414" t="str">
        <f>IF(Table1[[#This Row],[Transaction Type]]="","",Table1[[#This Row],[Transaction Type]])</f>
        <v/>
      </c>
      <c r="BP414" t="str">
        <f>IF(Table1[[#This Row],[Instrument No.]]="","",Table1[[#This Row],[Instrument No.]])</f>
        <v/>
      </c>
      <c r="BQ414" t="str">
        <f>IF(Table1[[#This Row],[Instrument No.]]="","",Table1[[#This Row],[Amount-2]])</f>
        <v/>
      </c>
      <c r="BR414" t="str">
        <f>IF(Table1[[#This Row],[Instrument date]]="","",TEXT(Table1[[#This Row],[Instrument date]],"yyyymmdd"))</f>
        <v/>
      </c>
      <c r="BU414" s="48"/>
      <c r="BV414" s="48"/>
    </row>
    <row r="415" spans="1:74">
      <c r="A415" s="16">
        <f t="shared" si="6"/>
        <v>410</v>
      </c>
      <c r="B415" s="17"/>
      <c r="C415" s="57"/>
      <c r="D415" s="61"/>
      <c r="E415" s="61"/>
      <c r="F415" s="57"/>
      <c r="G415" s="18"/>
      <c r="H4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5" s="18"/>
      <c r="J415" s="18"/>
      <c r="K415" s="18"/>
      <c r="L415" s="18"/>
      <c r="M415" s="18"/>
      <c r="N415" s="51"/>
      <c r="O415" s="14">
        <f>IF(Table1[[#This Row],[Date]]="",COUNTA(B416:$B$1005),0)</f>
        <v>0</v>
      </c>
      <c r="P415" s="14">
        <f>IF(COUNTA(Table1[[#This Row],[Payments]:[Receipts]])=0,0,(IF(COUNTA(Table1[[#This Row],[Payments]:[Receipts]])&gt;1,1,0)))</f>
        <v>0</v>
      </c>
      <c r="Q415" s="14">
        <f>IF(Table1[[#This Row],[Date]]="",0,IF(AND(Table1[[#This Row],[Date]]&gt;=$Q$2,Table1[[#This Row],[Date]]&lt;=$Q$3),0,1))</f>
        <v>0</v>
      </c>
      <c r="R415" s="14">
        <f>IF(Table1[[#This Row],[Payments]]="",0,IF(ISNUMBER(Table1[[#This Row],[Payments]]),0,1))</f>
        <v>0</v>
      </c>
      <c r="S415" s="14">
        <f>IF(Table1[[#This Row],[Receipts]]="",0,IF(ISNUMBER(Table1[[#This Row],[Receipts]]),0,1))</f>
        <v>0</v>
      </c>
      <c r="T415" s="14">
        <f>IF(LEN(Table1[[#This Row],[Second Ledger]])&gt;0,IF(TYPE(VLOOKUP(Table1[[#This Row],[Second Ledger]],$CZ:$CZ,1,FALSE))=16,1,0),0)</f>
        <v>0</v>
      </c>
      <c r="U415" s="14">
        <f>IF(Table1[[#This Row],[Date]]="",0,IF(Table1[[#This Row],[Voucher Type]]&gt;0,IF(TYPE(VLOOKUP(Table1[[#This Row],[Voucher Type]],Table1[[#All],[Voucher Type Master]],1,FALSE))=16,1,0),0))</f>
        <v>0</v>
      </c>
      <c r="V4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5" s="14">
        <f>IF(LEN(Table1[[#This Row],[Cost Centre]])&gt;0,IF(TYPE(VLOOKUP(Table1[[#This Row],[Cost Centre]],$DA:$DA,1,FALSE))=16,1,0),0)</f>
        <v>0</v>
      </c>
      <c r="X415" s="14">
        <f>Table1[[#This Row],[Payments]]-Table1[[#This Row],[Receipts]]</f>
        <v>0</v>
      </c>
      <c r="Y415" s="14"/>
      <c r="Z415" s="14"/>
      <c r="AA415" s="14"/>
      <c r="AB415" s="13"/>
      <c r="AC415" s="39"/>
      <c r="AD415" s="39"/>
      <c r="AE415" s="39"/>
      <c r="AF415" s="39"/>
      <c r="AG415" s="42"/>
      <c r="AH4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5" t="str">
        <f>IF(Table1[[#This Row],[Date]]="","",TEXT(Table1[[#This Row],[Date]],"yyyymmdd"))</f>
        <v/>
      </c>
      <c r="AJ415" t="str">
        <f>Table1[[#This Row],[Date2]]</f>
        <v/>
      </c>
      <c r="AK415" t="str">
        <f>IF(Table1[[#This Row],[Date]]="","",Table1[[#This Row],[Voucher Type]])</f>
        <v/>
      </c>
      <c r="AL415" t="str">
        <f>IF(Table1[[#This Row],[Date]]="","",Table1[[#This Row],[Voucher No]])</f>
        <v/>
      </c>
      <c r="AM415" t="str">
        <f>IF(Table1[[#This Row],[Date]]="","",Table1[[#This Row],[Narration]])</f>
        <v/>
      </c>
      <c r="AN415" t="str">
        <f>IF(Table1[[#This Row],[Date]]="","","tallytools-voucherentry-adhjadhh-"&amp;$AH$1&amp;ROW())</f>
        <v/>
      </c>
      <c r="AO415" t="str">
        <f>IF(Table1[[#This Row],[Date]]="","",$AH$1)</f>
        <v/>
      </c>
      <c r="AP415"/>
      <c r="AQ415" t="str">
        <f>IF(Table1[[#This Row],[Date]]="","","No")</f>
        <v/>
      </c>
      <c r="AR415" t="str">
        <f>IF(Table1[[#This Row],[Date]]="","",IF(Table1[[#This Row],[Net Amt]]&lt;0,"No","Yes"))</f>
        <v/>
      </c>
      <c r="AS415" t="str">
        <f>IF(Table1[[#This Row],[Date]]="","",Table1[[#This Row],[Second Ledger]])</f>
        <v/>
      </c>
      <c r="AT415" t="str">
        <f>IF(Table1[[#This Row],[Date]]="","",IF(Table1[[#This Row],[DP-1]]="Yes",-(Table1[[#This Row],[Payments]]+Table1[[#This Row],[Receipts]]),Table1[[#This Row],[Payments]]+Table1[[#This Row],[Receipts]]))</f>
        <v/>
      </c>
      <c r="AU415"/>
      <c r="AV415" t="str">
        <f>IF(Table1[[#This Row],[Bill Ref No]]="","",Table1[[#This Row],[Bill Ref No]])</f>
        <v/>
      </c>
      <c r="AW415" t="str">
        <f>IF(Table1[[#This Row],[Bill ref name]]="","","New Ref")</f>
        <v/>
      </c>
      <c r="AX415" t="str">
        <f>IF(Table1[[#This Row],[Bill ref name]]="","",Table1[[#This Row],[Amount-1]])</f>
        <v/>
      </c>
      <c r="AY415"/>
      <c r="AZ415"/>
      <c r="BA415" t="str">
        <f>IF(Table1[[#This Row],[Cost Centre]]="","","Primary Cost Category")</f>
        <v/>
      </c>
      <c r="BB415" t="str">
        <f>IF(Table1[[#This Row],[Cost Centre]]="","",Table1[[#This Row],[DP-1]])</f>
        <v/>
      </c>
      <c r="BC415"/>
      <c r="BD415" t="str">
        <f>IF(Table1[[#This Row],[Cost Centre]]="","",Table1[[#This Row],[Cost Centre]])</f>
        <v/>
      </c>
      <c r="BE415" t="str">
        <f>IF(Table1[[#This Row],[Cost Centre]]="","",Table1[[#This Row],[Amount-1]])</f>
        <v/>
      </c>
      <c r="BF415"/>
      <c r="BG415"/>
      <c r="BH415"/>
      <c r="BI415"/>
      <c r="BJ415" t="str">
        <f>IF(Table1[[#This Row],[Date]]="","","No")</f>
        <v/>
      </c>
      <c r="BK415" t="str">
        <f>IF(Table1[[#This Row],[Date]]="","",IF(Table1[[#This Row],[Net Amt]]&lt;0,"Yes","No"))</f>
        <v/>
      </c>
      <c r="BL415" t="str">
        <f>IF(Table1[[#This Row],[Date]]="","",$C$3)</f>
        <v/>
      </c>
      <c r="BM415" t="str">
        <f>IF(Table1[[#This Row],[Date]]="","",-Table1[[#This Row],[Amount-1]])</f>
        <v/>
      </c>
      <c r="BO415" t="str">
        <f>IF(Table1[[#This Row],[Transaction Type]]="","",Table1[[#This Row],[Transaction Type]])</f>
        <v/>
      </c>
      <c r="BP415" t="str">
        <f>IF(Table1[[#This Row],[Instrument No.]]="","",Table1[[#This Row],[Instrument No.]])</f>
        <v/>
      </c>
      <c r="BQ415" t="str">
        <f>IF(Table1[[#This Row],[Instrument No.]]="","",Table1[[#This Row],[Amount-2]])</f>
        <v/>
      </c>
      <c r="BR415" t="str">
        <f>IF(Table1[[#This Row],[Instrument date]]="","",TEXT(Table1[[#This Row],[Instrument date]],"yyyymmdd"))</f>
        <v/>
      </c>
      <c r="BU415" s="48"/>
      <c r="BV415" s="48"/>
    </row>
    <row r="416" spans="1:74">
      <c r="A416" s="16">
        <f t="shared" si="6"/>
        <v>411</v>
      </c>
      <c r="B416" s="17"/>
      <c r="C416" s="57"/>
      <c r="D416" s="61"/>
      <c r="E416" s="61"/>
      <c r="F416" s="57"/>
      <c r="G416" s="18"/>
      <c r="H4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6" s="18"/>
      <c r="J416" s="18"/>
      <c r="K416" s="18"/>
      <c r="L416" s="18"/>
      <c r="M416" s="18"/>
      <c r="N416" s="51"/>
      <c r="O416" s="14">
        <f>IF(Table1[[#This Row],[Date]]="",COUNTA(B417:$B$1005),0)</f>
        <v>0</v>
      </c>
      <c r="P416" s="14">
        <f>IF(COUNTA(Table1[[#This Row],[Payments]:[Receipts]])=0,0,(IF(COUNTA(Table1[[#This Row],[Payments]:[Receipts]])&gt;1,1,0)))</f>
        <v>0</v>
      </c>
      <c r="Q416" s="14">
        <f>IF(Table1[[#This Row],[Date]]="",0,IF(AND(Table1[[#This Row],[Date]]&gt;=$Q$2,Table1[[#This Row],[Date]]&lt;=$Q$3),0,1))</f>
        <v>0</v>
      </c>
      <c r="R416" s="14">
        <f>IF(Table1[[#This Row],[Payments]]="",0,IF(ISNUMBER(Table1[[#This Row],[Payments]]),0,1))</f>
        <v>0</v>
      </c>
      <c r="S416" s="14">
        <f>IF(Table1[[#This Row],[Receipts]]="",0,IF(ISNUMBER(Table1[[#This Row],[Receipts]]),0,1))</f>
        <v>0</v>
      </c>
      <c r="T416" s="14">
        <f>IF(LEN(Table1[[#This Row],[Second Ledger]])&gt;0,IF(TYPE(VLOOKUP(Table1[[#This Row],[Second Ledger]],$CZ:$CZ,1,FALSE))=16,1,0),0)</f>
        <v>0</v>
      </c>
      <c r="U416" s="14">
        <f>IF(Table1[[#This Row],[Date]]="",0,IF(Table1[[#This Row],[Voucher Type]]&gt;0,IF(TYPE(VLOOKUP(Table1[[#This Row],[Voucher Type]],Table1[[#All],[Voucher Type Master]],1,FALSE))=16,1,0),0))</f>
        <v>0</v>
      </c>
      <c r="V4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6" s="14">
        <f>IF(LEN(Table1[[#This Row],[Cost Centre]])&gt;0,IF(TYPE(VLOOKUP(Table1[[#This Row],[Cost Centre]],$DA:$DA,1,FALSE))=16,1,0),0)</f>
        <v>0</v>
      </c>
      <c r="X416" s="14">
        <f>Table1[[#This Row],[Payments]]-Table1[[#This Row],[Receipts]]</f>
        <v>0</v>
      </c>
      <c r="Y416" s="14"/>
      <c r="Z416" s="14"/>
      <c r="AA416" s="14"/>
      <c r="AB416" s="13"/>
      <c r="AC416" s="39"/>
      <c r="AD416" s="39"/>
      <c r="AE416" s="39"/>
      <c r="AF416" s="39"/>
      <c r="AG416" s="42"/>
      <c r="AH4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6" t="str">
        <f>IF(Table1[[#This Row],[Date]]="","",TEXT(Table1[[#This Row],[Date]],"yyyymmdd"))</f>
        <v/>
      </c>
      <c r="AJ416" t="str">
        <f>Table1[[#This Row],[Date2]]</f>
        <v/>
      </c>
      <c r="AK416" t="str">
        <f>IF(Table1[[#This Row],[Date]]="","",Table1[[#This Row],[Voucher Type]])</f>
        <v/>
      </c>
      <c r="AL416" t="str">
        <f>IF(Table1[[#This Row],[Date]]="","",Table1[[#This Row],[Voucher No]])</f>
        <v/>
      </c>
      <c r="AM416" t="str">
        <f>IF(Table1[[#This Row],[Date]]="","",Table1[[#This Row],[Narration]])</f>
        <v/>
      </c>
      <c r="AN416" t="str">
        <f>IF(Table1[[#This Row],[Date]]="","","tallytools-voucherentry-adhjadhh-"&amp;$AH$1&amp;ROW())</f>
        <v/>
      </c>
      <c r="AO416" t="str">
        <f>IF(Table1[[#This Row],[Date]]="","",$AH$1)</f>
        <v/>
      </c>
      <c r="AP416"/>
      <c r="AQ416" t="str">
        <f>IF(Table1[[#This Row],[Date]]="","","No")</f>
        <v/>
      </c>
      <c r="AR416" t="str">
        <f>IF(Table1[[#This Row],[Date]]="","",IF(Table1[[#This Row],[Net Amt]]&lt;0,"No","Yes"))</f>
        <v/>
      </c>
      <c r="AS416" t="str">
        <f>IF(Table1[[#This Row],[Date]]="","",Table1[[#This Row],[Second Ledger]])</f>
        <v/>
      </c>
      <c r="AT416" t="str">
        <f>IF(Table1[[#This Row],[Date]]="","",IF(Table1[[#This Row],[DP-1]]="Yes",-(Table1[[#This Row],[Payments]]+Table1[[#This Row],[Receipts]]),Table1[[#This Row],[Payments]]+Table1[[#This Row],[Receipts]]))</f>
        <v/>
      </c>
      <c r="AU416"/>
      <c r="AV416" t="str">
        <f>IF(Table1[[#This Row],[Bill Ref No]]="","",Table1[[#This Row],[Bill Ref No]])</f>
        <v/>
      </c>
      <c r="AW416" t="str">
        <f>IF(Table1[[#This Row],[Bill ref name]]="","","New Ref")</f>
        <v/>
      </c>
      <c r="AX416" t="str">
        <f>IF(Table1[[#This Row],[Bill ref name]]="","",Table1[[#This Row],[Amount-1]])</f>
        <v/>
      </c>
      <c r="AY416"/>
      <c r="AZ416"/>
      <c r="BA416" t="str">
        <f>IF(Table1[[#This Row],[Cost Centre]]="","","Primary Cost Category")</f>
        <v/>
      </c>
      <c r="BB416" t="str">
        <f>IF(Table1[[#This Row],[Cost Centre]]="","",Table1[[#This Row],[DP-1]])</f>
        <v/>
      </c>
      <c r="BC416"/>
      <c r="BD416" t="str">
        <f>IF(Table1[[#This Row],[Cost Centre]]="","",Table1[[#This Row],[Cost Centre]])</f>
        <v/>
      </c>
      <c r="BE416" t="str">
        <f>IF(Table1[[#This Row],[Cost Centre]]="","",Table1[[#This Row],[Amount-1]])</f>
        <v/>
      </c>
      <c r="BF416"/>
      <c r="BG416"/>
      <c r="BH416"/>
      <c r="BI416"/>
      <c r="BJ416" t="str">
        <f>IF(Table1[[#This Row],[Date]]="","","No")</f>
        <v/>
      </c>
      <c r="BK416" t="str">
        <f>IF(Table1[[#This Row],[Date]]="","",IF(Table1[[#This Row],[Net Amt]]&lt;0,"Yes","No"))</f>
        <v/>
      </c>
      <c r="BL416" t="str">
        <f>IF(Table1[[#This Row],[Date]]="","",$C$3)</f>
        <v/>
      </c>
      <c r="BM416" t="str">
        <f>IF(Table1[[#This Row],[Date]]="","",-Table1[[#This Row],[Amount-1]])</f>
        <v/>
      </c>
      <c r="BO416" t="str">
        <f>IF(Table1[[#This Row],[Transaction Type]]="","",Table1[[#This Row],[Transaction Type]])</f>
        <v/>
      </c>
      <c r="BP416" t="str">
        <f>IF(Table1[[#This Row],[Instrument No.]]="","",Table1[[#This Row],[Instrument No.]])</f>
        <v/>
      </c>
      <c r="BQ416" t="str">
        <f>IF(Table1[[#This Row],[Instrument No.]]="","",Table1[[#This Row],[Amount-2]])</f>
        <v/>
      </c>
      <c r="BR416" t="str">
        <f>IF(Table1[[#This Row],[Instrument date]]="","",TEXT(Table1[[#This Row],[Instrument date]],"yyyymmdd"))</f>
        <v/>
      </c>
      <c r="BU416" s="48"/>
      <c r="BV416" s="48"/>
    </row>
    <row r="417" spans="1:74">
      <c r="A417" s="16">
        <f t="shared" si="6"/>
        <v>412</v>
      </c>
      <c r="B417" s="17"/>
      <c r="C417" s="57"/>
      <c r="D417" s="61"/>
      <c r="E417" s="61"/>
      <c r="F417" s="57"/>
      <c r="G417" s="18"/>
      <c r="H4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7" s="18"/>
      <c r="J417" s="18"/>
      <c r="K417" s="18"/>
      <c r="L417" s="18"/>
      <c r="M417" s="18"/>
      <c r="N417" s="51"/>
      <c r="O417" s="14">
        <f>IF(Table1[[#This Row],[Date]]="",COUNTA(B418:$B$1005),0)</f>
        <v>0</v>
      </c>
      <c r="P417" s="14">
        <f>IF(COUNTA(Table1[[#This Row],[Payments]:[Receipts]])=0,0,(IF(COUNTA(Table1[[#This Row],[Payments]:[Receipts]])&gt;1,1,0)))</f>
        <v>0</v>
      </c>
      <c r="Q417" s="14">
        <f>IF(Table1[[#This Row],[Date]]="",0,IF(AND(Table1[[#This Row],[Date]]&gt;=$Q$2,Table1[[#This Row],[Date]]&lt;=$Q$3),0,1))</f>
        <v>0</v>
      </c>
      <c r="R417" s="14">
        <f>IF(Table1[[#This Row],[Payments]]="",0,IF(ISNUMBER(Table1[[#This Row],[Payments]]),0,1))</f>
        <v>0</v>
      </c>
      <c r="S417" s="14">
        <f>IF(Table1[[#This Row],[Receipts]]="",0,IF(ISNUMBER(Table1[[#This Row],[Receipts]]),0,1))</f>
        <v>0</v>
      </c>
      <c r="T417" s="14">
        <f>IF(LEN(Table1[[#This Row],[Second Ledger]])&gt;0,IF(TYPE(VLOOKUP(Table1[[#This Row],[Second Ledger]],$CZ:$CZ,1,FALSE))=16,1,0),0)</f>
        <v>0</v>
      </c>
      <c r="U417" s="14">
        <f>IF(Table1[[#This Row],[Date]]="",0,IF(Table1[[#This Row],[Voucher Type]]&gt;0,IF(TYPE(VLOOKUP(Table1[[#This Row],[Voucher Type]],Table1[[#All],[Voucher Type Master]],1,FALSE))=16,1,0),0))</f>
        <v>0</v>
      </c>
      <c r="V4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7" s="14">
        <f>IF(LEN(Table1[[#This Row],[Cost Centre]])&gt;0,IF(TYPE(VLOOKUP(Table1[[#This Row],[Cost Centre]],$DA:$DA,1,FALSE))=16,1,0),0)</f>
        <v>0</v>
      </c>
      <c r="X417" s="14">
        <f>Table1[[#This Row],[Payments]]-Table1[[#This Row],[Receipts]]</f>
        <v>0</v>
      </c>
      <c r="Y417" s="14"/>
      <c r="Z417" s="14"/>
      <c r="AA417" s="14"/>
      <c r="AB417" s="13"/>
      <c r="AC417" s="39"/>
      <c r="AD417" s="39"/>
      <c r="AE417" s="39"/>
      <c r="AF417" s="39"/>
      <c r="AG417" s="42"/>
      <c r="AH4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7" t="str">
        <f>IF(Table1[[#This Row],[Date]]="","",TEXT(Table1[[#This Row],[Date]],"yyyymmdd"))</f>
        <v/>
      </c>
      <c r="AJ417" t="str">
        <f>Table1[[#This Row],[Date2]]</f>
        <v/>
      </c>
      <c r="AK417" t="str">
        <f>IF(Table1[[#This Row],[Date]]="","",Table1[[#This Row],[Voucher Type]])</f>
        <v/>
      </c>
      <c r="AL417" t="str">
        <f>IF(Table1[[#This Row],[Date]]="","",Table1[[#This Row],[Voucher No]])</f>
        <v/>
      </c>
      <c r="AM417" t="str">
        <f>IF(Table1[[#This Row],[Date]]="","",Table1[[#This Row],[Narration]])</f>
        <v/>
      </c>
      <c r="AN417" t="str">
        <f>IF(Table1[[#This Row],[Date]]="","","tallytools-voucherentry-adhjadhh-"&amp;$AH$1&amp;ROW())</f>
        <v/>
      </c>
      <c r="AO417" t="str">
        <f>IF(Table1[[#This Row],[Date]]="","",$AH$1)</f>
        <v/>
      </c>
      <c r="AP417"/>
      <c r="AQ417" t="str">
        <f>IF(Table1[[#This Row],[Date]]="","","No")</f>
        <v/>
      </c>
      <c r="AR417" t="str">
        <f>IF(Table1[[#This Row],[Date]]="","",IF(Table1[[#This Row],[Net Amt]]&lt;0,"No","Yes"))</f>
        <v/>
      </c>
      <c r="AS417" t="str">
        <f>IF(Table1[[#This Row],[Date]]="","",Table1[[#This Row],[Second Ledger]])</f>
        <v/>
      </c>
      <c r="AT417" t="str">
        <f>IF(Table1[[#This Row],[Date]]="","",IF(Table1[[#This Row],[DP-1]]="Yes",-(Table1[[#This Row],[Payments]]+Table1[[#This Row],[Receipts]]),Table1[[#This Row],[Payments]]+Table1[[#This Row],[Receipts]]))</f>
        <v/>
      </c>
      <c r="AU417"/>
      <c r="AV417" t="str">
        <f>IF(Table1[[#This Row],[Bill Ref No]]="","",Table1[[#This Row],[Bill Ref No]])</f>
        <v/>
      </c>
      <c r="AW417" t="str">
        <f>IF(Table1[[#This Row],[Bill ref name]]="","","New Ref")</f>
        <v/>
      </c>
      <c r="AX417" t="str">
        <f>IF(Table1[[#This Row],[Bill ref name]]="","",Table1[[#This Row],[Amount-1]])</f>
        <v/>
      </c>
      <c r="AY417"/>
      <c r="AZ417"/>
      <c r="BA417" t="str">
        <f>IF(Table1[[#This Row],[Cost Centre]]="","","Primary Cost Category")</f>
        <v/>
      </c>
      <c r="BB417" t="str">
        <f>IF(Table1[[#This Row],[Cost Centre]]="","",Table1[[#This Row],[DP-1]])</f>
        <v/>
      </c>
      <c r="BC417"/>
      <c r="BD417" t="str">
        <f>IF(Table1[[#This Row],[Cost Centre]]="","",Table1[[#This Row],[Cost Centre]])</f>
        <v/>
      </c>
      <c r="BE417" t="str">
        <f>IF(Table1[[#This Row],[Cost Centre]]="","",Table1[[#This Row],[Amount-1]])</f>
        <v/>
      </c>
      <c r="BF417"/>
      <c r="BG417"/>
      <c r="BH417"/>
      <c r="BI417"/>
      <c r="BJ417" t="str">
        <f>IF(Table1[[#This Row],[Date]]="","","No")</f>
        <v/>
      </c>
      <c r="BK417" t="str">
        <f>IF(Table1[[#This Row],[Date]]="","",IF(Table1[[#This Row],[Net Amt]]&lt;0,"Yes","No"))</f>
        <v/>
      </c>
      <c r="BL417" t="str">
        <f>IF(Table1[[#This Row],[Date]]="","",$C$3)</f>
        <v/>
      </c>
      <c r="BM417" t="str">
        <f>IF(Table1[[#This Row],[Date]]="","",-Table1[[#This Row],[Amount-1]])</f>
        <v/>
      </c>
      <c r="BO417" t="str">
        <f>IF(Table1[[#This Row],[Transaction Type]]="","",Table1[[#This Row],[Transaction Type]])</f>
        <v/>
      </c>
      <c r="BP417" t="str">
        <f>IF(Table1[[#This Row],[Instrument No.]]="","",Table1[[#This Row],[Instrument No.]])</f>
        <v/>
      </c>
      <c r="BQ417" t="str">
        <f>IF(Table1[[#This Row],[Instrument No.]]="","",Table1[[#This Row],[Amount-2]])</f>
        <v/>
      </c>
      <c r="BR417" t="str">
        <f>IF(Table1[[#This Row],[Instrument date]]="","",TEXT(Table1[[#This Row],[Instrument date]],"yyyymmdd"))</f>
        <v/>
      </c>
      <c r="BU417" s="48"/>
      <c r="BV417" s="48"/>
    </row>
    <row r="418" spans="1:74">
      <c r="A418" s="16">
        <f t="shared" si="6"/>
        <v>413</v>
      </c>
      <c r="B418" s="17"/>
      <c r="C418" s="57"/>
      <c r="D418" s="61"/>
      <c r="E418" s="61"/>
      <c r="F418" s="57"/>
      <c r="G418" s="18"/>
      <c r="H4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8" s="18"/>
      <c r="J418" s="18"/>
      <c r="K418" s="18"/>
      <c r="L418" s="18"/>
      <c r="M418" s="18"/>
      <c r="N418" s="51"/>
      <c r="O418" s="14">
        <f>IF(Table1[[#This Row],[Date]]="",COUNTA(B419:$B$1005),0)</f>
        <v>0</v>
      </c>
      <c r="P418" s="14">
        <f>IF(COUNTA(Table1[[#This Row],[Payments]:[Receipts]])=0,0,(IF(COUNTA(Table1[[#This Row],[Payments]:[Receipts]])&gt;1,1,0)))</f>
        <v>0</v>
      </c>
      <c r="Q418" s="14">
        <f>IF(Table1[[#This Row],[Date]]="",0,IF(AND(Table1[[#This Row],[Date]]&gt;=$Q$2,Table1[[#This Row],[Date]]&lt;=$Q$3),0,1))</f>
        <v>0</v>
      </c>
      <c r="R418" s="14">
        <f>IF(Table1[[#This Row],[Payments]]="",0,IF(ISNUMBER(Table1[[#This Row],[Payments]]),0,1))</f>
        <v>0</v>
      </c>
      <c r="S418" s="14">
        <f>IF(Table1[[#This Row],[Receipts]]="",0,IF(ISNUMBER(Table1[[#This Row],[Receipts]]),0,1))</f>
        <v>0</v>
      </c>
      <c r="T418" s="14">
        <f>IF(LEN(Table1[[#This Row],[Second Ledger]])&gt;0,IF(TYPE(VLOOKUP(Table1[[#This Row],[Second Ledger]],$CZ:$CZ,1,FALSE))=16,1,0),0)</f>
        <v>0</v>
      </c>
      <c r="U418" s="14">
        <f>IF(Table1[[#This Row],[Date]]="",0,IF(Table1[[#This Row],[Voucher Type]]&gt;0,IF(TYPE(VLOOKUP(Table1[[#This Row],[Voucher Type]],Table1[[#All],[Voucher Type Master]],1,FALSE))=16,1,0),0))</f>
        <v>0</v>
      </c>
      <c r="V4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8" s="14">
        <f>IF(LEN(Table1[[#This Row],[Cost Centre]])&gt;0,IF(TYPE(VLOOKUP(Table1[[#This Row],[Cost Centre]],$DA:$DA,1,FALSE))=16,1,0),0)</f>
        <v>0</v>
      </c>
      <c r="X418" s="14">
        <f>Table1[[#This Row],[Payments]]-Table1[[#This Row],[Receipts]]</f>
        <v>0</v>
      </c>
      <c r="Y418" s="14"/>
      <c r="Z418" s="14"/>
      <c r="AA418" s="14"/>
      <c r="AB418" s="13"/>
      <c r="AC418" s="39"/>
      <c r="AD418" s="39"/>
      <c r="AE418" s="39"/>
      <c r="AF418" s="39"/>
      <c r="AG418" s="42"/>
      <c r="AH4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8" t="str">
        <f>IF(Table1[[#This Row],[Date]]="","",TEXT(Table1[[#This Row],[Date]],"yyyymmdd"))</f>
        <v/>
      </c>
      <c r="AJ418" t="str">
        <f>Table1[[#This Row],[Date2]]</f>
        <v/>
      </c>
      <c r="AK418" t="str">
        <f>IF(Table1[[#This Row],[Date]]="","",Table1[[#This Row],[Voucher Type]])</f>
        <v/>
      </c>
      <c r="AL418" t="str">
        <f>IF(Table1[[#This Row],[Date]]="","",Table1[[#This Row],[Voucher No]])</f>
        <v/>
      </c>
      <c r="AM418" t="str">
        <f>IF(Table1[[#This Row],[Date]]="","",Table1[[#This Row],[Narration]])</f>
        <v/>
      </c>
      <c r="AN418" t="str">
        <f>IF(Table1[[#This Row],[Date]]="","","tallytools-voucherentry-adhjadhh-"&amp;$AH$1&amp;ROW())</f>
        <v/>
      </c>
      <c r="AO418" t="str">
        <f>IF(Table1[[#This Row],[Date]]="","",$AH$1)</f>
        <v/>
      </c>
      <c r="AP418"/>
      <c r="AQ418" t="str">
        <f>IF(Table1[[#This Row],[Date]]="","","No")</f>
        <v/>
      </c>
      <c r="AR418" t="str">
        <f>IF(Table1[[#This Row],[Date]]="","",IF(Table1[[#This Row],[Net Amt]]&lt;0,"No","Yes"))</f>
        <v/>
      </c>
      <c r="AS418" t="str">
        <f>IF(Table1[[#This Row],[Date]]="","",Table1[[#This Row],[Second Ledger]])</f>
        <v/>
      </c>
      <c r="AT418" t="str">
        <f>IF(Table1[[#This Row],[Date]]="","",IF(Table1[[#This Row],[DP-1]]="Yes",-(Table1[[#This Row],[Payments]]+Table1[[#This Row],[Receipts]]),Table1[[#This Row],[Payments]]+Table1[[#This Row],[Receipts]]))</f>
        <v/>
      </c>
      <c r="AU418"/>
      <c r="AV418" t="str">
        <f>IF(Table1[[#This Row],[Bill Ref No]]="","",Table1[[#This Row],[Bill Ref No]])</f>
        <v/>
      </c>
      <c r="AW418" t="str">
        <f>IF(Table1[[#This Row],[Bill ref name]]="","","New Ref")</f>
        <v/>
      </c>
      <c r="AX418" t="str">
        <f>IF(Table1[[#This Row],[Bill ref name]]="","",Table1[[#This Row],[Amount-1]])</f>
        <v/>
      </c>
      <c r="AY418"/>
      <c r="AZ418"/>
      <c r="BA418" t="str">
        <f>IF(Table1[[#This Row],[Cost Centre]]="","","Primary Cost Category")</f>
        <v/>
      </c>
      <c r="BB418" t="str">
        <f>IF(Table1[[#This Row],[Cost Centre]]="","",Table1[[#This Row],[DP-1]])</f>
        <v/>
      </c>
      <c r="BC418"/>
      <c r="BD418" t="str">
        <f>IF(Table1[[#This Row],[Cost Centre]]="","",Table1[[#This Row],[Cost Centre]])</f>
        <v/>
      </c>
      <c r="BE418" t="str">
        <f>IF(Table1[[#This Row],[Cost Centre]]="","",Table1[[#This Row],[Amount-1]])</f>
        <v/>
      </c>
      <c r="BF418"/>
      <c r="BG418"/>
      <c r="BH418"/>
      <c r="BI418"/>
      <c r="BJ418" t="str">
        <f>IF(Table1[[#This Row],[Date]]="","","No")</f>
        <v/>
      </c>
      <c r="BK418" t="str">
        <f>IF(Table1[[#This Row],[Date]]="","",IF(Table1[[#This Row],[Net Amt]]&lt;0,"Yes","No"))</f>
        <v/>
      </c>
      <c r="BL418" t="str">
        <f>IF(Table1[[#This Row],[Date]]="","",$C$3)</f>
        <v/>
      </c>
      <c r="BM418" t="str">
        <f>IF(Table1[[#This Row],[Date]]="","",-Table1[[#This Row],[Amount-1]])</f>
        <v/>
      </c>
      <c r="BO418" t="str">
        <f>IF(Table1[[#This Row],[Transaction Type]]="","",Table1[[#This Row],[Transaction Type]])</f>
        <v/>
      </c>
      <c r="BP418" t="str">
        <f>IF(Table1[[#This Row],[Instrument No.]]="","",Table1[[#This Row],[Instrument No.]])</f>
        <v/>
      </c>
      <c r="BQ418" t="str">
        <f>IF(Table1[[#This Row],[Instrument No.]]="","",Table1[[#This Row],[Amount-2]])</f>
        <v/>
      </c>
      <c r="BR418" t="str">
        <f>IF(Table1[[#This Row],[Instrument date]]="","",TEXT(Table1[[#This Row],[Instrument date]],"yyyymmdd"))</f>
        <v/>
      </c>
      <c r="BU418" s="48"/>
      <c r="BV418" s="48"/>
    </row>
    <row r="419" spans="1:74">
      <c r="A419" s="16">
        <f t="shared" si="6"/>
        <v>414</v>
      </c>
      <c r="B419" s="17"/>
      <c r="C419" s="57"/>
      <c r="D419" s="61"/>
      <c r="E419" s="61"/>
      <c r="F419" s="57"/>
      <c r="G419" s="18"/>
      <c r="H4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19" s="18"/>
      <c r="J419" s="18"/>
      <c r="K419" s="18"/>
      <c r="L419" s="18"/>
      <c r="M419" s="18"/>
      <c r="N419" s="51"/>
      <c r="O419" s="14">
        <f>IF(Table1[[#This Row],[Date]]="",COUNTA(B420:$B$1005),0)</f>
        <v>0</v>
      </c>
      <c r="P419" s="14">
        <f>IF(COUNTA(Table1[[#This Row],[Payments]:[Receipts]])=0,0,(IF(COUNTA(Table1[[#This Row],[Payments]:[Receipts]])&gt;1,1,0)))</f>
        <v>0</v>
      </c>
      <c r="Q419" s="14">
        <f>IF(Table1[[#This Row],[Date]]="",0,IF(AND(Table1[[#This Row],[Date]]&gt;=$Q$2,Table1[[#This Row],[Date]]&lt;=$Q$3),0,1))</f>
        <v>0</v>
      </c>
      <c r="R419" s="14">
        <f>IF(Table1[[#This Row],[Payments]]="",0,IF(ISNUMBER(Table1[[#This Row],[Payments]]),0,1))</f>
        <v>0</v>
      </c>
      <c r="S419" s="14">
        <f>IF(Table1[[#This Row],[Receipts]]="",0,IF(ISNUMBER(Table1[[#This Row],[Receipts]]),0,1))</f>
        <v>0</v>
      </c>
      <c r="T419" s="14">
        <f>IF(LEN(Table1[[#This Row],[Second Ledger]])&gt;0,IF(TYPE(VLOOKUP(Table1[[#This Row],[Second Ledger]],$CZ:$CZ,1,FALSE))=16,1,0),0)</f>
        <v>0</v>
      </c>
      <c r="U419" s="14">
        <f>IF(Table1[[#This Row],[Date]]="",0,IF(Table1[[#This Row],[Voucher Type]]&gt;0,IF(TYPE(VLOOKUP(Table1[[#This Row],[Voucher Type]],Table1[[#All],[Voucher Type Master]],1,FALSE))=16,1,0),0))</f>
        <v>0</v>
      </c>
      <c r="V4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19" s="14">
        <f>IF(LEN(Table1[[#This Row],[Cost Centre]])&gt;0,IF(TYPE(VLOOKUP(Table1[[#This Row],[Cost Centre]],$DA:$DA,1,FALSE))=16,1,0),0)</f>
        <v>0</v>
      </c>
      <c r="X419" s="14">
        <f>Table1[[#This Row],[Payments]]-Table1[[#This Row],[Receipts]]</f>
        <v>0</v>
      </c>
      <c r="Y419" s="14"/>
      <c r="Z419" s="14"/>
      <c r="AA419" s="14"/>
      <c r="AB419" s="13"/>
      <c r="AC419" s="39"/>
      <c r="AD419" s="39"/>
      <c r="AE419" s="39"/>
      <c r="AF419" s="39"/>
      <c r="AG419" s="42"/>
      <c r="AH4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19" t="str">
        <f>IF(Table1[[#This Row],[Date]]="","",TEXT(Table1[[#This Row],[Date]],"yyyymmdd"))</f>
        <v/>
      </c>
      <c r="AJ419" t="str">
        <f>Table1[[#This Row],[Date2]]</f>
        <v/>
      </c>
      <c r="AK419" t="str">
        <f>IF(Table1[[#This Row],[Date]]="","",Table1[[#This Row],[Voucher Type]])</f>
        <v/>
      </c>
      <c r="AL419" t="str">
        <f>IF(Table1[[#This Row],[Date]]="","",Table1[[#This Row],[Voucher No]])</f>
        <v/>
      </c>
      <c r="AM419" t="str">
        <f>IF(Table1[[#This Row],[Date]]="","",Table1[[#This Row],[Narration]])</f>
        <v/>
      </c>
      <c r="AN419" t="str">
        <f>IF(Table1[[#This Row],[Date]]="","","tallytools-voucherentry-adhjadhh-"&amp;$AH$1&amp;ROW())</f>
        <v/>
      </c>
      <c r="AO419" t="str">
        <f>IF(Table1[[#This Row],[Date]]="","",$AH$1)</f>
        <v/>
      </c>
      <c r="AP419"/>
      <c r="AQ419" t="str">
        <f>IF(Table1[[#This Row],[Date]]="","","No")</f>
        <v/>
      </c>
      <c r="AR419" t="str">
        <f>IF(Table1[[#This Row],[Date]]="","",IF(Table1[[#This Row],[Net Amt]]&lt;0,"No","Yes"))</f>
        <v/>
      </c>
      <c r="AS419" t="str">
        <f>IF(Table1[[#This Row],[Date]]="","",Table1[[#This Row],[Second Ledger]])</f>
        <v/>
      </c>
      <c r="AT419" t="str">
        <f>IF(Table1[[#This Row],[Date]]="","",IF(Table1[[#This Row],[DP-1]]="Yes",-(Table1[[#This Row],[Payments]]+Table1[[#This Row],[Receipts]]),Table1[[#This Row],[Payments]]+Table1[[#This Row],[Receipts]]))</f>
        <v/>
      </c>
      <c r="AU419"/>
      <c r="AV419" t="str">
        <f>IF(Table1[[#This Row],[Bill Ref No]]="","",Table1[[#This Row],[Bill Ref No]])</f>
        <v/>
      </c>
      <c r="AW419" t="str">
        <f>IF(Table1[[#This Row],[Bill ref name]]="","","New Ref")</f>
        <v/>
      </c>
      <c r="AX419" t="str">
        <f>IF(Table1[[#This Row],[Bill ref name]]="","",Table1[[#This Row],[Amount-1]])</f>
        <v/>
      </c>
      <c r="AY419"/>
      <c r="AZ419"/>
      <c r="BA419" t="str">
        <f>IF(Table1[[#This Row],[Cost Centre]]="","","Primary Cost Category")</f>
        <v/>
      </c>
      <c r="BB419" t="str">
        <f>IF(Table1[[#This Row],[Cost Centre]]="","",Table1[[#This Row],[DP-1]])</f>
        <v/>
      </c>
      <c r="BC419"/>
      <c r="BD419" t="str">
        <f>IF(Table1[[#This Row],[Cost Centre]]="","",Table1[[#This Row],[Cost Centre]])</f>
        <v/>
      </c>
      <c r="BE419" t="str">
        <f>IF(Table1[[#This Row],[Cost Centre]]="","",Table1[[#This Row],[Amount-1]])</f>
        <v/>
      </c>
      <c r="BF419"/>
      <c r="BG419"/>
      <c r="BH419"/>
      <c r="BI419"/>
      <c r="BJ419" t="str">
        <f>IF(Table1[[#This Row],[Date]]="","","No")</f>
        <v/>
      </c>
      <c r="BK419" t="str">
        <f>IF(Table1[[#This Row],[Date]]="","",IF(Table1[[#This Row],[Net Amt]]&lt;0,"Yes","No"))</f>
        <v/>
      </c>
      <c r="BL419" t="str">
        <f>IF(Table1[[#This Row],[Date]]="","",$C$3)</f>
        <v/>
      </c>
      <c r="BM419" t="str">
        <f>IF(Table1[[#This Row],[Date]]="","",-Table1[[#This Row],[Amount-1]])</f>
        <v/>
      </c>
      <c r="BO419" t="str">
        <f>IF(Table1[[#This Row],[Transaction Type]]="","",Table1[[#This Row],[Transaction Type]])</f>
        <v/>
      </c>
      <c r="BP419" t="str">
        <f>IF(Table1[[#This Row],[Instrument No.]]="","",Table1[[#This Row],[Instrument No.]])</f>
        <v/>
      </c>
      <c r="BQ419" t="str">
        <f>IF(Table1[[#This Row],[Instrument No.]]="","",Table1[[#This Row],[Amount-2]])</f>
        <v/>
      </c>
      <c r="BR419" t="str">
        <f>IF(Table1[[#This Row],[Instrument date]]="","",TEXT(Table1[[#This Row],[Instrument date]],"yyyymmdd"))</f>
        <v/>
      </c>
      <c r="BU419" s="48"/>
      <c r="BV419" s="48"/>
    </row>
    <row r="420" spans="1:74">
      <c r="A420" s="16">
        <f t="shared" si="6"/>
        <v>415</v>
      </c>
      <c r="B420" s="17"/>
      <c r="C420" s="57"/>
      <c r="D420" s="61"/>
      <c r="E420" s="61"/>
      <c r="F420" s="57"/>
      <c r="G420" s="18"/>
      <c r="H4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0" s="18"/>
      <c r="J420" s="18"/>
      <c r="K420" s="18"/>
      <c r="L420" s="18"/>
      <c r="M420" s="18"/>
      <c r="N420" s="51"/>
      <c r="O420" s="14">
        <f>IF(Table1[[#This Row],[Date]]="",COUNTA(B421:$B$1005),0)</f>
        <v>0</v>
      </c>
      <c r="P420" s="14">
        <f>IF(COUNTA(Table1[[#This Row],[Payments]:[Receipts]])=0,0,(IF(COUNTA(Table1[[#This Row],[Payments]:[Receipts]])&gt;1,1,0)))</f>
        <v>0</v>
      </c>
      <c r="Q420" s="14">
        <f>IF(Table1[[#This Row],[Date]]="",0,IF(AND(Table1[[#This Row],[Date]]&gt;=$Q$2,Table1[[#This Row],[Date]]&lt;=$Q$3),0,1))</f>
        <v>0</v>
      </c>
      <c r="R420" s="14">
        <f>IF(Table1[[#This Row],[Payments]]="",0,IF(ISNUMBER(Table1[[#This Row],[Payments]]),0,1))</f>
        <v>0</v>
      </c>
      <c r="S420" s="14">
        <f>IF(Table1[[#This Row],[Receipts]]="",0,IF(ISNUMBER(Table1[[#This Row],[Receipts]]),0,1))</f>
        <v>0</v>
      </c>
      <c r="T420" s="14">
        <f>IF(LEN(Table1[[#This Row],[Second Ledger]])&gt;0,IF(TYPE(VLOOKUP(Table1[[#This Row],[Second Ledger]],$CZ:$CZ,1,FALSE))=16,1,0),0)</f>
        <v>0</v>
      </c>
      <c r="U420" s="14">
        <f>IF(Table1[[#This Row],[Date]]="",0,IF(Table1[[#This Row],[Voucher Type]]&gt;0,IF(TYPE(VLOOKUP(Table1[[#This Row],[Voucher Type]],Table1[[#All],[Voucher Type Master]],1,FALSE))=16,1,0),0))</f>
        <v>0</v>
      </c>
      <c r="V4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0" s="14">
        <f>IF(LEN(Table1[[#This Row],[Cost Centre]])&gt;0,IF(TYPE(VLOOKUP(Table1[[#This Row],[Cost Centre]],$DA:$DA,1,FALSE))=16,1,0),0)</f>
        <v>0</v>
      </c>
      <c r="X420" s="14">
        <f>Table1[[#This Row],[Payments]]-Table1[[#This Row],[Receipts]]</f>
        <v>0</v>
      </c>
      <c r="Y420" s="14"/>
      <c r="Z420" s="14"/>
      <c r="AA420" s="14"/>
      <c r="AB420" s="13"/>
      <c r="AC420" s="39"/>
      <c r="AD420" s="39"/>
      <c r="AE420" s="39"/>
      <c r="AF420" s="39"/>
      <c r="AG420" s="42"/>
      <c r="AH4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0" t="str">
        <f>IF(Table1[[#This Row],[Date]]="","",TEXT(Table1[[#This Row],[Date]],"yyyymmdd"))</f>
        <v/>
      </c>
      <c r="AJ420" t="str">
        <f>Table1[[#This Row],[Date2]]</f>
        <v/>
      </c>
      <c r="AK420" t="str">
        <f>IF(Table1[[#This Row],[Date]]="","",Table1[[#This Row],[Voucher Type]])</f>
        <v/>
      </c>
      <c r="AL420" t="str">
        <f>IF(Table1[[#This Row],[Date]]="","",Table1[[#This Row],[Voucher No]])</f>
        <v/>
      </c>
      <c r="AM420" t="str">
        <f>IF(Table1[[#This Row],[Date]]="","",Table1[[#This Row],[Narration]])</f>
        <v/>
      </c>
      <c r="AN420" t="str">
        <f>IF(Table1[[#This Row],[Date]]="","","tallytools-voucherentry-adhjadhh-"&amp;$AH$1&amp;ROW())</f>
        <v/>
      </c>
      <c r="AO420" t="str">
        <f>IF(Table1[[#This Row],[Date]]="","",$AH$1)</f>
        <v/>
      </c>
      <c r="AP420"/>
      <c r="AQ420" t="str">
        <f>IF(Table1[[#This Row],[Date]]="","","No")</f>
        <v/>
      </c>
      <c r="AR420" t="str">
        <f>IF(Table1[[#This Row],[Date]]="","",IF(Table1[[#This Row],[Net Amt]]&lt;0,"No","Yes"))</f>
        <v/>
      </c>
      <c r="AS420" t="str">
        <f>IF(Table1[[#This Row],[Date]]="","",Table1[[#This Row],[Second Ledger]])</f>
        <v/>
      </c>
      <c r="AT420" t="str">
        <f>IF(Table1[[#This Row],[Date]]="","",IF(Table1[[#This Row],[DP-1]]="Yes",-(Table1[[#This Row],[Payments]]+Table1[[#This Row],[Receipts]]),Table1[[#This Row],[Payments]]+Table1[[#This Row],[Receipts]]))</f>
        <v/>
      </c>
      <c r="AU420"/>
      <c r="AV420" t="str">
        <f>IF(Table1[[#This Row],[Bill Ref No]]="","",Table1[[#This Row],[Bill Ref No]])</f>
        <v/>
      </c>
      <c r="AW420" t="str">
        <f>IF(Table1[[#This Row],[Bill ref name]]="","","New Ref")</f>
        <v/>
      </c>
      <c r="AX420" t="str">
        <f>IF(Table1[[#This Row],[Bill ref name]]="","",Table1[[#This Row],[Amount-1]])</f>
        <v/>
      </c>
      <c r="AY420"/>
      <c r="AZ420"/>
      <c r="BA420" t="str">
        <f>IF(Table1[[#This Row],[Cost Centre]]="","","Primary Cost Category")</f>
        <v/>
      </c>
      <c r="BB420" t="str">
        <f>IF(Table1[[#This Row],[Cost Centre]]="","",Table1[[#This Row],[DP-1]])</f>
        <v/>
      </c>
      <c r="BC420"/>
      <c r="BD420" t="str">
        <f>IF(Table1[[#This Row],[Cost Centre]]="","",Table1[[#This Row],[Cost Centre]])</f>
        <v/>
      </c>
      <c r="BE420" t="str">
        <f>IF(Table1[[#This Row],[Cost Centre]]="","",Table1[[#This Row],[Amount-1]])</f>
        <v/>
      </c>
      <c r="BF420"/>
      <c r="BG420"/>
      <c r="BH420"/>
      <c r="BI420"/>
      <c r="BJ420" t="str">
        <f>IF(Table1[[#This Row],[Date]]="","","No")</f>
        <v/>
      </c>
      <c r="BK420" t="str">
        <f>IF(Table1[[#This Row],[Date]]="","",IF(Table1[[#This Row],[Net Amt]]&lt;0,"Yes","No"))</f>
        <v/>
      </c>
      <c r="BL420" t="str">
        <f>IF(Table1[[#This Row],[Date]]="","",$C$3)</f>
        <v/>
      </c>
      <c r="BM420" t="str">
        <f>IF(Table1[[#This Row],[Date]]="","",-Table1[[#This Row],[Amount-1]])</f>
        <v/>
      </c>
      <c r="BO420" t="str">
        <f>IF(Table1[[#This Row],[Transaction Type]]="","",Table1[[#This Row],[Transaction Type]])</f>
        <v/>
      </c>
      <c r="BP420" t="str">
        <f>IF(Table1[[#This Row],[Instrument No.]]="","",Table1[[#This Row],[Instrument No.]])</f>
        <v/>
      </c>
      <c r="BQ420" t="str">
        <f>IF(Table1[[#This Row],[Instrument No.]]="","",Table1[[#This Row],[Amount-2]])</f>
        <v/>
      </c>
      <c r="BR420" t="str">
        <f>IF(Table1[[#This Row],[Instrument date]]="","",TEXT(Table1[[#This Row],[Instrument date]],"yyyymmdd"))</f>
        <v/>
      </c>
      <c r="BU420" s="48"/>
      <c r="BV420" s="48"/>
    </row>
    <row r="421" spans="1:74">
      <c r="A421" s="16">
        <f t="shared" si="6"/>
        <v>416</v>
      </c>
      <c r="B421" s="17"/>
      <c r="C421" s="57"/>
      <c r="D421" s="61"/>
      <c r="E421" s="61"/>
      <c r="F421" s="57"/>
      <c r="G421" s="18"/>
      <c r="H4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1" s="18"/>
      <c r="J421" s="18"/>
      <c r="K421" s="18"/>
      <c r="L421" s="18"/>
      <c r="M421" s="18"/>
      <c r="N421" s="51"/>
      <c r="O421" s="14">
        <f>IF(Table1[[#This Row],[Date]]="",COUNTA(B422:$B$1005),0)</f>
        <v>0</v>
      </c>
      <c r="P421" s="14">
        <f>IF(COUNTA(Table1[[#This Row],[Payments]:[Receipts]])=0,0,(IF(COUNTA(Table1[[#This Row],[Payments]:[Receipts]])&gt;1,1,0)))</f>
        <v>0</v>
      </c>
      <c r="Q421" s="14">
        <f>IF(Table1[[#This Row],[Date]]="",0,IF(AND(Table1[[#This Row],[Date]]&gt;=$Q$2,Table1[[#This Row],[Date]]&lt;=$Q$3),0,1))</f>
        <v>0</v>
      </c>
      <c r="R421" s="14">
        <f>IF(Table1[[#This Row],[Payments]]="",0,IF(ISNUMBER(Table1[[#This Row],[Payments]]),0,1))</f>
        <v>0</v>
      </c>
      <c r="S421" s="14">
        <f>IF(Table1[[#This Row],[Receipts]]="",0,IF(ISNUMBER(Table1[[#This Row],[Receipts]]),0,1))</f>
        <v>0</v>
      </c>
      <c r="T421" s="14">
        <f>IF(LEN(Table1[[#This Row],[Second Ledger]])&gt;0,IF(TYPE(VLOOKUP(Table1[[#This Row],[Second Ledger]],$CZ:$CZ,1,FALSE))=16,1,0),0)</f>
        <v>0</v>
      </c>
      <c r="U421" s="14">
        <f>IF(Table1[[#This Row],[Date]]="",0,IF(Table1[[#This Row],[Voucher Type]]&gt;0,IF(TYPE(VLOOKUP(Table1[[#This Row],[Voucher Type]],Table1[[#All],[Voucher Type Master]],1,FALSE))=16,1,0),0))</f>
        <v>0</v>
      </c>
      <c r="V4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1" s="14">
        <f>IF(LEN(Table1[[#This Row],[Cost Centre]])&gt;0,IF(TYPE(VLOOKUP(Table1[[#This Row],[Cost Centre]],$DA:$DA,1,FALSE))=16,1,0),0)</f>
        <v>0</v>
      </c>
      <c r="X421" s="14">
        <f>Table1[[#This Row],[Payments]]-Table1[[#This Row],[Receipts]]</f>
        <v>0</v>
      </c>
      <c r="Y421" s="14"/>
      <c r="Z421" s="14"/>
      <c r="AA421" s="14"/>
      <c r="AB421" s="13"/>
      <c r="AC421" s="39"/>
      <c r="AD421" s="39"/>
      <c r="AE421" s="39"/>
      <c r="AF421" s="39"/>
      <c r="AG421" s="42"/>
      <c r="AH4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1" t="str">
        <f>IF(Table1[[#This Row],[Date]]="","",TEXT(Table1[[#This Row],[Date]],"yyyymmdd"))</f>
        <v/>
      </c>
      <c r="AJ421" t="str">
        <f>Table1[[#This Row],[Date2]]</f>
        <v/>
      </c>
      <c r="AK421" t="str">
        <f>IF(Table1[[#This Row],[Date]]="","",Table1[[#This Row],[Voucher Type]])</f>
        <v/>
      </c>
      <c r="AL421" t="str">
        <f>IF(Table1[[#This Row],[Date]]="","",Table1[[#This Row],[Voucher No]])</f>
        <v/>
      </c>
      <c r="AM421" t="str">
        <f>IF(Table1[[#This Row],[Date]]="","",Table1[[#This Row],[Narration]])</f>
        <v/>
      </c>
      <c r="AN421" t="str">
        <f>IF(Table1[[#This Row],[Date]]="","","tallytools-voucherentry-adhjadhh-"&amp;$AH$1&amp;ROW())</f>
        <v/>
      </c>
      <c r="AO421" t="str">
        <f>IF(Table1[[#This Row],[Date]]="","",$AH$1)</f>
        <v/>
      </c>
      <c r="AP421"/>
      <c r="AQ421" t="str">
        <f>IF(Table1[[#This Row],[Date]]="","","No")</f>
        <v/>
      </c>
      <c r="AR421" t="str">
        <f>IF(Table1[[#This Row],[Date]]="","",IF(Table1[[#This Row],[Net Amt]]&lt;0,"No","Yes"))</f>
        <v/>
      </c>
      <c r="AS421" t="str">
        <f>IF(Table1[[#This Row],[Date]]="","",Table1[[#This Row],[Second Ledger]])</f>
        <v/>
      </c>
      <c r="AT421" t="str">
        <f>IF(Table1[[#This Row],[Date]]="","",IF(Table1[[#This Row],[DP-1]]="Yes",-(Table1[[#This Row],[Payments]]+Table1[[#This Row],[Receipts]]),Table1[[#This Row],[Payments]]+Table1[[#This Row],[Receipts]]))</f>
        <v/>
      </c>
      <c r="AU421"/>
      <c r="AV421" t="str">
        <f>IF(Table1[[#This Row],[Bill Ref No]]="","",Table1[[#This Row],[Bill Ref No]])</f>
        <v/>
      </c>
      <c r="AW421" t="str">
        <f>IF(Table1[[#This Row],[Bill ref name]]="","","New Ref")</f>
        <v/>
      </c>
      <c r="AX421" t="str">
        <f>IF(Table1[[#This Row],[Bill ref name]]="","",Table1[[#This Row],[Amount-1]])</f>
        <v/>
      </c>
      <c r="AY421"/>
      <c r="AZ421"/>
      <c r="BA421" t="str">
        <f>IF(Table1[[#This Row],[Cost Centre]]="","","Primary Cost Category")</f>
        <v/>
      </c>
      <c r="BB421" t="str">
        <f>IF(Table1[[#This Row],[Cost Centre]]="","",Table1[[#This Row],[DP-1]])</f>
        <v/>
      </c>
      <c r="BC421"/>
      <c r="BD421" t="str">
        <f>IF(Table1[[#This Row],[Cost Centre]]="","",Table1[[#This Row],[Cost Centre]])</f>
        <v/>
      </c>
      <c r="BE421" t="str">
        <f>IF(Table1[[#This Row],[Cost Centre]]="","",Table1[[#This Row],[Amount-1]])</f>
        <v/>
      </c>
      <c r="BF421"/>
      <c r="BG421"/>
      <c r="BH421"/>
      <c r="BI421"/>
      <c r="BJ421" t="str">
        <f>IF(Table1[[#This Row],[Date]]="","","No")</f>
        <v/>
      </c>
      <c r="BK421" t="str">
        <f>IF(Table1[[#This Row],[Date]]="","",IF(Table1[[#This Row],[Net Amt]]&lt;0,"Yes","No"))</f>
        <v/>
      </c>
      <c r="BL421" t="str">
        <f>IF(Table1[[#This Row],[Date]]="","",$C$3)</f>
        <v/>
      </c>
      <c r="BM421" t="str">
        <f>IF(Table1[[#This Row],[Date]]="","",-Table1[[#This Row],[Amount-1]])</f>
        <v/>
      </c>
      <c r="BO421" t="str">
        <f>IF(Table1[[#This Row],[Transaction Type]]="","",Table1[[#This Row],[Transaction Type]])</f>
        <v/>
      </c>
      <c r="BP421" t="str">
        <f>IF(Table1[[#This Row],[Instrument No.]]="","",Table1[[#This Row],[Instrument No.]])</f>
        <v/>
      </c>
      <c r="BQ421" t="str">
        <f>IF(Table1[[#This Row],[Instrument No.]]="","",Table1[[#This Row],[Amount-2]])</f>
        <v/>
      </c>
      <c r="BR421" t="str">
        <f>IF(Table1[[#This Row],[Instrument date]]="","",TEXT(Table1[[#This Row],[Instrument date]],"yyyymmdd"))</f>
        <v/>
      </c>
      <c r="BU421" s="48"/>
      <c r="BV421" s="48"/>
    </row>
    <row r="422" spans="1:74">
      <c r="A422" s="16">
        <f t="shared" si="6"/>
        <v>417</v>
      </c>
      <c r="B422" s="17"/>
      <c r="C422" s="57"/>
      <c r="D422" s="61"/>
      <c r="E422" s="61"/>
      <c r="F422" s="57"/>
      <c r="G422" s="18"/>
      <c r="H4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2" s="18"/>
      <c r="J422" s="18"/>
      <c r="K422" s="18"/>
      <c r="L422" s="18"/>
      <c r="M422" s="18"/>
      <c r="N422" s="51"/>
      <c r="O422" s="14">
        <f>IF(Table1[[#This Row],[Date]]="",COUNTA(B423:$B$1005),0)</f>
        <v>0</v>
      </c>
      <c r="P422" s="14">
        <f>IF(COUNTA(Table1[[#This Row],[Payments]:[Receipts]])=0,0,(IF(COUNTA(Table1[[#This Row],[Payments]:[Receipts]])&gt;1,1,0)))</f>
        <v>0</v>
      </c>
      <c r="Q422" s="14">
        <f>IF(Table1[[#This Row],[Date]]="",0,IF(AND(Table1[[#This Row],[Date]]&gt;=$Q$2,Table1[[#This Row],[Date]]&lt;=$Q$3),0,1))</f>
        <v>0</v>
      </c>
      <c r="R422" s="14">
        <f>IF(Table1[[#This Row],[Payments]]="",0,IF(ISNUMBER(Table1[[#This Row],[Payments]]),0,1))</f>
        <v>0</v>
      </c>
      <c r="S422" s="14">
        <f>IF(Table1[[#This Row],[Receipts]]="",0,IF(ISNUMBER(Table1[[#This Row],[Receipts]]),0,1))</f>
        <v>0</v>
      </c>
      <c r="T422" s="14">
        <f>IF(LEN(Table1[[#This Row],[Second Ledger]])&gt;0,IF(TYPE(VLOOKUP(Table1[[#This Row],[Second Ledger]],$CZ:$CZ,1,FALSE))=16,1,0),0)</f>
        <v>0</v>
      </c>
      <c r="U422" s="14">
        <f>IF(Table1[[#This Row],[Date]]="",0,IF(Table1[[#This Row],[Voucher Type]]&gt;0,IF(TYPE(VLOOKUP(Table1[[#This Row],[Voucher Type]],Table1[[#All],[Voucher Type Master]],1,FALSE))=16,1,0),0))</f>
        <v>0</v>
      </c>
      <c r="V4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2" s="14">
        <f>IF(LEN(Table1[[#This Row],[Cost Centre]])&gt;0,IF(TYPE(VLOOKUP(Table1[[#This Row],[Cost Centre]],$DA:$DA,1,FALSE))=16,1,0),0)</f>
        <v>0</v>
      </c>
      <c r="X422" s="14">
        <f>Table1[[#This Row],[Payments]]-Table1[[#This Row],[Receipts]]</f>
        <v>0</v>
      </c>
      <c r="Y422" s="14"/>
      <c r="Z422" s="14"/>
      <c r="AA422" s="14"/>
      <c r="AB422" s="13"/>
      <c r="AC422" s="39"/>
      <c r="AD422" s="39"/>
      <c r="AE422" s="39"/>
      <c r="AF422" s="39"/>
      <c r="AG422" s="42"/>
      <c r="AH4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2" t="str">
        <f>IF(Table1[[#This Row],[Date]]="","",TEXT(Table1[[#This Row],[Date]],"yyyymmdd"))</f>
        <v/>
      </c>
      <c r="AJ422" t="str">
        <f>Table1[[#This Row],[Date2]]</f>
        <v/>
      </c>
      <c r="AK422" t="str">
        <f>IF(Table1[[#This Row],[Date]]="","",Table1[[#This Row],[Voucher Type]])</f>
        <v/>
      </c>
      <c r="AL422" t="str">
        <f>IF(Table1[[#This Row],[Date]]="","",Table1[[#This Row],[Voucher No]])</f>
        <v/>
      </c>
      <c r="AM422" t="str">
        <f>IF(Table1[[#This Row],[Date]]="","",Table1[[#This Row],[Narration]])</f>
        <v/>
      </c>
      <c r="AN422" t="str">
        <f>IF(Table1[[#This Row],[Date]]="","","tallytools-voucherentry-adhjadhh-"&amp;$AH$1&amp;ROW())</f>
        <v/>
      </c>
      <c r="AO422" t="str">
        <f>IF(Table1[[#This Row],[Date]]="","",$AH$1)</f>
        <v/>
      </c>
      <c r="AP422"/>
      <c r="AQ422" t="str">
        <f>IF(Table1[[#This Row],[Date]]="","","No")</f>
        <v/>
      </c>
      <c r="AR422" t="str">
        <f>IF(Table1[[#This Row],[Date]]="","",IF(Table1[[#This Row],[Net Amt]]&lt;0,"No","Yes"))</f>
        <v/>
      </c>
      <c r="AS422" t="str">
        <f>IF(Table1[[#This Row],[Date]]="","",Table1[[#This Row],[Second Ledger]])</f>
        <v/>
      </c>
      <c r="AT422" t="str">
        <f>IF(Table1[[#This Row],[Date]]="","",IF(Table1[[#This Row],[DP-1]]="Yes",-(Table1[[#This Row],[Payments]]+Table1[[#This Row],[Receipts]]),Table1[[#This Row],[Payments]]+Table1[[#This Row],[Receipts]]))</f>
        <v/>
      </c>
      <c r="AU422"/>
      <c r="AV422" t="str">
        <f>IF(Table1[[#This Row],[Bill Ref No]]="","",Table1[[#This Row],[Bill Ref No]])</f>
        <v/>
      </c>
      <c r="AW422" t="str">
        <f>IF(Table1[[#This Row],[Bill ref name]]="","","New Ref")</f>
        <v/>
      </c>
      <c r="AX422" t="str">
        <f>IF(Table1[[#This Row],[Bill ref name]]="","",Table1[[#This Row],[Amount-1]])</f>
        <v/>
      </c>
      <c r="AY422"/>
      <c r="AZ422"/>
      <c r="BA422" t="str">
        <f>IF(Table1[[#This Row],[Cost Centre]]="","","Primary Cost Category")</f>
        <v/>
      </c>
      <c r="BB422" t="str">
        <f>IF(Table1[[#This Row],[Cost Centre]]="","",Table1[[#This Row],[DP-1]])</f>
        <v/>
      </c>
      <c r="BC422"/>
      <c r="BD422" t="str">
        <f>IF(Table1[[#This Row],[Cost Centre]]="","",Table1[[#This Row],[Cost Centre]])</f>
        <v/>
      </c>
      <c r="BE422" t="str">
        <f>IF(Table1[[#This Row],[Cost Centre]]="","",Table1[[#This Row],[Amount-1]])</f>
        <v/>
      </c>
      <c r="BF422"/>
      <c r="BG422"/>
      <c r="BH422"/>
      <c r="BI422"/>
      <c r="BJ422" t="str">
        <f>IF(Table1[[#This Row],[Date]]="","","No")</f>
        <v/>
      </c>
      <c r="BK422" t="str">
        <f>IF(Table1[[#This Row],[Date]]="","",IF(Table1[[#This Row],[Net Amt]]&lt;0,"Yes","No"))</f>
        <v/>
      </c>
      <c r="BL422" t="str">
        <f>IF(Table1[[#This Row],[Date]]="","",$C$3)</f>
        <v/>
      </c>
      <c r="BM422" t="str">
        <f>IF(Table1[[#This Row],[Date]]="","",-Table1[[#This Row],[Amount-1]])</f>
        <v/>
      </c>
      <c r="BO422" t="str">
        <f>IF(Table1[[#This Row],[Transaction Type]]="","",Table1[[#This Row],[Transaction Type]])</f>
        <v/>
      </c>
      <c r="BP422" t="str">
        <f>IF(Table1[[#This Row],[Instrument No.]]="","",Table1[[#This Row],[Instrument No.]])</f>
        <v/>
      </c>
      <c r="BQ422" t="str">
        <f>IF(Table1[[#This Row],[Instrument No.]]="","",Table1[[#This Row],[Amount-2]])</f>
        <v/>
      </c>
      <c r="BR422" t="str">
        <f>IF(Table1[[#This Row],[Instrument date]]="","",TEXT(Table1[[#This Row],[Instrument date]],"yyyymmdd"))</f>
        <v/>
      </c>
      <c r="BU422" s="48"/>
      <c r="BV422" s="48"/>
    </row>
    <row r="423" spans="1:74">
      <c r="A423" s="16">
        <f t="shared" si="6"/>
        <v>418</v>
      </c>
      <c r="B423" s="17"/>
      <c r="C423" s="57"/>
      <c r="D423" s="61"/>
      <c r="E423" s="61"/>
      <c r="F423" s="57"/>
      <c r="G423" s="18"/>
      <c r="H4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3" s="18"/>
      <c r="J423" s="18"/>
      <c r="K423" s="18"/>
      <c r="L423" s="18"/>
      <c r="M423" s="18"/>
      <c r="N423" s="51"/>
      <c r="O423" s="14">
        <f>IF(Table1[[#This Row],[Date]]="",COUNTA(B424:$B$1005),0)</f>
        <v>0</v>
      </c>
      <c r="P423" s="14">
        <f>IF(COUNTA(Table1[[#This Row],[Payments]:[Receipts]])=0,0,(IF(COUNTA(Table1[[#This Row],[Payments]:[Receipts]])&gt;1,1,0)))</f>
        <v>0</v>
      </c>
      <c r="Q423" s="14">
        <f>IF(Table1[[#This Row],[Date]]="",0,IF(AND(Table1[[#This Row],[Date]]&gt;=$Q$2,Table1[[#This Row],[Date]]&lt;=$Q$3),0,1))</f>
        <v>0</v>
      </c>
      <c r="R423" s="14">
        <f>IF(Table1[[#This Row],[Payments]]="",0,IF(ISNUMBER(Table1[[#This Row],[Payments]]),0,1))</f>
        <v>0</v>
      </c>
      <c r="S423" s="14">
        <f>IF(Table1[[#This Row],[Receipts]]="",0,IF(ISNUMBER(Table1[[#This Row],[Receipts]]),0,1))</f>
        <v>0</v>
      </c>
      <c r="T423" s="14">
        <f>IF(LEN(Table1[[#This Row],[Second Ledger]])&gt;0,IF(TYPE(VLOOKUP(Table1[[#This Row],[Second Ledger]],$CZ:$CZ,1,FALSE))=16,1,0),0)</f>
        <v>0</v>
      </c>
      <c r="U423" s="14">
        <f>IF(Table1[[#This Row],[Date]]="",0,IF(Table1[[#This Row],[Voucher Type]]&gt;0,IF(TYPE(VLOOKUP(Table1[[#This Row],[Voucher Type]],Table1[[#All],[Voucher Type Master]],1,FALSE))=16,1,0),0))</f>
        <v>0</v>
      </c>
      <c r="V4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3" s="14">
        <f>IF(LEN(Table1[[#This Row],[Cost Centre]])&gt;0,IF(TYPE(VLOOKUP(Table1[[#This Row],[Cost Centre]],$DA:$DA,1,FALSE))=16,1,0),0)</f>
        <v>0</v>
      </c>
      <c r="X423" s="14">
        <f>Table1[[#This Row],[Payments]]-Table1[[#This Row],[Receipts]]</f>
        <v>0</v>
      </c>
      <c r="Y423" s="14"/>
      <c r="Z423" s="14"/>
      <c r="AA423" s="14"/>
      <c r="AB423" s="13"/>
      <c r="AC423" s="39"/>
      <c r="AD423" s="39"/>
      <c r="AE423" s="39"/>
      <c r="AF423" s="39"/>
      <c r="AG423" s="42"/>
      <c r="AH4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3" t="str">
        <f>IF(Table1[[#This Row],[Date]]="","",TEXT(Table1[[#This Row],[Date]],"yyyymmdd"))</f>
        <v/>
      </c>
      <c r="AJ423" t="str">
        <f>Table1[[#This Row],[Date2]]</f>
        <v/>
      </c>
      <c r="AK423" t="str">
        <f>IF(Table1[[#This Row],[Date]]="","",Table1[[#This Row],[Voucher Type]])</f>
        <v/>
      </c>
      <c r="AL423" t="str">
        <f>IF(Table1[[#This Row],[Date]]="","",Table1[[#This Row],[Voucher No]])</f>
        <v/>
      </c>
      <c r="AM423" t="str">
        <f>IF(Table1[[#This Row],[Date]]="","",Table1[[#This Row],[Narration]])</f>
        <v/>
      </c>
      <c r="AN423" t="str">
        <f>IF(Table1[[#This Row],[Date]]="","","tallytools-voucherentry-adhjadhh-"&amp;$AH$1&amp;ROW())</f>
        <v/>
      </c>
      <c r="AO423" t="str">
        <f>IF(Table1[[#This Row],[Date]]="","",$AH$1)</f>
        <v/>
      </c>
      <c r="AP423"/>
      <c r="AQ423" t="str">
        <f>IF(Table1[[#This Row],[Date]]="","","No")</f>
        <v/>
      </c>
      <c r="AR423" t="str">
        <f>IF(Table1[[#This Row],[Date]]="","",IF(Table1[[#This Row],[Net Amt]]&lt;0,"No","Yes"))</f>
        <v/>
      </c>
      <c r="AS423" t="str">
        <f>IF(Table1[[#This Row],[Date]]="","",Table1[[#This Row],[Second Ledger]])</f>
        <v/>
      </c>
      <c r="AT423" t="str">
        <f>IF(Table1[[#This Row],[Date]]="","",IF(Table1[[#This Row],[DP-1]]="Yes",-(Table1[[#This Row],[Payments]]+Table1[[#This Row],[Receipts]]),Table1[[#This Row],[Payments]]+Table1[[#This Row],[Receipts]]))</f>
        <v/>
      </c>
      <c r="AU423"/>
      <c r="AV423" t="str">
        <f>IF(Table1[[#This Row],[Bill Ref No]]="","",Table1[[#This Row],[Bill Ref No]])</f>
        <v/>
      </c>
      <c r="AW423" t="str">
        <f>IF(Table1[[#This Row],[Bill ref name]]="","","New Ref")</f>
        <v/>
      </c>
      <c r="AX423" t="str">
        <f>IF(Table1[[#This Row],[Bill ref name]]="","",Table1[[#This Row],[Amount-1]])</f>
        <v/>
      </c>
      <c r="AY423"/>
      <c r="AZ423"/>
      <c r="BA423" t="str">
        <f>IF(Table1[[#This Row],[Cost Centre]]="","","Primary Cost Category")</f>
        <v/>
      </c>
      <c r="BB423" t="str">
        <f>IF(Table1[[#This Row],[Cost Centre]]="","",Table1[[#This Row],[DP-1]])</f>
        <v/>
      </c>
      <c r="BC423"/>
      <c r="BD423" t="str">
        <f>IF(Table1[[#This Row],[Cost Centre]]="","",Table1[[#This Row],[Cost Centre]])</f>
        <v/>
      </c>
      <c r="BE423" t="str">
        <f>IF(Table1[[#This Row],[Cost Centre]]="","",Table1[[#This Row],[Amount-1]])</f>
        <v/>
      </c>
      <c r="BF423"/>
      <c r="BG423"/>
      <c r="BH423"/>
      <c r="BI423"/>
      <c r="BJ423" t="str">
        <f>IF(Table1[[#This Row],[Date]]="","","No")</f>
        <v/>
      </c>
      <c r="BK423" t="str">
        <f>IF(Table1[[#This Row],[Date]]="","",IF(Table1[[#This Row],[Net Amt]]&lt;0,"Yes","No"))</f>
        <v/>
      </c>
      <c r="BL423" t="str">
        <f>IF(Table1[[#This Row],[Date]]="","",$C$3)</f>
        <v/>
      </c>
      <c r="BM423" t="str">
        <f>IF(Table1[[#This Row],[Date]]="","",-Table1[[#This Row],[Amount-1]])</f>
        <v/>
      </c>
      <c r="BO423" t="str">
        <f>IF(Table1[[#This Row],[Transaction Type]]="","",Table1[[#This Row],[Transaction Type]])</f>
        <v/>
      </c>
      <c r="BP423" t="str">
        <f>IF(Table1[[#This Row],[Instrument No.]]="","",Table1[[#This Row],[Instrument No.]])</f>
        <v/>
      </c>
      <c r="BQ423" t="str">
        <f>IF(Table1[[#This Row],[Instrument No.]]="","",Table1[[#This Row],[Amount-2]])</f>
        <v/>
      </c>
      <c r="BR423" t="str">
        <f>IF(Table1[[#This Row],[Instrument date]]="","",TEXT(Table1[[#This Row],[Instrument date]],"yyyymmdd"))</f>
        <v/>
      </c>
      <c r="BU423" s="48"/>
      <c r="BV423" s="48"/>
    </row>
    <row r="424" spans="1:74">
      <c r="A424" s="16">
        <f t="shared" si="6"/>
        <v>419</v>
      </c>
      <c r="B424" s="17"/>
      <c r="C424" s="57"/>
      <c r="D424" s="61"/>
      <c r="E424" s="61"/>
      <c r="F424" s="57"/>
      <c r="G424" s="18"/>
      <c r="H4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4" s="18"/>
      <c r="J424" s="18"/>
      <c r="K424" s="18"/>
      <c r="L424" s="18"/>
      <c r="M424" s="18"/>
      <c r="N424" s="51"/>
      <c r="O424" s="14">
        <f>IF(Table1[[#This Row],[Date]]="",COUNTA(B425:$B$1005),0)</f>
        <v>0</v>
      </c>
      <c r="P424" s="14">
        <f>IF(COUNTA(Table1[[#This Row],[Payments]:[Receipts]])=0,0,(IF(COUNTA(Table1[[#This Row],[Payments]:[Receipts]])&gt;1,1,0)))</f>
        <v>0</v>
      </c>
      <c r="Q424" s="14">
        <f>IF(Table1[[#This Row],[Date]]="",0,IF(AND(Table1[[#This Row],[Date]]&gt;=$Q$2,Table1[[#This Row],[Date]]&lt;=$Q$3),0,1))</f>
        <v>0</v>
      </c>
      <c r="R424" s="14">
        <f>IF(Table1[[#This Row],[Payments]]="",0,IF(ISNUMBER(Table1[[#This Row],[Payments]]),0,1))</f>
        <v>0</v>
      </c>
      <c r="S424" s="14">
        <f>IF(Table1[[#This Row],[Receipts]]="",0,IF(ISNUMBER(Table1[[#This Row],[Receipts]]),0,1))</f>
        <v>0</v>
      </c>
      <c r="T424" s="14">
        <f>IF(LEN(Table1[[#This Row],[Second Ledger]])&gt;0,IF(TYPE(VLOOKUP(Table1[[#This Row],[Second Ledger]],$CZ:$CZ,1,FALSE))=16,1,0),0)</f>
        <v>0</v>
      </c>
      <c r="U424" s="14">
        <f>IF(Table1[[#This Row],[Date]]="",0,IF(Table1[[#This Row],[Voucher Type]]&gt;0,IF(TYPE(VLOOKUP(Table1[[#This Row],[Voucher Type]],Table1[[#All],[Voucher Type Master]],1,FALSE))=16,1,0),0))</f>
        <v>0</v>
      </c>
      <c r="V4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4" s="14">
        <f>IF(LEN(Table1[[#This Row],[Cost Centre]])&gt;0,IF(TYPE(VLOOKUP(Table1[[#This Row],[Cost Centre]],$DA:$DA,1,FALSE))=16,1,0),0)</f>
        <v>0</v>
      </c>
      <c r="X424" s="14">
        <f>Table1[[#This Row],[Payments]]-Table1[[#This Row],[Receipts]]</f>
        <v>0</v>
      </c>
      <c r="Y424" s="14"/>
      <c r="Z424" s="14"/>
      <c r="AA424" s="14"/>
      <c r="AB424" s="13"/>
      <c r="AC424" s="39"/>
      <c r="AD424" s="39"/>
      <c r="AE424" s="39"/>
      <c r="AF424" s="39"/>
      <c r="AG424" s="42"/>
      <c r="AH4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4" t="str">
        <f>IF(Table1[[#This Row],[Date]]="","",TEXT(Table1[[#This Row],[Date]],"yyyymmdd"))</f>
        <v/>
      </c>
      <c r="AJ424" t="str">
        <f>Table1[[#This Row],[Date2]]</f>
        <v/>
      </c>
      <c r="AK424" t="str">
        <f>IF(Table1[[#This Row],[Date]]="","",Table1[[#This Row],[Voucher Type]])</f>
        <v/>
      </c>
      <c r="AL424" t="str">
        <f>IF(Table1[[#This Row],[Date]]="","",Table1[[#This Row],[Voucher No]])</f>
        <v/>
      </c>
      <c r="AM424" t="str">
        <f>IF(Table1[[#This Row],[Date]]="","",Table1[[#This Row],[Narration]])</f>
        <v/>
      </c>
      <c r="AN424" t="str">
        <f>IF(Table1[[#This Row],[Date]]="","","tallytools-voucherentry-adhjadhh-"&amp;$AH$1&amp;ROW())</f>
        <v/>
      </c>
      <c r="AO424" t="str">
        <f>IF(Table1[[#This Row],[Date]]="","",$AH$1)</f>
        <v/>
      </c>
      <c r="AP424"/>
      <c r="AQ424" t="str">
        <f>IF(Table1[[#This Row],[Date]]="","","No")</f>
        <v/>
      </c>
      <c r="AR424" t="str">
        <f>IF(Table1[[#This Row],[Date]]="","",IF(Table1[[#This Row],[Net Amt]]&lt;0,"No","Yes"))</f>
        <v/>
      </c>
      <c r="AS424" t="str">
        <f>IF(Table1[[#This Row],[Date]]="","",Table1[[#This Row],[Second Ledger]])</f>
        <v/>
      </c>
      <c r="AT424" t="str">
        <f>IF(Table1[[#This Row],[Date]]="","",IF(Table1[[#This Row],[DP-1]]="Yes",-(Table1[[#This Row],[Payments]]+Table1[[#This Row],[Receipts]]),Table1[[#This Row],[Payments]]+Table1[[#This Row],[Receipts]]))</f>
        <v/>
      </c>
      <c r="AU424"/>
      <c r="AV424" t="str">
        <f>IF(Table1[[#This Row],[Bill Ref No]]="","",Table1[[#This Row],[Bill Ref No]])</f>
        <v/>
      </c>
      <c r="AW424" t="str">
        <f>IF(Table1[[#This Row],[Bill ref name]]="","","New Ref")</f>
        <v/>
      </c>
      <c r="AX424" t="str">
        <f>IF(Table1[[#This Row],[Bill ref name]]="","",Table1[[#This Row],[Amount-1]])</f>
        <v/>
      </c>
      <c r="AY424"/>
      <c r="AZ424"/>
      <c r="BA424" t="str">
        <f>IF(Table1[[#This Row],[Cost Centre]]="","","Primary Cost Category")</f>
        <v/>
      </c>
      <c r="BB424" t="str">
        <f>IF(Table1[[#This Row],[Cost Centre]]="","",Table1[[#This Row],[DP-1]])</f>
        <v/>
      </c>
      <c r="BC424"/>
      <c r="BD424" t="str">
        <f>IF(Table1[[#This Row],[Cost Centre]]="","",Table1[[#This Row],[Cost Centre]])</f>
        <v/>
      </c>
      <c r="BE424" t="str">
        <f>IF(Table1[[#This Row],[Cost Centre]]="","",Table1[[#This Row],[Amount-1]])</f>
        <v/>
      </c>
      <c r="BF424"/>
      <c r="BG424"/>
      <c r="BH424"/>
      <c r="BI424"/>
      <c r="BJ424" t="str">
        <f>IF(Table1[[#This Row],[Date]]="","","No")</f>
        <v/>
      </c>
      <c r="BK424" t="str">
        <f>IF(Table1[[#This Row],[Date]]="","",IF(Table1[[#This Row],[Net Amt]]&lt;0,"Yes","No"))</f>
        <v/>
      </c>
      <c r="BL424" t="str">
        <f>IF(Table1[[#This Row],[Date]]="","",$C$3)</f>
        <v/>
      </c>
      <c r="BM424" t="str">
        <f>IF(Table1[[#This Row],[Date]]="","",-Table1[[#This Row],[Amount-1]])</f>
        <v/>
      </c>
      <c r="BO424" t="str">
        <f>IF(Table1[[#This Row],[Transaction Type]]="","",Table1[[#This Row],[Transaction Type]])</f>
        <v/>
      </c>
      <c r="BP424" t="str">
        <f>IF(Table1[[#This Row],[Instrument No.]]="","",Table1[[#This Row],[Instrument No.]])</f>
        <v/>
      </c>
      <c r="BQ424" t="str">
        <f>IF(Table1[[#This Row],[Instrument No.]]="","",Table1[[#This Row],[Amount-2]])</f>
        <v/>
      </c>
      <c r="BR424" t="str">
        <f>IF(Table1[[#This Row],[Instrument date]]="","",TEXT(Table1[[#This Row],[Instrument date]],"yyyymmdd"))</f>
        <v/>
      </c>
      <c r="BU424" s="48"/>
      <c r="BV424" s="48"/>
    </row>
    <row r="425" spans="1:74">
      <c r="A425" s="16">
        <f t="shared" si="6"/>
        <v>420</v>
      </c>
      <c r="B425" s="17"/>
      <c r="C425" s="57"/>
      <c r="D425" s="61"/>
      <c r="E425" s="61"/>
      <c r="F425" s="57"/>
      <c r="G425" s="18"/>
      <c r="H4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5" s="18"/>
      <c r="J425" s="18"/>
      <c r="K425" s="18"/>
      <c r="L425" s="18"/>
      <c r="M425" s="18"/>
      <c r="N425" s="51"/>
      <c r="O425" s="14">
        <f>IF(Table1[[#This Row],[Date]]="",COUNTA(B426:$B$1005),0)</f>
        <v>0</v>
      </c>
      <c r="P425" s="14">
        <f>IF(COUNTA(Table1[[#This Row],[Payments]:[Receipts]])=0,0,(IF(COUNTA(Table1[[#This Row],[Payments]:[Receipts]])&gt;1,1,0)))</f>
        <v>0</v>
      </c>
      <c r="Q425" s="14">
        <f>IF(Table1[[#This Row],[Date]]="",0,IF(AND(Table1[[#This Row],[Date]]&gt;=$Q$2,Table1[[#This Row],[Date]]&lt;=$Q$3),0,1))</f>
        <v>0</v>
      </c>
      <c r="R425" s="14">
        <f>IF(Table1[[#This Row],[Payments]]="",0,IF(ISNUMBER(Table1[[#This Row],[Payments]]),0,1))</f>
        <v>0</v>
      </c>
      <c r="S425" s="14">
        <f>IF(Table1[[#This Row],[Receipts]]="",0,IF(ISNUMBER(Table1[[#This Row],[Receipts]]),0,1))</f>
        <v>0</v>
      </c>
      <c r="T425" s="14">
        <f>IF(LEN(Table1[[#This Row],[Second Ledger]])&gt;0,IF(TYPE(VLOOKUP(Table1[[#This Row],[Second Ledger]],$CZ:$CZ,1,FALSE))=16,1,0),0)</f>
        <v>0</v>
      </c>
      <c r="U425" s="14">
        <f>IF(Table1[[#This Row],[Date]]="",0,IF(Table1[[#This Row],[Voucher Type]]&gt;0,IF(TYPE(VLOOKUP(Table1[[#This Row],[Voucher Type]],Table1[[#All],[Voucher Type Master]],1,FALSE))=16,1,0),0))</f>
        <v>0</v>
      </c>
      <c r="V4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5" s="14">
        <f>IF(LEN(Table1[[#This Row],[Cost Centre]])&gt;0,IF(TYPE(VLOOKUP(Table1[[#This Row],[Cost Centre]],$DA:$DA,1,FALSE))=16,1,0),0)</f>
        <v>0</v>
      </c>
      <c r="X425" s="14">
        <f>Table1[[#This Row],[Payments]]-Table1[[#This Row],[Receipts]]</f>
        <v>0</v>
      </c>
      <c r="Y425" s="14"/>
      <c r="Z425" s="14"/>
      <c r="AA425" s="14"/>
      <c r="AB425" s="13"/>
      <c r="AC425" s="39"/>
      <c r="AD425" s="39"/>
      <c r="AE425" s="39"/>
      <c r="AF425" s="39"/>
      <c r="AG425" s="42"/>
      <c r="AH4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5" t="str">
        <f>IF(Table1[[#This Row],[Date]]="","",TEXT(Table1[[#This Row],[Date]],"yyyymmdd"))</f>
        <v/>
      </c>
      <c r="AJ425" t="str">
        <f>Table1[[#This Row],[Date2]]</f>
        <v/>
      </c>
      <c r="AK425" t="str">
        <f>IF(Table1[[#This Row],[Date]]="","",Table1[[#This Row],[Voucher Type]])</f>
        <v/>
      </c>
      <c r="AL425" t="str">
        <f>IF(Table1[[#This Row],[Date]]="","",Table1[[#This Row],[Voucher No]])</f>
        <v/>
      </c>
      <c r="AM425" t="str">
        <f>IF(Table1[[#This Row],[Date]]="","",Table1[[#This Row],[Narration]])</f>
        <v/>
      </c>
      <c r="AN425" t="str">
        <f>IF(Table1[[#This Row],[Date]]="","","tallytools-voucherentry-adhjadhh-"&amp;$AH$1&amp;ROW())</f>
        <v/>
      </c>
      <c r="AO425" t="str">
        <f>IF(Table1[[#This Row],[Date]]="","",$AH$1)</f>
        <v/>
      </c>
      <c r="AP425"/>
      <c r="AQ425" t="str">
        <f>IF(Table1[[#This Row],[Date]]="","","No")</f>
        <v/>
      </c>
      <c r="AR425" t="str">
        <f>IF(Table1[[#This Row],[Date]]="","",IF(Table1[[#This Row],[Net Amt]]&lt;0,"No","Yes"))</f>
        <v/>
      </c>
      <c r="AS425" t="str">
        <f>IF(Table1[[#This Row],[Date]]="","",Table1[[#This Row],[Second Ledger]])</f>
        <v/>
      </c>
      <c r="AT425" t="str">
        <f>IF(Table1[[#This Row],[Date]]="","",IF(Table1[[#This Row],[DP-1]]="Yes",-(Table1[[#This Row],[Payments]]+Table1[[#This Row],[Receipts]]),Table1[[#This Row],[Payments]]+Table1[[#This Row],[Receipts]]))</f>
        <v/>
      </c>
      <c r="AU425"/>
      <c r="AV425" t="str">
        <f>IF(Table1[[#This Row],[Bill Ref No]]="","",Table1[[#This Row],[Bill Ref No]])</f>
        <v/>
      </c>
      <c r="AW425" t="str">
        <f>IF(Table1[[#This Row],[Bill ref name]]="","","New Ref")</f>
        <v/>
      </c>
      <c r="AX425" t="str">
        <f>IF(Table1[[#This Row],[Bill ref name]]="","",Table1[[#This Row],[Amount-1]])</f>
        <v/>
      </c>
      <c r="AY425"/>
      <c r="AZ425"/>
      <c r="BA425" t="str">
        <f>IF(Table1[[#This Row],[Cost Centre]]="","","Primary Cost Category")</f>
        <v/>
      </c>
      <c r="BB425" t="str">
        <f>IF(Table1[[#This Row],[Cost Centre]]="","",Table1[[#This Row],[DP-1]])</f>
        <v/>
      </c>
      <c r="BC425"/>
      <c r="BD425" t="str">
        <f>IF(Table1[[#This Row],[Cost Centre]]="","",Table1[[#This Row],[Cost Centre]])</f>
        <v/>
      </c>
      <c r="BE425" t="str">
        <f>IF(Table1[[#This Row],[Cost Centre]]="","",Table1[[#This Row],[Amount-1]])</f>
        <v/>
      </c>
      <c r="BF425"/>
      <c r="BG425"/>
      <c r="BH425"/>
      <c r="BI425"/>
      <c r="BJ425" t="str">
        <f>IF(Table1[[#This Row],[Date]]="","","No")</f>
        <v/>
      </c>
      <c r="BK425" t="str">
        <f>IF(Table1[[#This Row],[Date]]="","",IF(Table1[[#This Row],[Net Amt]]&lt;0,"Yes","No"))</f>
        <v/>
      </c>
      <c r="BL425" t="str">
        <f>IF(Table1[[#This Row],[Date]]="","",$C$3)</f>
        <v/>
      </c>
      <c r="BM425" t="str">
        <f>IF(Table1[[#This Row],[Date]]="","",-Table1[[#This Row],[Amount-1]])</f>
        <v/>
      </c>
      <c r="BO425" t="str">
        <f>IF(Table1[[#This Row],[Transaction Type]]="","",Table1[[#This Row],[Transaction Type]])</f>
        <v/>
      </c>
      <c r="BP425" t="str">
        <f>IF(Table1[[#This Row],[Instrument No.]]="","",Table1[[#This Row],[Instrument No.]])</f>
        <v/>
      </c>
      <c r="BQ425" t="str">
        <f>IF(Table1[[#This Row],[Instrument No.]]="","",Table1[[#This Row],[Amount-2]])</f>
        <v/>
      </c>
      <c r="BR425" t="str">
        <f>IF(Table1[[#This Row],[Instrument date]]="","",TEXT(Table1[[#This Row],[Instrument date]],"yyyymmdd"))</f>
        <v/>
      </c>
      <c r="BU425" s="48"/>
      <c r="BV425" s="48"/>
    </row>
    <row r="426" spans="1:74">
      <c r="A426" s="16">
        <f t="shared" si="6"/>
        <v>421</v>
      </c>
      <c r="B426" s="17"/>
      <c r="C426" s="57"/>
      <c r="D426" s="61"/>
      <c r="E426" s="61"/>
      <c r="F426" s="57"/>
      <c r="G426" s="18"/>
      <c r="H4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6" s="18"/>
      <c r="J426" s="18"/>
      <c r="K426" s="18"/>
      <c r="L426" s="18"/>
      <c r="M426" s="18"/>
      <c r="N426" s="51"/>
      <c r="O426" s="14">
        <f>IF(Table1[[#This Row],[Date]]="",COUNTA(B427:$B$1005),0)</f>
        <v>0</v>
      </c>
      <c r="P426" s="14">
        <f>IF(COUNTA(Table1[[#This Row],[Payments]:[Receipts]])=0,0,(IF(COUNTA(Table1[[#This Row],[Payments]:[Receipts]])&gt;1,1,0)))</f>
        <v>0</v>
      </c>
      <c r="Q426" s="14">
        <f>IF(Table1[[#This Row],[Date]]="",0,IF(AND(Table1[[#This Row],[Date]]&gt;=$Q$2,Table1[[#This Row],[Date]]&lt;=$Q$3),0,1))</f>
        <v>0</v>
      </c>
      <c r="R426" s="14">
        <f>IF(Table1[[#This Row],[Payments]]="",0,IF(ISNUMBER(Table1[[#This Row],[Payments]]),0,1))</f>
        <v>0</v>
      </c>
      <c r="S426" s="14">
        <f>IF(Table1[[#This Row],[Receipts]]="",0,IF(ISNUMBER(Table1[[#This Row],[Receipts]]),0,1))</f>
        <v>0</v>
      </c>
      <c r="T426" s="14">
        <f>IF(LEN(Table1[[#This Row],[Second Ledger]])&gt;0,IF(TYPE(VLOOKUP(Table1[[#This Row],[Second Ledger]],$CZ:$CZ,1,FALSE))=16,1,0),0)</f>
        <v>0</v>
      </c>
      <c r="U426" s="14">
        <f>IF(Table1[[#This Row],[Date]]="",0,IF(Table1[[#This Row],[Voucher Type]]&gt;0,IF(TYPE(VLOOKUP(Table1[[#This Row],[Voucher Type]],Table1[[#All],[Voucher Type Master]],1,FALSE))=16,1,0),0))</f>
        <v>0</v>
      </c>
      <c r="V4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6" s="14">
        <f>IF(LEN(Table1[[#This Row],[Cost Centre]])&gt;0,IF(TYPE(VLOOKUP(Table1[[#This Row],[Cost Centre]],$DA:$DA,1,FALSE))=16,1,0),0)</f>
        <v>0</v>
      </c>
      <c r="X426" s="14">
        <f>Table1[[#This Row],[Payments]]-Table1[[#This Row],[Receipts]]</f>
        <v>0</v>
      </c>
      <c r="Y426" s="14"/>
      <c r="Z426" s="14"/>
      <c r="AA426" s="14"/>
      <c r="AB426" s="13"/>
      <c r="AC426" s="39"/>
      <c r="AD426" s="39"/>
      <c r="AE426" s="39"/>
      <c r="AF426" s="39"/>
      <c r="AG426" s="42"/>
      <c r="AH4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6" t="str">
        <f>IF(Table1[[#This Row],[Date]]="","",TEXT(Table1[[#This Row],[Date]],"yyyymmdd"))</f>
        <v/>
      </c>
      <c r="AJ426" t="str">
        <f>Table1[[#This Row],[Date2]]</f>
        <v/>
      </c>
      <c r="AK426" t="str">
        <f>IF(Table1[[#This Row],[Date]]="","",Table1[[#This Row],[Voucher Type]])</f>
        <v/>
      </c>
      <c r="AL426" t="str">
        <f>IF(Table1[[#This Row],[Date]]="","",Table1[[#This Row],[Voucher No]])</f>
        <v/>
      </c>
      <c r="AM426" t="str">
        <f>IF(Table1[[#This Row],[Date]]="","",Table1[[#This Row],[Narration]])</f>
        <v/>
      </c>
      <c r="AN426" t="str">
        <f>IF(Table1[[#This Row],[Date]]="","","tallytools-voucherentry-adhjadhh-"&amp;$AH$1&amp;ROW())</f>
        <v/>
      </c>
      <c r="AO426" t="str">
        <f>IF(Table1[[#This Row],[Date]]="","",$AH$1)</f>
        <v/>
      </c>
      <c r="AP426"/>
      <c r="AQ426" t="str">
        <f>IF(Table1[[#This Row],[Date]]="","","No")</f>
        <v/>
      </c>
      <c r="AR426" t="str">
        <f>IF(Table1[[#This Row],[Date]]="","",IF(Table1[[#This Row],[Net Amt]]&lt;0,"No","Yes"))</f>
        <v/>
      </c>
      <c r="AS426" t="str">
        <f>IF(Table1[[#This Row],[Date]]="","",Table1[[#This Row],[Second Ledger]])</f>
        <v/>
      </c>
      <c r="AT426" t="str">
        <f>IF(Table1[[#This Row],[Date]]="","",IF(Table1[[#This Row],[DP-1]]="Yes",-(Table1[[#This Row],[Payments]]+Table1[[#This Row],[Receipts]]),Table1[[#This Row],[Payments]]+Table1[[#This Row],[Receipts]]))</f>
        <v/>
      </c>
      <c r="AU426"/>
      <c r="AV426" t="str">
        <f>IF(Table1[[#This Row],[Bill Ref No]]="","",Table1[[#This Row],[Bill Ref No]])</f>
        <v/>
      </c>
      <c r="AW426" t="str">
        <f>IF(Table1[[#This Row],[Bill ref name]]="","","New Ref")</f>
        <v/>
      </c>
      <c r="AX426" t="str">
        <f>IF(Table1[[#This Row],[Bill ref name]]="","",Table1[[#This Row],[Amount-1]])</f>
        <v/>
      </c>
      <c r="AY426"/>
      <c r="AZ426"/>
      <c r="BA426" t="str">
        <f>IF(Table1[[#This Row],[Cost Centre]]="","","Primary Cost Category")</f>
        <v/>
      </c>
      <c r="BB426" t="str">
        <f>IF(Table1[[#This Row],[Cost Centre]]="","",Table1[[#This Row],[DP-1]])</f>
        <v/>
      </c>
      <c r="BC426"/>
      <c r="BD426" t="str">
        <f>IF(Table1[[#This Row],[Cost Centre]]="","",Table1[[#This Row],[Cost Centre]])</f>
        <v/>
      </c>
      <c r="BE426" t="str">
        <f>IF(Table1[[#This Row],[Cost Centre]]="","",Table1[[#This Row],[Amount-1]])</f>
        <v/>
      </c>
      <c r="BF426"/>
      <c r="BG426"/>
      <c r="BH426"/>
      <c r="BI426"/>
      <c r="BJ426" t="str">
        <f>IF(Table1[[#This Row],[Date]]="","","No")</f>
        <v/>
      </c>
      <c r="BK426" t="str">
        <f>IF(Table1[[#This Row],[Date]]="","",IF(Table1[[#This Row],[Net Amt]]&lt;0,"Yes","No"))</f>
        <v/>
      </c>
      <c r="BL426" t="str">
        <f>IF(Table1[[#This Row],[Date]]="","",$C$3)</f>
        <v/>
      </c>
      <c r="BM426" t="str">
        <f>IF(Table1[[#This Row],[Date]]="","",-Table1[[#This Row],[Amount-1]])</f>
        <v/>
      </c>
      <c r="BO426" t="str">
        <f>IF(Table1[[#This Row],[Transaction Type]]="","",Table1[[#This Row],[Transaction Type]])</f>
        <v/>
      </c>
      <c r="BP426" t="str">
        <f>IF(Table1[[#This Row],[Instrument No.]]="","",Table1[[#This Row],[Instrument No.]])</f>
        <v/>
      </c>
      <c r="BQ426" t="str">
        <f>IF(Table1[[#This Row],[Instrument No.]]="","",Table1[[#This Row],[Amount-2]])</f>
        <v/>
      </c>
      <c r="BR426" t="str">
        <f>IF(Table1[[#This Row],[Instrument date]]="","",TEXT(Table1[[#This Row],[Instrument date]],"yyyymmdd"))</f>
        <v/>
      </c>
      <c r="BU426" s="48"/>
      <c r="BV426" s="48"/>
    </row>
    <row r="427" spans="1:74">
      <c r="A427" s="16">
        <f t="shared" si="6"/>
        <v>422</v>
      </c>
      <c r="B427" s="17"/>
      <c r="C427" s="57"/>
      <c r="D427" s="61"/>
      <c r="E427" s="61"/>
      <c r="F427" s="57"/>
      <c r="G427" s="18"/>
      <c r="H4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7" s="18"/>
      <c r="J427" s="18"/>
      <c r="K427" s="18"/>
      <c r="L427" s="18"/>
      <c r="M427" s="18"/>
      <c r="N427" s="51"/>
      <c r="O427" s="14">
        <f>IF(Table1[[#This Row],[Date]]="",COUNTA(B428:$B$1005),0)</f>
        <v>0</v>
      </c>
      <c r="P427" s="14">
        <f>IF(COUNTA(Table1[[#This Row],[Payments]:[Receipts]])=0,0,(IF(COUNTA(Table1[[#This Row],[Payments]:[Receipts]])&gt;1,1,0)))</f>
        <v>0</v>
      </c>
      <c r="Q427" s="14">
        <f>IF(Table1[[#This Row],[Date]]="",0,IF(AND(Table1[[#This Row],[Date]]&gt;=$Q$2,Table1[[#This Row],[Date]]&lt;=$Q$3),0,1))</f>
        <v>0</v>
      </c>
      <c r="R427" s="14">
        <f>IF(Table1[[#This Row],[Payments]]="",0,IF(ISNUMBER(Table1[[#This Row],[Payments]]),0,1))</f>
        <v>0</v>
      </c>
      <c r="S427" s="14">
        <f>IF(Table1[[#This Row],[Receipts]]="",0,IF(ISNUMBER(Table1[[#This Row],[Receipts]]),0,1))</f>
        <v>0</v>
      </c>
      <c r="T427" s="14">
        <f>IF(LEN(Table1[[#This Row],[Second Ledger]])&gt;0,IF(TYPE(VLOOKUP(Table1[[#This Row],[Second Ledger]],$CZ:$CZ,1,FALSE))=16,1,0),0)</f>
        <v>0</v>
      </c>
      <c r="U427" s="14">
        <f>IF(Table1[[#This Row],[Date]]="",0,IF(Table1[[#This Row],[Voucher Type]]&gt;0,IF(TYPE(VLOOKUP(Table1[[#This Row],[Voucher Type]],Table1[[#All],[Voucher Type Master]],1,FALSE))=16,1,0),0))</f>
        <v>0</v>
      </c>
      <c r="V4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7" s="14">
        <f>IF(LEN(Table1[[#This Row],[Cost Centre]])&gt;0,IF(TYPE(VLOOKUP(Table1[[#This Row],[Cost Centre]],$DA:$DA,1,FALSE))=16,1,0),0)</f>
        <v>0</v>
      </c>
      <c r="X427" s="14">
        <f>Table1[[#This Row],[Payments]]-Table1[[#This Row],[Receipts]]</f>
        <v>0</v>
      </c>
      <c r="Y427" s="14"/>
      <c r="Z427" s="14"/>
      <c r="AA427" s="14"/>
      <c r="AB427" s="13"/>
      <c r="AC427" s="39"/>
      <c r="AD427" s="39"/>
      <c r="AE427" s="39"/>
      <c r="AF427" s="39"/>
      <c r="AG427" s="42"/>
      <c r="AH4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7" t="str">
        <f>IF(Table1[[#This Row],[Date]]="","",TEXT(Table1[[#This Row],[Date]],"yyyymmdd"))</f>
        <v/>
      </c>
      <c r="AJ427" t="str">
        <f>Table1[[#This Row],[Date2]]</f>
        <v/>
      </c>
      <c r="AK427" t="str">
        <f>IF(Table1[[#This Row],[Date]]="","",Table1[[#This Row],[Voucher Type]])</f>
        <v/>
      </c>
      <c r="AL427" t="str">
        <f>IF(Table1[[#This Row],[Date]]="","",Table1[[#This Row],[Voucher No]])</f>
        <v/>
      </c>
      <c r="AM427" t="str">
        <f>IF(Table1[[#This Row],[Date]]="","",Table1[[#This Row],[Narration]])</f>
        <v/>
      </c>
      <c r="AN427" t="str">
        <f>IF(Table1[[#This Row],[Date]]="","","tallytools-voucherentry-adhjadhh-"&amp;$AH$1&amp;ROW())</f>
        <v/>
      </c>
      <c r="AO427" t="str">
        <f>IF(Table1[[#This Row],[Date]]="","",$AH$1)</f>
        <v/>
      </c>
      <c r="AP427"/>
      <c r="AQ427" t="str">
        <f>IF(Table1[[#This Row],[Date]]="","","No")</f>
        <v/>
      </c>
      <c r="AR427" t="str">
        <f>IF(Table1[[#This Row],[Date]]="","",IF(Table1[[#This Row],[Net Amt]]&lt;0,"No","Yes"))</f>
        <v/>
      </c>
      <c r="AS427" t="str">
        <f>IF(Table1[[#This Row],[Date]]="","",Table1[[#This Row],[Second Ledger]])</f>
        <v/>
      </c>
      <c r="AT427" t="str">
        <f>IF(Table1[[#This Row],[Date]]="","",IF(Table1[[#This Row],[DP-1]]="Yes",-(Table1[[#This Row],[Payments]]+Table1[[#This Row],[Receipts]]),Table1[[#This Row],[Payments]]+Table1[[#This Row],[Receipts]]))</f>
        <v/>
      </c>
      <c r="AU427"/>
      <c r="AV427" t="str">
        <f>IF(Table1[[#This Row],[Bill Ref No]]="","",Table1[[#This Row],[Bill Ref No]])</f>
        <v/>
      </c>
      <c r="AW427" t="str">
        <f>IF(Table1[[#This Row],[Bill ref name]]="","","New Ref")</f>
        <v/>
      </c>
      <c r="AX427" t="str">
        <f>IF(Table1[[#This Row],[Bill ref name]]="","",Table1[[#This Row],[Amount-1]])</f>
        <v/>
      </c>
      <c r="AY427"/>
      <c r="AZ427"/>
      <c r="BA427" t="str">
        <f>IF(Table1[[#This Row],[Cost Centre]]="","","Primary Cost Category")</f>
        <v/>
      </c>
      <c r="BB427" t="str">
        <f>IF(Table1[[#This Row],[Cost Centre]]="","",Table1[[#This Row],[DP-1]])</f>
        <v/>
      </c>
      <c r="BC427"/>
      <c r="BD427" t="str">
        <f>IF(Table1[[#This Row],[Cost Centre]]="","",Table1[[#This Row],[Cost Centre]])</f>
        <v/>
      </c>
      <c r="BE427" t="str">
        <f>IF(Table1[[#This Row],[Cost Centre]]="","",Table1[[#This Row],[Amount-1]])</f>
        <v/>
      </c>
      <c r="BF427"/>
      <c r="BG427"/>
      <c r="BH427"/>
      <c r="BI427"/>
      <c r="BJ427" t="str">
        <f>IF(Table1[[#This Row],[Date]]="","","No")</f>
        <v/>
      </c>
      <c r="BK427" t="str">
        <f>IF(Table1[[#This Row],[Date]]="","",IF(Table1[[#This Row],[Net Amt]]&lt;0,"Yes","No"))</f>
        <v/>
      </c>
      <c r="BL427" t="str">
        <f>IF(Table1[[#This Row],[Date]]="","",$C$3)</f>
        <v/>
      </c>
      <c r="BM427" t="str">
        <f>IF(Table1[[#This Row],[Date]]="","",-Table1[[#This Row],[Amount-1]])</f>
        <v/>
      </c>
      <c r="BO427" t="str">
        <f>IF(Table1[[#This Row],[Transaction Type]]="","",Table1[[#This Row],[Transaction Type]])</f>
        <v/>
      </c>
      <c r="BP427" t="str">
        <f>IF(Table1[[#This Row],[Instrument No.]]="","",Table1[[#This Row],[Instrument No.]])</f>
        <v/>
      </c>
      <c r="BQ427" t="str">
        <f>IF(Table1[[#This Row],[Instrument No.]]="","",Table1[[#This Row],[Amount-2]])</f>
        <v/>
      </c>
      <c r="BR427" t="str">
        <f>IF(Table1[[#This Row],[Instrument date]]="","",TEXT(Table1[[#This Row],[Instrument date]],"yyyymmdd"))</f>
        <v/>
      </c>
      <c r="BU427" s="48"/>
      <c r="BV427" s="48"/>
    </row>
    <row r="428" spans="1:74">
      <c r="A428" s="16">
        <f t="shared" si="6"/>
        <v>423</v>
      </c>
      <c r="B428" s="17"/>
      <c r="C428" s="57"/>
      <c r="D428" s="61"/>
      <c r="E428" s="61"/>
      <c r="F428" s="57"/>
      <c r="G428" s="18"/>
      <c r="H4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8" s="18"/>
      <c r="J428" s="18"/>
      <c r="K428" s="18"/>
      <c r="L428" s="18"/>
      <c r="M428" s="18"/>
      <c r="N428" s="51"/>
      <c r="O428" s="14">
        <f>IF(Table1[[#This Row],[Date]]="",COUNTA(B429:$B$1005),0)</f>
        <v>0</v>
      </c>
      <c r="P428" s="14">
        <f>IF(COUNTA(Table1[[#This Row],[Payments]:[Receipts]])=0,0,(IF(COUNTA(Table1[[#This Row],[Payments]:[Receipts]])&gt;1,1,0)))</f>
        <v>0</v>
      </c>
      <c r="Q428" s="14">
        <f>IF(Table1[[#This Row],[Date]]="",0,IF(AND(Table1[[#This Row],[Date]]&gt;=$Q$2,Table1[[#This Row],[Date]]&lt;=$Q$3),0,1))</f>
        <v>0</v>
      </c>
      <c r="R428" s="14">
        <f>IF(Table1[[#This Row],[Payments]]="",0,IF(ISNUMBER(Table1[[#This Row],[Payments]]),0,1))</f>
        <v>0</v>
      </c>
      <c r="S428" s="14">
        <f>IF(Table1[[#This Row],[Receipts]]="",0,IF(ISNUMBER(Table1[[#This Row],[Receipts]]),0,1))</f>
        <v>0</v>
      </c>
      <c r="T428" s="14">
        <f>IF(LEN(Table1[[#This Row],[Second Ledger]])&gt;0,IF(TYPE(VLOOKUP(Table1[[#This Row],[Second Ledger]],$CZ:$CZ,1,FALSE))=16,1,0),0)</f>
        <v>0</v>
      </c>
      <c r="U428" s="14">
        <f>IF(Table1[[#This Row],[Date]]="",0,IF(Table1[[#This Row],[Voucher Type]]&gt;0,IF(TYPE(VLOOKUP(Table1[[#This Row],[Voucher Type]],Table1[[#All],[Voucher Type Master]],1,FALSE))=16,1,0),0))</f>
        <v>0</v>
      </c>
      <c r="V4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8" s="14">
        <f>IF(LEN(Table1[[#This Row],[Cost Centre]])&gt;0,IF(TYPE(VLOOKUP(Table1[[#This Row],[Cost Centre]],$DA:$DA,1,FALSE))=16,1,0),0)</f>
        <v>0</v>
      </c>
      <c r="X428" s="14">
        <f>Table1[[#This Row],[Payments]]-Table1[[#This Row],[Receipts]]</f>
        <v>0</v>
      </c>
      <c r="Y428" s="14"/>
      <c r="Z428" s="14"/>
      <c r="AA428" s="14"/>
      <c r="AB428" s="13"/>
      <c r="AC428" s="39"/>
      <c r="AD428" s="39"/>
      <c r="AE428" s="39"/>
      <c r="AF428" s="39"/>
      <c r="AG428" s="42"/>
      <c r="AH4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8" t="str">
        <f>IF(Table1[[#This Row],[Date]]="","",TEXT(Table1[[#This Row],[Date]],"yyyymmdd"))</f>
        <v/>
      </c>
      <c r="AJ428" t="str">
        <f>Table1[[#This Row],[Date2]]</f>
        <v/>
      </c>
      <c r="AK428" t="str">
        <f>IF(Table1[[#This Row],[Date]]="","",Table1[[#This Row],[Voucher Type]])</f>
        <v/>
      </c>
      <c r="AL428" t="str">
        <f>IF(Table1[[#This Row],[Date]]="","",Table1[[#This Row],[Voucher No]])</f>
        <v/>
      </c>
      <c r="AM428" t="str">
        <f>IF(Table1[[#This Row],[Date]]="","",Table1[[#This Row],[Narration]])</f>
        <v/>
      </c>
      <c r="AN428" t="str">
        <f>IF(Table1[[#This Row],[Date]]="","","tallytools-voucherentry-adhjadhh-"&amp;$AH$1&amp;ROW())</f>
        <v/>
      </c>
      <c r="AO428" t="str">
        <f>IF(Table1[[#This Row],[Date]]="","",$AH$1)</f>
        <v/>
      </c>
      <c r="AP428"/>
      <c r="AQ428" t="str">
        <f>IF(Table1[[#This Row],[Date]]="","","No")</f>
        <v/>
      </c>
      <c r="AR428" t="str">
        <f>IF(Table1[[#This Row],[Date]]="","",IF(Table1[[#This Row],[Net Amt]]&lt;0,"No","Yes"))</f>
        <v/>
      </c>
      <c r="AS428" t="str">
        <f>IF(Table1[[#This Row],[Date]]="","",Table1[[#This Row],[Second Ledger]])</f>
        <v/>
      </c>
      <c r="AT428" t="str">
        <f>IF(Table1[[#This Row],[Date]]="","",IF(Table1[[#This Row],[DP-1]]="Yes",-(Table1[[#This Row],[Payments]]+Table1[[#This Row],[Receipts]]),Table1[[#This Row],[Payments]]+Table1[[#This Row],[Receipts]]))</f>
        <v/>
      </c>
      <c r="AU428"/>
      <c r="AV428" t="str">
        <f>IF(Table1[[#This Row],[Bill Ref No]]="","",Table1[[#This Row],[Bill Ref No]])</f>
        <v/>
      </c>
      <c r="AW428" t="str">
        <f>IF(Table1[[#This Row],[Bill ref name]]="","","New Ref")</f>
        <v/>
      </c>
      <c r="AX428" t="str">
        <f>IF(Table1[[#This Row],[Bill ref name]]="","",Table1[[#This Row],[Amount-1]])</f>
        <v/>
      </c>
      <c r="AY428"/>
      <c r="AZ428"/>
      <c r="BA428" t="str">
        <f>IF(Table1[[#This Row],[Cost Centre]]="","","Primary Cost Category")</f>
        <v/>
      </c>
      <c r="BB428" t="str">
        <f>IF(Table1[[#This Row],[Cost Centre]]="","",Table1[[#This Row],[DP-1]])</f>
        <v/>
      </c>
      <c r="BC428"/>
      <c r="BD428" t="str">
        <f>IF(Table1[[#This Row],[Cost Centre]]="","",Table1[[#This Row],[Cost Centre]])</f>
        <v/>
      </c>
      <c r="BE428" t="str">
        <f>IF(Table1[[#This Row],[Cost Centre]]="","",Table1[[#This Row],[Amount-1]])</f>
        <v/>
      </c>
      <c r="BF428"/>
      <c r="BG428"/>
      <c r="BH428"/>
      <c r="BI428"/>
      <c r="BJ428" t="str">
        <f>IF(Table1[[#This Row],[Date]]="","","No")</f>
        <v/>
      </c>
      <c r="BK428" t="str">
        <f>IF(Table1[[#This Row],[Date]]="","",IF(Table1[[#This Row],[Net Amt]]&lt;0,"Yes","No"))</f>
        <v/>
      </c>
      <c r="BL428" t="str">
        <f>IF(Table1[[#This Row],[Date]]="","",$C$3)</f>
        <v/>
      </c>
      <c r="BM428" t="str">
        <f>IF(Table1[[#This Row],[Date]]="","",-Table1[[#This Row],[Amount-1]])</f>
        <v/>
      </c>
      <c r="BO428" t="str">
        <f>IF(Table1[[#This Row],[Transaction Type]]="","",Table1[[#This Row],[Transaction Type]])</f>
        <v/>
      </c>
      <c r="BP428" t="str">
        <f>IF(Table1[[#This Row],[Instrument No.]]="","",Table1[[#This Row],[Instrument No.]])</f>
        <v/>
      </c>
      <c r="BQ428" t="str">
        <f>IF(Table1[[#This Row],[Instrument No.]]="","",Table1[[#This Row],[Amount-2]])</f>
        <v/>
      </c>
      <c r="BR428" t="str">
        <f>IF(Table1[[#This Row],[Instrument date]]="","",TEXT(Table1[[#This Row],[Instrument date]],"yyyymmdd"))</f>
        <v/>
      </c>
      <c r="BU428" s="48"/>
      <c r="BV428" s="48"/>
    </row>
    <row r="429" spans="1:74">
      <c r="A429" s="16">
        <f t="shared" si="6"/>
        <v>424</v>
      </c>
      <c r="B429" s="17"/>
      <c r="C429" s="57"/>
      <c r="D429" s="61"/>
      <c r="E429" s="61"/>
      <c r="F429" s="57"/>
      <c r="G429" s="18"/>
      <c r="H4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29" s="18"/>
      <c r="J429" s="18"/>
      <c r="K429" s="18"/>
      <c r="L429" s="18"/>
      <c r="M429" s="18"/>
      <c r="N429" s="51"/>
      <c r="O429" s="14">
        <f>IF(Table1[[#This Row],[Date]]="",COUNTA(B430:$B$1005),0)</f>
        <v>0</v>
      </c>
      <c r="P429" s="14">
        <f>IF(COUNTA(Table1[[#This Row],[Payments]:[Receipts]])=0,0,(IF(COUNTA(Table1[[#This Row],[Payments]:[Receipts]])&gt;1,1,0)))</f>
        <v>0</v>
      </c>
      <c r="Q429" s="14">
        <f>IF(Table1[[#This Row],[Date]]="",0,IF(AND(Table1[[#This Row],[Date]]&gt;=$Q$2,Table1[[#This Row],[Date]]&lt;=$Q$3),0,1))</f>
        <v>0</v>
      </c>
      <c r="R429" s="14">
        <f>IF(Table1[[#This Row],[Payments]]="",0,IF(ISNUMBER(Table1[[#This Row],[Payments]]),0,1))</f>
        <v>0</v>
      </c>
      <c r="S429" s="14">
        <f>IF(Table1[[#This Row],[Receipts]]="",0,IF(ISNUMBER(Table1[[#This Row],[Receipts]]),0,1))</f>
        <v>0</v>
      </c>
      <c r="T429" s="14">
        <f>IF(LEN(Table1[[#This Row],[Second Ledger]])&gt;0,IF(TYPE(VLOOKUP(Table1[[#This Row],[Second Ledger]],$CZ:$CZ,1,FALSE))=16,1,0),0)</f>
        <v>0</v>
      </c>
      <c r="U429" s="14">
        <f>IF(Table1[[#This Row],[Date]]="",0,IF(Table1[[#This Row],[Voucher Type]]&gt;0,IF(TYPE(VLOOKUP(Table1[[#This Row],[Voucher Type]],Table1[[#All],[Voucher Type Master]],1,FALSE))=16,1,0),0))</f>
        <v>0</v>
      </c>
      <c r="V4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29" s="14">
        <f>IF(LEN(Table1[[#This Row],[Cost Centre]])&gt;0,IF(TYPE(VLOOKUP(Table1[[#This Row],[Cost Centre]],$DA:$DA,1,FALSE))=16,1,0),0)</f>
        <v>0</v>
      </c>
      <c r="X429" s="14">
        <f>Table1[[#This Row],[Payments]]-Table1[[#This Row],[Receipts]]</f>
        <v>0</v>
      </c>
      <c r="Y429" s="14"/>
      <c r="Z429" s="14"/>
      <c r="AA429" s="14"/>
      <c r="AB429" s="13"/>
      <c r="AC429" s="39"/>
      <c r="AD429" s="39"/>
      <c r="AE429" s="39"/>
      <c r="AF429" s="39"/>
      <c r="AG429" s="42"/>
      <c r="AH4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29" t="str">
        <f>IF(Table1[[#This Row],[Date]]="","",TEXT(Table1[[#This Row],[Date]],"yyyymmdd"))</f>
        <v/>
      </c>
      <c r="AJ429" t="str">
        <f>Table1[[#This Row],[Date2]]</f>
        <v/>
      </c>
      <c r="AK429" t="str">
        <f>IF(Table1[[#This Row],[Date]]="","",Table1[[#This Row],[Voucher Type]])</f>
        <v/>
      </c>
      <c r="AL429" t="str">
        <f>IF(Table1[[#This Row],[Date]]="","",Table1[[#This Row],[Voucher No]])</f>
        <v/>
      </c>
      <c r="AM429" t="str">
        <f>IF(Table1[[#This Row],[Date]]="","",Table1[[#This Row],[Narration]])</f>
        <v/>
      </c>
      <c r="AN429" t="str">
        <f>IF(Table1[[#This Row],[Date]]="","","tallytools-voucherentry-adhjadhh-"&amp;$AH$1&amp;ROW())</f>
        <v/>
      </c>
      <c r="AO429" t="str">
        <f>IF(Table1[[#This Row],[Date]]="","",$AH$1)</f>
        <v/>
      </c>
      <c r="AP429"/>
      <c r="AQ429" t="str">
        <f>IF(Table1[[#This Row],[Date]]="","","No")</f>
        <v/>
      </c>
      <c r="AR429" t="str">
        <f>IF(Table1[[#This Row],[Date]]="","",IF(Table1[[#This Row],[Net Amt]]&lt;0,"No","Yes"))</f>
        <v/>
      </c>
      <c r="AS429" t="str">
        <f>IF(Table1[[#This Row],[Date]]="","",Table1[[#This Row],[Second Ledger]])</f>
        <v/>
      </c>
      <c r="AT429" t="str">
        <f>IF(Table1[[#This Row],[Date]]="","",IF(Table1[[#This Row],[DP-1]]="Yes",-(Table1[[#This Row],[Payments]]+Table1[[#This Row],[Receipts]]),Table1[[#This Row],[Payments]]+Table1[[#This Row],[Receipts]]))</f>
        <v/>
      </c>
      <c r="AU429"/>
      <c r="AV429" t="str">
        <f>IF(Table1[[#This Row],[Bill Ref No]]="","",Table1[[#This Row],[Bill Ref No]])</f>
        <v/>
      </c>
      <c r="AW429" t="str">
        <f>IF(Table1[[#This Row],[Bill ref name]]="","","New Ref")</f>
        <v/>
      </c>
      <c r="AX429" t="str">
        <f>IF(Table1[[#This Row],[Bill ref name]]="","",Table1[[#This Row],[Amount-1]])</f>
        <v/>
      </c>
      <c r="AY429"/>
      <c r="AZ429"/>
      <c r="BA429" t="str">
        <f>IF(Table1[[#This Row],[Cost Centre]]="","","Primary Cost Category")</f>
        <v/>
      </c>
      <c r="BB429" t="str">
        <f>IF(Table1[[#This Row],[Cost Centre]]="","",Table1[[#This Row],[DP-1]])</f>
        <v/>
      </c>
      <c r="BC429"/>
      <c r="BD429" t="str">
        <f>IF(Table1[[#This Row],[Cost Centre]]="","",Table1[[#This Row],[Cost Centre]])</f>
        <v/>
      </c>
      <c r="BE429" t="str">
        <f>IF(Table1[[#This Row],[Cost Centre]]="","",Table1[[#This Row],[Amount-1]])</f>
        <v/>
      </c>
      <c r="BF429"/>
      <c r="BG429"/>
      <c r="BH429"/>
      <c r="BI429"/>
      <c r="BJ429" t="str">
        <f>IF(Table1[[#This Row],[Date]]="","","No")</f>
        <v/>
      </c>
      <c r="BK429" t="str">
        <f>IF(Table1[[#This Row],[Date]]="","",IF(Table1[[#This Row],[Net Amt]]&lt;0,"Yes","No"))</f>
        <v/>
      </c>
      <c r="BL429" t="str">
        <f>IF(Table1[[#This Row],[Date]]="","",$C$3)</f>
        <v/>
      </c>
      <c r="BM429" t="str">
        <f>IF(Table1[[#This Row],[Date]]="","",-Table1[[#This Row],[Amount-1]])</f>
        <v/>
      </c>
      <c r="BO429" t="str">
        <f>IF(Table1[[#This Row],[Transaction Type]]="","",Table1[[#This Row],[Transaction Type]])</f>
        <v/>
      </c>
      <c r="BP429" t="str">
        <f>IF(Table1[[#This Row],[Instrument No.]]="","",Table1[[#This Row],[Instrument No.]])</f>
        <v/>
      </c>
      <c r="BQ429" t="str">
        <f>IF(Table1[[#This Row],[Instrument No.]]="","",Table1[[#This Row],[Amount-2]])</f>
        <v/>
      </c>
      <c r="BR429" t="str">
        <f>IF(Table1[[#This Row],[Instrument date]]="","",TEXT(Table1[[#This Row],[Instrument date]],"yyyymmdd"))</f>
        <v/>
      </c>
      <c r="BU429" s="48"/>
      <c r="BV429" s="48"/>
    </row>
    <row r="430" spans="1:74">
      <c r="A430" s="16">
        <f t="shared" si="6"/>
        <v>425</v>
      </c>
      <c r="B430" s="17"/>
      <c r="C430" s="57"/>
      <c r="D430" s="61"/>
      <c r="E430" s="61"/>
      <c r="F430" s="57"/>
      <c r="G430" s="18"/>
      <c r="H4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0" s="18"/>
      <c r="J430" s="18"/>
      <c r="K430" s="18"/>
      <c r="L430" s="18"/>
      <c r="M430" s="18"/>
      <c r="N430" s="51"/>
      <c r="O430" s="14">
        <f>IF(Table1[[#This Row],[Date]]="",COUNTA(B431:$B$1005),0)</f>
        <v>0</v>
      </c>
      <c r="P430" s="14">
        <f>IF(COUNTA(Table1[[#This Row],[Payments]:[Receipts]])=0,0,(IF(COUNTA(Table1[[#This Row],[Payments]:[Receipts]])&gt;1,1,0)))</f>
        <v>0</v>
      </c>
      <c r="Q430" s="14">
        <f>IF(Table1[[#This Row],[Date]]="",0,IF(AND(Table1[[#This Row],[Date]]&gt;=$Q$2,Table1[[#This Row],[Date]]&lt;=$Q$3),0,1))</f>
        <v>0</v>
      </c>
      <c r="R430" s="14">
        <f>IF(Table1[[#This Row],[Payments]]="",0,IF(ISNUMBER(Table1[[#This Row],[Payments]]),0,1))</f>
        <v>0</v>
      </c>
      <c r="S430" s="14">
        <f>IF(Table1[[#This Row],[Receipts]]="",0,IF(ISNUMBER(Table1[[#This Row],[Receipts]]),0,1))</f>
        <v>0</v>
      </c>
      <c r="T430" s="14">
        <f>IF(LEN(Table1[[#This Row],[Second Ledger]])&gt;0,IF(TYPE(VLOOKUP(Table1[[#This Row],[Second Ledger]],$CZ:$CZ,1,FALSE))=16,1,0),0)</f>
        <v>0</v>
      </c>
      <c r="U430" s="14">
        <f>IF(Table1[[#This Row],[Date]]="",0,IF(Table1[[#This Row],[Voucher Type]]&gt;0,IF(TYPE(VLOOKUP(Table1[[#This Row],[Voucher Type]],Table1[[#All],[Voucher Type Master]],1,FALSE))=16,1,0),0))</f>
        <v>0</v>
      </c>
      <c r="V4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0" s="14">
        <f>IF(LEN(Table1[[#This Row],[Cost Centre]])&gt;0,IF(TYPE(VLOOKUP(Table1[[#This Row],[Cost Centre]],$DA:$DA,1,FALSE))=16,1,0),0)</f>
        <v>0</v>
      </c>
      <c r="X430" s="14">
        <f>Table1[[#This Row],[Payments]]-Table1[[#This Row],[Receipts]]</f>
        <v>0</v>
      </c>
      <c r="Y430" s="14"/>
      <c r="Z430" s="14"/>
      <c r="AA430" s="14"/>
      <c r="AB430" s="13"/>
      <c r="AC430" s="39"/>
      <c r="AD430" s="39"/>
      <c r="AE430" s="39"/>
      <c r="AF430" s="39"/>
      <c r="AG430" s="42"/>
      <c r="AH4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0" t="str">
        <f>IF(Table1[[#This Row],[Date]]="","",TEXT(Table1[[#This Row],[Date]],"yyyymmdd"))</f>
        <v/>
      </c>
      <c r="AJ430" t="str">
        <f>Table1[[#This Row],[Date2]]</f>
        <v/>
      </c>
      <c r="AK430" t="str">
        <f>IF(Table1[[#This Row],[Date]]="","",Table1[[#This Row],[Voucher Type]])</f>
        <v/>
      </c>
      <c r="AL430" t="str">
        <f>IF(Table1[[#This Row],[Date]]="","",Table1[[#This Row],[Voucher No]])</f>
        <v/>
      </c>
      <c r="AM430" t="str">
        <f>IF(Table1[[#This Row],[Date]]="","",Table1[[#This Row],[Narration]])</f>
        <v/>
      </c>
      <c r="AN430" t="str">
        <f>IF(Table1[[#This Row],[Date]]="","","tallytools-voucherentry-adhjadhh-"&amp;$AH$1&amp;ROW())</f>
        <v/>
      </c>
      <c r="AO430" t="str">
        <f>IF(Table1[[#This Row],[Date]]="","",$AH$1)</f>
        <v/>
      </c>
      <c r="AP430"/>
      <c r="AQ430" t="str">
        <f>IF(Table1[[#This Row],[Date]]="","","No")</f>
        <v/>
      </c>
      <c r="AR430" t="str">
        <f>IF(Table1[[#This Row],[Date]]="","",IF(Table1[[#This Row],[Net Amt]]&lt;0,"No","Yes"))</f>
        <v/>
      </c>
      <c r="AS430" t="str">
        <f>IF(Table1[[#This Row],[Date]]="","",Table1[[#This Row],[Second Ledger]])</f>
        <v/>
      </c>
      <c r="AT430" t="str">
        <f>IF(Table1[[#This Row],[Date]]="","",IF(Table1[[#This Row],[DP-1]]="Yes",-(Table1[[#This Row],[Payments]]+Table1[[#This Row],[Receipts]]),Table1[[#This Row],[Payments]]+Table1[[#This Row],[Receipts]]))</f>
        <v/>
      </c>
      <c r="AU430"/>
      <c r="AV430" t="str">
        <f>IF(Table1[[#This Row],[Bill Ref No]]="","",Table1[[#This Row],[Bill Ref No]])</f>
        <v/>
      </c>
      <c r="AW430" t="str">
        <f>IF(Table1[[#This Row],[Bill ref name]]="","","New Ref")</f>
        <v/>
      </c>
      <c r="AX430" t="str">
        <f>IF(Table1[[#This Row],[Bill ref name]]="","",Table1[[#This Row],[Amount-1]])</f>
        <v/>
      </c>
      <c r="AY430"/>
      <c r="AZ430"/>
      <c r="BA430" t="str">
        <f>IF(Table1[[#This Row],[Cost Centre]]="","","Primary Cost Category")</f>
        <v/>
      </c>
      <c r="BB430" t="str">
        <f>IF(Table1[[#This Row],[Cost Centre]]="","",Table1[[#This Row],[DP-1]])</f>
        <v/>
      </c>
      <c r="BC430"/>
      <c r="BD430" t="str">
        <f>IF(Table1[[#This Row],[Cost Centre]]="","",Table1[[#This Row],[Cost Centre]])</f>
        <v/>
      </c>
      <c r="BE430" t="str">
        <f>IF(Table1[[#This Row],[Cost Centre]]="","",Table1[[#This Row],[Amount-1]])</f>
        <v/>
      </c>
      <c r="BF430"/>
      <c r="BG430"/>
      <c r="BH430"/>
      <c r="BI430"/>
      <c r="BJ430" t="str">
        <f>IF(Table1[[#This Row],[Date]]="","","No")</f>
        <v/>
      </c>
      <c r="BK430" t="str">
        <f>IF(Table1[[#This Row],[Date]]="","",IF(Table1[[#This Row],[Net Amt]]&lt;0,"Yes","No"))</f>
        <v/>
      </c>
      <c r="BL430" t="str">
        <f>IF(Table1[[#This Row],[Date]]="","",$C$3)</f>
        <v/>
      </c>
      <c r="BM430" t="str">
        <f>IF(Table1[[#This Row],[Date]]="","",-Table1[[#This Row],[Amount-1]])</f>
        <v/>
      </c>
      <c r="BO430" t="str">
        <f>IF(Table1[[#This Row],[Transaction Type]]="","",Table1[[#This Row],[Transaction Type]])</f>
        <v/>
      </c>
      <c r="BP430" t="str">
        <f>IF(Table1[[#This Row],[Instrument No.]]="","",Table1[[#This Row],[Instrument No.]])</f>
        <v/>
      </c>
      <c r="BQ430" t="str">
        <f>IF(Table1[[#This Row],[Instrument No.]]="","",Table1[[#This Row],[Amount-2]])</f>
        <v/>
      </c>
      <c r="BR430" t="str">
        <f>IF(Table1[[#This Row],[Instrument date]]="","",TEXT(Table1[[#This Row],[Instrument date]],"yyyymmdd"))</f>
        <v/>
      </c>
      <c r="BU430" s="48"/>
      <c r="BV430" s="48"/>
    </row>
    <row r="431" spans="1:74">
      <c r="A431" s="16">
        <f t="shared" si="6"/>
        <v>426</v>
      </c>
      <c r="B431" s="17"/>
      <c r="C431" s="57"/>
      <c r="D431" s="61"/>
      <c r="E431" s="61"/>
      <c r="F431" s="57"/>
      <c r="G431" s="18"/>
      <c r="H4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1" s="18"/>
      <c r="J431" s="18"/>
      <c r="K431" s="18"/>
      <c r="L431" s="18"/>
      <c r="M431" s="18"/>
      <c r="N431" s="51"/>
      <c r="O431" s="14">
        <f>IF(Table1[[#This Row],[Date]]="",COUNTA(B432:$B$1005),0)</f>
        <v>0</v>
      </c>
      <c r="P431" s="14">
        <f>IF(COUNTA(Table1[[#This Row],[Payments]:[Receipts]])=0,0,(IF(COUNTA(Table1[[#This Row],[Payments]:[Receipts]])&gt;1,1,0)))</f>
        <v>0</v>
      </c>
      <c r="Q431" s="14">
        <f>IF(Table1[[#This Row],[Date]]="",0,IF(AND(Table1[[#This Row],[Date]]&gt;=$Q$2,Table1[[#This Row],[Date]]&lt;=$Q$3),0,1))</f>
        <v>0</v>
      </c>
      <c r="R431" s="14">
        <f>IF(Table1[[#This Row],[Payments]]="",0,IF(ISNUMBER(Table1[[#This Row],[Payments]]),0,1))</f>
        <v>0</v>
      </c>
      <c r="S431" s="14">
        <f>IF(Table1[[#This Row],[Receipts]]="",0,IF(ISNUMBER(Table1[[#This Row],[Receipts]]),0,1))</f>
        <v>0</v>
      </c>
      <c r="T431" s="14">
        <f>IF(LEN(Table1[[#This Row],[Second Ledger]])&gt;0,IF(TYPE(VLOOKUP(Table1[[#This Row],[Second Ledger]],$CZ:$CZ,1,FALSE))=16,1,0),0)</f>
        <v>0</v>
      </c>
      <c r="U431" s="14">
        <f>IF(Table1[[#This Row],[Date]]="",0,IF(Table1[[#This Row],[Voucher Type]]&gt;0,IF(TYPE(VLOOKUP(Table1[[#This Row],[Voucher Type]],Table1[[#All],[Voucher Type Master]],1,FALSE))=16,1,0),0))</f>
        <v>0</v>
      </c>
      <c r="V4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1" s="14">
        <f>IF(LEN(Table1[[#This Row],[Cost Centre]])&gt;0,IF(TYPE(VLOOKUP(Table1[[#This Row],[Cost Centre]],$DA:$DA,1,FALSE))=16,1,0),0)</f>
        <v>0</v>
      </c>
      <c r="X431" s="14">
        <f>Table1[[#This Row],[Payments]]-Table1[[#This Row],[Receipts]]</f>
        <v>0</v>
      </c>
      <c r="Y431" s="14"/>
      <c r="Z431" s="14"/>
      <c r="AA431" s="14"/>
      <c r="AB431" s="13"/>
      <c r="AC431" s="39"/>
      <c r="AD431" s="39"/>
      <c r="AE431" s="39"/>
      <c r="AF431" s="39"/>
      <c r="AG431" s="42"/>
      <c r="AH4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1" t="str">
        <f>IF(Table1[[#This Row],[Date]]="","",TEXT(Table1[[#This Row],[Date]],"yyyymmdd"))</f>
        <v/>
      </c>
      <c r="AJ431" t="str">
        <f>Table1[[#This Row],[Date2]]</f>
        <v/>
      </c>
      <c r="AK431" t="str">
        <f>IF(Table1[[#This Row],[Date]]="","",Table1[[#This Row],[Voucher Type]])</f>
        <v/>
      </c>
      <c r="AL431" t="str">
        <f>IF(Table1[[#This Row],[Date]]="","",Table1[[#This Row],[Voucher No]])</f>
        <v/>
      </c>
      <c r="AM431" t="str">
        <f>IF(Table1[[#This Row],[Date]]="","",Table1[[#This Row],[Narration]])</f>
        <v/>
      </c>
      <c r="AN431" t="str">
        <f>IF(Table1[[#This Row],[Date]]="","","tallytools-voucherentry-adhjadhh-"&amp;$AH$1&amp;ROW())</f>
        <v/>
      </c>
      <c r="AO431" t="str">
        <f>IF(Table1[[#This Row],[Date]]="","",$AH$1)</f>
        <v/>
      </c>
      <c r="AP431"/>
      <c r="AQ431" t="str">
        <f>IF(Table1[[#This Row],[Date]]="","","No")</f>
        <v/>
      </c>
      <c r="AR431" t="str">
        <f>IF(Table1[[#This Row],[Date]]="","",IF(Table1[[#This Row],[Net Amt]]&lt;0,"No","Yes"))</f>
        <v/>
      </c>
      <c r="AS431" t="str">
        <f>IF(Table1[[#This Row],[Date]]="","",Table1[[#This Row],[Second Ledger]])</f>
        <v/>
      </c>
      <c r="AT431" t="str">
        <f>IF(Table1[[#This Row],[Date]]="","",IF(Table1[[#This Row],[DP-1]]="Yes",-(Table1[[#This Row],[Payments]]+Table1[[#This Row],[Receipts]]),Table1[[#This Row],[Payments]]+Table1[[#This Row],[Receipts]]))</f>
        <v/>
      </c>
      <c r="AU431"/>
      <c r="AV431" t="str">
        <f>IF(Table1[[#This Row],[Bill Ref No]]="","",Table1[[#This Row],[Bill Ref No]])</f>
        <v/>
      </c>
      <c r="AW431" t="str">
        <f>IF(Table1[[#This Row],[Bill ref name]]="","","New Ref")</f>
        <v/>
      </c>
      <c r="AX431" t="str">
        <f>IF(Table1[[#This Row],[Bill ref name]]="","",Table1[[#This Row],[Amount-1]])</f>
        <v/>
      </c>
      <c r="AY431"/>
      <c r="AZ431"/>
      <c r="BA431" t="str">
        <f>IF(Table1[[#This Row],[Cost Centre]]="","","Primary Cost Category")</f>
        <v/>
      </c>
      <c r="BB431" t="str">
        <f>IF(Table1[[#This Row],[Cost Centre]]="","",Table1[[#This Row],[DP-1]])</f>
        <v/>
      </c>
      <c r="BC431"/>
      <c r="BD431" t="str">
        <f>IF(Table1[[#This Row],[Cost Centre]]="","",Table1[[#This Row],[Cost Centre]])</f>
        <v/>
      </c>
      <c r="BE431" t="str">
        <f>IF(Table1[[#This Row],[Cost Centre]]="","",Table1[[#This Row],[Amount-1]])</f>
        <v/>
      </c>
      <c r="BF431"/>
      <c r="BG431"/>
      <c r="BH431"/>
      <c r="BI431"/>
      <c r="BJ431" t="str">
        <f>IF(Table1[[#This Row],[Date]]="","","No")</f>
        <v/>
      </c>
      <c r="BK431" t="str">
        <f>IF(Table1[[#This Row],[Date]]="","",IF(Table1[[#This Row],[Net Amt]]&lt;0,"Yes","No"))</f>
        <v/>
      </c>
      <c r="BL431" t="str">
        <f>IF(Table1[[#This Row],[Date]]="","",$C$3)</f>
        <v/>
      </c>
      <c r="BM431" t="str">
        <f>IF(Table1[[#This Row],[Date]]="","",-Table1[[#This Row],[Amount-1]])</f>
        <v/>
      </c>
      <c r="BO431" t="str">
        <f>IF(Table1[[#This Row],[Transaction Type]]="","",Table1[[#This Row],[Transaction Type]])</f>
        <v/>
      </c>
      <c r="BP431" t="str">
        <f>IF(Table1[[#This Row],[Instrument No.]]="","",Table1[[#This Row],[Instrument No.]])</f>
        <v/>
      </c>
      <c r="BQ431" t="str">
        <f>IF(Table1[[#This Row],[Instrument No.]]="","",Table1[[#This Row],[Amount-2]])</f>
        <v/>
      </c>
      <c r="BR431" t="str">
        <f>IF(Table1[[#This Row],[Instrument date]]="","",TEXT(Table1[[#This Row],[Instrument date]],"yyyymmdd"))</f>
        <v/>
      </c>
      <c r="BU431" s="48"/>
      <c r="BV431" s="48"/>
    </row>
    <row r="432" spans="1:74">
      <c r="A432" s="16">
        <f t="shared" si="6"/>
        <v>427</v>
      </c>
      <c r="B432" s="17"/>
      <c r="C432" s="57"/>
      <c r="D432" s="61"/>
      <c r="E432" s="61"/>
      <c r="F432" s="57"/>
      <c r="G432" s="18"/>
      <c r="H4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2" s="18"/>
      <c r="J432" s="18"/>
      <c r="K432" s="18"/>
      <c r="L432" s="18"/>
      <c r="M432" s="18"/>
      <c r="N432" s="51"/>
      <c r="O432" s="14">
        <f>IF(Table1[[#This Row],[Date]]="",COUNTA(B433:$B$1005),0)</f>
        <v>0</v>
      </c>
      <c r="P432" s="14">
        <f>IF(COUNTA(Table1[[#This Row],[Payments]:[Receipts]])=0,0,(IF(COUNTA(Table1[[#This Row],[Payments]:[Receipts]])&gt;1,1,0)))</f>
        <v>0</v>
      </c>
      <c r="Q432" s="14">
        <f>IF(Table1[[#This Row],[Date]]="",0,IF(AND(Table1[[#This Row],[Date]]&gt;=$Q$2,Table1[[#This Row],[Date]]&lt;=$Q$3),0,1))</f>
        <v>0</v>
      </c>
      <c r="R432" s="14">
        <f>IF(Table1[[#This Row],[Payments]]="",0,IF(ISNUMBER(Table1[[#This Row],[Payments]]),0,1))</f>
        <v>0</v>
      </c>
      <c r="S432" s="14">
        <f>IF(Table1[[#This Row],[Receipts]]="",0,IF(ISNUMBER(Table1[[#This Row],[Receipts]]),0,1))</f>
        <v>0</v>
      </c>
      <c r="T432" s="14">
        <f>IF(LEN(Table1[[#This Row],[Second Ledger]])&gt;0,IF(TYPE(VLOOKUP(Table1[[#This Row],[Second Ledger]],$CZ:$CZ,1,FALSE))=16,1,0),0)</f>
        <v>0</v>
      </c>
      <c r="U432" s="14">
        <f>IF(Table1[[#This Row],[Date]]="",0,IF(Table1[[#This Row],[Voucher Type]]&gt;0,IF(TYPE(VLOOKUP(Table1[[#This Row],[Voucher Type]],Table1[[#All],[Voucher Type Master]],1,FALSE))=16,1,0),0))</f>
        <v>0</v>
      </c>
      <c r="V4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2" s="14">
        <f>IF(LEN(Table1[[#This Row],[Cost Centre]])&gt;0,IF(TYPE(VLOOKUP(Table1[[#This Row],[Cost Centre]],$DA:$DA,1,FALSE))=16,1,0),0)</f>
        <v>0</v>
      </c>
      <c r="X432" s="14">
        <f>Table1[[#This Row],[Payments]]-Table1[[#This Row],[Receipts]]</f>
        <v>0</v>
      </c>
      <c r="Y432" s="14"/>
      <c r="Z432" s="14"/>
      <c r="AA432" s="14"/>
      <c r="AB432" s="13"/>
      <c r="AC432" s="39"/>
      <c r="AD432" s="39"/>
      <c r="AE432" s="39"/>
      <c r="AF432" s="39"/>
      <c r="AG432" s="42"/>
      <c r="AH4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2" t="str">
        <f>IF(Table1[[#This Row],[Date]]="","",TEXT(Table1[[#This Row],[Date]],"yyyymmdd"))</f>
        <v/>
      </c>
      <c r="AJ432" t="str">
        <f>Table1[[#This Row],[Date2]]</f>
        <v/>
      </c>
      <c r="AK432" t="str">
        <f>IF(Table1[[#This Row],[Date]]="","",Table1[[#This Row],[Voucher Type]])</f>
        <v/>
      </c>
      <c r="AL432" t="str">
        <f>IF(Table1[[#This Row],[Date]]="","",Table1[[#This Row],[Voucher No]])</f>
        <v/>
      </c>
      <c r="AM432" t="str">
        <f>IF(Table1[[#This Row],[Date]]="","",Table1[[#This Row],[Narration]])</f>
        <v/>
      </c>
      <c r="AN432" t="str">
        <f>IF(Table1[[#This Row],[Date]]="","","tallytools-voucherentry-adhjadhh-"&amp;$AH$1&amp;ROW())</f>
        <v/>
      </c>
      <c r="AO432" t="str">
        <f>IF(Table1[[#This Row],[Date]]="","",$AH$1)</f>
        <v/>
      </c>
      <c r="AP432"/>
      <c r="AQ432" t="str">
        <f>IF(Table1[[#This Row],[Date]]="","","No")</f>
        <v/>
      </c>
      <c r="AR432" t="str">
        <f>IF(Table1[[#This Row],[Date]]="","",IF(Table1[[#This Row],[Net Amt]]&lt;0,"No","Yes"))</f>
        <v/>
      </c>
      <c r="AS432" t="str">
        <f>IF(Table1[[#This Row],[Date]]="","",Table1[[#This Row],[Second Ledger]])</f>
        <v/>
      </c>
      <c r="AT432" t="str">
        <f>IF(Table1[[#This Row],[Date]]="","",IF(Table1[[#This Row],[DP-1]]="Yes",-(Table1[[#This Row],[Payments]]+Table1[[#This Row],[Receipts]]),Table1[[#This Row],[Payments]]+Table1[[#This Row],[Receipts]]))</f>
        <v/>
      </c>
      <c r="AU432"/>
      <c r="AV432" t="str">
        <f>IF(Table1[[#This Row],[Bill Ref No]]="","",Table1[[#This Row],[Bill Ref No]])</f>
        <v/>
      </c>
      <c r="AW432" t="str">
        <f>IF(Table1[[#This Row],[Bill ref name]]="","","New Ref")</f>
        <v/>
      </c>
      <c r="AX432" t="str">
        <f>IF(Table1[[#This Row],[Bill ref name]]="","",Table1[[#This Row],[Amount-1]])</f>
        <v/>
      </c>
      <c r="AY432"/>
      <c r="AZ432"/>
      <c r="BA432" t="str">
        <f>IF(Table1[[#This Row],[Cost Centre]]="","","Primary Cost Category")</f>
        <v/>
      </c>
      <c r="BB432" t="str">
        <f>IF(Table1[[#This Row],[Cost Centre]]="","",Table1[[#This Row],[DP-1]])</f>
        <v/>
      </c>
      <c r="BC432"/>
      <c r="BD432" t="str">
        <f>IF(Table1[[#This Row],[Cost Centre]]="","",Table1[[#This Row],[Cost Centre]])</f>
        <v/>
      </c>
      <c r="BE432" t="str">
        <f>IF(Table1[[#This Row],[Cost Centre]]="","",Table1[[#This Row],[Amount-1]])</f>
        <v/>
      </c>
      <c r="BF432"/>
      <c r="BG432"/>
      <c r="BH432"/>
      <c r="BI432"/>
      <c r="BJ432" t="str">
        <f>IF(Table1[[#This Row],[Date]]="","","No")</f>
        <v/>
      </c>
      <c r="BK432" t="str">
        <f>IF(Table1[[#This Row],[Date]]="","",IF(Table1[[#This Row],[Net Amt]]&lt;0,"Yes","No"))</f>
        <v/>
      </c>
      <c r="BL432" t="str">
        <f>IF(Table1[[#This Row],[Date]]="","",$C$3)</f>
        <v/>
      </c>
      <c r="BM432" t="str">
        <f>IF(Table1[[#This Row],[Date]]="","",-Table1[[#This Row],[Amount-1]])</f>
        <v/>
      </c>
      <c r="BO432" t="str">
        <f>IF(Table1[[#This Row],[Transaction Type]]="","",Table1[[#This Row],[Transaction Type]])</f>
        <v/>
      </c>
      <c r="BP432" t="str">
        <f>IF(Table1[[#This Row],[Instrument No.]]="","",Table1[[#This Row],[Instrument No.]])</f>
        <v/>
      </c>
      <c r="BQ432" t="str">
        <f>IF(Table1[[#This Row],[Instrument No.]]="","",Table1[[#This Row],[Amount-2]])</f>
        <v/>
      </c>
      <c r="BR432" t="str">
        <f>IF(Table1[[#This Row],[Instrument date]]="","",TEXT(Table1[[#This Row],[Instrument date]],"yyyymmdd"))</f>
        <v/>
      </c>
      <c r="BU432" s="48"/>
      <c r="BV432" s="48"/>
    </row>
    <row r="433" spans="1:74">
      <c r="A433" s="16">
        <f t="shared" si="6"/>
        <v>428</v>
      </c>
      <c r="B433" s="17"/>
      <c r="C433" s="57"/>
      <c r="D433" s="61"/>
      <c r="E433" s="61"/>
      <c r="F433" s="57"/>
      <c r="G433" s="18"/>
      <c r="H4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3" s="18"/>
      <c r="J433" s="18"/>
      <c r="K433" s="18"/>
      <c r="L433" s="18"/>
      <c r="M433" s="18"/>
      <c r="N433" s="51"/>
      <c r="O433" s="14">
        <f>IF(Table1[[#This Row],[Date]]="",COUNTA(B434:$B$1005),0)</f>
        <v>0</v>
      </c>
      <c r="P433" s="14">
        <f>IF(COUNTA(Table1[[#This Row],[Payments]:[Receipts]])=0,0,(IF(COUNTA(Table1[[#This Row],[Payments]:[Receipts]])&gt;1,1,0)))</f>
        <v>0</v>
      </c>
      <c r="Q433" s="14">
        <f>IF(Table1[[#This Row],[Date]]="",0,IF(AND(Table1[[#This Row],[Date]]&gt;=$Q$2,Table1[[#This Row],[Date]]&lt;=$Q$3),0,1))</f>
        <v>0</v>
      </c>
      <c r="R433" s="14">
        <f>IF(Table1[[#This Row],[Payments]]="",0,IF(ISNUMBER(Table1[[#This Row],[Payments]]),0,1))</f>
        <v>0</v>
      </c>
      <c r="S433" s="14">
        <f>IF(Table1[[#This Row],[Receipts]]="",0,IF(ISNUMBER(Table1[[#This Row],[Receipts]]),0,1))</f>
        <v>0</v>
      </c>
      <c r="T433" s="14">
        <f>IF(LEN(Table1[[#This Row],[Second Ledger]])&gt;0,IF(TYPE(VLOOKUP(Table1[[#This Row],[Second Ledger]],$CZ:$CZ,1,FALSE))=16,1,0),0)</f>
        <v>0</v>
      </c>
      <c r="U433" s="14">
        <f>IF(Table1[[#This Row],[Date]]="",0,IF(Table1[[#This Row],[Voucher Type]]&gt;0,IF(TYPE(VLOOKUP(Table1[[#This Row],[Voucher Type]],Table1[[#All],[Voucher Type Master]],1,FALSE))=16,1,0),0))</f>
        <v>0</v>
      </c>
      <c r="V4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3" s="14">
        <f>IF(LEN(Table1[[#This Row],[Cost Centre]])&gt;0,IF(TYPE(VLOOKUP(Table1[[#This Row],[Cost Centre]],$DA:$DA,1,FALSE))=16,1,0),0)</f>
        <v>0</v>
      </c>
      <c r="X433" s="14">
        <f>Table1[[#This Row],[Payments]]-Table1[[#This Row],[Receipts]]</f>
        <v>0</v>
      </c>
      <c r="Y433" s="14"/>
      <c r="Z433" s="14"/>
      <c r="AA433" s="14"/>
      <c r="AB433" s="13"/>
      <c r="AC433" s="39"/>
      <c r="AD433" s="39"/>
      <c r="AE433" s="39"/>
      <c r="AF433" s="39"/>
      <c r="AG433" s="42"/>
      <c r="AH4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3" t="str">
        <f>IF(Table1[[#This Row],[Date]]="","",TEXT(Table1[[#This Row],[Date]],"yyyymmdd"))</f>
        <v/>
      </c>
      <c r="AJ433" t="str">
        <f>Table1[[#This Row],[Date2]]</f>
        <v/>
      </c>
      <c r="AK433" t="str">
        <f>IF(Table1[[#This Row],[Date]]="","",Table1[[#This Row],[Voucher Type]])</f>
        <v/>
      </c>
      <c r="AL433" t="str">
        <f>IF(Table1[[#This Row],[Date]]="","",Table1[[#This Row],[Voucher No]])</f>
        <v/>
      </c>
      <c r="AM433" t="str">
        <f>IF(Table1[[#This Row],[Date]]="","",Table1[[#This Row],[Narration]])</f>
        <v/>
      </c>
      <c r="AN433" t="str">
        <f>IF(Table1[[#This Row],[Date]]="","","tallytools-voucherentry-adhjadhh-"&amp;$AH$1&amp;ROW())</f>
        <v/>
      </c>
      <c r="AO433" t="str">
        <f>IF(Table1[[#This Row],[Date]]="","",$AH$1)</f>
        <v/>
      </c>
      <c r="AP433"/>
      <c r="AQ433" t="str">
        <f>IF(Table1[[#This Row],[Date]]="","","No")</f>
        <v/>
      </c>
      <c r="AR433" t="str">
        <f>IF(Table1[[#This Row],[Date]]="","",IF(Table1[[#This Row],[Net Amt]]&lt;0,"No","Yes"))</f>
        <v/>
      </c>
      <c r="AS433" t="str">
        <f>IF(Table1[[#This Row],[Date]]="","",Table1[[#This Row],[Second Ledger]])</f>
        <v/>
      </c>
      <c r="AT433" t="str">
        <f>IF(Table1[[#This Row],[Date]]="","",IF(Table1[[#This Row],[DP-1]]="Yes",-(Table1[[#This Row],[Payments]]+Table1[[#This Row],[Receipts]]),Table1[[#This Row],[Payments]]+Table1[[#This Row],[Receipts]]))</f>
        <v/>
      </c>
      <c r="AU433"/>
      <c r="AV433" t="str">
        <f>IF(Table1[[#This Row],[Bill Ref No]]="","",Table1[[#This Row],[Bill Ref No]])</f>
        <v/>
      </c>
      <c r="AW433" t="str">
        <f>IF(Table1[[#This Row],[Bill ref name]]="","","New Ref")</f>
        <v/>
      </c>
      <c r="AX433" t="str">
        <f>IF(Table1[[#This Row],[Bill ref name]]="","",Table1[[#This Row],[Amount-1]])</f>
        <v/>
      </c>
      <c r="AY433"/>
      <c r="AZ433"/>
      <c r="BA433" t="str">
        <f>IF(Table1[[#This Row],[Cost Centre]]="","","Primary Cost Category")</f>
        <v/>
      </c>
      <c r="BB433" t="str">
        <f>IF(Table1[[#This Row],[Cost Centre]]="","",Table1[[#This Row],[DP-1]])</f>
        <v/>
      </c>
      <c r="BC433"/>
      <c r="BD433" t="str">
        <f>IF(Table1[[#This Row],[Cost Centre]]="","",Table1[[#This Row],[Cost Centre]])</f>
        <v/>
      </c>
      <c r="BE433" t="str">
        <f>IF(Table1[[#This Row],[Cost Centre]]="","",Table1[[#This Row],[Amount-1]])</f>
        <v/>
      </c>
      <c r="BF433"/>
      <c r="BG433"/>
      <c r="BH433"/>
      <c r="BI433"/>
      <c r="BJ433" t="str">
        <f>IF(Table1[[#This Row],[Date]]="","","No")</f>
        <v/>
      </c>
      <c r="BK433" t="str">
        <f>IF(Table1[[#This Row],[Date]]="","",IF(Table1[[#This Row],[Net Amt]]&lt;0,"Yes","No"))</f>
        <v/>
      </c>
      <c r="BL433" t="str">
        <f>IF(Table1[[#This Row],[Date]]="","",$C$3)</f>
        <v/>
      </c>
      <c r="BM433" t="str">
        <f>IF(Table1[[#This Row],[Date]]="","",-Table1[[#This Row],[Amount-1]])</f>
        <v/>
      </c>
      <c r="BO433" t="str">
        <f>IF(Table1[[#This Row],[Transaction Type]]="","",Table1[[#This Row],[Transaction Type]])</f>
        <v/>
      </c>
      <c r="BP433" t="str">
        <f>IF(Table1[[#This Row],[Instrument No.]]="","",Table1[[#This Row],[Instrument No.]])</f>
        <v/>
      </c>
      <c r="BQ433" t="str">
        <f>IF(Table1[[#This Row],[Instrument No.]]="","",Table1[[#This Row],[Amount-2]])</f>
        <v/>
      </c>
      <c r="BR433" t="str">
        <f>IF(Table1[[#This Row],[Instrument date]]="","",TEXT(Table1[[#This Row],[Instrument date]],"yyyymmdd"))</f>
        <v/>
      </c>
      <c r="BU433" s="48"/>
      <c r="BV433" s="48"/>
    </row>
    <row r="434" spans="1:74">
      <c r="A434" s="16">
        <f t="shared" si="6"/>
        <v>429</v>
      </c>
      <c r="B434" s="17"/>
      <c r="C434" s="57"/>
      <c r="D434" s="61"/>
      <c r="E434" s="61"/>
      <c r="F434" s="57"/>
      <c r="G434" s="18"/>
      <c r="H4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4" s="18"/>
      <c r="J434" s="18"/>
      <c r="K434" s="18"/>
      <c r="L434" s="18"/>
      <c r="M434" s="18"/>
      <c r="N434" s="51"/>
      <c r="O434" s="14">
        <f>IF(Table1[[#This Row],[Date]]="",COUNTA(B435:$B$1005),0)</f>
        <v>0</v>
      </c>
      <c r="P434" s="14">
        <f>IF(COUNTA(Table1[[#This Row],[Payments]:[Receipts]])=0,0,(IF(COUNTA(Table1[[#This Row],[Payments]:[Receipts]])&gt;1,1,0)))</f>
        <v>0</v>
      </c>
      <c r="Q434" s="14">
        <f>IF(Table1[[#This Row],[Date]]="",0,IF(AND(Table1[[#This Row],[Date]]&gt;=$Q$2,Table1[[#This Row],[Date]]&lt;=$Q$3),0,1))</f>
        <v>0</v>
      </c>
      <c r="R434" s="14">
        <f>IF(Table1[[#This Row],[Payments]]="",0,IF(ISNUMBER(Table1[[#This Row],[Payments]]),0,1))</f>
        <v>0</v>
      </c>
      <c r="S434" s="14">
        <f>IF(Table1[[#This Row],[Receipts]]="",0,IF(ISNUMBER(Table1[[#This Row],[Receipts]]),0,1))</f>
        <v>0</v>
      </c>
      <c r="T434" s="14">
        <f>IF(LEN(Table1[[#This Row],[Second Ledger]])&gt;0,IF(TYPE(VLOOKUP(Table1[[#This Row],[Second Ledger]],$CZ:$CZ,1,FALSE))=16,1,0),0)</f>
        <v>0</v>
      </c>
      <c r="U434" s="14">
        <f>IF(Table1[[#This Row],[Date]]="",0,IF(Table1[[#This Row],[Voucher Type]]&gt;0,IF(TYPE(VLOOKUP(Table1[[#This Row],[Voucher Type]],Table1[[#All],[Voucher Type Master]],1,FALSE))=16,1,0),0))</f>
        <v>0</v>
      </c>
      <c r="V4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4" s="14">
        <f>IF(LEN(Table1[[#This Row],[Cost Centre]])&gt;0,IF(TYPE(VLOOKUP(Table1[[#This Row],[Cost Centre]],$DA:$DA,1,FALSE))=16,1,0),0)</f>
        <v>0</v>
      </c>
      <c r="X434" s="14">
        <f>Table1[[#This Row],[Payments]]-Table1[[#This Row],[Receipts]]</f>
        <v>0</v>
      </c>
      <c r="Y434" s="14"/>
      <c r="Z434" s="14"/>
      <c r="AA434" s="14"/>
      <c r="AB434" s="13"/>
      <c r="AC434" s="39"/>
      <c r="AD434" s="39"/>
      <c r="AE434" s="39"/>
      <c r="AF434" s="39"/>
      <c r="AG434" s="42"/>
      <c r="AH4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4" t="str">
        <f>IF(Table1[[#This Row],[Date]]="","",TEXT(Table1[[#This Row],[Date]],"yyyymmdd"))</f>
        <v/>
      </c>
      <c r="AJ434" t="str">
        <f>Table1[[#This Row],[Date2]]</f>
        <v/>
      </c>
      <c r="AK434" t="str">
        <f>IF(Table1[[#This Row],[Date]]="","",Table1[[#This Row],[Voucher Type]])</f>
        <v/>
      </c>
      <c r="AL434" t="str">
        <f>IF(Table1[[#This Row],[Date]]="","",Table1[[#This Row],[Voucher No]])</f>
        <v/>
      </c>
      <c r="AM434" t="str">
        <f>IF(Table1[[#This Row],[Date]]="","",Table1[[#This Row],[Narration]])</f>
        <v/>
      </c>
      <c r="AN434" t="str">
        <f>IF(Table1[[#This Row],[Date]]="","","tallytools-voucherentry-adhjadhh-"&amp;$AH$1&amp;ROW())</f>
        <v/>
      </c>
      <c r="AO434" t="str">
        <f>IF(Table1[[#This Row],[Date]]="","",$AH$1)</f>
        <v/>
      </c>
      <c r="AP434"/>
      <c r="AQ434" t="str">
        <f>IF(Table1[[#This Row],[Date]]="","","No")</f>
        <v/>
      </c>
      <c r="AR434" t="str">
        <f>IF(Table1[[#This Row],[Date]]="","",IF(Table1[[#This Row],[Net Amt]]&lt;0,"No","Yes"))</f>
        <v/>
      </c>
      <c r="AS434" t="str">
        <f>IF(Table1[[#This Row],[Date]]="","",Table1[[#This Row],[Second Ledger]])</f>
        <v/>
      </c>
      <c r="AT434" t="str">
        <f>IF(Table1[[#This Row],[Date]]="","",IF(Table1[[#This Row],[DP-1]]="Yes",-(Table1[[#This Row],[Payments]]+Table1[[#This Row],[Receipts]]),Table1[[#This Row],[Payments]]+Table1[[#This Row],[Receipts]]))</f>
        <v/>
      </c>
      <c r="AU434"/>
      <c r="AV434" t="str">
        <f>IF(Table1[[#This Row],[Bill Ref No]]="","",Table1[[#This Row],[Bill Ref No]])</f>
        <v/>
      </c>
      <c r="AW434" t="str">
        <f>IF(Table1[[#This Row],[Bill ref name]]="","","New Ref")</f>
        <v/>
      </c>
      <c r="AX434" t="str">
        <f>IF(Table1[[#This Row],[Bill ref name]]="","",Table1[[#This Row],[Amount-1]])</f>
        <v/>
      </c>
      <c r="AY434"/>
      <c r="AZ434"/>
      <c r="BA434" t="str">
        <f>IF(Table1[[#This Row],[Cost Centre]]="","","Primary Cost Category")</f>
        <v/>
      </c>
      <c r="BB434" t="str">
        <f>IF(Table1[[#This Row],[Cost Centre]]="","",Table1[[#This Row],[DP-1]])</f>
        <v/>
      </c>
      <c r="BC434"/>
      <c r="BD434" t="str">
        <f>IF(Table1[[#This Row],[Cost Centre]]="","",Table1[[#This Row],[Cost Centre]])</f>
        <v/>
      </c>
      <c r="BE434" t="str">
        <f>IF(Table1[[#This Row],[Cost Centre]]="","",Table1[[#This Row],[Amount-1]])</f>
        <v/>
      </c>
      <c r="BF434"/>
      <c r="BG434"/>
      <c r="BH434"/>
      <c r="BI434"/>
      <c r="BJ434" t="str">
        <f>IF(Table1[[#This Row],[Date]]="","","No")</f>
        <v/>
      </c>
      <c r="BK434" t="str">
        <f>IF(Table1[[#This Row],[Date]]="","",IF(Table1[[#This Row],[Net Amt]]&lt;0,"Yes","No"))</f>
        <v/>
      </c>
      <c r="BL434" t="str">
        <f>IF(Table1[[#This Row],[Date]]="","",$C$3)</f>
        <v/>
      </c>
      <c r="BM434" t="str">
        <f>IF(Table1[[#This Row],[Date]]="","",-Table1[[#This Row],[Amount-1]])</f>
        <v/>
      </c>
      <c r="BO434" t="str">
        <f>IF(Table1[[#This Row],[Transaction Type]]="","",Table1[[#This Row],[Transaction Type]])</f>
        <v/>
      </c>
      <c r="BP434" t="str">
        <f>IF(Table1[[#This Row],[Instrument No.]]="","",Table1[[#This Row],[Instrument No.]])</f>
        <v/>
      </c>
      <c r="BQ434" t="str">
        <f>IF(Table1[[#This Row],[Instrument No.]]="","",Table1[[#This Row],[Amount-2]])</f>
        <v/>
      </c>
      <c r="BR434" t="str">
        <f>IF(Table1[[#This Row],[Instrument date]]="","",TEXT(Table1[[#This Row],[Instrument date]],"yyyymmdd"))</f>
        <v/>
      </c>
      <c r="BU434" s="48"/>
      <c r="BV434" s="48"/>
    </row>
    <row r="435" spans="1:74">
      <c r="A435" s="16">
        <f t="shared" si="6"/>
        <v>430</v>
      </c>
      <c r="B435" s="17"/>
      <c r="C435" s="57"/>
      <c r="D435" s="61"/>
      <c r="E435" s="61"/>
      <c r="F435" s="57"/>
      <c r="G435" s="18"/>
      <c r="H4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5" s="18"/>
      <c r="J435" s="18"/>
      <c r="K435" s="18"/>
      <c r="L435" s="18"/>
      <c r="M435" s="18"/>
      <c r="N435" s="51"/>
      <c r="O435" s="14">
        <f>IF(Table1[[#This Row],[Date]]="",COUNTA(B436:$B$1005),0)</f>
        <v>0</v>
      </c>
      <c r="P435" s="14">
        <f>IF(COUNTA(Table1[[#This Row],[Payments]:[Receipts]])=0,0,(IF(COUNTA(Table1[[#This Row],[Payments]:[Receipts]])&gt;1,1,0)))</f>
        <v>0</v>
      </c>
      <c r="Q435" s="14">
        <f>IF(Table1[[#This Row],[Date]]="",0,IF(AND(Table1[[#This Row],[Date]]&gt;=$Q$2,Table1[[#This Row],[Date]]&lt;=$Q$3),0,1))</f>
        <v>0</v>
      </c>
      <c r="R435" s="14">
        <f>IF(Table1[[#This Row],[Payments]]="",0,IF(ISNUMBER(Table1[[#This Row],[Payments]]),0,1))</f>
        <v>0</v>
      </c>
      <c r="S435" s="14">
        <f>IF(Table1[[#This Row],[Receipts]]="",0,IF(ISNUMBER(Table1[[#This Row],[Receipts]]),0,1))</f>
        <v>0</v>
      </c>
      <c r="T435" s="14">
        <f>IF(LEN(Table1[[#This Row],[Second Ledger]])&gt;0,IF(TYPE(VLOOKUP(Table1[[#This Row],[Second Ledger]],$CZ:$CZ,1,FALSE))=16,1,0),0)</f>
        <v>0</v>
      </c>
      <c r="U435" s="14">
        <f>IF(Table1[[#This Row],[Date]]="",0,IF(Table1[[#This Row],[Voucher Type]]&gt;0,IF(TYPE(VLOOKUP(Table1[[#This Row],[Voucher Type]],Table1[[#All],[Voucher Type Master]],1,FALSE))=16,1,0),0))</f>
        <v>0</v>
      </c>
      <c r="V4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5" s="14">
        <f>IF(LEN(Table1[[#This Row],[Cost Centre]])&gt;0,IF(TYPE(VLOOKUP(Table1[[#This Row],[Cost Centre]],$DA:$DA,1,FALSE))=16,1,0),0)</f>
        <v>0</v>
      </c>
      <c r="X435" s="14">
        <f>Table1[[#This Row],[Payments]]-Table1[[#This Row],[Receipts]]</f>
        <v>0</v>
      </c>
      <c r="Y435" s="14"/>
      <c r="Z435" s="14"/>
      <c r="AA435" s="14"/>
      <c r="AB435" s="13"/>
      <c r="AC435" s="39"/>
      <c r="AD435" s="39"/>
      <c r="AE435" s="39"/>
      <c r="AF435" s="39"/>
      <c r="AG435" s="42"/>
      <c r="AH4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5" t="str">
        <f>IF(Table1[[#This Row],[Date]]="","",TEXT(Table1[[#This Row],[Date]],"yyyymmdd"))</f>
        <v/>
      </c>
      <c r="AJ435" t="str">
        <f>Table1[[#This Row],[Date2]]</f>
        <v/>
      </c>
      <c r="AK435" t="str">
        <f>IF(Table1[[#This Row],[Date]]="","",Table1[[#This Row],[Voucher Type]])</f>
        <v/>
      </c>
      <c r="AL435" t="str">
        <f>IF(Table1[[#This Row],[Date]]="","",Table1[[#This Row],[Voucher No]])</f>
        <v/>
      </c>
      <c r="AM435" t="str">
        <f>IF(Table1[[#This Row],[Date]]="","",Table1[[#This Row],[Narration]])</f>
        <v/>
      </c>
      <c r="AN435" t="str">
        <f>IF(Table1[[#This Row],[Date]]="","","tallytools-voucherentry-adhjadhh-"&amp;$AH$1&amp;ROW())</f>
        <v/>
      </c>
      <c r="AO435" t="str">
        <f>IF(Table1[[#This Row],[Date]]="","",$AH$1)</f>
        <v/>
      </c>
      <c r="AP435"/>
      <c r="AQ435" t="str">
        <f>IF(Table1[[#This Row],[Date]]="","","No")</f>
        <v/>
      </c>
      <c r="AR435" t="str">
        <f>IF(Table1[[#This Row],[Date]]="","",IF(Table1[[#This Row],[Net Amt]]&lt;0,"No","Yes"))</f>
        <v/>
      </c>
      <c r="AS435" t="str">
        <f>IF(Table1[[#This Row],[Date]]="","",Table1[[#This Row],[Second Ledger]])</f>
        <v/>
      </c>
      <c r="AT435" t="str">
        <f>IF(Table1[[#This Row],[Date]]="","",IF(Table1[[#This Row],[DP-1]]="Yes",-(Table1[[#This Row],[Payments]]+Table1[[#This Row],[Receipts]]),Table1[[#This Row],[Payments]]+Table1[[#This Row],[Receipts]]))</f>
        <v/>
      </c>
      <c r="AU435"/>
      <c r="AV435" t="str">
        <f>IF(Table1[[#This Row],[Bill Ref No]]="","",Table1[[#This Row],[Bill Ref No]])</f>
        <v/>
      </c>
      <c r="AW435" t="str">
        <f>IF(Table1[[#This Row],[Bill ref name]]="","","New Ref")</f>
        <v/>
      </c>
      <c r="AX435" t="str">
        <f>IF(Table1[[#This Row],[Bill ref name]]="","",Table1[[#This Row],[Amount-1]])</f>
        <v/>
      </c>
      <c r="AY435"/>
      <c r="AZ435"/>
      <c r="BA435" t="str">
        <f>IF(Table1[[#This Row],[Cost Centre]]="","","Primary Cost Category")</f>
        <v/>
      </c>
      <c r="BB435" t="str">
        <f>IF(Table1[[#This Row],[Cost Centre]]="","",Table1[[#This Row],[DP-1]])</f>
        <v/>
      </c>
      <c r="BC435"/>
      <c r="BD435" t="str">
        <f>IF(Table1[[#This Row],[Cost Centre]]="","",Table1[[#This Row],[Cost Centre]])</f>
        <v/>
      </c>
      <c r="BE435" t="str">
        <f>IF(Table1[[#This Row],[Cost Centre]]="","",Table1[[#This Row],[Amount-1]])</f>
        <v/>
      </c>
      <c r="BF435"/>
      <c r="BG435"/>
      <c r="BH435"/>
      <c r="BI435"/>
      <c r="BJ435" t="str">
        <f>IF(Table1[[#This Row],[Date]]="","","No")</f>
        <v/>
      </c>
      <c r="BK435" t="str">
        <f>IF(Table1[[#This Row],[Date]]="","",IF(Table1[[#This Row],[Net Amt]]&lt;0,"Yes","No"))</f>
        <v/>
      </c>
      <c r="BL435" t="str">
        <f>IF(Table1[[#This Row],[Date]]="","",$C$3)</f>
        <v/>
      </c>
      <c r="BM435" t="str">
        <f>IF(Table1[[#This Row],[Date]]="","",-Table1[[#This Row],[Amount-1]])</f>
        <v/>
      </c>
      <c r="BO435" t="str">
        <f>IF(Table1[[#This Row],[Transaction Type]]="","",Table1[[#This Row],[Transaction Type]])</f>
        <v/>
      </c>
      <c r="BP435" t="str">
        <f>IF(Table1[[#This Row],[Instrument No.]]="","",Table1[[#This Row],[Instrument No.]])</f>
        <v/>
      </c>
      <c r="BQ435" t="str">
        <f>IF(Table1[[#This Row],[Instrument No.]]="","",Table1[[#This Row],[Amount-2]])</f>
        <v/>
      </c>
      <c r="BR435" t="str">
        <f>IF(Table1[[#This Row],[Instrument date]]="","",TEXT(Table1[[#This Row],[Instrument date]],"yyyymmdd"))</f>
        <v/>
      </c>
      <c r="BU435" s="48"/>
      <c r="BV435" s="48"/>
    </row>
    <row r="436" spans="1:74">
      <c r="A436" s="16">
        <f t="shared" si="6"/>
        <v>431</v>
      </c>
      <c r="B436" s="17"/>
      <c r="C436" s="57"/>
      <c r="D436" s="61"/>
      <c r="E436" s="61"/>
      <c r="F436" s="57"/>
      <c r="G436" s="18"/>
      <c r="H4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6" s="18"/>
      <c r="J436" s="18"/>
      <c r="K436" s="18"/>
      <c r="L436" s="18"/>
      <c r="M436" s="18"/>
      <c r="N436" s="51"/>
      <c r="O436" s="14">
        <f>IF(Table1[[#This Row],[Date]]="",COUNTA(B437:$B$1005),0)</f>
        <v>0</v>
      </c>
      <c r="P436" s="14">
        <f>IF(COUNTA(Table1[[#This Row],[Payments]:[Receipts]])=0,0,(IF(COUNTA(Table1[[#This Row],[Payments]:[Receipts]])&gt;1,1,0)))</f>
        <v>0</v>
      </c>
      <c r="Q436" s="14">
        <f>IF(Table1[[#This Row],[Date]]="",0,IF(AND(Table1[[#This Row],[Date]]&gt;=$Q$2,Table1[[#This Row],[Date]]&lt;=$Q$3),0,1))</f>
        <v>0</v>
      </c>
      <c r="R436" s="14">
        <f>IF(Table1[[#This Row],[Payments]]="",0,IF(ISNUMBER(Table1[[#This Row],[Payments]]),0,1))</f>
        <v>0</v>
      </c>
      <c r="S436" s="14">
        <f>IF(Table1[[#This Row],[Receipts]]="",0,IF(ISNUMBER(Table1[[#This Row],[Receipts]]),0,1))</f>
        <v>0</v>
      </c>
      <c r="T436" s="14">
        <f>IF(LEN(Table1[[#This Row],[Second Ledger]])&gt;0,IF(TYPE(VLOOKUP(Table1[[#This Row],[Second Ledger]],$CZ:$CZ,1,FALSE))=16,1,0),0)</f>
        <v>0</v>
      </c>
      <c r="U436" s="14">
        <f>IF(Table1[[#This Row],[Date]]="",0,IF(Table1[[#This Row],[Voucher Type]]&gt;0,IF(TYPE(VLOOKUP(Table1[[#This Row],[Voucher Type]],Table1[[#All],[Voucher Type Master]],1,FALSE))=16,1,0),0))</f>
        <v>0</v>
      </c>
      <c r="V4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6" s="14">
        <f>IF(LEN(Table1[[#This Row],[Cost Centre]])&gt;0,IF(TYPE(VLOOKUP(Table1[[#This Row],[Cost Centre]],$DA:$DA,1,FALSE))=16,1,0),0)</f>
        <v>0</v>
      </c>
      <c r="X436" s="14">
        <f>Table1[[#This Row],[Payments]]-Table1[[#This Row],[Receipts]]</f>
        <v>0</v>
      </c>
      <c r="Y436" s="14"/>
      <c r="Z436" s="14"/>
      <c r="AA436" s="14"/>
      <c r="AB436" s="13"/>
      <c r="AC436" s="39"/>
      <c r="AD436" s="39"/>
      <c r="AE436" s="39"/>
      <c r="AF436" s="39"/>
      <c r="AG436" s="42"/>
      <c r="AH4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6" t="str">
        <f>IF(Table1[[#This Row],[Date]]="","",TEXT(Table1[[#This Row],[Date]],"yyyymmdd"))</f>
        <v/>
      </c>
      <c r="AJ436" t="str">
        <f>Table1[[#This Row],[Date2]]</f>
        <v/>
      </c>
      <c r="AK436" t="str">
        <f>IF(Table1[[#This Row],[Date]]="","",Table1[[#This Row],[Voucher Type]])</f>
        <v/>
      </c>
      <c r="AL436" t="str">
        <f>IF(Table1[[#This Row],[Date]]="","",Table1[[#This Row],[Voucher No]])</f>
        <v/>
      </c>
      <c r="AM436" t="str">
        <f>IF(Table1[[#This Row],[Date]]="","",Table1[[#This Row],[Narration]])</f>
        <v/>
      </c>
      <c r="AN436" t="str">
        <f>IF(Table1[[#This Row],[Date]]="","","tallytools-voucherentry-adhjadhh-"&amp;$AH$1&amp;ROW())</f>
        <v/>
      </c>
      <c r="AO436" t="str">
        <f>IF(Table1[[#This Row],[Date]]="","",$AH$1)</f>
        <v/>
      </c>
      <c r="AP436"/>
      <c r="AQ436" t="str">
        <f>IF(Table1[[#This Row],[Date]]="","","No")</f>
        <v/>
      </c>
      <c r="AR436" t="str">
        <f>IF(Table1[[#This Row],[Date]]="","",IF(Table1[[#This Row],[Net Amt]]&lt;0,"No","Yes"))</f>
        <v/>
      </c>
      <c r="AS436" t="str">
        <f>IF(Table1[[#This Row],[Date]]="","",Table1[[#This Row],[Second Ledger]])</f>
        <v/>
      </c>
      <c r="AT436" t="str">
        <f>IF(Table1[[#This Row],[Date]]="","",IF(Table1[[#This Row],[DP-1]]="Yes",-(Table1[[#This Row],[Payments]]+Table1[[#This Row],[Receipts]]),Table1[[#This Row],[Payments]]+Table1[[#This Row],[Receipts]]))</f>
        <v/>
      </c>
      <c r="AU436"/>
      <c r="AV436" t="str">
        <f>IF(Table1[[#This Row],[Bill Ref No]]="","",Table1[[#This Row],[Bill Ref No]])</f>
        <v/>
      </c>
      <c r="AW436" t="str">
        <f>IF(Table1[[#This Row],[Bill ref name]]="","","New Ref")</f>
        <v/>
      </c>
      <c r="AX436" t="str">
        <f>IF(Table1[[#This Row],[Bill ref name]]="","",Table1[[#This Row],[Amount-1]])</f>
        <v/>
      </c>
      <c r="AY436"/>
      <c r="AZ436"/>
      <c r="BA436" t="str">
        <f>IF(Table1[[#This Row],[Cost Centre]]="","","Primary Cost Category")</f>
        <v/>
      </c>
      <c r="BB436" t="str">
        <f>IF(Table1[[#This Row],[Cost Centre]]="","",Table1[[#This Row],[DP-1]])</f>
        <v/>
      </c>
      <c r="BC436"/>
      <c r="BD436" t="str">
        <f>IF(Table1[[#This Row],[Cost Centre]]="","",Table1[[#This Row],[Cost Centre]])</f>
        <v/>
      </c>
      <c r="BE436" t="str">
        <f>IF(Table1[[#This Row],[Cost Centre]]="","",Table1[[#This Row],[Amount-1]])</f>
        <v/>
      </c>
      <c r="BF436"/>
      <c r="BG436"/>
      <c r="BH436"/>
      <c r="BI436"/>
      <c r="BJ436" t="str">
        <f>IF(Table1[[#This Row],[Date]]="","","No")</f>
        <v/>
      </c>
      <c r="BK436" t="str">
        <f>IF(Table1[[#This Row],[Date]]="","",IF(Table1[[#This Row],[Net Amt]]&lt;0,"Yes","No"))</f>
        <v/>
      </c>
      <c r="BL436" t="str">
        <f>IF(Table1[[#This Row],[Date]]="","",$C$3)</f>
        <v/>
      </c>
      <c r="BM436" t="str">
        <f>IF(Table1[[#This Row],[Date]]="","",-Table1[[#This Row],[Amount-1]])</f>
        <v/>
      </c>
      <c r="BO436" t="str">
        <f>IF(Table1[[#This Row],[Transaction Type]]="","",Table1[[#This Row],[Transaction Type]])</f>
        <v/>
      </c>
      <c r="BP436" t="str">
        <f>IF(Table1[[#This Row],[Instrument No.]]="","",Table1[[#This Row],[Instrument No.]])</f>
        <v/>
      </c>
      <c r="BQ436" t="str">
        <f>IF(Table1[[#This Row],[Instrument No.]]="","",Table1[[#This Row],[Amount-2]])</f>
        <v/>
      </c>
      <c r="BR436" t="str">
        <f>IF(Table1[[#This Row],[Instrument date]]="","",TEXT(Table1[[#This Row],[Instrument date]],"yyyymmdd"))</f>
        <v/>
      </c>
      <c r="BU436" s="48"/>
      <c r="BV436" s="48"/>
    </row>
    <row r="437" spans="1:74">
      <c r="A437" s="16">
        <f t="shared" si="6"/>
        <v>432</v>
      </c>
      <c r="B437" s="17"/>
      <c r="C437" s="57"/>
      <c r="D437" s="61"/>
      <c r="E437" s="61"/>
      <c r="F437" s="57"/>
      <c r="G437" s="18"/>
      <c r="H4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7" s="18"/>
      <c r="J437" s="18"/>
      <c r="K437" s="18"/>
      <c r="L437" s="18"/>
      <c r="M437" s="18"/>
      <c r="N437" s="51"/>
      <c r="O437" s="14">
        <f>IF(Table1[[#This Row],[Date]]="",COUNTA(B438:$B$1005),0)</f>
        <v>0</v>
      </c>
      <c r="P437" s="14">
        <f>IF(COUNTA(Table1[[#This Row],[Payments]:[Receipts]])=0,0,(IF(COUNTA(Table1[[#This Row],[Payments]:[Receipts]])&gt;1,1,0)))</f>
        <v>0</v>
      </c>
      <c r="Q437" s="14">
        <f>IF(Table1[[#This Row],[Date]]="",0,IF(AND(Table1[[#This Row],[Date]]&gt;=$Q$2,Table1[[#This Row],[Date]]&lt;=$Q$3),0,1))</f>
        <v>0</v>
      </c>
      <c r="R437" s="14">
        <f>IF(Table1[[#This Row],[Payments]]="",0,IF(ISNUMBER(Table1[[#This Row],[Payments]]),0,1))</f>
        <v>0</v>
      </c>
      <c r="S437" s="14">
        <f>IF(Table1[[#This Row],[Receipts]]="",0,IF(ISNUMBER(Table1[[#This Row],[Receipts]]),0,1))</f>
        <v>0</v>
      </c>
      <c r="T437" s="14">
        <f>IF(LEN(Table1[[#This Row],[Second Ledger]])&gt;0,IF(TYPE(VLOOKUP(Table1[[#This Row],[Second Ledger]],$CZ:$CZ,1,FALSE))=16,1,0),0)</f>
        <v>0</v>
      </c>
      <c r="U437" s="14">
        <f>IF(Table1[[#This Row],[Date]]="",0,IF(Table1[[#This Row],[Voucher Type]]&gt;0,IF(TYPE(VLOOKUP(Table1[[#This Row],[Voucher Type]],Table1[[#All],[Voucher Type Master]],1,FALSE))=16,1,0),0))</f>
        <v>0</v>
      </c>
      <c r="V4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7" s="14">
        <f>IF(LEN(Table1[[#This Row],[Cost Centre]])&gt;0,IF(TYPE(VLOOKUP(Table1[[#This Row],[Cost Centre]],$DA:$DA,1,FALSE))=16,1,0),0)</f>
        <v>0</v>
      </c>
      <c r="X437" s="14">
        <f>Table1[[#This Row],[Payments]]-Table1[[#This Row],[Receipts]]</f>
        <v>0</v>
      </c>
      <c r="Y437" s="14"/>
      <c r="Z437" s="14"/>
      <c r="AA437" s="14"/>
      <c r="AB437" s="13"/>
      <c r="AC437" s="39"/>
      <c r="AD437" s="39"/>
      <c r="AE437" s="39"/>
      <c r="AF437" s="39"/>
      <c r="AG437" s="42"/>
      <c r="AH4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7" t="str">
        <f>IF(Table1[[#This Row],[Date]]="","",TEXT(Table1[[#This Row],[Date]],"yyyymmdd"))</f>
        <v/>
      </c>
      <c r="AJ437" t="str">
        <f>Table1[[#This Row],[Date2]]</f>
        <v/>
      </c>
      <c r="AK437" t="str">
        <f>IF(Table1[[#This Row],[Date]]="","",Table1[[#This Row],[Voucher Type]])</f>
        <v/>
      </c>
      <c r="AL437" t="str">
        <f>IF(Table1[[#This Row],[Date]]="","",Table1[[#This Row],[Voucher No]])</f>
        <v/>
      </c>
      <c r="AM437" t="str">
        <f>IF(Table1[[#This Row],[Date]]="","",Table1[[#This Row],[Narration]])</f>
        <v/>
      </c>
      <c r="AN437" t="str">
        <f>IF(Table1[[#This Row],[Date]]="","","tallytools-voucherentry-adhjadhh-"&amp;$AH$1&amp;ROW())</f>
        <v/>
      </c>
      <c r="AO437" t="str">
        <f>IF(Table1[[#This Row],[Date]]="","",$AH$1)</f>
        <v/>
      </c>
      <c r="AP437"/>
      <c r="AQ437" t="str">
        <f>IF(Table1[[#This Row],[Date]]="","","No")</f>
        <v/>
      </c>
      <c r="AR437" t="str">
        <f>IF(Table1[[#This Row],[Date]]="","",IF(Table1[[#This Row],[Net Amt]]&lt;0,"No","Yes"))</f>
        <v/>
      </c>
      <c r="AS437" t="str">
        <f>IF(Table1[[#This Row],[Date]]="","",Table1[[#This Row],[Second Ledger]])</f>
        <v/>
      </c>
      <c r="AT437" t="str">
        <f>IF(Table1[[#This Row],[Date]]="","",IF(Table1[[#This Row],[DP-1]]="Yes",-(Table1[[#This Row],[Payments]]+Table1[[#This Row],[Receipts]]),Table1[[#This Row],[Payments]]+Table1[[#This Row],[Receipts]]))</f>
        <v/>
      </c>
      <c r="AU437"/>
      <c r="AV437" t="str">
        <f>IF(Table1[[#This Row],[Bill Ref No]]="","",Table1[[#This Row],[Bill Ref No]])</f>
        <v/>
      </c>
      <c r="AW437" t="str">
        <f>IF(Table1[[#This Row],[Bill ref name]]="","","New Ref")</f>
        <v/>
      </c>
      <c r="AX437" t="str">
        <f>IF(Table1[[#This Row],[Bill ref name]]="","",Table1[[#This Row],[Amount-1]])</f>
        <v/>
      </c>
      <c r="AY437"/>
      <c r="AZ437"/>
      <c r="BA437" t="str">
        <f>IF(Table1[[#This Row],[Cost Centre]]="","","Primary Cost Category")</f>
        <v/>
      </c>
      <c r="BB437" t="str">
        <f>IF(Table1[[#This Row],[Cost Centre]]="","",Table1[[#This Row],[DP-1]])</f>
        <v/>
      </c>
      <c r="BC437"/>
      <c r="BD437" t="str">
        <f>IF(Table1[[#This Row],[Cost Centre]]="","",Table1[[#This Row],[Cost Centre]])</f>
        <v/>
      </c>
      <c r="BE437" t="str">
        <f>IF(Table1[[#This Row],[Cost Centre]]="","",Table1[[#This Row],[Amount-1]])</f>
        <v/>
      </c>
      <c r="BF437"/>
      <c r="BG437"/>
      <c r="BH437"/>
      <c r="BI437"/>
      <c r="BJ437" t="str">
        <f>IF(Table1[[#This Row],[Date]]="","","No")</f>
        <v/>
      </c>
      <c r="BK437" t="str">
        <f>IF(Table1[[#This Row],[Date]]="","",IF(Table1[[#This Row],[Net Amt]]&lt;0,"Yes","No"))</f>
        <v/>
      </c>
      <c r="BL437" t="str">
        <f>IF(Table1[[#This Row],[Date]]="","",$C$3)</f>
        <v/>
      </c>
      <c r="BM437" t="str">
        <f>IF(Table1[[#This Row],[Date]]="","",-Table1[[#This Row],[Amount-1]])</f>
        <v/>
      </c>
      <c r="BO437" t="str">
        <f>IF(Table1[[#This Row],[Transaction Type]]="","",Table1[[#This Row],[Transaction Type]])</f>
        <v/>
      </c>
      <c r="BP437" t="str">
        <f>IF(Table1[[#This Row],[Instrument No.]]="","",Table1[[#This Row],[Instrument No.]])</f>
        <v/>
      </c>
      <c r="BQ437" t="str">
        <f>IF(Table1[[#This Row],[Instrument No.]]="","",Table1[[#This Row],[Amount-2]])</f>
        <v/>
      </c>
      <c r="BR437" t="str">
        <f>IF(Table1[[#This Row],[Instrument date]]="","",TEXT(Table1[[#This Row],[Instrument date]],"yyyymmdd"))</f>
        <v/>
      </c>
      <c r="BU437" s="48"/>
      <c r="BV437" s="48"/>
    </row>
    <row r="438" spans="1:74">
      <c r="A438" s="16">
        <f t="shared" si="6"/>
        <v>433</v>
      </c>
      <c r="B438" s="17"/>
      <c r="C438" s="57"/>
      <c r="D438" s="61"/>
      <c r="E438" s="61"/>
      <c r="F438" s="57"/>
      <c r="G438" s="18"/>
      <c r="H4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8" s="18"/>
      <c r="J438" s="18"/>
      <c r="K438" s="18"/>
      <c r="L438" s="18"/>
      <c r="M438" s="18"/>
      <c r="N438" s="51"/>
      <c r="O438" s="14">
        <f>IF(Table1[[#This Row],[Date]]="",COUNTA(B439:$B$1005),0)</f>
        <v>0</v>
      </c>
      <c r="P438" s="14">
        <f>IF(COUNTA(Table1[[#This Row],[Payments]:[Receipts]])=0,0,(IF(COUNTA(Table1[[#This Row],[Payments]:[Receipts]])&gt;1,1,0)))</f>
        <v>0</v>
      </c>
      <c r="Q438" s="14">
        <f>IF(Table1[[#This Row],[Date]]="",0,IF(AND(Table1[[#This Row],[Date]]&gt;=$Q$2,Table1[[#This Row],[Date]]&lt;=$Q$3),0,1))</f>
        <v>0</v>
      </c>
      <c r="R438" s="14">
        <f>IF(Table1[[#This Row],[Payments]]="",0,IF(ISNUMBER(Table1[[#This Row],[Payments]]),0,1))</f>
        <v>0</v>
      </c>
      <c r="S438" s="14">
        <f>IF(Table1[[#This Row],[Receipts]]="",0,IF(ISNUMBER(Table1[[#This Row],[Receipts]]),0,1))</f>
        <v>0</v>
      </c>
      <c r="T438" s="14">
        <f>IF(LEN(Table1[[#This Row],[Second Ledger]])&gt;0,IF(TYPE(VLOOKUP(Table1[[#This Row],[Second Ledger]],$CZ:$CZ,1,FALSE))=16,1,0),0)</f>
        <v>0</v>
      </c>
      <c r="U438" s="14">
        <f>IF(Table1[[#This Row],[Date]]="",0,IF(Table1[[#This Row],[Voucher Type]]&gt;0,IF(TYPE(VLOOKUP(Table1[[#This Row],[Voucher Type]],Table1[[#All],[Voucher Type Master]],1,FALSE))=16,1,0),0))</f>
        <v>0</v>
      </c>
      <c r="V4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8" s="14">
        <f>IF(LEN(Table1[[#This Row],[Cost Centre]])&gt;0,IF(TYPE(VLOOKUP(Table1[[#This Row],[Cost Centre]],$DA:$DA,1,FALSE))=16,1,0),0)</f>
        <v>0</v>
      </c>
      <c r="X438" s="14">
        <f>Table1[[#This Row],[Payments]]-Table1[[#This Row],[Receipts]]</f>
        <v>0</v>
      </c>
      <c r="Y438" s="14"/>
      <c r="Z438" s="14"/>
      <c r="AA438" s="14"/>
      <c r="AB438" s="13"/>
      <c r="AC438" s="39"/>
      <c r="AD438" s="39"/>
      <c r="AE438" s="39"/>
      <c r="AF438" s="39"/>
      <c r="AG438" s="42"/>
      <c r="AH4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8" t="str">
        <f>IF(Table1[[#This Row],[Date]]="","",TEXT(Table1[[#This Row],[Date]],"yyyymmdd"))</f>
        <v/>
      </c>
      <c r="AJ438" t="str">
        <f>Table1[[#This Row],[Date2]]</f>
        <v/>
      </c>
      <c r="AK438" t="str">
        <f>IF(Table1[[#This Row],[Date]]="","",Table1[[#This Row],[Voucher Type]])</f>
        <v/>
      </c>
      <c r="AL438" t="str">
        <f>IF(Table1[[#This Row],[Date]]="","",Table1[[#This Row],[Voucher No]])</f>
        <v/>
      </c>
      <c r="AM438" t="str">
        <f>IF(Table1[[#This Row],[Date]]="","",Table1[[#This Row],[Narration]])</f>
        <v/>
      </c>
      <c r="AN438" t="str">
        <f>IF(Table1[[#This Row],[Date]]="","","tallytools-voucherentry-adhjadhh-"&amp;$AH$1&amp;ROW())</f>
        <v/>
      </c>
      <c r="AO438" t="str">
        <f>IF(Table1[[#This Row],[Date]]="","",$AH$1)</f>
        <v/>
      </c>
      <c r="AP438"/>
      <c r="AQ438" t="str">
        <f>IF(Table1[[#This Row],[Date]]="","","No")</f>
        <v/>
      </c>
      <c r="AR438" t="str">
        <f>IF(Table1[[#This Row],[Date]]="","",IF(Table1[[#This Row],[Net Amt]]&lt;0,"No","Yes"))</f>
        <v/>
      </c>
      <c r="AS438" t="str">
        <f>IF(Table1[[#This Row],[Date]]="","",Table1[[#This Row],[Second Ledger]])</f>
        <v/>
      </c>
      <c r="AT438" t="str">
        <f>IF(Table1[[#This Row],[Date]]="","",IF(Table1[[#This Row],[DP-1]]="Yes",-(Table1[[#This Row],[Payments]]+Table1[[#This Row],[Receipts]]),Table1[[#This Row],[Payments]]+Table1[[#This Row],[Receipts]]))</f>
        <v/>
      </c>
      <c r="AU438"/>
      <c r="AV438" t="str">
        <f>IF(Table1[[#This Row],[Bill Ref No]]="","",Table1[[#This Row],[Bill Ref No]])</f>
        <v/>
      </c>
      <c r="AW438" t="str">
        <f>IF(Table1[[#This Row],[Bill ref name]]="","","New Ref")</f>
        <v/>
      </c>
      <c r="AX438" t="str">
        <f>IF(Table1[[#This Row],[Bill ref name]]="","",Table1[[#This Row],[Amount-1]])</f>
        <v/>
      </c>
      <c r="AY438"/>
      <c r="AZ438"/>
      <c r="BA438" t="str">
        <f>IF(Table1[[#This Row],[Cost Centre]]="","","Primary Cost Category")</f>
        <v/>
      </c>
      <c r="BB438" t="str">
        <f>IF(Table1[[#This Row],[Cost Centre]]="","",Table1[[#This Row],[DP-1]])</f>
        <v/>
      </c>
      <c r="BC438"/>
      <c r="BD438" t="str">
        <f>IF(Table1[[#This Row],[Cost Centre]]="","",Table1[[#This Row],[Cost Centre]])</f>
        <v/>
      </c>
      <c r="BE438" t="str">
        <f>IF(Table1[[#This Row],[Cost Centre]]="","",Table1[[#This Row],[Amount-1]])</f>
        <v/>
      </c>
      <c r="BF438"/>
      <c r="BG438"/>
      <c r="BH438"/>
      <c r="BI438"/>
      <c r="BJ438" t="str">
        <f>IF(Table1[[#This Row],[Date]]="","","No")</f>
        <v/>
      </c>
      <c r="BK438" t="str">
        <f>IF(Table1[[#This Row],[Date]]="","",IF(Table1[[#This Row],[Net Amt]]&lt;0,"Yes","No"))</f>
        <v/>
      </c>
      <c r="BL438" t="str">
        <f>IF(Table1[[#This Row],[Date]]="","",$C$3)</f>
        <v/>
      </c>
      <c r="BM438" t="str">
        <f>IF(Table1[[#This Row],[Date]]="","",-Table1[[#This Row],[Amount-1]])</f>
        <v/>
      </c>
      <c r="BO438" t="str">
        <f>IF(Table1[[#This Row],[Transaction Type]]="","",Table1[[#This Row],[Transaction Type]])</f>
        <v/>
      </c>
      <c r="BP438" t="str">
        <f>IF(Table1[[#This Row],[Instrument No.]]="","",Table1[[#This Row],[Instrument No.]])</f>
        <v/>
      </c>
      <c r="BQ438" t="str">
        <f>IF(Table1[[#This Row],[Instrument No.]]="","",Table1[[#This Row],[Amount-2]])</f>
        <v/>
      </c>
      <c r="BR438" t="str">
        <f>IF(Table1[[#This Row],[Instrument date]]="","",TEXT(Table1[[#This Row],[Instrument date]],"yyyymmdd"))</f>
        <v/>
      </c>
      <c r="BU438" s="48"/>
      <c r="BV438" s="48"/>
    </row>
    <row r="439" spans="1:74">
      <c r="A439" s="16">
        <f t="shared" si="6"/>
        <v>434</v>
      </c>
      <c r="B439" s="17"/>
      <c r="C439" s="57"/>
      <c r="D439" s="61"/>
      <c r="E439" s="61"/>
      <c r="F439" s="57"/>
      <c r="G439" s="18"/>
      <c r="H4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39" s="18"/>
      <c r="J439" s="18"/>
      <c r="K439" s="18"/>
      <c r="L439" s="18"/>
      <c r="M439" s="18"/>
      <c r="N439" s="51"/>
      <c r="O439" s="14">
        <f>IF(Table1[[#This Row],[Date]]="",COUNTA(B440:$B$1005),0)</f>
        <v>0</v>
      </c>
      <c r="P439" s="14">
        <f>IF(COUNTA(Table1[[#This Row],[Payments]:[Receipts]])=0,0,(IF(COUNTA(Table1[[#This Row],[Payments]:[Receipts]])&gt;1,1,0)))</f>
        <v>0</v>
      </c>
      <c r="Q439" s="14">
        <f>IF(Table1[[#This Row],[Date]]="",0,IF(AND(Table1[[#This Row],[Date]]&gt;=$Q$2,Table1[[#This Row],[Date]]&lt;=$Q$3),0,1))</f>
        <v>0</v>
      </c>
      <c r="R439" s="14">
        <f>IF(Table1[[#This Row],[Payments]]="",0,IF(ISNUMBER(Table1[[#This Row],[Payments]]),0,1))</f>
        <v>0</v>
      </c>
      <c r="S439" s="14">
        <f>IF(Table1[[#This Row],[Receipts]]="",0,IF(ISNUMBER(Table1[[#This Row],[Receipts]]),0,1))</f>
        <v>0</v>
      </c>
      <c r="T439" s="14">
        <f>IF(LEN(Table1[[#This Row],[Second Ledger]])&gt;0,IF(TYPE(VLOOKUP(Table1[[#This Row],[Second Ledger]],$CZ:$CZ,1,FALSE))=16,1,0),0)</f>
        <v>0</v>
      </c>
      <c r="U439" s="14">
        <f>IF(Table1[[#This Row],[Date]]="",0,IF(Table1[[#This Row],[Voucher Type]]&gt;0,IF(TYPE(VLOOKUP(Table1[[#This Row],[Voucher Type]],Table1[[#All],[Voucher Type Master]],1,FALSE))=16,1,0),0))</f>
        <v>0</v>
      </c>
      <c r="V4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39" s="14">
        <f>IF(LEN(Table1[[#This Row],[Cost Centre]])&gt;0,IF(TYPE(VLOOKUP(Table1[[#This Row],[Cost Centre]],$DA:$DA,1,FALSE))=16,1,0),0)</f>
        <v>0</v>
      </c>
      <c r="X439" s="14">
        <f>Table1[[#This Row],[Payments]]-Table1[[#This Row],[Receipts]]</f>
        <v>0</v>
      </c>
      <c r="Y439" s="14"/>
      <c r="Z439" s="14"/>
      <c r="AA439" s="14"/>
      <c r="AB439" s="13"/>
      <c r="AC439" s="39"/>
      <c r="AD439" s="39"/>
      <c r="AE439" s="39"/>
      <c r="AF439" s="39"/>
      <c r="AG439" s="42"/>
      <c r="AH4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39" t="str">
        <f>IF(Table1[[#This Row],[Date]]="","",TEXT(Table1[[#This Row],[Date]],"yyyymmdd"))</f>
        <v/>
      </c>
      <c r="AJ439" t="str">
        <f>Table1[[#This Row],[Date2]]</f>
        <v/>
      </c>
      <c r="AK439" t="str">
        <f>IF(Table1[[#This Row],[Date]]="","",Table1[[#This Row],[Voucher Type]])</f>
        <v/>
      </c>
      <c r="AL439" t="str">
        <f>IF(Table1[[#This Row],[Date]]="","",Table1[[#This Row],[Voucher No]])</f>
        <v/>
      </c>
      <c r="AM439" t="str">
        <f>IF(Table1[[#This Row],[Date]]="","",Table1[[#This Row],[Narration]])</f>
        <v/>
      </c>
      <c r="AN439" t="str">
        <f>IF(Table1[[#This Row],[Date]]="","","tallytools-voucherentry-adhjadhh-"&amp;$AH$1&amp;ROW())</f>
        <v/>
      </c>
      <c r="AO439" t="str">
        <f>IF(Table1[[#This Row],[Date]]="","",$AH$1)</f>
        <v/>
      </c>
      <c r="AP439"/>
      <c r="AQ439" t="str">
        <f>IF(Table1[[#This Row],[Date]]="","","No")</f>
        <v/>
      </c>
      <c r="AR439" t="str">
        <f>IF(Table1[[#This Row],[Date]]="","",IF(Table1[[#This Row],[Net Amt]]&lt;0,"No","Yes"))</f>
        <v/>
      </c>
      <c r="AS439" t="str">
        <f>IF(Table1[[#This Row],[Date]]="","",Table1[[#This Row],[Second Ledger]])</f>
        <v/>
      </c>
      <c r="AT439" t="str">
        <f>IF(Table1[[#This Row],[Date]]="","",IF(Table1[[#This Row],[DP-1]]="Yes",-(Table1[[#This Row],[Payments]]+Table1[[#This Row],[Receipts]]),Table1[[#This Row],[Payments]]+Table1[[#This Row],[Receipts]]))</f>
        <v/>
      </c>
      <c r="AU439"/>
      <c r="AV439" t="str">
        <f>IF(Table1[[#This Row],[Bill Ref No]]="","",Table1[[#This Row],[Bill Ref No]])</f>
        <v/>
      </c>
      <c r="AW439" t="str">
        <f>IF(Table1[[#This Row],[Bill ref name]]="","","New Ref")</f>
        <v/>
      </c>
      <c r="AX439" t="str">
        <f>IF(Table1[[#This Row],[Bill ref name]]="","",Table1[[#This Row],[Amount-1]])</f>
        <v/>
      </c>
      <c r="AY439"/>
      <c r="AZ439"/>
      <c r="BA439" t="str">
        <f>IF(Table1[[#This Row],[Cost Centre]]="","","Primary Cost Category")</f>
        <v/>
      </c>
      <c r="BB439" t="str">
        <f>IF(Table1[[#This Row],[Cost Centre]]="","",Table1[[#This Row],[DP-1]])</f>
        <v/>
      </c>
      <c r="BC439"/>
      <c r="BD439" t="str">
        <f>IF(Table1[[#This Row],[Cost Centre]]="","",Table1[[#This Row],[Cost Centre]])</f>
        <v/>
      </c>
      <c r="BE439" t="str">
        <f>IF(Table1[[#This Row],[Cost Centre]]="","",Table1[[#This Row],[Amount-1]])</f>
        <v/>
      </c>
      <c r="BF439"/>
      <c r="BG439"/>
      <c r="BH439"/>
      <c r="BI439"/>
      <c r="BJ439" t="str">
        <f>IF(Table1[[#This Row],[Date]]="","","No")</f>
        <v/>
      </c>
      <c r="BK439" t="str">
        <f>IF(Table1[[#This Row],[Date]]="","",IF(Table1[[#This Row],[Net Amt]]&lt;0,"Yes","No"))</f>
        <v/>
      </c>
      <c r="BL439" t="str">
        <f>IF(Table1[[#This Row],[Date]]="","",$C$3)</f>
        <v/>
      </c>
      <c r="BM439" t="str">
        <f>IF(Table1[[#This Row],[Date]]="","",-Table1[[#This Row],[Amount-1]])</f>
        <v/>
      </c>
      <c r="BO439" t="str">
        <f>IF(Table1[[#This Row],[Transaction Type]]="","",Table1[[#This Row],[Transaction Type]])</f>
        <v/>
      </c>
      <c r="BP439" t="str">
        <f>IF(Table1[[#This Row],[Instrument No.]]="","",Table1[[#This Row],[Instrument No.]])</f>
        <v/>
      </c>
      <c r="BQ439" t="str">
        <f>IF(Table1[[#This Row],[Instrument No.]]="","",Table1[[#This Row],[Amount-2]])</f>
        <v/>
      </c>
      <c r="BR439" t="str">
        <f>IF(Table1[[#This Row],[Instrument date]]="","",TEXT(Table1[[#This Row],[Instrument date]],"yyyymmdd"))</f>
        <v/>
      </c>
      <c r="BU439" s="48"/>
      <c r="BV439" s="48"/>
    </row>
    <row r="440" spans="1:74">
      <c r="A440" s="16">
        <f t="shared" si="6"/>
        <v>435</v>
      </c>
      <c r="B440" s="17"/>
      <c r="C440" s="57"/>
      <c r="D440" s="61"/>
      <c r="E440" s="61"/>
      <c r="F440" s="57"/>
      <c r="G440" s="18"/>
      <c r="H4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0" s="18"/>
      <c r="J440" s="18"/>
      <c r="K440" s="18"/>
      <c r="L440" s="18"/>
      <c r="M440" s="18"/>
      <c r="N440" s="51"/>
      <c r="O440" s="14">
        <f>IF(Table1[[#This Row],[Date]]="",COUNTA(B441:$B$1005),0)</f>
        <v>0</v>
      </c>
      <c r="P440" s="14">
        <f>IF(COUNTA(Table1[[#This Row],[Payments]:[Receipts]])=0,0,(IF(COUNTA(Table1[[#This Row],[Payments]:[Receipts]])&gt;1,1,0)))</f>
        <v>0</v>
      </c>
      <c r="Q440" s="14">
        <f>IF(Table1[[#This Row],[Date]]="",0,IF(AND(Table1[[#This Row],[Date]]&gt;=$Q$2,Table1[[#This Row],[Date]]&lt;=$Q$3),0,1))</f>
        <v>0</v>
      </c>
      <c r="R440" s="14">
        <f>IF(Table1[[#This Row],[Payments]]="",0,IF(ISNUMBER(Table1[[#This Row],[Payments]]),0,1))</f>
        <v>0</v>
      </c>
      <c r="S440" s="14">
        <f>IF(Table1[[#This Row],[Receipts]]="",0,IF(ISNUMBER(Table1[[#This Row],[Receipts]]),0,1))</f>
        <v>0</v>
      </c>
      <c r="T440" s="14">
        <f>IF(LEN(Table1[[#This Row],[Second Ledger]])&gt;0,IF(TYPE(VLOOKUP(Table1[[#This Row],[Second Ledger]],$CZ:$CZ,1,FALSE))=16,1,0),0)</f>
        <v>0</v>
      </c>
      <c r="U440" s="14">
        <f>IF(Table1[[#This Row],[Date]]="",0,IF(Table1[[#This Row],[Voucher Type]]&gt;0,IF(TYPE(VLOOKUP(Table1[[#This Row],[Voucher Type]],Table1[[#All],[Voucher Type Master]],1,FALSE))=16,1,0),0))</f>
        <v>0</v>
      </c>
      <c r="V4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0" s="14">
        <f>IF(LEN(Table1[[#This Row],[Cost Centre]])&gt;0,IF(TYPE(VLOOKUP(Table1[[#This Row],[Cost Centre]],$DA:$DA,1,FALSE))=16,1,0),0)</f>
        <v>0</v>
      </c>
      <c r="X440" s="14">
        <f>Table1[[#This Row],[Payments]]-Table1[[#This Row],[Receipts]]</f>
        <v>0</v>
      </c>
      <c r="Y440" s="14"/>
      <c r="Z440" s="14"/>
      <c r="AA440" s="14"/>
      <c r="AB440" s="13"/>
      <c r="AC440" s="39"/>
      <c r="AD440" s="39"/>
      <c r="AE440" s="39"/>
      <c r="AF440" s="39"/>
      <c r="AG440" s="42"/>
      <c r="AH4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0" t="str">
        <f>IF(Table1[[#This Row],[Date]]="","",TEXT(Table1[[#This Row],[Date]],"yyyymmdd"))</f>
        <v/>
      </c>
      <c r="AJ440" t="str">
        <f>Table1[[#This Row],[Date2]]</f>
        <v/>
      </c>
      <c r="AK440" t="str">
        <f>IF(Table1[[#This Row],[Date]]="","",Table1[[#This Row],[Voucher Type]])</f>
        <v/>
      </c>
      <c r="AL440" t="str">
        <f>IF(Table1[[#This Row],[Date]]="","",Table1[[#This Row],[Voucher No]])</f>
        <v/>
      </c>
      <c r="AM440" t="str">
        <f>IF(Table1[[#This Row],[Date]]="","",Table1[[#This Row],[Narration]])</f>
        <v/>
      </c>
      <c r="AN440" t="str">
        <f>IF(Table1[[#This Row],[Date]]="","","tallytools-voucherentry-adhjadhh-"&amp;$AH$1&amp;ROW())</f>
        <v/>
      </c>
      <c r="AO440" t="str">
        <f>IF(Table1[[#This Row],[Date]]="","",$AH$1)</f>
        <v/>
      </c>
      <c r="AP440"/>
      <c r="AQ440" t="str">
        <f>IF(Table1[[#This Row],[Date]]="","","No")</f>
        <v/>
      </c>
      <c r="AR440" t="str">
        <f>IF(Table1[[#This Row],[Date]]="","",IF(Table1[[#This Row],[Net Amt]]&lt;0,"No","Yes"))</f>
        <v/>
      </c>
      <c r="AS440" t="str">
        <f>IF(Table1[[#This Row],[Date]]="","",Table1[[#This Row],[Second Ledger]])</f>
        <v/>
      </c>
      <c r="AT440" t="str">
        <f>IF(Table1[[#This Row],[Date]]="","",IF(Table1[[#This Row],[DP-1]]="Yes",-(Table1[[#This Row],[Payments]]+Table1[[#This Row],[Receipts]]),Table1[[#This Row],[Payments]]+Table1[[#This Row],[Receipts]]))</f>
        <v/>
      </c>
      <c r="AU440"/>
      <c r="AV440" t="str">
        <f>IF(Table1[[#This Row],[Bill Ref No]]="","",Table1[[#This Row],[Bill Ref No]])</f>
        <v/>
      </c>
      <c r="AW440" t="str">
        <f>IF(Table1[[#This Row],[Bill ref name]]="","","New Ref")</f>
        <v/>
      </c>
      <c r="AX440" t="str">
        <f>IF(Table1[[#This Row],[Bill ref name]]="","",Table1[[#This Row],[Amount-1]])</f>
        <v/>
      </c>
      <c r="AY440"/>
      <c r="AZ440"/>
      <c r="BA440" t="str">
        <f>IF(Table1[[#This Row],[Cost Centre]]="","","Primary Cost Category")</f>
        <v/>
      </c>
      <c r="BB440" t="str">
        <f>IF(Table1[[#This Row],[Cost Centre]]="","",Table1[[#This Row],[DP-1]])</f>
        <v/>
      </c>
      <c r="BC440"/>
      <c r="BD440" t="str">
        <f>IF(Table1[[#This Row],[Cost Centre]]="","",Table1[[#This Row],[Cost Centre]])</f>
        <v/>
      </c>
      <c r="BE440" t="str">
        <f>IF(Table1[[#This Row],[Cost Centre]]="","",Table1[[#This Row],[Amount-1]])</f>
        <v/>
      </c>
      <c r="BF440"/>
      <c r="BG440"/>
      <c r="BH440"/>
      <c r="BI440"/>
      <c r="BJ440" t="str">
        <f>IF(Table1[[#This Row],[Date]]="","","No")</f>
        <v/>
      </c>
      <c r="BK440" t="str">
        <f>IF(Table1[[#This Row],[Date]]="","",IF(Table1[[#This Row],[Net Amt]]&lt;0,"Yes","No"))</f>
        <v/>
      </c>
      <c r="BL440" t="str">
        <f>IF(Table1[[#This Row],[Date]]="","",$C$3)</f>
        <v/>
      </c>
      <c r="BM440" t="str">
        <f>IF(Table1[[#This Row],[Date]]="","",-Table1[[#This Row],[Amount-1]])</f>
        <v/>
      </c>
      <c r="BO440" t="str">
        <f>IF(Table1[[#This Row],[Transaction Type]]="","",Table1[[#This Row],[Transaction Type]])</f>
        <v/>
      </c>
      <c r="BP440" t="str">
        <f>IF(Table1[[#This Row],[Instrument No.]]="","",Table1[[#This Row],[Instrument No.]])</f>
        <v/>
      </c>
      <c r="BQ440" t="str">
        <f>IF(Table1[[#This Row],[Instrument No.]]="","",Table1[[#This Row],[Amount-2]])</f>
        <v/>
      </c>
      <c r="BR440" t="str">
        <f>IF(Table1[[#This Row],[Instrument date]]="","",TEXT(Table1[[#This Row],[Instrument date]],"yyyymmdd"))</f>
        <v/>
      </c>
      <c r="BU440" s="48"/>
      <c r="BV440" s="48"/>
    </row>
    <row r="441" spans="1:74">
      <c r="A441" s="16">
        <f t="shared" si="6"/>
        <v>436</v>
      </c>
      <c r="B441" s="17"/>
      <c r="C441" s="57"/>
      <c r="D441" s="61"/>
      <c r="E441" s="61"/>
      <c r="F441" s="57"/>
      <c r="G441" s="18"/>
      <c r="H4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1" s="18"/>
      <c r="J441" s="18"/>
      <c r="K441" s="18"/>
      <c r="L441" s="18"/>
      <c r="M441" s="18"/>
      <c r="N441" s="51"/>
      <c r="O441" s="14">
        <f>IF(Table1[[#This Row],[Date]]="",COUNTA(B442:$B$1005),0)</f>
        <v>0</v>
      </c>
      <c r="P441" s="14">
        <f>IF(COUNTA(Table1[[#This Row],[Payments]:[Receipts]])=0,0,(IF(COUNTA(Table1[[#This Row],[Payments]:[Receipts]])&gt;1,1,0)))</f>
        <v>0</v>
      </c>
      <c r="Q441" s="14">
        <f>IF(Table1[[#This Row],[Date]]="",0,IF(AND(Table1[[#This Row],[Date]]&gt;=$Q$2,Table1[[#This Row],[Date]]&lt;=$Q$3),0,1))</f>
        <v>0</v>
      </c>
      <c r="R441" s="14">
        <f>IF(Table1[[#This Row],[Payments]]="",0,IF(ISNUMBER(Table1[[#This Row],[Payments]]),0,1))</f>
        <v>0</v>
      </c>
      <c r="S441" s="14">
        <f>IF(Table1[[#This Row],[Receipts]]="",0,IF(ISNUMBER(Table1[[#This Row],[Receipts]]),0,1))</f>
        <v>0</v>
      </c>
      <c r="T441" s="14">
        <f>IF(LEN(Table1[[#This Row],[Second Ledger]])&gt;0,IF(TYPE(VLOOKUP(Table1[[#This Row],[Second Ledger]],$CZ:$CZ,1,FALSE))=16,1,0),0)</f>
        <v>0</v>
      </c>
      <c r="U441" s="14">
        <f>IF(Table1[[#This Row],[Date]]="",0,IF(Table1[[#This Row],[Voucher Type]]&gt;0,IF(TYPE(VLOOKUP(Table1[[#This Row],[Voucher Type]],Table1[[#All],[Voucher Type Master]],1,FALSE))=16,1,0),0))</f>
        <v>0</v>
      </c>
      <c r="V4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1" s="14">
        <f>IF(LEN(Table1[[#This Row],[Cost Centre]])&gt;0,IF(TYPE(VLOOKUP(Table1[[#This Row],[Cost Centre]],$DA:$DA,1,FALSE))=16,1,0),0)</f>
        <v>0</v>
      </c>
      <c r="X441" s="14">
        <f>Table1[[#This Row],[Payments]]-Table1[[#This Row],[Receipts]]</f>
        <v>0</v>
      </c>
      <c r="Y441" s="14"/>
      <c r="Z441" s="14"/>
      <c r="AA441" s="14"/>
      <c r="AB441" s="13"/>
      <c r="AC441" s="39"/>
      <c r="AD441" s="39"/>
      <c r="AE441" s="39"/>
      <c r="AF441" s="39"/>
      <c r="AG441" s="42"/>
      <c r="AH4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1" t="str">
        <f>IF(Table1[[#This Row],[Date]]="","",TEXT(Table1[[#This Row],[Date]],"yyyymmdd"))</f>
        <v/>
      </c>
      <c r="AJ441" t="str">
        <f>Table1[[#This Row],[Date2]]</f>
        <v/>
      </c>
      <c r="AK441" t="str">
        <f>IF(Table1[[#This Row],[Date]]="","",Table1[[#This Row],[Voucher Type]])</f>
        <v/>
      </c>
      <c r="AL441" t="str">
        <f>IF(Table1[[#This Row],[Date]]="","",Table1[[#This Row],[Voucher No]])</f>
        <v/>
      </c>
      <c r="AM441" t="str">
        <f>IF(Table1[[#This Row],[Date]]="","",Table1[[#This Row],[Narration]])</f>
        <v/>
      </c>
      <c r="AN441" t="str">
        <f>IF(Table1[[#This Row],[Date]]="","","tallytools-voucherentry-adhjadhh-"&amp;$AH$1&amp;ROW())</f>
        <v/>
      </c>
      <c r="AO441" t="str">
        <f>IF(Table1[[#This Row],[Date]]="","",$AH$1)</f>
        <v/>
      </c>
      <c r="AP441"/>
      <c r="AQ441" t="str">
        <f>IF(Table1[[#This Row],[Date]]="","","No")</f>
        <v/>
      </c>
      <c r="AR441" t="str">
        <f>IF(Table1[[#This Row],[Date]]="","",IF(Table1[[#This Row],[Net Amt]]&lt;0,"No","Yes"))</f>
        <v/>
      </c>
      <c r="AS441" t="str">
        <f>IF(Table1[[#This Row],[Date]]="","",Table1[[#This Row],[Second Ledger]])</f>
        <v/>
      </c>
      <c r="AT441" t="str">
        <f>IF(Table1[[#This Row],[Date]]="","",IF(Table1[[#This Row],[DP-1]]="Yes",-(Table1[[#This Row],[Payments]]+Table1[[#This Row],[Receipts]]),Table1[[#This Row],[Payments]]+Table1[[#This Row],[Receipts]]))</f>
        <v/>
      </c>
      <c r="AU441"/>
      <c r="AV441" t="str">
        <f>IF(Table1[[#This Row],[Bill Ref No]]="","",Table1[[#This Row],[Bill Ref No]])</f>
        <v/>
      </c>
      <c r="AW441" t="str">
        <f>IF(Table1[[#This Row],[Bill ref name]]="","","New Ref")</f>
        <v/>
      </c>
      <c r="AX441" t="str">
        <f>IF(Table1[[#This Row],[Bill ref name]]="","",Table1[[#This Row],[Amount-1]])</f>
        <v/>
      </c>
      <c r="AY441"/>
      <c r="AZ441"/>
      <c r="BA441" t="str">
        <f>IF(Table1[[#This Row],[Cost Centre]]="","","Primary Cost Category")</f>
        <v/>
      </c>
      <c r="BB441" t="str">
        <f>IF(Table1[[#This Row],[Cost Centre]]="","",Table1[[#This Row],[DP-1]])</f>
        <v/>
      </c>
      <c r="BC441"/>
      <c r="BD441" t="str">
        <f>IF(Table1[[#This Row],[Cost Centre]]="","",Table1[[#This Row],[Cost Centre]])</f>
        <v/>
      </c>
      <c r="BE441" t="str">
        <f>IF(Table1[[#This Row],[Cost Centre]]="","",Table1[[#This Row],[Amount-1]])</f>
        <v/>
      </c>
      <c r="BF441"/>
      <c r="BG441"/>
      <c r="BH441"/>
      <c r="BI441"/>
      <c r="BJ441" t="str">
        <f>IF(Table1[[#This Row],[Date]]="","","No")</f>
        <v/>
      </c>
      <c r="BK441" t="str">
        <f>IF(Table1[[#This Row],[Date]]="","",IF(Table1[[#This Row],[Net Amt]]&lt;0,"Yes","No"))</f>
        <v/>
      </c>
      <c r="BL441" t="str">
        <f>IF(Table1[[#This Row],[Date]]="","",$C$3)</f>
        <v/>
      </c>
      <c r="BM441" t="str">
        <f>IF(Table1[[#This Row],[Date]]="","",-Table1[[#This Row],[Amount-1]])</f>
        <v/>
      </c>
      <c r="BO441" t="str">
        <f>IF(Table1[[#This Row],[Transaction Type]]="","",Table1[[#This Row],[Transaction Type]])</f>
        <v/>
      </c>
      <c r="BP441" t="str">
        <f>IF(Table1[[#This Row],[Instrument No.]]="","",Table1[[#This Row],[Instrument No.]])</f>
        <v/>
      </c>
      <c r="BQ441" t="str">
        <f>IF(Table1[[#This Row],[Instrument No.]]="","",Table1[[#This Row],[Amount-2]])</f>
        <v/>
      </c>
      <c r="BR441" t="str">
        <f>IF(Table1[[#This Row],[Instrument date]]="","",TEXT(Table1[[#This Row],[Instrument date]],"yyyymmdd"))</f>
        <v/>
      </c>
      <c r="BU441" s="48"/>
      <c r="BV441" s="48"/>
    </row>
    <row r="442" spans="1:74">
      <c r="A442" s="16">
        <f t="shared" si="6"/>
        <v>437</v>
      </c>
      <c r="B442" s="17"/>
      <c r="C442" s="57"/>
      <c r="D442" s="61"/>
      <c r="E442" s="61"/>
      <c r="F442" s="57"/>
      <c r="G442" s="18"/>
      <c r="H4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2" s="18"/>
      <c r="J442" s="18"/>
      <c r="K442" s="18"/>
      <c r="L442" s="18"/>
      <c r="M442" s="18"/>
      <c r="N442" s="51"/>
      <c r="O442" s="14">
        <f>IF(Table1[[#This Row],[Date]]="",COUNTA(B443:$B$1005),0)</f>
        <v>0</v>
      </c>
      <c r="P442" s="14">
        <f>IF(COUNTA(Table1[[#This Row],[Payments]:[Receipts]])=0,0,(IF(COUNTA(Table1[[#This Row],[Payments]:[Receipts]])&gt;1,1,0)))</f>
        <v>0</v>
      </c>
      <c r="Q442" s="14">
        <f>IF(Table1[[#This Row],[Date]]="",0,IF(AND(Table1[[#This Row],[Date]]&gt;=$Q$2,Table1[[#This Row],[Date]]&lt;=$Q$3),0,1))</f>
        <v>0</v>
      </c>
      <c r="R442" s="14">
        <f>IF(Table1[[#This Row],[Payments]]="",0,IF(ISNUMBER(Table1[[#This Row],[Payments]]),0,1))</f>
        <v>0</v>
      </c>
      <c r="S442" s="14">
        <f>IF(Table1[[#This Row],[Receipts]]="",0,IF(ISNUMBER(Table1[[#This Row],[Receipts]]),0,1))</f>
        <v>0</v>
      </c>
      <c r="T442" s="14">
        <f>IF(LEN(Table1[[#This Row],[Second Ledger]])&gt;0,IF(TYPE(VLOOKUP(Table1[[#This Row],[Second Ledger]],$CZ:$CZ,1,FALSE))=16,1,0),0)</f>
        <v>0</v>
      </c>
      <c r="U442" s="14">
        <f>IF(Table1[[#This Row],[Date]]="",0,IF(Table1[[#This Row],[Voucher Type]]&gt;0,IF(TYPE(VLOOKUP(Table1[[#This Row],[Voucher Type]],Table1[[#All],[Voucher Type Master]],1,FALSE))=16,1,0),0))</f>
        <v>0</v>
      </c>
      <c r="V4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2" s="14">
        <f>IF(LEN(Table1[[#This Row],[Cost Centre]])&gt;0,IF(TYPE(VLOOKUP(Table1[[#This Row],[Cost Centre]],$DA:$DA,1,FALSE))=16,1,0),0)</f>
        <v>0</v>
      </c>
      <c r="X442" s="14">
        <f>Table1[[#This Row],[Payments]]-Table1[[#This Row],[Receipts]]</f>
        <v>0</v>
      </c>
      <c r="Y442" s="14"/>
      <c r="Z442" s="14"/>
      <c r="AA442" s="14"/>
      <c r="AB442" s="13"/>
      <c r="AC442" s="39"/>
      <c r="AD442" s="39"/>
      <c r="AE442" s="39"/>
      <c r="AF442" s="39"/>
      <c r="AG442" s="42"/>
      <c r="AH4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2" t="str">
        <f>IF(Table1[[#This Row],[Date]]="","",TEXT(Table1[[#This Row],[Date]],"yyyymmdd"))</f>
        <v/>
      </c>
      <c r="AJ442" t="str">
        <f>Table1[[#This Row],[Date2]]</f>
        <v/>
      </c>
      <c r="AK442" t="str">
        <f>IF(Table1[[#This Row],[Date]]="","",Table1[[#This Row],[Voucher Type]])</f>
        <v/>
      </c>
      <c r="AL442" t="str">
        <f>IF(Table1[[#This Row],[Date]]="","",Table1[[#This Row],[Voucher No]])</f>
        <v/>
      </c>
      <c r="AM442" t="str">
        <f>IF(Table1[[#This Row],[Date]]="","",Table1[[#This Row],[Narration]])</f>
        <v/>
      </c>
      <c r="AN442" t="str">
        <f>IF(Table1[[#This Row],[Date]]="","","tallytools-voucherentry-adhjadhh-"&amp;$AH$1&amp;ROW())</f>
        <v/>
      </c>
      <c r="AO442" t="str">
        <f>IF(Table1[[#This Row],[Date]]="","",$AH$1)</f>
        <v/>
      </c>
      <c r="AP442"/>
      <c r="AQ442" t="str">
        <f>IF(Table1[[#This Row],[Date]]="","","No")</f>
        <v/>
      </c>
      <c r="AR442" t="str">
        <f>IF(Table1[[#This Row],[Date]]="","",IF(Table1[[#This Row],[Net Amt]]&lt;0,"No","Yes"))</f>
        <v/>
      </c>
      <c r="AS442" t="str">
        <f>IF(Table1[[#This Row],[Date]]="","",Table1[[#This Row],[Second Ledger]])</f>
        <v/>
      </c>
      <c r="AT442" t="str">
        <f>IF(Table1[[#This Row],[Date]]="","",IF(Table1[[#This Row],[DP-1]]="Yes",-(Table1[[#This Row],[Payments]]+Table1[[#This Row],[Receipts]]),Table1[[#This Row],[Payments]]+Table1[[#This Row],[Receipts]]))</f>
        <v/>
      </c>
      <c r="AU442"/>
      <c r="AV442" t="str">
        <f>IF(Table1[[#This Row],[Bill Ref No]]="","",Table1[[#This Row],[Bill Ref No]])</f>
        <v/>
      </c>
      <c r="AW442" t="str">
        <f>IF(Table1[[#This Row],[Bill ref name]]="","","New Ref")</f>
        <v/>
      </c>
      <c r="AX442" t="str">
        <f>IF(Table1[[#This Row],[Bill ref name]]="","",Table1[[#This Row],[Amount-1]])</f>
        <v/>
      </c>
      <c r="AY442"/>
      <c r="AZ442"/>
      <c r="BA442" t="str">
        <f>IF(Table1[[#This Row],[Cost Centre]]="","","Primary Cost Category")</f>
        <v/>
      </c>
      <c r="BB442" t="str">
        <f>IF(Table1[[#This Row],[Cost Centre]]="","",Table1[[#This Row],[DP-1]])</f>
        <v/>
      </c>
      <c r="BC442"/>
      <c r="BD442" t="str">
        <f>IF(Table1[[#This Row],[Cost Centre]]="","",Table1[[#This Row],[Cost Centre]])</f>
        <v/>
      </c>
      <c r="BE442" t="str">
        <f>IF(Table1[[#This Row],[Cost Centre]]="","",Table1[[#This Row],[Amount-1]])</f>
        <v/>
      </c>
      <c r="BF442"/>
      <c r="BG442"/>
      <c r="BH442"/>
      <c r="BI442"/>
      <c r="BJ442" t="str">
        <f>IF(Table1[[#This Row],[Date]]="","","No")</f>
        <v/>
      </c>
      <c r="BK442" t="str">
        <f>IF(Table1[[#This Row],[Date]]="","",IF(Table1[[#This Row],[Net Amt]]&lt;0,"Yes","No"))</f>
        <v/>
      </c>
      <c r="BL442" t="str">
        <f>IF(Table1[[#This Row],[Date]]="","",$C$3)</f>
        <v/>
      </c>
      <c r="BM442" t="str">
        <f>IF(Table1[[#This Row],[Date]]="","",-Table1[[#This Row],[Amount-1]])</f>
        <v/>
      </c>
      <c r="BO442" t="str">
        <f>IF(Table1[[#This Row],[Transaction Type]]="","",Table1[[#This Row],[Transaction Type]])</f>
        <v/>
      </c>
      <c r="BP442" t="str">
        <f>IF(Table1[[#This Row],[Instrument No.]]="","",Table1[[#This Row],[Instrument No.]])</f>
        <v/>
      </c>
      <c r="BQ442" t="str">
        <f>IF(Table1[[#This Row],[Instrument No.]]="","",Table1[[#This Row],[Amount-2]])</f>
        <v/>
      </c>
      <c r="BR442" t="str">
        <f>IF(Table1[[#This Row],[Instrument date]]="","",TEXT(Table1[[#This Row],[Instrument date]],"yyyymmdd"))</f>
        <v/>
      </c>
      <c r="BU442" s="48"/>
      <c r="BV442" s="48"/>
    </row>
    <row r="443" spans="1:74">
      <c r="A443" s="16">
        <f t="shared" si="6"/>
        <v>438</v>
      </c>
      <c r="B443" s="17"/>
      <c r="C443" s="57"/>
      <c r="D443" s="61"/>
      <c r="E443" s="61"/>
      <c r="F443" s="57"/>
      <c r="G443" s="18"/>
      <c r="H4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3" s="18"/>
      <c r="J443" s="18"/>
      <c r="K443" s="18"/>
      <c r="L443" s="18"/>
      <c r="M443" s="18"/>
      <c r="N443" s="51"/>
      <c r="O443" s="14">
        <f>IF(Table1[[#This Row],[Date]]="",COUNTA(B444:$B$1005),0)</f>
        <v>0</v>
      </c>
      <c r="P443" s="14">
        <f>IF(COUNTA(Table1[[#This Row],[Payments]:[Receipts]])=0,0,(IF(COUNTA(Table1[[#This Row],[Payments]:[Receipts]])&gt;1,1,0)))</f>
        <v>0</v>
      </c>
      <c r="Q443" s="14">
        <f>IF(Table1[[#This Row],[Date]]="",0,IF(AND(Table1[[#This Row],[Date]]&gt;=$Q$2,Table1[[#This Row],[Date]]&lt;=$Q$3),0,1))</f>
        <v>0</v>
      </c>
      <c r="R443" s="14">
        <f>IF(Table1[[#This Row],[Payments]]="",0,IF(ISNUMBER(Table1[[#This Row],[Payments]]),0,1))</f>
        <v>0</v>
      </c>
      <c r="S443" s="14">
        <f>IF(Table1[[#This Row],[Receipts]]="",0,IF(ISNUMBER(Table1[[#This Row],[Receipts]]),0,1))</f>
        <v>0</v>
      </c>
      <c r="T443" s="14">
        <f>IF(LEN(Table1[[#This Row],[Second Ledger]])&gt;0,IF(TYPE(VLOOKUP(Table1[[#This Row],[Second Ledger]],$CZ:$CZ,1,FALSE))=16,1,0),0)</f>
        <v>0</v>
      </c>
      <c r="U443" s="14">
        <f>IF(Table1[[#This Row],[Date]]="",0,IF(Table1[[#This Row],[Voucher Type]]&gt;0,IF(TYPE(VLOOKUP(Table1[[#This Row],[Voucher Type]],Table1[[#All],[Voucher Type Master]],1,FALSE))=16,1,0),0))</f>
        <v>0</v>
      </c>
      <c r="V4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3" s="14">
        <f>IF(LEN(Table1[[#This Row],[Cost Centre]])&gt;0,IF(TYPE(VLOOKUP(Table1[[#This Row],[Cost Centre]],$DA:$DA,1,FALSE))=16,1,0),0)</f>
        <v>0</v>
      </c>
      <c r="X443" s="14">
        <f>Table1[[#This Row],[Payments]]-Table1[[#This Row],[Receipts]]</f>
        <v>0</v>
      </c>
      <c r="Y443" s="14"/>
      <c r="Z443" s="14"/>
      <c r="AA443" s="14"/>
      <c r="AB443" s="13"/>
      <c r="AC443" s="39"/>
      <c r="AD443" s="39"/>
      <c r="AE443" s="39"/>
      <c r="AF443" s="39"/>
      <c r="AG443" s="42"/>
      <c r="AH4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3" t="str">
        <f>IF(Table1[[#This Row],[Date]]="","",TEXT(Table1[[#This Row],[Date]],"yyyymmdd"))</f>
        <v/>
      </c>
      <c r="AJ443" t="str">
        <f>Table1[[#This Row],[Date2]]</f>
        <v/>
      </c>
      <c r="AK443" t="str">
        <f>IF(Table1[[#This Row],[Date]]="","",Table1[[#This Row],[Voucher Type]])</f>
        <v/>
      </c>
      <c r="AL443" t="str">
        <f>IF(Table1[[#This Row],[Date]]="","",Table1[[#This Row],[Voucher No]])</f>
        <v/>
      </c>
      <c r="AM443" t="str">
        <f>IF(Table1[[#This Row],[Date]]="","",Table1[[#This Row],[Narration]])</f>
        <v/>
      </c>
      <c r="AN443" t="str">
        <f>IF(Table1[[#This Row],[Date]]="","","tallytools-voucherentry-adhjadhh-"&amp;$AH$1&amp;ROW())</f>
        <v/>
      </c>
      <c r="AO443" t="str">
        <f>IF(Table1[[#This Row],[Date]]="","",$AH$1)</f>
        <v/>
      </c>
      <c r="AP443"/>
      <c r="AQ443" t="str">
        <f>IF(Table1[[#This Row],[Date]]="","","No")</f>
        <v/>
      </c>
      <c r="AR443" t="str">
        <f>IF(Table1[[#This Row],[Date]]="","",IF(Table1[[#This Row],[Net Amt]]&lt;0,"No","Yes"))</f>
        <v/>
      </c>
      <c r="AS443" t="str">
        <f>IF(Table1[[#This Row],[Date]]="","",Table1[[#This Row],[Second Ledger]])</f>
        <v/>
      </c>
      <c r="AT443" t="str">
        <f>IF(Table1[[#This Row],[Date]]="","",IF(Table1[[#This Row],[DP-1]]="Yes",-(Table1[[#This Row],[Payments]]+Table1[[#This Row],[Receipts]]),Table1[[#This Row],[Payments]]+Table1[[#This Row],[Receipts]]))</f>
        <v/>
      </c>
      <c r="AU443"/>
      <c r="AV443" t="str">
        <f>IF(Table1[[#This Row],[Bill Ref No]]="","",Table1[[#This Row],[Bill Ref No]])</f>
        <v/>
      </c>
      <c r="AW443" t="str">
        <f>IF(Table1[[#This Row],[Bill ref name]]="","","New Ref")</f>
        <v/>
      </c>
      <c r="AX443" t="str">
        <f>IF(Table1[[#This Row],[Bill ref name]]="","",Table1[[#This Row],[Amount-1]])</f>
        <v/>
      </c>
      <c r="AY443"/>
      <c r="AZ443"/>
      <c r="BA443" t="str">
        <f>IF(Table1[[#This Row],[Cost Centre]]="","","Primary Cost Category")</f>
        <v/>
      </c>
      <c r="BB443" t="str">
        <f>IF(Table1[[#This Row],[Cost Centre]]="","",Table1[[#This Row],[DP-1]])</f>
        <v/>
      </c>
      <c r="BC443"/>
      <c r="BD443" t="str">
        <f>IF(Table1[[#This Row],[Cost Centre]]="","",Table1[[#This Row],[Cost Centre]])</f>
        <v/>
      </c>
      <c r="BE443" t="str">
        <f>IF(Table1[[#This Row],[Cost Centre]]="","",Table1[[#This Row],[Amount-1]])</f>
        <v/>
      </c>
      <c r="BF443"/>
      <c r="BG443"/>
      <c r="BH443"/>
      <c r="BI443"/>
      <c r="BJ443" t="str">
        <f>IF(Table1[[#This Row],[Date]]="","","No")</f>
        <v/>
      </c>
      <c r="BK443" t="str">
        <f>IF(Table1[[#This Row],[Date]]="","",IF(Table1[[#This Row],[Net Amt]]&lt;0,"Yes","No"))</f>
        <v/>
      </c>
      <c r="BL443" t="str">
        <f>IF(Table1[[#This Row],[Date]]="","",$C$3)</f>
        <v/>
      </c>
      <c r="BM443" t="str">
        <f>IF(Table1[[#This Row],[Date]]="","",-Table1[[#This Row],[Amount-1]])</f>
        <v/>
      </c>
      <c r="BO443" t="str">
        <f>IF(Table1[[#This Row],[Transaction Type]]="","",Table1[[#This Row],[Transaction Type]])</f>
        <v/>
      </c>
      <c r="BP443" t="str">
        <f>IF(Table1[[#This Row],[Instrument No.]]="","",Table1[[#This Row],[Instrument No.]])</f>
        <v/>
      </c>
      <c r="BQ443" t="str">
        <f>IF(Table1[[#This Row],[Instrument No.]]="","",Table1[[#This Row],[Amount-2]])</f>
        <v/>
      </c>
      <c r="BR443" t="str">
        <f>IF(Table1[[#This Row],[Instrument date]]="","",TEXT(Table1[[#This Row],[Instrument date]],"yyyymmdd"))</f>
        <v/>
      </c>
      <c r="BU443" s="48"/>
      <c r="BV443" s="48"/>
    </row>
    <row r="444" spans="1:74">
      <c r="A444" s="16">
        <f t="shared" si="6"/>
        <v>439</v>
      </c>
      <c r="B444" s="17"/>
      <c r="C444" s="57"/>
      <c r="D444" s="61"/>
      <c r="E444" s="61"/>
      <c r="F444" s="57"/>
      <c r="G444" s="18"/>
      <c r="H4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4" s="18"/>
      <c r="J444" s="18"/>
      <c r="K444" s="18"/>
      <c r="L444" s="18"/>
      <c r="M444" s="18"/>
      <c r="N444" s="51"/>
      <c r="O444" s="14">
        <f>IF(Table1[[#This Row],[Date]]="",COUNTA(B445:$B$1005),0)</f>
        <v>0</v>
      </c>
      <c r="P444" s="14">
        <f>IF(COUNTA(Table1[[#This Row],[Payments]:[Receipts]])=0,0,(IF(COUNTA(Table1[[#This Row],[Payments]:[Receipts]])&gt;1,1,0)))</f>
        <v>0</v>
      </c>
      <c r="Q444" s="14">
        <f>IF(Table1[[#This Row],[Date]]="",0,IF(AND(Table1[[#This Row],[Date]]&gt;=$Q$2,Table1[[#This Row],[Date]]&lt;=$Q$3),0,1))</f>
        <v>0</v>
      </c>
      <c r="R444" s="14">
        <f>IF(Table1[[#This Row],[Payments]]="",0,IF(ISNUMBER(Table1[[#This Row],[Payments]]),0,1))</f>
        <v>0</v>
      </c>
      <c r="S444" s="14">
        <f>IF(Table1[[#This Row],[Receipts]]="",0,IF(ISNUMBER(Table1[[#This Row],[Receipts]]),0,1))</f>
        <v>0</v>
      </c>
      <c r="T444" s="14">
        <f>IF(LEN(Table1[[#This Row],[Second Ledger]])&gt;0,IF(TYPE(VLOOKUP(Table1[[#This Row],[Second Ledger]],$CZ:$CZ,1,FALSE))=16,1,0),0)</f>
        <v>0</v>
      </c>
      <c r="U444" s="14">
        <f>IF(Table1[[#This Row],[Date]]="",0,IF(Table1[[#This Row],[Voucher Type]]&gt;0,IF(TYPE(VLOOKUP(Table1[[#This Row],[Voucher Type]],Table1[[#All],[Voucher Type Master]],1,FALSE))=16,1,0),0))</f>
        <v>0</v>
      </c>
      <c r="V4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4" s="14">
        <f>IF(LEN(Table1[[#This Row],[Cost Centre]])&gt;0,IF(TYPE(VLOOKUP(Table1[[#This Row],[Cost Centre]],$DA:$DA,1,FALSE))=16,1,0),0)</f>
        <v>0</v>
      </c>
      <c r="X444" s="14">
        <f>Table1[[#This Row],[Payments]]-Table1[[#This Row],[Receipts]]</f>
        <v>0</v>
      </c>
      <c r="Y444" s="14"/>
      <c r="Z444" s="14"/>
      <c r="AA444" s="14"/>
      <c r="AB444" s="13"/>
      <c r="AC444" s="39"/>
      <c r="AD444" s="39"/>
      <c r="AE444" s="39"/>
      <c r="AF444" s="39"/>
      <c r="AG444" s="42"/>
      <c r="AH4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4" t="str">
        <f>IF(Table1[[#This Row],[Date]]="","",TEXT(Table1[[#This Row],[Date]],"yyyymmdd"))</f>
        <v/>
      </c>
      <c r="AJ444" t="str">
        <f>Table1[[#This Row],[Date2]]</f>
        <v/>
      </c>
      <c r="AK444" t="str">
        <f>IF(Table1[[#This Row],[Date]]="","",Table1[[#This Row],[Voucher Type]])</f>
        <v/>
      </c>
      <c r="AL444" t="str">
        <f>IF(Table1[[#This Row],[Date]]="","",Table1[[#This Row],[Voucher No]])</f>
        <v/>
      </c>
      <c r="AM444" t="str">
        <f>IF(Table1[[#This Row],[Date]]="","",Table1[[#This Row],[Narration]])</f>
        <v/>
      </c>
      <c r="AN444" t="str">
        <f>IF(Table1[[#This Row],[Date]]="","","tallytools-voucherentry-adhjadhh-"&amp;$AH$1&amp;ROW())</f>
        <v/>
      </c>
      <c r="AO444" t="str">
        <f>IF(Table1[[#This Row],[Date]]="","",$AH$1)</f>
        <v/>
      </c>
      <c r="AP444"/>
      <c r="AQ444" t="str">
        <f>IF(Table1[[#This Row],[Date]]="","","No")</f>
        <v/>
      </c>
      <c r="AR444" t="str">
        <f>IF(Table1[[#This Row],[Date]]="","",IF(Table1[[#This Row],[Net Amt]]&lt;0,"No","Yes"))</f>
        <v/>
      </c>
      <c r="AS444" t="str">
        <f>IF(Table1[[#This Row],[Date]]="","",Table1[[#This Row],[Second Ledger]])</f>
        <v/>
      </c>
      <c r="AT444" t="str">
        <f>IF(Table1[[#This Row],[Date]]="","",IF(Table1[[#This Row],[DP-1]]="Yes",-(Table1[[#This Row],[Payments]]+Table1[[#This Row],[Receipts]]),Table1[[#This Row],[Payments]]+Table1[[#This Row],[Receipts]]))</f>
        <v/>
      </c>
      <c r="AU444"/>
      <c r="AV444" t="str">
        <f>IF(Table1[[#This Row],[Bill Ref No]]="","",Table1[[#This Row],[Bill Ref No]])</f>
        <v/>
      </c>
      <c r="AW444" t="str">
        <f>IF(Table1[[#This Row],[Bill ref name]]="","","New Ref")</f>
        <v/>
      </c>
      <c r="AX444" t="str">
        <f>IF(Table1[[#This Row],[Bill ref name]]="","",Table1[[#This Row],[Amount-1]])</f>
        <v/>
      </c>
      <c r="AY444"/>
      <c r="AZ444"/>
      <c r="BA444" t="str">
        <f>IF(Table1[[#This Row],[Cost Centre]]="","","Primary Cost Category")</f>
        <v/>
      </c>
      <c r="BB444" t="str">
        <f>IF(Table1[[#This Row],[Cost Centre]]="","",Table1[[#This Row],[DP-1]])</f>
        <v/>
      </c>
      <c r="BC444"/>
      <c r="BD444" t="str">
        <f>IF(Table1[[#This Row],[Cost Centre]]="","",Table1[[#This Row],[Cost Centre]])</f>
        <v/>
      </c>
      <c r="BE444" t="str">
        <f>IF(Table1[[#This Row],[Cost Centre]]="","",Table1[[#This Row],[Amount-1]])</f>
        <v/>
      </c>
      <c r="BF444"/>
      <c r="BG444"/>
      <c r="BH444"/>
      <c r="BI444"/>
      <c r="BJ444" t="str">
        <f>IF(Table1[[#This Row],[Date]]="","","No")</f>
        <v/>
      </c>
      <c r="BK444" t="str">
        <f>IF(Table1[[#This Row],[Date]]="","",IF(Table1[[#This Row],[Net Amt]]&lt;0,"Yes","No"))</f>
        <v/>
      </c>
      <c r="BL444" t="str">
        <f>IF(Table1[[#This Row],[Date]]="","",$C$3)</f>
        <v/>
      </c>
      <c r="BM444" t="str">
        <f>IF(Table1[[#This Row],[Date]]="","",-Table1[[#This Row],[Amount-1]])</f>
        <v/>
      </c>
      <c r="BO444" t="str">
        <f>IF(Table1[[#This Row],[Transaction Type]]="","",Table1[[#This Row],[Transaction Type]])</f>
        <v/>
      </c>
      <c r="BP444" t="str">
        <f>IF(Table1[[#This Row],[Instrument No.]]="","",Table1[[#This Row],[Instrument No.]])</f>
        <v/>
      </c>
      <c r="BQ444" t="str">
        <f>IF(Table1[[#This Row],[Instrument No.]]="","",Table1[[#This Row],[Amount-2]])</f>
        <v/>
      </c>
      <c r="BR444" t="str">
        <f>IF(Table1[[#This Row],[Instrument date]]="","",TEXT(Table1[[#This Row],[Instrument date]],"yyyymmdd"))</f>
        <v/>
      </c>
      <c r="BU444" s="48"/>
      <c r="BV444" s="48"/>
    </row>
    <row r="445" spans="1:74">
      <c r="A445" s="16">
        <f t="shared" si="6"/>
        <v>440</v>
      </c>
      <c r="B445" s="17"/>
      <c r="C445" s="57"/>
      <c r="D445" s="61"/>
      <c r="E445" s="61"/>
      <c r="F445" s="57"/>
      <c r="G445" s="18"/>
      <c r="H4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5" s="18"/>
      <c r="J445" s="18"/>
      <c r="K445" s="18"/>
      <c r="L445" s="18"/>
      <c r="M445" s="18"/>
      <c r="N445" s="51"/>
      <c r="O445" s="14">
        <f>IF(Table1[[#This Row],[Date]]="",COUNTA(B446:$B$1005),0)</f>
        <v>0</v>
      </c>
      <c r="P445" s="14">
        <f>IF(COUNTA(Table1[[#This Row],[Payments]:[Receipts]])=0,0,(IF(COUNTA(Table1[[#This Row],[Payments]:[Receipts]])&gt;1,1,0)))</f>
        <v>0</v>
      </c>
      <c r="Q445" s="14">
        <f>IF(Table1[[#This Row],[Date]]="",0,IF(AND(Table1[[#This Row],[Date]]&gt;=$Q$2,Table1[[#This Row],[Date]]&lt;=$Q$3),0,1))</f>
        <v>0</v>
      </c>
      <c r="R445" s="14">
        <f>IF(Table1[[#This Row],[Payments]]="",0,IF(ISNUMBER(Table1[[#This Row],[Payments]]),0,1))</f>
        <v>0</v>
      </c>
      <c r="S445" s="14">
        <f>IF(Table1[[#This Row],[Receipts]]="",0,IF(ISNUMBER(Table1[[#This Row],[Receipts]]),0,1))</f>
        <v>0</v>
      </c>
      <c r="T445" s="14">
        <f>IF(LEN(Table1[[#This Row],[Second Ledger]])&gt;0,IF(TYPE(VLOOKUP(Table1[[#This Row],[Second Ledger]],$CZ:$CZ,1,FALSE))=16,1,0),0)</f>
        <v>0</v>
      </c>
      <c r="U445" s="14">
        <f>IF(Table1[[#This Row],[Date]]="",0,IF(Table1[[#This Row],[Voucher Type]]&gt;0,IF(TYPE(VLOOKUP(Table1[[#This Row],[Voucher Type]],Table1[[#All],[Voucher Type Master]],1,FALSE))=16,1,0),0))</f>
        <v>0</v>
      </c>
      <c r="V4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5" s="14">
        <f>IF(LEN(Table1[[#This Row],[Cost Centre]])&gt;0,IF(TYPE(VLOOKUP(Table1[[#This Row],[Cost Centre]],$DA:$DA,1,FALSE))=16,1,0),0)</f>
        <v>0</v>
      </c>
      <c r="X445" s="14">
        <f>Table1[[#This Row],[Payments]]-Table1[[#This Row],[Receipts]]</f>
        <v>0</v>
      </c>
      <c r="Y445" s="14"/>
      <c r="Z445" s="14"/>
      <c r="AA445" s="14"/>
      <c r="AB445" s="13"/>
      <c r="AC445" s="39"/>
      <c r="AD445" s="39"/>
      <c r="AE445" s="39"/>
      <c r="AF445" s="39"/>
      <c r="AG445" s="42"/>
      <c r="AH4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5" t="str">
        <f>IF(Table1[[#This Row],[Date]]="","",TEXT(Table1[[#This Row],[Date]],"yyyymmdd"))</f>
        <v/>
      </c>
      <c r="AJ445" t="str">
        <f>Table1[[#This Row],[Date2]]</f>
        <v/>
      </c>
      <c r="AK445" t="str">
        <f>IF(Table1[[#This Row],[Date]]="","",Table1[[#This Row],[Voucher Type]])</f>
        <v/>
      </c>
      <c r="AL445" t="str">
        <f>IF(Table1[[#This Row],[Date]]="","",Table1[[#This Row],[Voucher No]])</f>
        <v/>
      </c>
      <c r="AM445" t="str">
        <f>IF(Table1[[#This Row],[Date]]="","",Table1[[#This Row],[Narration]])</f>
        <v/>
      </c>
      <c r="AN445" t="str">
        <f>IF(Table1[[#This Row],[Date]]="","","tallytools-voucherentry-adhjadhh-"&amp;$AH$1&amp;ROW())</f>
        <v/>
      </c>
      <c r="AO445" t="str">
        <f>IF(Table1[[#This Row],[Date]]="","",$AH$1)</f>
        <v/>
      </c>
      <c r="AP445"/>
      <c r="AQ445" t="str">
        <f>IF(Table1[[#This Row],[Date]]="","","No")</f>
        <v/>
      </c>
      <c r="AR445" t="str">
        <f>IF(Table1[[#This Row],[Date]]="","",IF(Table1[[#This Row],[Net Amt]]&lt;0,"No","Yes"))</f>
        <v/>
      </c>
      <c r="AS445" t="str">
        <f>IF(Table1[[#This Row],[Date]]="","",Table1[[#This Row],[Second Ledger]])</f>
        <v/>
      </c>
      <c r="AT445" t="str">
        <f>IF(Table1[[#This Row],[Date]]="","",IF(Table1[[#This Row],[DP-1]]="Yes",-(Table1[[#This Row],[Payments]]+Table1[[#This Row],[Receipts]]),Table1[[#This Row],[Payments]]+Table1[[#This Row],[Receipts]]))</f>
        <v/>
      </c>
      <c r="AU445"/>
      <c r="AV445" t="str">
        <f>IF(Table1[[#This Row],[Bill Ref No]]="","",Table1[[#This Row],[Bill Ref No]])</f>
        <v/>
      </c>
      <c r="AW445" t="str">
        <f>IF(Table1[[#This Row],[Bill ref name]]="","","New Ref")</f>
        <v/>
      </c>
      <c r="AX445" t="str">
        <f>IF(Table1[[#This Row],[Bill ref name]]="","",Table1[[#This Row],[Amount-1]])</f>
        <v/>
      </c>
      <c r="AY445"/>
      <c r="AZ445"/>
      <c r="BA445" t="str">
        <f>IF(Table1[[#This Row],[Cost Centre]]="","","Primary Cost Category")</f>
        <v/>
      </c>
      <c r="BB445" t="str">
        <f>IF(Table1[[#This Row],[Cost Centre]]="","",Table1[[#This Row],[DP-1]])</f>
        <v/>
      </c>
      <c r="BC445"/>
      <c r="BD445" t="str">
        <f>IF(Table1[[#This Row],[Cost Centre]]="","",Table1[[#This Row],[Cost Centre]])</f>
        <v/>
      </c>
      <c r="BE445" t="str">
        <f>IF(Table1[[#This Row],[Cost Centre]]="","",Table1[[#This Row],[Amount-1]])</f>
        <v/>
      </c>
      <c r="BF445"/>
      <c r="BG445"/>
      <c r="BH445"/>
      <c r="BI445"/>
      <c r="BJ445" t="str">
        <f>IF(Table1[[#This Row],[Date]]="","","No")</f>
        <v/>
      </c>
      <c r="BK445" t="str">
        <f>IF(Table1[[#This Row],[Date]]="","",IF(Table1[[#This Row],[Net Amt]]&lt;0,"Yes","No"))</f>
        <v/>
      </c>
      <c r="BL445" t="str">
        <f>IF(Table1[[#This Row],[Date]]="","",$C$3)</f>
        <v/>
      </c>
      <c r="BM445" t="str">
        <f>IF(Table1[[#This Row],[Date]]="","",-Table1[[#This Row],[Amount-1]])</f>
        <v/>
      </c>
      <c r="BO445" t="str">
        <f>IF(Table1[[#This Row],[Transaction Type]]="","",Table1[[#This Row],[Transaction Type]])</f>
        <v/>
      </c>
      <c r="BP445" t="str">
        <f>IF(Table1[[#This Row],[Instrument No.]]="","",Table1[[#This Row],[Instrument No.]])</f>
        <v/>
      </c>
      <c r="BQ445" t="str">
        <f>IF(Table1[[#This Row],[Instrument No.]]="","",Table1[[#This Row],[Amount-2]])</f>
        <v/>
      </c>
      <c r="BR445" t="str">
        <f>IF(Table1[[#This Row],[Instrument date]]="","",TEXT(Table1[[#This Row],[Instrument date]],"yyyymmdd"))</f>
        <v/>
      </c>
      <c r="BU445" s="48"/>
      <c r="BV445" s="48"/>
    </row>
    <row r="446" spans="1:74">
      <c r="A446" s="16">
        <f t="shared" si="6"/>
        <v>441</v>
      </c>
      <c r="B446" s="17"/>
      <c r="C446" s="57"/>
      <c r="D446" s="61"/>
      <c r="E446" s="61"/>
      <c r="F446" s="57"/>
      <c r="G446" s="18"/>
      <c r="H4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6" s="18"/>
      <c r="J446" s="18"/>
      <c r="K446" s="18"/>
      <c r="L446" s="18"/>
      <c r="M446" s="18"/>
      <c r="N446" s="51"/>
      <c r="O446" s="14">
        <f>IF(Table1[[#This Row],[Date]]="",COUNTA(B447:$B$1005),0)</f>
        <v>0</v>
      </c>
      <c r="P446" s="14">
        <f>IF(COUNTA(Table1[[#This Row],[Payments]:[Receipts]])=0,0,(IF(COUNTA(Table1[[#This Row],[Payments]:[Receipts]])&gt;1,1,0)))</f>
        <v>0</v>
      </c>
      <c r="Q446" s="14">
        <f>IF(Table1[[#This Row],[Date]]="",0,IF(AND(Table1[[#This Row],[Date]]&gt;=$Q$2,Table1[[#This Row],[Date]]&lt;=$Q$3),0,1))</f>
        <v>0</v>
      </c>
      <c r="R446" s="14">
        <f>IF(Table1[[#This Row],[Payments]]="",0,IF(ISNUMBER(Table1[[#This Row],[Payments]]),0,1))</f>
        <v>0</v>
      </c>
      <c r="S446" s="14">
        <f>IF(Table1[[#This Row],[Receipts]]="",0,IF(ISNUMBER(Table1[[#This Row],[Receipts]]),0,1))</f>
        <v>0</v>
      </c>
      <c r="T446" s="14">
        <f>IF(LEN(Table1[[#This Row],[Second Ledger]])&gt;0,IF(TYPE(VLOOKUP(Table1[[#This Row],[Second Ledger]],$CZ:$CZ,1,FALSE))=16,1,0),0)</f>
        <v>0</v>
      </c>
      <c r="U446" s="14">
        <f>IF(Table1[[#This Row],[Date]]="",0,IF(Table1[[#This Row],[Voucher Type]]&gt;0,IF(TYPE(VLOOKUP(Table1[[#This Row],[Voucher Type]],Table1[[#All],[Voucher Type Master]],1,FALSE))=16,1,0),0))</f>
        <v>0</v>
      </c>
      <c r="V4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6" s="14">
        <f>IF(LEN(Table1[[#This Row],[Cost Centre]])&gt;0,IF(TYPE(VLOOKUP(Table1[[#This Row],[Cost Centre]],$DA:$DA,1,FALSE))=16,1,0),0)</f>
        <v>0</v>
      </c>
      <c r="X446" s="14">
        <f>Table1[[#This Row],[Payments]]-Table1[[#This Row],[Receipts]]</f>
        <v>0</v>
      </c>
      <c r="Y446" s="14"/>
      <c r="Z446" s="14"/>
      <c r="AA446" s="14"/>
      <c r="AB446" s="13"/>
      <c r="AC446" s="39"/>
      <c r="AD446" s="39"/>
      <c r="AE446" s="39"/>
      <c r="AF446" s="39"/>
      <c r="AG446" s="42"/>
      <c r="AH4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6" t="str">
        <f>IF(Table1[[#This Row],[Date]]="","",TEXT(Table1[[#This Row],[Date]],"yyyymmdd"))</f>
        <v/>
      </c>
      <c r="AJ446" t="str">
        <f>Table1[[#This Row],[Date2]]</f>
        <v/>
      </c>
      <c r="AK446" t="str">
        <f>IF(Table1[[#This Row],[Date]]="","",Table1[[#This Row],[Voucher Type]])</f>
        <v/>
      </c>
      <c r="AL446" t="str">
        <f>IF(Table1[[#This Row],[Date]]="","",Table1[[#This Row],[Voucher No]])</f>
        <v/>
      </c>
      <c r="AM446" t="str">
        <f>IF(Table1[[#This Row],[Date]]="","",Table1[[#This Row],[Narration]])</f>
        <v/>
      </c>
      <c r="AN446" t="str">
        <f>IF(Table1[[#This Row],[Date]]="","","tallytools-voucherentry-adhjadhh-"&amp;$AH$1&amp;ROW())</f>
        <v/>
      </c>
      <c r="AO446" t="str">
        <f>IF(Table1[[#This Row],[Date]]="","",$AH$1)</f>
        <v/>
      </c>
      <c r="AP446"/>
      <c r="AQ446" t="str">
        <f>IF(Table1[[#This Row],[Date]]="","","No")</f>
        <v/>
      </c>
      <c r="AR446" t="str">
        <f>IF(Table1[[#This Row],[Date]]="","",IF(Table1[[#This Row],[Net Amt]]&lt;0,"No","Yes"))</f>
        <v/>
      </c>
      <c r="AS446" t="str">
        <f>IF(Table1[[#This Row],[Date]]="","",Table1[[#This Row],[Second Ledger]])</f>
        <v/>
      </c>
      <c r="AT446" t="str">
        <f>IF(Table1[[#This Row],[Date]]="","",IF(Table1[[#This Row],[DP-1]]="Yes",-(Table1[[#This Row],[Payments]]+Table1[[#This Row],[Receipts]]),Table1[[#This Row],[Payments]]+Table1[[#This Row],[Receipts]]))</f>
        <v/>
      </c>
      <c r="AU446"/>
      <c r="AV446" t="str">
        <f>IF(Table1[[#This Row],[Bill Ref No]]="","",Table1[[#This Row],[Bill Ref No]])</f>
        <v/>
      </c>
      <c r="AW446" t="str">
        <f>IF(Table1[[#This Row],[Bill ref name]]="","","New Ref")</f>
        <v/>
      </c>
      <c r="AX446" t="str">
        <f>IF(Table1[[#This Row],[Bill ref name]]="","",Table1[[#This Row],[Amount-1]])</f>
        <v/>
      </c>
      <c r="AY446"/>
      <c r="AZ446"/>
      <c r="BA446" t="str">
        <f>IF(Table1[[#This Row],[Cost Centre]]="","","Primary Cost Category")</f>
        <v/>
      </c>
      <c r="BB446" t="str">
        <f>IF(Table1[[#This Row],[Cost Centre]]="","",Table1[[#This Row],[DP-1]])</f>
        <v/>
      </c>
      <c r="BC446"/>
      <c r="BD446" t="str">
        <f>IF(Table1[[#This Row],[Cost Centre]]="","",Table1[[#This Row],[Cost Centre]])</f>
        <v/>
      </c>
      <c r="BE446" t="str">
        <f>IF(Table1[[#This Row],[Cost Centre]]="","",Table1[[#This Row],[Amount-1]])</f>
        <v/>
      </c>
      <c r="BF446"/>
      <c r="BG446"/>
      <c r="BH446"/>
      <c r="BI446"/>
      <c r="BJ446" t="str">
        <f>IF(Table1[[#This Row],[Date]]="","","No")</f>
        <v/>
      </c>
      <c r="BK446" t="str">
        <f>IF(Table1[[#This Row],[Date]]="","",IF(Table1[[#This Row],[Net Amt]]&lt;0,"Yes","No"))</f>
        <v/>
      </c>
      <c r="BL446" t="str">
        <f>IF(Table1[[#This Row],[Date]]="","",$C$3)</f>
        <v/>
      </c>
      <c r="BM446" t="str">
        <f>IF(Table1[[#This Row],[Date]]="","",-Table1[[#This Row],[Amount-1]])</f>
        <v/>
      </c>
      <c r="BO446" t="str">
        <f>IF(Table1[[#This Row],[Transaction Type]]="","",Table1[[#This Row],[Transaction Type]])</f>
        <v/>
      </c>
      <c r="BP446" t="str">
        <f>IF(Table1[[#This Row],[Instrument No.]]="","",Table1[[#This Row],[Instrument No.]])</f>
        <v/>
      </c>
      <c r="BQ446" t="str">
        <f>IF(Table1[[#This Row],[Instrument No.]]="","",Table1[[#This Row],[Amount-2]])</f>
        <v/>
      </c>
      <c r="BR446" t="str">
        <f>IF(Table1[[#This Row],[Instrument date]]="","",TEXT(Table1[[#This Row],[Instrument date]],"yyyymmdd"))</f>
        <v/>
      </c>
      <c r="BU446" s="48"/>
      <c r="BV446" s="48"/>
    </row>
    <row r="447" spans="1:74">
      <c r="A447" s="16">
        <f t="shared" si="6"/>
        <v>442</v>
      </c>
      <c r="B447" s="17"/>
      <c r="C447" s="57"/>
      <c r="D447" s="61"/>
      <c r="E447" s="61"/>
      <c r="F447" s="57"/>
      <c r="G447" s="18"/>
      <c r="H4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7" s="18"/>
      <c r="J447" s="18"/>
      <c r="K447" s="18"/>
      <c r="L447" s="18"/>
      <c r="M447" s="18"/>
      <c r="N447" s="51"/>
      <c r="O447" s="14">
        <f>IF(Table1[[#This Row],[Date]]="",COUNTA(B448:$B$1005),0)</f>
        <v>0</v>
      </c>
      <c r="P447" s="14">
        <f>IF(COUNTA(Table1[[#This Row],[Payments]:[Receipts]])=0,0,(IF(COUNTA(Table1[[#This Row],[Payments]:[Receipts]])&gt;1,1,0)))</f>
        <v>0</v>
      </c>
      <c r="Q447" s="14">
        <f>IF(Table1[[#This Row],[Date]]="",0,IF(AND(Table1[[#This Row],[Date]]&gt;=$Q$2,Table1[[#This Row],[Date]]&lt;=$Q$3),0,1))</f>
        <v>0</v>
      </c>
      <c r="R447" s="14">
        <f>IF(Table1[[#This Row],[Payments]]="",0,IF(ISNUMBER(Table1[[#This Row],[Payments]]),0,1))</f>
        <v>0</v>
      </c>
      <c r="S447" s="14">
        <f>IF(Table1[[#This Row],[Receipts]]="",0,IF(ISNUMBER(Table1[[#This Row],[Receipts]]),0,1))</f>
        <v>0</v>
      </c>
      <c r="T447" s="14">
        <f>IF(LEN(Table1[[#This Row],[Second Ledger]])&gt;0,IF(TYPE(VLOOKUP(Table1[[#This Row],[Second Ledger]],$CZ:$CZ,1,FALSE))=16,1,0),0)</f>
        <v>0</v>
      </c>
      <c r="U447" s="14">
        <f>IF(Table1[[#This Row],[Date]]="",0,IF(Table1[[#This Row],[Voucher Type]]&gt;0,IF(TYPE(VLOOKUP(Table1[[#This Row],[Voucher Type]],Table1[[#All],[Voucher Type Master]],1,FALSE))=16,1,0),0))</f>
        <v>0</v>
      </c>
      <c r="V4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7" s="14">
        <f>IF(LEN(Table1[[#This Row],[Cost Centre]])&gt;0,IF(TYPE(VLOOKUP(Table1[[#This Row],[Cost Centre]],$DA:$DA,1,FALSE))=16,1,0),0)</f>
        <v>0</v>
      </c>
      <c r="X447" s="14">
        <f>Table1[[#This Row],[Payments]]-Table1[[#This Row],[Receipts]]</f>
        <v>0</v>
      </c>
      <c r="Y447" s="14"/>
      <c r="Z447" s="14"/>
      <c r="AA447" s="14"/>
      <c r="AB447" s="13"/>
      <c r="AC447" s="39"/>
      <c r="AD447" s="39"/>
      <c r="AE447" s="39"/>
      <c r="AF447" s="39"/>
      <c r="AG447" s="42"/>
      <c r="AH4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7" t="str">
        <f>IF(Table1[[#This Row],[Date]]="","",TEXT(Table1[[#This Row],[Date]],"yyyymmdd"))</f>
        <v/>
      </c>
      <c r="AJ447" t="str">
        <f>Table1[[#This Row],[Date2]]</f>
        <v/>
      </c>
      <c r="AK447" t="str">
        <f>IF(Table1[[#This Row],[Date]]="","",Table1[[#This Row],[Voucher Type]])</f>
        <v/>
      </c>
      <c r="AL447" t="str">
        <f>IF(Table1[[#This Row],[Date]]="","",Table1[[#This Row],[Voucher No]])</f>
        <v/>
      </c>
      <c r="AM447" t="str">
        <f>IF(Table1[[#This Row],[Date]]="","",Table1[[#This Row],[Narration]])</f>
        <v/>
      </c>
      <c r="AN447" t="str">
        <f>IF(Table1[[#This Row],[Date]]="","","tallytools-voucherentry-adhjadhh-"&amp;$AH$1&amp;ROW())</f>
        <v/>
      </c>
      <c r="AO447" t="str">
        <f>IF(Table1[[#This Row],[Date]]="","",$AH$1)</f>
        <v/>
      </c>
      <c r="AP447"/>
      <c r="AQ447" t="str">
        <f>IF(Table1[[#This Row],[Date]]="","","No")</f>
        <v/>
      </c>
      <c r="AR447" t="str">
        <f>IF(Table1[[#This Row],[Date]]="","",IF(Table1[[#This Row],[Net Amt]]&lt;0,"No","Yes"))</f>
        <v/>
      </c>
      <c r="AS447" t="str">
        <f>IF(Table1[[#This Row],[Date]]="","",Table1[[#This Row],[Second Ledger]])</f>
        <v/>
      </c>
      <c r="AT447" t="str">
        <f>IF(Table1[[#This Row],[Date]]="","",IF(Table1[[#This Row],[DP-1]]="Yes",-(Table1[[#This Row],[Payments]]+Table1[[#This Row],[Receipts]]),Table1[[#This Row],[Payments]]+Table1[[#This Row],[Receipts]]))</f>
        <v/>
      </c>
      <c r="AU447"/>
      <c r="AV447" t="str">
        <f>IF(Table1[[#This Row],[Bill Ref No]]="","",Table1[[#This Row],[Bill Ref No]])</f>
        <v/>
      </c>
      <c r="AW447" t="str">
        <f>IF(Table1[[#This Row],[Bill ref name]]="","","New Ref")</f>
        <v/>
      </c>
      <c r="AX447" t="str">
        <f>IF(Table1[[#This Row],[Bill ref name]]="","",Table1[[#This Row],[Amount-1]])</f>
        <v/>
      </c>
      <c r="AY447"/>
      <c r="AZ447"/>
      <c r="BA447" t="str">
        <f>IF(Table1[[#This Row],[Cost Centre]]="","","Primary Cost Category")</f>
        <v/>
      </c>
      <c r="BB447" t="str">
        <f>IF(Table1[[#This Row],[Cost Centre]]="","",Table1[[#This Row],[DP-1]])</f>
        <v/>
      </c>
      <c r="BC447"/>
      <c r="BD447" t="str">
        <f>IF(Table1[[#This Row],[Cost Centre]]="","",Table1[[#This Row],[Cost Centre]])</f>
        <v/>
      </c>
      <c r="BE447" t="str">
        <f>IF(Table1[[#This Row],[Cost Centre]]="","",Table1[[#This Row],[Amount-1]])</f>
        <v/>
      </c>
      <c r="BF447"/>
      <c r="BG447"/>
      <c r="BH447"/>
      <c r="BI447"/>
      <c r="BJ447" t="str">
        <f>IF(Table1[[#This Row],[Date]]="","","No")</f>
        <v/>
      </c>
      <c r="BK447" t="str">
        <f>IF(Table1[[#This Row],[Date]]="","",IF(Table1[[#This Row],[Net Amt]]&lt;0,"Yes","No"))</f>
        <v/>
      </c>
      <c r="BL447" t="str">
        <f>IF(Table1[[#This Row],[Date]]="","",$C$3)</f>
        <v/>
      </c>
      <c r="BM447" t="str">
        <f>IF(Table1[[#This Row],[Date]]="","",-Table1[[#This Row],[Amount-1]])</f>
        <v/>
      </c>
      <c r="BO447" t="str">
        <f>IF(Table1[[#This Row],[Transaction Type]]="","",Table1[[#This Row],[Transaction Type]])</f>
        <v/>
      </c>
      <c r="BP447" t="str">
        <f>IF(Table1[[#This Row],[Instrument No.]]="","",Table1[[#This Row],[Instrument No.]])</f>
        <v/>
      </c>
      <c r="BQ447" t="str">
        <f>IF(Table1[[#This Row],[Instrument No.]]="","",Table1[[#This Row],[Amount-2]])</f>
        <v/>
      </c>
      <c r="BR447" t="str">
        <f>IF(Table1[[#This Row],[Instrument date]]="","",TEXT(Table1[[#This Row],[Instrument date]],"yyyymmdd"))</f>
        <v/>
      </c>
      <c r="BU447" s="48"/>
      <c r="BV447" s="48"/>
    </row>
    <row r="448" spans="1:74">
      <c r="A448" s="16">
        <f t="shared" si="6"/>
        <v>443</v>
      </c>
      <c r="B448" s="17"/>
      <c r="C448" s="57"/>
      <c r="D448" s="61"/>
      <c r="E448" s="61"/>
      <c r="F448" s="57"/>
      <c r="G448" s="18"/>
      <c r="H4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8" s="18"/>
      <c r="J448" s="18"/>
      <c r="K448" s="18"/>
      <c r="L448" s="18"/>
      <c r="M448" s="18"/>
      <c r="N448" s="51"/>
      <c r="O448" s="14">
        <f>IF(Table1[[#This Row],[Date]]="",COUNTA(B449:$B$1005),0)</f>
        <v>0</v>
      </c>
      <c r="P448" s="14">
        <f>IF(COUNTA(Table1[[#This Row],[Payments]:[Receipts]])=0,0,(IF(COUNTA(Table1[[#This Row],[Payments]:[Receipts]])&gt;1,1,0)))</f>
        <v>0</v>
      </c>
      <c r="Q448" s="14">
        <f>IF(Table1[[#This Row],[Date]]="",0,IF(AND(Table1[[#This Row],[Date]]&gt;=$Q$2,Table1[[#This Row],[Date]]&lt;=$Q$3),0,1))</f>
        <v>0</v>
      </c>
      <c r="R448" s="14">
        <f>IF(Table1[[#This Row],[Payments]]="",0,IF(ISNUMBER(Table1[[#This Row],[Payments]]),0,1))</f>
        <v>0</v>
      </c>
      <c r="S448" s="14">
        <f>IF(Table1[[#This Row],[Receipts]]="",0,IF(ISNUMBER(Table1[[#This Row],[Receipts]]),0,1))</f>
        <v>0</v>
      </c>
      <c r="T448" s="14">
        <f>IF(LEN(Table1[[#This Row],[Second Ledger]])&gt;0,IF(TYPE(VLOOKUP(Table1[[#This Row],[Second Ledger]],$CZ:$CZ,1,FALSE))=16,1,0),0)</f>
        <v>0</v>
      </c>
      <c r="U448" s="14">
        <f>IF(Table1[[#This Row],[Date]]="",0,IF(Table1[[#This Row],[Voucher Type]]&gt;0,IF(TYPE(VLOOKUP(Table1[[#This Row],[Voucher Type]],Table1[[#All],[Voucher Type Master]],1,FALSE))=16,1,0),0))</f>
        <v>0</v>
      </c>
      <c r="V4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8" s="14">
        <f>IF(LEN(Table1[[#This Row],[Cost Centre]])&gt;0,IF(TYPE(VLOOKUP(Table1[[#This Row],[Cost Centre]],$DA:$DA,1,FALSE))=16,1,0),0)</f>
        <v>0</v>
      </c>
      <c r="X448" s="14">
        <f>Table1[[#This Row],[Payments]]-Table1[[#This Row],[Receipts]]</f>
        <v>0</v>
      </c>
      <c r="Y448" s="14"/>
      <c r="Z448" s="14"/>
      <c r="AA448" s="14"/>
      <c r="AB448" s="13"/>
      <c r="AC448" s="39"/>
      <c r="AD448" s="39"/>
      <c r="AE448" s="39"/>
      <c r="AF448" s="39"/>
      <c r="AG448" s="42"/>
      <c r="AH4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8" t="str">
        <f>IF(Table1[[#This Row],[Date]]="","",TEXT(Table1[[#This Row],[Date]],"yyyymmdd"))</f>
        <v/>
      </c>
      <c r="AJ448" t="str">
        <f>Table1[[#This Row],[Date2]]</f>
        <v/>
      </c>
      <c r="AK448" t="str">
        <f>IF(Table1[[#This Row],[Date]]="","",Table1[[#This Row],[Voucher Type]])</f>
        <v/>
      </c>
      <c r="AL448" t="str">
        <f>IF(Table1[[#This Row],[Date]]="","",Table1[[#This Row],[Voucher No]])</f>
        <v/>
      </c>
      <c r="AM448" t="str">
        <f>IF(Table1[[#This Row],[Date]]="","",Table1[[#This Row],[Narration]])</f>
        <v/>
      </c>
      <c r="AN448" t="str">
        <f>IF(Table1[[#This Row],[Date]]="","","tallytools-voucherentry-adhjadhh-"&amp;$AH$1&amp;ROW())</f>
        <v/>
      </c>
      <c r="AO448" t="str">
        <f>IF(Table1[[#This Row],[Date]]="","",$AH$1)</f>
        <v/>
      </c>
      <c r="AP448"/>
      <c r="AQ448" t="str">
        <f>IF(Table1[[#This Row],[Date]]="","","No")</f>
        <v/>
      </c>
      <c r="AR448" t="str">
        <f>IF(Table1[[#This Row],[Date]]="","",IF(Table1[[#This Row],[Net Amt]]&lt;0,"No","Yes"))</f>
        <v/>
      </c>
      <c r="AS448" t="str">
        <f>IF(Table1[[#This Row],[Date]]="","",Table1[[#This Row],[Second Ledger]])</f>
        <v/>
      </c>
      <c r="AT448" t="str">
        <f>IF(Table1[[#This Row],[Date]]="","",IF(Table1[[#This Row],[DP-1]]="Yes",-(Table1[[#This Row],[Payments]]+Table1[[#This Row],[Receipts]]),Table1[[#This Row],[Payments]]+Table1[[#This Row],[Receipts]]))</f>
        <v/>
      </c>
      <c r="AU448"/>
      <c r="AV448" t="str">
        <f>IF(Table1[[#This Row],[Bill Ref No]]="","",Table1[[#This Row],[Bill Ref No]])</f>
        <v/>
      </c>
      <c r="AW448" t="str">
        <f>IF(Table1[[#This Row],[Bill ref name]]="","","New Ref")</f>
        <v/>
      </c>
      <c r="AX448" t="str">
        <f>IF(Table1[[#This Row],[Bill ref name]]="","",Table1[[#This Row],[Amount-1]])</f>
        <v/>
      </c>
      <c r="AY448"/>
      <c r="AZ448"/>
      <c r="BA448" t="str">
        <f>IF(Table1[[#This Row],[Cost Centre]]="","","Primary Cost Category")</f>
        <v/>
      </c>
      <c r="BB448" t="str">
        <f>IF(Table1[[#This Row],[Cost Centre]]="","",Table1[[#This Row],[DP-1]])</f>
        <v/>
      </c>
      <c r="BC448"/>
      <c r="BD448" t="str">
        <f>IF(Table1[[#This Row],[Cost Centre]]="","",Table1[[#This Row],[Cost Centre]])</f>
        <v/>
      </c>
      <c r="BE448" t="str">
        <f>IF(Table1[[#This Row],[Cost Centre]]="","",Table1[[#This Row],[Amount-1]])</f>
        <v/>
      </c>
      <c r="BF448"/>
      <c r="BG448"/>
      <c r="BH448"/>
      <c r="BI448"/>
      <c r="BJ448" t="str">
        <f>IF(Table1[[#This Row],[Date]]="","","No")</f>
        <v/>
      </c>
      <c r="BK448" t="str">
        <f>IF(Table1[[#This Row],[Date]]="","",IF(Table1[[#This Row],[Net Amt]]&lt;0,"Yes","No"))</f>
        <v/>
      </c>
      <c r="BL448" t="str">
        <f>IF(Table1[[#This Row],[Date]]="","",$C$3)</f>
        <v/>
      </c>
      <c r="BM448" t="str">
        <f>IF(Table1[[#This Row],[Date]]="","",-Table1[[#This Row],[Amount-1]])</f>
        <v/>
      </c>
      <c r="BO448" t="str">
        <f>IF(Table1[[#This Row],[Transaction Type]]="","",Table1[[#This Row],[Transaction Type]])</f>
        <v/>
      </c>
      <c r="BP448" t="str">
        <f>IF(Table1[[#This Row],[Instrument No.]]="","",Table1[[#This Row],[Instrument No.]])</f>
        <v/>
      </c>
      <c r="BQ448" t="str">
        <f>IF(Table1[[#This Row],[Instrument No.]]="","",Table1[[#This Row],[Amount-2]])</f>
        <v/>
      </c>
      <c r="BR448" t="str">
        <f>IF(Table1[[#This Row],[Instrument date]]="","",TEXT(Table1[[#This Row],[Instrument date]],"yyyymmdd"))</f>
        <v/>
      </c>
      <c r="BU448" s="48"/>
      <c r="BV448" s="48"/>
    </row>
    <row r="449" spans="1:74">
      <c r="A449" s="16">
        <f t="shared" si="6"/>
        <v>444</v>
      </c>
      <c r="B449" s="17"/>
      <c r="C449" s="57"/>
      <c r="D449" s="61"/>
      <c r="E449" s="61"/>
      <c r="F449" s="57"/>
      <c r="G449" s="18"/>
      <c r="H4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49" s="18"/>
      <c r="J449" s="18"/>
      <c r="K449" s="18"/>
      <c r="L449" s="18"/>
      <c r="M449" s="18"/>
      <c r="N449" s="51"/>
      <c r="O449" s="14">
        <f>IF(Table1[[#This Row],[Date]]="",COUNTA(B450:$B$1005),0)</f>
        <v>0</v>
      </c>
      <c r="P449" s="14">
        <f>IF(COUNTA(Table1[[#This Row],[Payments]:[Receipts]])=0,0,(IF(COUNTA(Table1[[#This Row],[Payments]:[Receipts]])&gt;1,1,0)))</f>
        <v>0</v>
      </c>
      <c r="Q449" s="14">
        <f>IF(Table1[[#This Row],[Date]]="",0,IF(AND(Table1[[#This Row],[Date]]&gt;=$Q$2,Table1[[#This Row],[Date]]&lt;=$Q$3),0,1))</f>
        <v>0</v>
      </c>
      <c r="R449" s="14">
        <f>IF(Table1[[#This Row],[Payments]]="",0,IF(ISNUMBER(Table1[[#This Row],[Payments]]),0,1))</f>
        <v>0</v>
      </c>
      <c r="S449" s="14">
        <f>IF(Table1[[#This Row],[Receipts]]="",0,IF(ISNUMBER(Table1[[#This Row],[Receipts]]),0,1))</f>
        <v>0</v>
      </c>
      <c r="T449" s="14">
        <f>IF(LEN(Table1[[#This Row],[Second Ledger]])&gt;0,IF(TYPE(VLOOKUP(Table1[[#This Row],[Second Ledger]],$CZ:$CZ,1,FALSE))=16,1,0),0)</f>
        <v>0</v>
      </c>
      <c r="U449" s="14">
        <f>IF(Table1[[#This Row],[Date]]="",0,IF(Table1[[#This Row],[Voucher Type]]&gt;0,IF(TYPE(VLOOKUP(Table1[[#This Row],[Voucher Type]],Table1[[#All],[Voucher Type Master]],1,FALSE))=16,1,0),0))</f>
        <v>0</v>
      </c>
      <c r="V4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49" s="14">
        <f>IF(LEN(Table1[[#This Row],[Cost Centre]])&gt;0,IF(TYPE(VLOOKUP(Table1[[#This Row],[Cost Centre]],$DA:$DA,1,FALSE))=16,1,0),0)</f>
        <v>0</v>
      </c>
      <c r="X449" s="14">
        <f>Table1[[#This Row],[Payments]]-Table1[[#This Row],[Receipts]]</f>
        <v>0</v>
      </c>
      <c r="Y449" s="14"/>
      <c r="Z449" s="14"/>
      <c r="AA449" s="14"/>
      <c r="AB449" s="13"/>
      <c r="AC449" s="39"/>
      <c r="AD449" s="39"/>
      <c r="AE449" s="39"/>
      <c r="AF449" s="39"/>
      <c r="AG449" s="42"/>
      <c r="AH4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49" t="str">
        <f>IF(Table1[[#This Row],[Date]]="","",TEXT(Table1[[#This Row],[Date]],"yyyymmdd"))</f>
        <v/>
      </c>
      <c r="AJ449" t="str">
        <f>Table1[[#This Row],[Date2]]</f>
        <v/>
      </c>
      <c r="AK449" t="str">
        <f>IF(Table1[[#This Row],[Date]]="","",Table1[[#This Row],[Voucher Type]])</f>
        <v/>
      </c>
      <c r="AL449" t="str">
        <f>IF(Table1[[#This Row],[Date]]="","",Table1[[#This Row],[Voucher No]])</f>
        <v/>
      </c>
      <c r="AM449" t="str">
        <f>IF(Table1[[#This Row],[Date]]="","",Table1[[#This Row],[Narration]])</f>
        <v/>
      </c>
      <c r="AN449" t="str">
        <f>IF(Table1[[#This Row],[Date]]="","","tallytools-voucherentry-adhjadhh-"&amp;$AH$1&amp;ROW())</f>
        <v/>
      </c>
      <c r="AO449" t="str">
        <f>IF(Table1[[#This Row],[Date]]="","",$AH$1)</f>
        <v/>
      </c>
      <c r="AP449"/>
      <c r="AQ449" t="str">
        <f>IF(Table1[[#This Row],[Date]]="","","No")</f>
        <v/>
      </c>
      <c r="AR449" t="str">
        <f>IF(Table1[[#This Row],[Date]]="","",IF(Table1[[#This Row],[Net Amt]]&lt;0,"No","Yes"))</f>
        <v/>
      </c>
      <c r="AS449" t="str">
        <f>IF(Table1[[#This Row],[Date]]="","",Table1[[#This Row],[Second Ledger]])</f>
        <v/>
      </c>
      <c r="AT449" t="str">
        <f>IF(Table1[[#This Row],[Date]]="","",IF(Table1[[#This Row],[DP-1]]="Yes",-(Table1[[#This Row],[Payments]]+Table1[[#This Row],[Receipts]]),Table1[[#This Row],[Payments]]+Table1[[#This Row],[Receipts]]))</f>
        <v/>
      </c>
      <c r="AU449"/>
      <c r="AV449" t="str">
        <f>IF(Table1[[#This Row],[Bill Ref No]]="","",Table1[[#This Row],[Bill Ref No]])</f>
        <v/>
      </c>
      <c r="AW449" t="str">
        <f>IF(Table1[[#This Row],[Bill ref name]]="","","New Ref")</f>
        <v/>
      </c>
      <c r="AX449" t="str">
        <f>IF(Table1[[#This Row],[Bill ref name]]="","",Table1[[#This Row],[Amount-1]])</f>
        <v/>
      </c>
      <c r="AY449"/>
      <c r="AZ449"/>
      <c r="BA449" t="str">
        <f>IF(Table1[[#This Row],[Cost Centre]]="","","Primary Cost Category")</f>
        <v/>
      </c>
      <c r="BB449" t="str">
        <f>IF(Table1[[#This Row],[Cost Centre]]="","",Table1[[#This Row],[DP-1]])</f>
        <v/>
      </c>
      <c r="BC449"/>
      <c r="BD449" t="str">
        <f>IF(Table1[[#This Row],[Cost Centre]]="","",Table1[[#This Row],[Cost Centre]])</f>
        <v/>
      </c>
      <c r="BE449" t="str">
        <f>IF(Table1[[#This Row],[Cost Centre]]="","",Table1[[#This Row],[Amount-1]])</f>
        <v/>
      </c>
      <c r="BF449"/>
      <c r="BG449"/>
      <c r="BH449"/>
      <c r="BI449"/>
      <c r="BJ449" t="str">
        <f>IF(Table1[[#This Row],[Date]]="","","No")</f>
        <v/>
      </c>
      <c r="BK449" t="str">
        <f>IF(Table1[[#This Row],[Date]]="","",IF(Table1[[#This Row],[Net Amt]]&lt;0,"Yes","No"))</f>
        <v/>
      </c>
      <c r="BL449" t="str">
        <f>IF(Table1[[#This Row],[Date]]="","",$C$3)</f>
        <v/>
      </c>
      <c r="BM449" t="str">
        <f>IF(Table1[[#This Row],[Date]]="","",-Table1[[#This Row],[Amount-1]])</f>
        <v/>
      </c>
      <c r="BO449" t="str">
        <f>IF(Table1[[#This Row],[Transaction Type]]="","",Table1[[#This Row],[Transaction Type]])</f>
        <v/>
      </c>
      <c r="BP449" t="str">
        <f>IF(Table1[[#This Row],[Instrument No.]]="","",Table1[[#This Row],[Instrument No.]])</f>
        <v/>
      </c>
      <c r="BQ449" t="str">
        <f>IF(Table1[[#This Row],[Instrument No.]]="","",Table1[[#This Row],[Amount-2]])</f>
        <v/>
      </c>
      <c r="BR449" t="str">
        <f>IF(Table1[[#This Row],[Instrument date]]="","",TEXT(Table1[[#This Row],[Instrument date]],"yyyymmdd"))</f>
        <v/>
      </c>
      <c r="BU449" s="48"/>
      <c r="BV449" s="48"/>
    </row>
    <row r="450" spans="1:74">
      <c r="A450" s="16">
        <f t="shared" si="6"/>
        <v>445</v>
      </c>
      <c r="B450" s="17"/>
      <c r="C450" s="57"/>
      <c r="D450" s="61"/>
      <c r="E450" s="61"/>
      <c r="F450" s="57"/>
      <c r="G450" s="18"/>
      <c r="H4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0" s="18"/>
      <c r="J450" s="18"/>
      <c r="K450" s="18"/>
      <c r="L450" s="18"/>
      <c r="M450" s="18"/>
      <c r="N450" s="51"/>
      <c r="O450" s="14">
        <f>IF(Table1[[#This Row],[Date]]="",COUNTA(B451:$B$1005),0)</f>
        <v>0</v>
      </c>
      <c r="P450" s="14">
        <f>IF(COUNTA(Table1[[#This Row],[Payments]:[Receipts]])=0,0,(IF(COUNTA(Table1[[#This Row],[Payments]:[Receipts]])&gt;1,1,0)))</f>
        <v>0</v>
      </c>
      <c r="Q450" s="14">
        <f>IF(Table1[[#This Row],[Date]]="",0,IF(AND(Table1[[#This Row],[Date]]&gt;=$Q$2,Table1[[#This Row],[Date]]&lt;=$Q$3),0,1))</f>
        <v>0</v>
      </c>
      <c r="R450" s="14">
        <f>IF(Table1[[#This Row],[Payments]]="",0,IF(ISNUMBER(Table1[[#This Row],[Payments]]),0,1))</f>
        <v>0</v>
      </c>
      <c r="S450" s="14">
        <f>IF(Table1[[#This Row],[Receipts]]="",0,IF(ISNUMBER(Table1[[#This Row],[Receipts]]),0,1))</f>
        <v>0</v>
      </c>
      <c r="T450" s="14">
        <f>IF(LEN(Table1[[#This Row],[Second Ledger]])&gt;0,IF(TYPE(VLOOKUP(Table1[[#This Row],[Second Ledger]],$CZ:$CZ,1,FALSE))=16,1,0),0)</f>
        <v>0</v>
      </c>
      <c r="U450" s="14">
        <f>IF(Table1[[#This Row],[Date]]="",0,IF(Table1[[#This Row],[Voucher Type]]&gt;0,IF(TYPE(VLOOKUP(Table1[[#This Row],[Voucher Type]],Table1[[#All],[Voucher Type Master]],1,FALSE))=16,1,0),0))</f>
        <v>0</v>
      </c>
      <c r="V4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0" s="14">
        <f>IF(LEN(Table1[[#This Row],[Cost Centre]])&gt;0,IF(TYPE(VLOOKUP(Table1[[#This Row],[Cost Centre]],$DA:$DA,1,FALSE))=16,1,0),0)</f>
        <v>0</v>
      </c>
      <c r="X450" s="14">
        <f>Table1[[#This Row],[Payments]]-Table1[[#This Row],[Receipts]]</f>
        <v>0</v>
      </c>
      <c r="Y450" s="14"/>
      <c r="Z450" s="14"/>
      <c r="AA450" s="14"/>
      <c r="AB450" s="13"/>
      <c r="AC450" s="39"/>
      <c r="AD450" s="39"/>
      <c r="AE450" s="39"/>
      <c r="AF450" s="39"/>
      <c r="AG450" s="42"/>
      <c r="AH4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0" t="str">
        <f>IF(Table1[[#This Row],[Date]]="","",TEXT(Table1[[#This Row],[Date]],"yyyymmdd"))</f>
        <v/>
      </c>
      <c r="AJ450" t="str">
        <f>Table1[[#This Row],[Date2]]</f>
        <v/>
      </c>
      <c r="AK450" t="str">
        <f>IF(Table1[[#This Row],[Date]]="","",Table1[[#This Row],[Voucher Type]])</f>
        <v/>
      </c>
      <c r="AL450" t="str">
        <f>IF(Table1[[#This Row],[Date]]="","",Table1[[#This Row],[Voucher No]])</f>
        <v/>
      </c>
      <c r="AM450" t="str">
        <f>IF(Table1[[#This Row],[Date]]="","",Table1[[#This Row],[Narration]])</f>
        <v/>
      </c>
      <c r="AN450" t="str">
        <f>IF(Table1[[#This Row],[Date]]="","","tallytools-voucherentry-adhjadhh-"&amp;$AH$1&amp;ROW())</f>
        <v/>
      </c>
      <c r="AO450" t="str">
        <f>IF(Table1[[#This Row],[Date]]="","",$AH$1)</f>
        <v/>
      </c>
      <c r="AP450"/>
      <c r="AQ450" t="str">
        <f>IF(Table1[[#This Row],[Date]]="","","No")</f>
        <v/>
      </c>
      <c r="AR450" t="str">
        <f>IF(Table1[[#This Row],[Date]]="","",IF(Table1[[#This Row],[Net Amt]]&lt;0,"No","Yes"))</f>
        <v/>
      </c>
      <c r="AS450" t="str">
        <f>IF(Table1[[#This Row],[Date]]="","",Table1[[#This Row],[Second Ledger]])</f>
        <v/>
      </c>
      <c r="AT450" t="str">
        <f>IF(Table1[[#This Row],[Date]]="","",IF(Table1[[#This Row],[DP-1]]="Yes",-(Table1[[#This Row],[Payments]]+Table1[[#This Row],[Receipts]]),Table1[[#This Row],[Payments]]+Table1[[#This Row],[Receipts]]))</f>
        <v/>
      </c>
      <c r="AU450"/>
      <c r="AV450" t="str">
        <f>IF(Table1[[#This Row],[Bill Ref No]]="","",Table1[[#This Row],[Bill Ref No]])</f>
        <v/>
      </c>
      <c r="AW450" t="str">
        <f>IF(Table1[[#This Row],[Bill ref name]]="","","New Ref")</f>
        <v/>
      </c>
      <c r="AX450" t="str">
        <f>IF(Table1[[#This Row],[Bill ref name]]="","",Table1[[#This Row],[Amount-1]])</f>
        <v/>
      </c>
      <c r="AY450"/>
      <c r="AZ450"/>
      <c r="BA450" t="str">
        <f>IF(Table1[[#This Row],[Cost Centre]]="","","Primary Cost Category")</f>
        <v/>
      </c>
      <c r="BB450" t="str">
        <f>IF(Table1[[#This Row],[Cost Centre]]="","",Table1[[#This Row],[DP-1]])</f>
        <v/>
      </c>
      <c r="BC450"/>
      <c r="BD450" t="str">
        <f>IF(Table1[[#This Row],[Cost Centre]]="","",Table1[[#This Row],[Cost Centre]])</f>
        <v/>
      </c>
      <c r="BE450" t="str">
        <f>IF(Table1[[#This Row],[Cost Centre]]="","",Table1[[#This Row],[Amount-1]])</f>
        <v/>
      </c>
      <c r="BF450"/>
      <c r="BG450"/>
      <c r="BH450"/>
      <c r="BI450"/>
      <c r="BJ450" t="str">
        <f>IF(Table1[[#This Row],[Date]]="","","No")</f>
        <v/>
      </c>
      <c r="BK450" t="str">
        <f>IF(Table1[[#This Row],[Date]]="","",IF(Table1[[#This Row],[Net Amt]]&lt;0,"Yes","No"))</f>
        <v/>
      </c>
      <c r="BL450" t="str">
        <f>IF(Table1[[#This Row],[Date]]="","",$C$3)</f>
        <v/>
      </c>
      <c r="BM450" t="str">
        <f>IF(Table1[[#This Row],[Date]]="","",-Table1[[#This Row],[Amount-1]])</f>
        <v/>
      </c>
      <c r="BO450" t="str">
        <f>IF(Table1[[#This Row],[Transaction Type]]="","",Table1[[#This Row],[Transaction Type]])</f>
        <v/>
      </c>
      <c r="BP450" t="str">
        <f>IF(Table1[[#This Row],[Instrument No.]]="","",Table1[[#This Row],[Instrument No.]])</f>
        <v/>
      </c>
      <c r="BQ450" t="str">
        <f>IF(Table1[[#This Row],[Instrument No.]]="","",Table1[[#This Row],[Amount-2]])</f>
        <v/>
      </c>
      <c r="BR450" t="str">
        <f>IF(Table1[[#This Row],[Instrument date]]="","",TEXT(Table1[[#This Row],[Instrument date]],"yyyymmdd"))</f>
        <v/>
      </c>
      <c r="BU450" s="48"/>
      <c r="BV450" s="48"/>
    </row>
    <row r="451" spans="1:74">
      <c r="A451" s="16">
        <f t="shared" si="6"/>
        <v>446</v>
      </c>
      <c r="B451" s="17"/>
      <c r="C451" s="57"/>
      <c r="D451" s="61"/>
      <c r="E451" s="61"/>
      <c r="F451" s="57"/>
      <c r="G451" s="18"/>
      <c r="H4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1" s="18"/>
      <c r="J451" s="18"/>
      <c r="K451" s="18"/>
      <c r="L451" s="18"/>
      <c r="M451" s="18"/>
      <c r="N451" s="51"/>
      <c r="O451" s="14">
        <f>IF(Table1[[#This Row],[Date]]="",COUNTA(B452:$B$1005),0)</f>
        <v>0</v>
      </c>
      <c r="P451" s="14">
        <f>IF(COUNTA(Table1[[#This Row],[Payments]:[Receipts]])=0,0,(IF(COUNTA(Table1[[#This Row],[Payments]:[Receipts]])&gt;1,1,0)))</f>
        <v>0</v>
      </c>
      <c r="Q451" s="14">
        <f>IF(Table1[[#This Row],[Date]]="",0,IF(AND(Table1[[#This Row],[Date]]&gt;=$Q$2,Table1[[#This Row],[Date]]&lt;=$Q$3),0,1))</f>
        <v>0</v>
      </c>
      <c r="R451" s="14">
        <f>IF(Table1[[#This Row],[Payments]]="",0,IF(ISNUMBER(Table1[[#This Row],[Payments]]),0,1))</f>
        <v>0</v>
      </c>
      <c r="S451" s="14">
        <f>IF(Table1[[#This Row],[Receipts]]="",0,IF(ISNUMBER(Table1[[#This Row],[Receipts]]),0,1))</f>
        <v>0</v>
      </c>
      <c r="T451" s="14">
        <f>IF(LEN(Table1[[#This Row],[Second Ledger]])&gt;0,IF(TYPE(VLOOKUP(Table1[[#This Row],[Second Ledger]],$CZ:$CZ,1,FALSE))=16,1,0),0)</f>
        <v>0</v>
      </c>
      <c r="U451" s="14">
        <f>IF(Table1[[#This Row],[Date]]="",0,IF(Table1[[#This Row],[Voucher Type]]&gt;0,IF(TYPE(VLOOKUP(Table1[[#This Row],[Voucher Type]],Table1[[#All],[Voucher Type Master]],1,FALSE))=16,1,0),0))</f>
        <v>0</v>
      </c>
      <c r="V4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1" s="14">
        <f>IF(LEN(Table1[[#This Row],[Cost Centre]])&gt;0,IF(TYPE(VLOOKUP(Table1[[#This Row],[Cost Centre]],$DA:$DA,1,FALSE))=16,1,0),0)</f>
        <v>0</v>
      </c>
      <c r="X451" s="14">
        <f>Table1[[#This Row],[Payments]]-Table1[[#This Row],[Receipts]]</f>
        <v>0</v>
      </c>
      <c r="Y451" s="14"/>
      <c r="Z451" s="14"/>
      <c r="AA451" s="14"/>
      <c r="AB451" s="13"/>
      <c r="AC451" s="39"/>
      <c r="AD451" s="39"/>
      <c r="AE451" s="39"/>
      <c r="AF451" s="39"/>
      <c r="AG451" s="42"/>
      <c r="AH4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1" t="str">
        <f>IF(Table1[[#This Row],[Date]]="","",TEXT(Table1[[#This Row],[Date]],"yyyymmdd"))</f>
        <v/>
      </c>
      <c r="AJ451" t="str">
        <f>Table1[[#This Row],[Date2]]</f>
        <v/>
      </c>
      <c r="AK451" t="str">
        <f>IF(Table1[[#This Row],[Date]]="","",Table1[[#This Row],[Voucher Type]])</f>
        <v/>
      </c>
      <c r="AL451" t="str">
        <f>IF(Table1[[#This Row],[Date]]="","",Table1[[#This Row],[Voucher No]])</f>
        <v/>
      </c>
      <c r="AM451" t="str">
        <f>IF(Table1[[#This Row],[Date]]="","",Table1[[#This Row],[Narration]])</f>
        <v/>
      </c>
      <c r="AN451" t="str">
        <f>IF(Table1[[#This Row],[Date]]="","","tallytools-voucherentry-adhjadhh-"&amp;$AH$1&amp;ROW())</f>
        <v/>
      </c>
      <c r="AO451" t="str">
        <f>IF(Table1[[#This Row],[Date]]="","",$AH$1)</f>
        <v/>
      </c>
      <c r="AP451"/>
      <c r="AQ451" t="str">
        <f>IF(Table1[[#This Row],[Date]]="","","No")</f>
        <v/>
      </c>
      <c r="AR451" t="str">
        <f>IF(Table1[[#This Row],[Date]]="","",IF(Table1[[#This Row],[Net Amt]]&lt;0,"No","Yes"))</f>
        <v/>
      </c>
      <c r="AS451" t="str">
        <f>IF(Table1[[#This Row],[Date]]="","",Table1[[#This Row],[Second Ledger]])</f>
        <v/>
      </c>
      <c r="AT451" t="str">
        <f>IF(Table1[[#This Row],[Date]]="","",IF(Table1[[#This Row],[DP-1]]="Yes",-(Table1[[#This Row],[Payments]]+Table1[[#This Row],[Receipts]]),Table1[[#This Row],[Payments]]+Table1[[#This Row],[Receipts]]))</f>
        <v/>
      </c>
      <c r="AU451"/>
      <c r="AV451" t="str">
        <f>IF(Table1[[#This Row],[Bill Ref No]]="","",Table1[[#This Row],[Bill Ref No]])</f>
        <v/>
      </c>
      <c r="AW451" t="str">
        <f>IF(Table1[[#This Row],[Bill ref name]]="","","New Ref")</f>
        <v/>
      </c>
      <c r="AX451" t="str">
        <f>IF(Table1[[#This Row],[Bill ref name]]="","",Table1[[#This Row],[Amount-1]])</f>
        <v/>
      </c>
      <c r="AY451"/>
      <c r="AZ451"/>
      <c r="BA451" t="str">
        <f>IF(Table1[[#This Row],[Cost Centre]]="","","Primary Cost Category")</f>
        <v/>
      </c>
      <c r="BB451" t="str">
        <f>IF(Table1[[#This Row],[Cost Centre]]="","",Table1[[#This Row],[DP-1]])</f>
        <v/>
      </c>
      <c r="BC451"/>
      <c r="BD451" t="str">
        <f>IF(Table1[[#This Row],[Cost Centre]]="","",Table1[[#This Row],[Cost Centre]])</f>
        <v/>
      </c>
      <c r="BE451" t="str">
        <f>IF(Table1[[#This Row],[Cost Centre]]="","",Table1[[#This Row],[Amount-1]])</f>
        <v/>
      </c>
      <c r="BF451"/>
      <c r="BG451"/>
      <c r="BH451"/>
      <c r="BI451"/>
      <c r="BJ451" t="str">
        <f>IF(Table1[[#This Row],[Date]]="","","No")</f>
        <v/>
      </c>
      <c r="BK451" t="str">
        <f>IF(Table1[[#This Row],[Date]]="","",IF(Table1[[#This Row],[Net Amt]]&lt;0,"Yes","No"))</f>
        <v/>
      </c>
      <c r="BL451" t="str">
        <f>IF(Table1[[#This Row],[Date]]="","",$C$3)</f>
        <v/>
      </c>
      <c r="BM451" t="str">
        <f>IF(Table1[[#This Row],[Date]]="","",-Table1[[#This Row],[Amount-1]])</f>
        <v/>
      </c>
      <c r="BO451" t="str">
        <f>IF(Table1[[#This Row],[Transaction Type]]="","",Table1[[#This Row],[Transaction Type]])</f>
        <v/>
      </c>
      <c r="BP451" t="str">
        <f>IF(Table1[[#This Row],[Instrument No.]]="","",Table1[[#This Row],[Instrument No.]])</f>
        <v/>
      </c>
      <c r="BQ451" t="str">
        <f>IF(Table1[[#This Row],[Instrument No.]]="","",Table1[[#This Row],[Amount-2]])</f>
        <v/>
      </c>
      <c r="BR451" t="str">
        <f>IF(Table1[[#This Row],[Instrument date]]="","",TEXT(Table1[[#This Row],[Instrument date]],"yyyymmdd"))</f>
        <v/>
      </c>
      <c r="BU451" s="48"/>
      <c r="BV451" s="48"/>
    </row>
    <row r="452" spans="1:74">
      <c r="A452" s="16">
        <f t="shared" si="6"/>
        <v>447</v>
      </c>
      <c r="B452" s="17"/>
      <c r="C452" s="57"/>
      <c r="D452" s="61"/>
      <c r="E452" s="61"/>
      <c r="F452" s="57"/>
      <c r="G452" s="18"/>
      <c r="H4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2" s="18"/>
      <c r="J452" s="18"/>
      <c r="K452" s="18"/>
      <c r="L452" s="18"/>
      <c r="M452" s="18"/>
      <c r="N452" s="51"/>
      <c r="O452" s="14">
        <f>IF(Table1[[#This Row],[Date]]="",COUNTA(B453:$B$1005),0)</f>
        <v>0</v>
      </c>
      <c r="P452" s="14">
        <f>IF(COUNTA(Table1[[#This Row],[Payments]:[Receipts]])=0,0,(IF(COUNTA(Table1[[#This Row],[Payments]:[Receipts]])&gt;1,1,0)))</f>
        <v>0</v>
      </c>
      <c r="Q452" s="14">
        <f>IF(Table1[[#This Row],[Date]]="",0,IF(AND(Table1[[#This Row],[Date]]&gt;=$Q$2,Table1[[#This Row],[Date]]&lt;=$Q$3),0,1))</f>
        <v>0</v>
      </c>
      <c r="R452" s="14">
        <f>IF(Table1[[#This Row],[Payments]]="",0,IF(ISNUMBER(Table1[[#This Row],[Payments]]),0,1))</f>
        <v>0</v>
      </c>
      <c r="S452" s="14">
        <f>IF(Table1[[#This Row],[Receipts]]="",0,IF(ISNUMBER(Table1[[#This Row],[Receipts]]),0,1))</f>
        <v>0</v>
      </c>
      <c r="T452" s="14">
        <f>IF(LEN(Table1[[#This Row],[Second Ledger]])&gt;0,IF(TYPE(VLOOKUP(Table1[[#This Row],[Second Ledger]],$CZ:$CZ,1,FALSE))=16,1,0),0)</f>
        <v>0</v>
      </c>
      <c r="U452" s="14">
        <f>IF(Table1[[#This Row],[Date]]="",0,IF(Table1[[#This Row],[Voucher Type]]&gt;0,IF(TYPE(VLOOKUP(Table1[[#This Row],[Voucher Type]],Table1[[#All],[Voucher Type Master]],1,FALSE))=16,1,0),0))</f>
        <v>0</v>
      </c>
      <c r="V4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2" s="14">
        <f>IF(LEN(Table1[[#This Row],[Cost Centre]])&gt;0,IF(TYPE(VLOOKUP(Table1[[#This Row],[Cost Centre]],$DA:$DA,1,FALSE))=16,1,0),0)</f>
        <v>0</v>
      </c>
      <c r="X452" s="14">
        <f>Table1[[#This Row],[Payments]]-Table1[[#This Row],[Receipts]]</f>
        <v>0</v>
      </c>
      <c r="Y452" s="14"/>
      <c r="Z452" s="14"/>
      <c r="AA452" s="14"/>
      <c r="AB452" s="13"/>
      <c r="AC452" s="39"/>
      <c r="AD452" s="39"/>
      <c r="AE452" s="39"/>
      <c r="AF452" s="39"/>
      <c r="AG452" s="42"/>
      <c r="AH4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2" t="str">
        <f>IF(Table1[[#This Row],[Date]]="","",TEXT(Table1[[#This Row],[Date]],"yyyymmdd"))</f>
        <v/>
      </c>
      <c r="AJ452" t="str">
        <f>Table1[[#This Row],[Date2]]</f>
        <v/>
      </c>
      <c r="AK452" t="str">
        <f>IF(Table1[[#This Row],[Date]]="","",Table1[[#This Row],[Voucher Type]])</f>
        <v/>
      </c>
      <c r="AL452" t="str">
        <f>IF(Table1[[#This Row],[Date]]="","",Table1[[#This Row],[Voucher No]])</f>
        <v/>
      </c>
      <c r="AM452" t="str">
        <f>IF(Table1[[#This Row],[Date]]="","",Table1[[#This Row],[Narration]])</f>
        <v/>
      </c>
      <c r="AN452" t="str">
        <f>IF(Table1[[#This Row],[Date]]="","","tallytools-voucherentry-adhjadhh-"&amp;$AH$1&amp;ROW())</f>
        <v/>
      </c>
      <c r="AO452" t="str">
        <f>IF(Table1[[#This Row],[Date]]="","",$AH$1)</f>
        <v/>
      </c>
      <c r="AP452"/>
      <c r="AQ452" t="str">
        <f>IF(Table1[[#This Row],[Date]]="","","No")</f>
        <v/>
      </c>
      <c r="AR452" t="str">
        <f>IF(Table1[[#This Row],[Date]]="","",IF(Table1[[#This Row],[Net Amt]]&lt;0,"No","Yes"))</f>
        <v/>
      </c>
      <c r="AS452" t="str">
        <f>IF(Table1[[#This Row],[Date]]="","",Table1[[#This Row],[Second Ledger]])</f>
        <v/>
      </c>
      <c r="AT452" t="str">
        <f>IF(Table1[[#This Row],[Date]]="","",IF(Table1[[#This Row],[DP-1]]="Yes",-(Table1[[#This Row],[Payments]]+Table1[[#This Row],[Receipts]]),Table1[[#This Row],[Payments]]+Table1[[#This Row],[Receipts]]))</f>
        <v/>
      </c>
      <c r="AU452"/>
      <c r="AV452" t="str">
        <f>IF(Table1[[#This Row],[Bill Ref No]]="","",Table1[[#This Row],[Bill Ref No]])</f>
        <v/>
      </c>
      <c r="AW452" t="str">
        <f>IF(Table1[[#This Row],[Bill ref name]]="","","New Ref")</f>
        <v/>
      </c>
      <c r="AX452" t="str">
        <f>IF(Table1[[#This Row],[Bill ref name]]="","",Table1[[#This Row],[Amount-1]])</f>
        <v/>
      </c>
      <c r="AY452"/>
      <c r="AZ452"/>
      <c r="BA452" t="str">
        <f>IF(Table1[[#This Row],[Cost Centre]]="","","Primary Cost Category")</f>
        <v/>
      </c>
      <c r="BB452" t="str">
        <f>IF(Table1[[#This Row],[Cost Centre]]="","",Table1[[#This Row],[DP-1]])</f>
        <v/>
      </c>
      <c r="BC452"/>
      <c r="BD452" t="str">
        <f>IF(Table1[[#This Row],[Cost Centre]]="","",Table1[[#This Row],[Cost Centre]])</f>
        <v/>
      </c>
      <c r="BE452" t="str">
        <f>IF(Table1[[#This Row],[Cost Centre]]="","",Table1[[#This Row],[Amount-1]])</f>
        <v/>
      </c>
      <c r="BF452"/>
      <c r="BG452"/>
      <c r="BH452"/>
      <c r="BI452"/>
      <c r="BJ452" t="str">
        <f>IF(Table1[[#This Row],[Date]]="","","No")</f>
        <v/>
      </c>
      <c r="BK452" t="str">
        <f>IF(Table1[[#This Row],[Date]]="","",IF(Table1[[#This Row],[Net Amt]]&lt;0,"Yes","No"))</f>
        <v/>
      </c>
      <c r="BL452" t="str">
        <f>IF(Table1[[#This Row],[Date]]="","",$C$3)</f>
        <v/>
      </c>
      <c r="BM452" t="str">
        <f>IF(Table1[[#This Row],[Date]]="","",-Table1[[#This Row],[Amount-1]])</f>
        <v/>
      </c>
      <c r="BO452" t="str">
        <f>IF(Table1[[#This Row],[Transaction Type]]="","",Table1[[#This Row],[Transaction Type]])</f>
        <v/>
      </c>
      <c r="BP452" t="str">
        <f>IF(Table1[[#This Row],[Instrument No.]]="","",Table1[[#This Row],[Instrument No.]])</f>
        <v/>
      </c>
      <c r="BQ452" t="str">
        <f>IF(Table1[[#This Row],[Instrument No.]]="","",Table1[[#This Row],[Amount-2]])</f>
        <v/>
      </c>
      <c r="BR452" t="str">
        <f>IF(Table1[[#This Row],[Instrument date]]="","",TEXT(Table1[[#This Row],[Instrument date]],"yyyymmdd"))</f>
        <v/>
      </c>
      <c r="BU452" s="48"/>
      <c r="BV452" s="48"/>
    </row>
    <row r="453" spans="1:74">
      <c r="A453" s="16">
        <f t="shared" si="6"/>
        <v>448</v>
      </c>
      <c r="B453" s="17"/>
      <c r="C453" s="57"/>
      <c r="D453" s="61"/>
      <c r="E453" s="61"/>
      <c r="F453" s="57"/>
      <c r="G453" s="18"/>
      <c r="H4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3" s="18"/>
      <c r="J453" s="18"/>
      <c r="K453" s="18"/>
      <c r="L453" s="18"/>
      <c r="M453" s="18"/>
      <c r="N453" s="51"/>
      <c r="O453" s="14">
        <f>IF(Table1[[#This Row],[Date]]="",COUNTA(B454:$B$1005),0)</f>
        <v>0</v>
      </c>
      <c r="P453" s="14">
        <f>IF(COUNTA(Table1[[#This Row],[Payments]:[Receipts]])=0,0,(IF(COUNTA(Table1[[#This Row],[Payments]:[Receipts]])&gt;1,1,0)))</f>
        <v>0</v>
      </c>
      <c r="Q453" s="14">
        <f>IF(Table1[[#This Row],[Date]]="",0,IF(AND(Table1[[#This Row],[Date]]&gt;=$Q$2,Table1[[#This Row],[Date]]&lt;=$Q$3),0,1))</f>
        <v>0</v>
      </c>
      <c r="R453" s="14">
        <f>IF(Table1[[#This Row],[Payments]]="",0,IF(ISNUMBER(Table1[[#This Row],[Payments]]),0,1))</f>
        <v>0</v>
      </c>
      <c r="S453" s="14">
        <f>IF(Table1[[#This Row],[Receipts]]="",0,IF(ISNUMBER(Table1[[#This Row],[Receipts]]),0,1))</f>
        <v>0</v>
      </c>
      <c r="T453" s="14">
        <f>IF(LEN(Table1[[#This Row],[Second Ledger]])&gt;0,IF(TYPE(VLOOKUP(Table1[[#This Row],[Second Ledger]],$CZ:$CZ,1,FALSE))=16,1,0),0)</f>
        <v>0</v>
      </c>
      <c r="U453" s="14">
        <f>IF(Table1[[#This Row],[Date]]="",0,IF(Table1[[#This Row],[Voucher Type]]&gt;0,IF(TYPE(VLOOKUP(Table1[[#This Row],[Voucher Type]],Table1[[#All],[Voucher Type Master]],1,FALSE))=16,1,0),0))</f>
        <v>0</v>
      </c>
      <c r="V4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3" s="14">
        <f>IF(LEN(Table1[[#This Row],[Cost Centre]])&gt;0,IF(TYPE(VLOOKUP(Table1[[#This Row],[Cost Centre]],$DA:$DA,1,FALSE))=16,1,0),0)</f>
        <v>0</v>
      </c>
      <c r="X453" s="14">
        <f>Table1[[#This Row],[Payments]]-Table1[[#This Row],[Receipts]]</f>
        <v>0</v>
      </c>
      <c r="Y453" s="14"/>
      <c r="Z453" s="14"/>
      <c r="AA453" s="14"/>
      <c r="AB453" s="13"/>
      <c r="AC453" s="39"/>
      <c r="AD453" s="39"/>
      <c r="AE453" s="39"/>
      <c r="AF453" s="39"/>
      <c r="AG453" s="42"/>
      <c r="AH4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3" t="str">
        <f>IF(Table1[[#This Row],[Date]]="","",TEXT(Table1[[#This Row],[Date]],"yyyymmdd"))</f>
        <v/>
      </c>
      <c r="AJ453" t="str">
        <f>Table1[[#This Row],[Date2]]</f>
        <v/>
      </c>
      <c r="AK453" t="str">
        <f>IF(Table1[[#This Row],[Date]]="","",Table1[[#This Row],[Voucher Type]])</f>
        <v/>
      </c>
      <c r="AL453" t="str">
        <f>IF(Table1[[#This Row],[Date]]="","",Table1[[#This Row],[Voucher No]])</f>
        <v/>
      </c>
      <c r="AM453" t="str">
        <f>IF(Table1[[#This Row],[Date]]="","",Table1[[#This Row],[Narration]])</f>
        <v/>
      </c>
      <c r="AN453" t="str">
        <f>IF(Table1[[#This Row],[Date]]="","","tallytools-voucherentry-adhjadhh-"&amp;$AH$1&amp;ROW())</f>
        <v/>
      </c>
      <c r="AO453" t="str">
        <f>IF(Table1[[#This Row],[Date]]="","",$AH$1)</f>
        <v/>
      </c>
      <c r="AP453"/>
      <c r="AQ453" t="str">
        <f>IF(Table1[[#This Row],[Date]]="","","No")</f>
        <v/>
      </c>
      <c r="AR453" t="str">
        <f>IF(Table1[[#This Row],[Date]]="","",IF(Table1[[#This Row],[Net Amt]]&lt;0,"No","Yes"))</f>
        <v/>
      </c>
      <c r="AS453" t="str">
        <f>IF(Table1[[#This Row],[Date]]="","",Table1[[#This Row],[Second Ledger]])</f>
        <v/>
      </c>
      <c r="AT453" t="str">
        <f>IF(Table1[[#This Row],[Date]]="","",IF(Table1[[#This Row],[DP-1]]="Yes",-(Table1[[#This Row],[Payments]]+Table1[[#This Row],[Receipts]]),Table1[[#This Row],[Payments]]+Table1[[#This Row],[Receipts]]))</f>
        <v/>
      </c>
      <c r="AU453"/>
      <c r="AV453" t="str">
        <f>IF(Table1[[#This Row],[Bill Ref No]]="","",Table1[[#This Row],[Bill Ref No]])</f>
        <v/>
      </c>
      <c r="AW453" t="str">
        <f>IF(Table1[[#This Row],[Bill ref name]]="","","New Ref")</f>
        <v/>
      </c>
      <c r="AX453" t="str">
        <f>IF(Table1[[#This Row],[Bill ref name]]="","",Table1[[#This Row],[Amount-1]])</f>
        <v/>
      </c>
      <c r="AY453"/>
      <c r="AZ453"/>
      <c r="BA453" t="str">
        <f>IF(Table1[[#This Row],[Cost Centre]]="","","Primary Cost Category")</f>
        <v/>
      </c>
      <c r="BB453" t="str">
        <f>IF(Table1[[#This Row],[Cost Centre]]="","",Table1[[#This Row],[DP-1]])</f>
        <v/>
      </c>
      <c r="BC453"/>
      <c r="BD453" t="str">
        <f>IF(Table1[[#This Row],[Cost Centre]]="","",Table1[[#This Row],[Cost Centre]])</f>
        <v/>
      </c>
      <c r="BE453" t="str">
        <f>IF(Table1[[#This Row],[Cost Centre]]="","",Table1[[#This Row],[Amount-1]])</f>
        <v/>
      </c>
      <c r="BF453"/>
      <c r="BG453"/>
      <c r="BH453"/>
      <c r="BI453"/>
      <c r="BJ453" t="str">
        <f>IF(Table1[[#This Row],[Date]]="","","No")</f>
        <v/>
      </c>
      <c r="BK453" t="str">
        <f>IF(Table1[[#This Row],[Date]]="","",IF(Table1[[#This Row],[Net Amt]]&lt;0,"Yes","No"))</f>
        <v/>
      </c>
      <c r="BL453" t="str">
        <f>IF(Table1[[#This Row],[Date]]="","",$C$3)</f>
        <v/>
      </c>
      <c r="BM453" t="str">
        <f>IF(Table1[[#This Row],[Date]]="","",-Table1[[#This Row],[Amount-1]])</f>
        <v/>
      </c>
      <c r="BO453" t="str">
        <f>IF(Table1[[#This Row],[Transaction Type]]="","",Table1[[#This Row],[Transaction Type]])</f>
        <v/>
      </c>
      <c r="BP453" t="str">
        <f>IF(Table1[[#This Row],[Instrument No.]]="","",Table1[[#This Row],[Instrument No.]])</f>
        <v/>
      </c>
      <c r="BQ453" t="str">
        <f>IF(Table1[[#This Row],[Instrument No.]]="","",Table1[[#This Row],[Amount-2]])</f>
        <v/>
      </c>
      <c r="BR453" t="str">
        <f>IF(Table1[[#This Row],[Instrument date]]="","",TEXT(Table1[[#This Row],[Instrument date]],"yyyymmdd"))</f>
        <v/>
      </c>
      <c r="BU453" s="48"/>
      <c r="BV453" s="48"/>
    </row>
    <row r="454" spans="1:74">
      <c r="A454" s="16">
        <f t="shared" si="6"/>
        <v>449</v>
      </c>
      <c r="B454" s="17"/>
      <c r="C454" s="57"/>
      <c r="D454" s="61"/>
      <c r="E454" s="61"/>
      <c r="F454" s="57"/>
      <c r="G454" s="18"/>
      <c r="H4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4" s="18"/>
      <c r="J454" s="18"/>
      <c r="K454" s="18"/>
      <c r="L454" s="18"/>
      <c r="M454" s="18"/>
      <c r="N454" s="51"/>
      <c r="O454" s="14">
        <f>IF(Table1[[#This Row],[Date]]="",COUNTA(B455:$B$1005),0)</f>
        <v>0</v>
      </c>
      <c r="P454" s="14">
        <f>IF(COUNTA(Table1[[#This Row],[Payments]:[Receipts]])=0,0,(IF(COUNTA(Table1[[#This Row],[Payments]:[Receipts]])&gt;1,1,0)))</f>
        <v>0</v>
      </c>
      <c r="Q454" s="14">
        <f>IF(Table1[[#This Row],[Date]]="",0,IF(AND(Table1[[#This Row],[Date]]&gt;=$Q$2,Table1[[#This Row],[Date]]&lt;=$Q$3),0,1))</f>
        <v>0</v>
      </c>
      <c r="R454" s="14">
        <f>IF(Table1[[#This Row],[Payments]]="",0,IF(ISNUMBER(Table1[[#This Row],[Payments]]),0,1))</f>
        <v>0</v>
      </c>
      <c r="S454" s="14">
        <f>IF(Table1[[#This Row],[Receipts]]="",0,IF(ISNUMBER(Table1[[#This Row],[Receipts]]),0,1))</f>
        <v>0</v>
      </c>
      <c r="T454" s="14">
        <f>IF(LEN(Table1[[#This Row],[Second Ledger]])&gt;0,IF(TYPE(VLOOKUP(Table1[[#This Row],[Second Ledger]],$CZ:$CZ,1,FALSE))=16,1,0),0)</f>
        <v>0</v>
      </c>
      <c r="U454" s="14">
        <f>IF(Table1[[#This Row],[Date]]="",0,IF(Table1[[#This Row],[Voucher Type]]&gt;0,IF(TYPE(VLOOKUP(Table1[[#This Row],[Voucher Type]],Table1[[#All],[Voucher Type Master]],1,FALSE))=16,1,0),0))</f>
        <v>0</v>
      </c>
      <c r="V4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4" s="14">
        <f>IF(LEN(Table1[[#This Row],[Cost Centre]])&gt;0,IF(TYPE(VLOOKUP(Table1[[#This Row],[Cost Centre]],$DA:$DA,1,FALSE))=16,1,0),0)</f>
        <v>0</v>
      </c>
      <c r="X454" s="14">
        <f>Table1[[#This Row],[Payments]]-Table1[[#This Row],[Receipts]]</f>
        <v>0</v>
      </c>
      <c r="Y454" s="14"/>
      <c r="Z454" s="14"/>
      <c r="AA454" s="14"/>
      <c r="AB454" s="13"/>
      <c r="AC454" s="39"/>
      <c r="AD454" s="39"/>
      <c r="AE454" s="39"/>
      <c r="AF454" s="39"/>
      <c r="AG454" s="42"/>
      <c r="AH4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4" t="str">
        <f>IF(Table1[[#This Row],[Date]]="","",TEXT(Table1[[#This Row],[Date]],"yyyymmdd"))</f>
        <v/>
      </c>
      <c r="AJ454" t="str">
        <f>Table1[[#This Row],[Date2]]</f>
        <v/>
      </c>
      <c r="AK454" t="str">
        <f>IF(Table1[[#This Row],[Date]]="","",Table1[[#This Row],[Voucher Type]])</f>
        <v/>
      </c>
      <c r="AL454" t="str">
        <f>IF(Table1[[#This Row],[Date]]="","",Table1[[#This Row],[Voucher No]])</f>
        <v/>
      </c>
      <c r="AM454" t="str">
        <f>IF(Table1[[#This Row],[Date]]="","",Table1[[#This Row],[Narration]])</f>
        <v/>
      </c>
      <c r="AN454" t="str">
        <f>IF(Table1[[#This Row],[Date]]="","","tallytools-voucherentry-adhjadhh-"&amp;$AH$1&amp;ROW())</f>
        <v/>
      </c>
      <c r="AO454" t="str">
        <f>IF(Table1[[#This Row],[Date]]="","",$AH$1)</f>
        <v/>
      </c>
      <c r="AP454"/>
      <c r="AQ454" t="str">
        <f>IF(Table1[[#This Row],[Date]]="","","No")</f>
        <v/>
      </c>
      <c r="AR454" t="str">
        <f>IF(Table1[[#This Row],[Date]]="","",IF(Table1[[#This Row],[Net Amt]]&lt;0,"No","Yes"))</f>
        <v/>
      </c>
      <c r="AS454" t="str">
        <f>IF(Table1[[#This Row],[Date]]="","",Table1[[#This Row],[Second Ledger]])</f>
        <v/>
      </c>
      <c r="AT454" t="str">
        <f>IF(Table1[[#This Row],[Date]]="","",IF(Table1[[#This Row],[DP-1]]="Yes",-(Table1[[#This Row],[Payments]]+Table1[[#This Row],[Receipts]]),Table1[[#This Row],[Payments]]+Table1[[#This Row],[Receipts]]))</f>
        <v/>
      </c>
      <c r="AU454"/>
      <c r="AV454" t="str">
        <f>IF(Table1[[#This Row],[Bill Ref No]]="","",Table1[[#This Row],[Bill Ref No]])</f>
        <v/>
      </c>
      <c r="AW454" t="str">
        <f>IF(Table1[[#This Row],[Bill ref name]]="","","New Ref")</f>
        <v/>
      </c>
      <c r="AX454" t="str">
        <f>IF(Table1[[#This Row],[Bill ref name]]="","",Table1[[#This Row],[Amount-1]])</f>
        <v/>
      </c>
      <c r="AY454"/>
      <c r="AZ454"/>
      <c r="BA454" t="str">
        <f>IF(Table1[[#This Row],[Cost Centre]]="","","Primary Cost Category")</f>
        <v/>
      </c>
      <c r="BB454" t="str">
        <f>IF(Table1[[#This Row],[Cost Centre]]="","",Table1[[#This Row],[DP-1]])</f>
        <v/>
      </c>
      <c r="BC454"/>
      <c r="BD454" t="str">
        <f>IF(Table1[[#This Row],[Cost Centre]]="","",Table1[[#This Row],[Cost Centre]])</f>
        <v/>
      </c>
      <c r="BE454" t="str">
        <f>IF(Table1[[#This Row],[Cost Centre]]="","",Table1[[#This Row],[Amount-1]])</f>
        <v/>
      </c>
      <c r="BF454"/>
      <c r="BG454"/>
      <c r="BH454"/>
      <c r="BI454"/>
      <c r="BJ454" t="str">
        <f>IF(Table1[[#This Row],[Date]]="","","No")</f>
        <v/>
      </c>
      <c r="BK454" t="str">
        <f>IF(Table1[[#This Row],[Date]]="","",IF(Table1[[#This Row],[Net Amt]]&lt;0,"Yes","No"))</f>
        <v/>
      </c>
      <c r="BL454" t="str">
        <f>IF(Table1[[#This Row],[Date]]="","",$C$3)</f>
        <v/>
      </c>
      <c r="BM454" t="str">
        <f>IF(Table1[[#This Row],[Date]]="","",-Table1[[#This Row],[Amount-1]])</f>
        <v/>
      </c>
      <c r="BO454" t="str">
        <f>IF(Table1[[#This Row],[Transaction Type]]="","",Table1[[#This Row],[Transaction Type]])</f>
        <v/>
      </c>
      <c r="BP454" t="str">
        <f>IF(Table1[[#This Row],[Instrument No.]]="","",Table1[[#This Row],[Instrument No.]])</f>
        <v/>
      </c>
      <c r="BQ454" t="str">
        <f>IF(Table1[[#This Row],[Instrument No.]]="","",Table1[[#This Row],[Amount-2]])</f>
        <v/>
      </c>
      <c r="BR454" t="str">
        <f>IF(Table1[[#This Row],[Instrument date]]="","",TEXT(Table1[[#This Row],[Instrument date]],"yyyymmdd"))</f>
        <v/>
      </c>
      <c r="BU454" s="48"/>
      <c r="BV454" s="48"/>
    </row>
    <row r="455" spans="1:74">
      <c r="A455" s="16">
        <f t="shared" si="6"/>
        <v>450</v>
      </c>
      <c r="B455" s="17"/>
      <c r="C455" s="57"/>
      <c r="D455" s="61"/>
      <c r="E455" s="61"/>
      <c r="F455" s="57"/>
      <c r="G455" s="18"/>
      <c r="H4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5" s="18"/>
      <c r="J455" s="18"/>
      <c r="K455" s="18"/>
      <c r="L455" s="18"/>
      <c r="M455" s="18"/>
      <c r="N455" s="51"/>
      <c r="O455" s="14">
        <f>IF(Table1[[#This Row],[Date]]="",COUNTA(B456:$B$1005),0)</f>
        <v>0</v>
      </c>
      <c r="P455" s="14">
        <f>IF(COUNTA(Table1[[#This Row],[Payments]:[Receipts]])=0,0,(IF(COUNTA(Table1[[#This Row],[Payments]:[Receipts]])&gt;1,1,0)))</f>
        <v>0</v>
      </c>
      <c r="Q455" s="14">
        <f>IF(Table1[[#This Row],[Date]]="",0,IF(AND(Table1[[#This Row],[Date]]&gt;=$Q$2,Table1[[#This Row],[Date]]&lt;=$Q$3),0,1))</f>
        <v>0</v>
      </c>
      <c r="R455" s="14">
        <f>IF(Table1[[#This Row],[Payments]]="",0,IF(ISNUMBER(Table1[[#This Row],[Payments]]),0,1))</f>
        <v>0</v>
      </c>
      <c r="S455" s="14">
        <f>IF(Table1[[#This Row],[Receipts]]="",0,IF(ISNUMBER(Table1[[#This Row],[Receipts]]),0,1))</f>
        <v>0</v>
      </c>
      <c r="T455" s="14">
        <f>IF(LEN(Table1[[#This Row],[Second Ledger]])&gt;0,IF(TYPE(VLOOKUP(Table1[[#This Row],[Second Ledger]],$CZ:$CZ,1,FALSE))=16,1,0),0)</f>
        <v>0</v>
      </c>
      <c r="U455" s="14">
        <f>IF(Table1[[#This Row],[Date]]="",0,IF(Table1[[#This Row],[Voucher Type]]&gt;0,IF(TYPE(VLOOKUP(Table1[[#This Row],[Voucher Type]],Table1[[#All],[Voucher Type Master]],1,FALSE))=16,1,0),0))</f>
        <v>0</v>
      </c>
      <c r="V4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5" s="14">
        <f>IF(LEN(Table1[[#This Row],[Cost Centre]])&gt;0,IF(TYPE(VLOOKUP(Table1[[#This Row],[Cost Centre]],$DA:$DA,1,FALSE))=16,1,0),0)</f>
        <v>0</v>
      </c>
      <c r="X455" s="14">
        <f>Table1[[#This Row],[Payments]]-Table1[[#This Row],[Receipts]]</f>
        <v>0</v>
      </c>
      <c r="Y455" s="14"/>
      <c r="Z455" s="14"/>
      <c r="AA455" s="14"/>
      <c r="AB455" s="13"/>
      <c r="AC455" s="39"/>
      <c r="AD455" s="39"/>
      <c r="AE455" s="39"/>
      <c r="AF455" s="39"/>
      <c r="AG455" s="42"/>
      <c r="AH4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5" t="str">
        <f>IF(Table1[[#This Row],[Date]]="","",TEXT(Table1[[#This Row],[Date]],"yyyymmdd"))</f>
        <v/>
      </c>
      <c r="AJ455" t="str">
        <f>Table1[[#This Row],[Date2]]</f>
        <v/>
      </c>
      <c r="AK455" t="str">
        <f>IF(Table1[[#This Row],[Date]]="","",Table1[[#This Row],[Voucher Type]])</f>
        <v/>
      </c>
      <c r="AL455" t="str">
        <f>IF(Table1[[#This Row],[Date]]="","",Table1[[#This Row],[Voucher No]])</f>
        <v/>
      </c>
      <c r="AM455" t="str">
        <f>IF(Table1[[#This Row],[Date]]="","",Table1[[#This Row],[Narration]])</f>
        <v/>
      </c>
      <c r="AN455" t="str">
        <f>IF(Table1[[#This Row],[Date]]="","","tallytools-voucherentry-adhjadhh-"&amp;$AH$1&amp;ROW())</f>
        <v/>
      </c>
      <c r="AO455" t="str">
        <f>IF(Table1[[#This Row],[Date]]="","",$AH$1)</f>
        <v/>
      </c>
      <c r="AP455"/>
      <c r="AQ455" t="str">
        <f>IF(Table1[[#This Row],[Date]]="","","No")</f>
        <v/>
      </c>
      <c r="AR455" t="str">
        <f>IF(Table1[[#This Row],[Date]]="","",IF(Table1[[#This Row],[Net Amt]]&lt;0,"No","Yes"))</f>
        <v/>
      </c>
      <c r="AS455" t="str">
        <f>IF(Table1[[#This Row],[Date]]="","",Table1[[#This Row],[Second Ledger]])</f>
        <v/>
      </c>
      <c r="AT455" t="str">
        <f>IF(Table1[[#This Row],[Date]]="","",IF(Table1[[#This Row],[DP-1]]="Yes",-(Table1[[#This Row],[Payments]]+Table1[[#This Row],[Receipts]]),Table1[[#This Row],[Payments]]+Table1[[#This Row],[Receipts]]))</f>
        <v/>
      </c>
      <c r="AU455"/>
      <c r="AV455" t="str">
        <f>IF(Table1[[#This Row],[Bill Ref No]]="","",Table1[[#This Row],[Bill Ref No]])</f>
        <v/>
      </c>
      <c r="AW455" t="str">
        <f>IF(Table1[[#This Row],[Bill ref name]]="","","New Ref")</f>
        <v/>
      </c>
      <c r="AX455" t="str">
        <f>IF(Table1[[#This Row],[Bill ref name]]="","",Table1[[#This Row],[Amount-1]])</f>
        <v/>
      </c>
      <c r="AY455"/>
      <c r="AZ455"/>
      <c r="BA455" t="str">
        <f>IF(Table1[[#This Row],[Cost Centre]]="","","Primary Cost Category")</f>
        <v/>
      </c>
      <c r="BB455" t="str">
        <f>IF(Table1[[#This Row],[Cost Centre]]="","",Table1[[#This Row],[DP-1]])</f>
        <v/>
      </c>
      <c r="BC455"/>
      <c r="BD455" t="str">
        <f>IF(Table1[[#This Row],[Cost Centre]]="","",Table1[[#This Row],[Cost Centre]])</f>
        <v/>
      </c>
      <c r="BE455" t="str">
        <f>IF(Table1[[#This Row],[Cost Centre]]="","",Table1[[#This Row],[Amount-1]])</f>
        <v/>
      </c>
      <c r="BF455"/>
      <c r="BG455"/>
      <c r="BH455"/>
      <c r="BI455"/>
      <c r="BJ455" t="str">
        <f>IF(Table1[[#This Row],[Date]]="","","No")</f>
        <v/>
      </c>
      <c r="BK455" t="str">
        <f>IF(Table1[[#This Row],[Date]]="","",IF(Table1[[#This Row],[Net Amt]]&lt;0,"Yes","No"))</f>
        <v/>
      </c>
      <c r="BL455" t="str">
        <f>IF(Table1[[#This Row],[Date]]="","",$C$3)</f>
        <v/>
      </c>
      <c r="BM455" t="str">
        <f>IF(Table1[[#This Row],[Date]]="","",-Table1[[#This Row],[Amount-1]])</f>
        <v/>
      </c>
      <c r="BO455" t="str">
        <f>IF(Table1[[#This Row],[Transaction Type]]="","",Table1[[#This Row],[Transaction Type]])</f>
        <v/>
      </c>
      <c r="BP455" t="str">
        <f>IF(Table1[[#This Row],[Instrument No.]]="","",Table1[[#This Row],[Instrument No.]])</f>
        <v/>
      </c>
      <c r="BQ455" t="str">
        <f>IF(Table1[[#This Row],[Instrument No.]]="","",Table1[[#This Row],[Amount-2]])</f>
        <v/>
      </c>
      <c r="BR455" t="str">
        <f>IF(Table1[[#This Row],[Instrument date]]="","",TEXT(Table1[[#This Row],[Instrument date]],"yyyymmdd"))</f>
        <v/>
      </c>
      <c r="BU455" s="48"/>
      <c r="BV455" s="48"/>
    </row>
    <row r="456" spans="1:74">
      <c r="A456" s="16">
        <f t="shared" ref="A456:A519" si="7">A455+1</f>
        <v>451</v>
      </c>
      <c r="B456" s="17"/>
      <c r="C456" s="57"/>
      <c r="D456" s="61"/>
      <c r="E456" s="61"/>
      <c r="F456" s="57"/>
      <c r="G456" s="18"/>
      <c r="H4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6" s="18"/>
      <c r="J456" s="18"/>
      <c r="K456" s="18"/>
      <c r="L456" s="18"/>
      <c r="M456" s="18"/>
      <c r="N456" s="51"/>
      <c r="O456" s="14">
        <f>IF(Table1[[#This Row],[Date]]="",COUNTA(B457:$B$1005),0)</f>
        <v>0</v>
      </c>
      <c r="P456" s="14">
        <f>IF(COUNTA(Table1[[#This Row],[Payments]:[Receipts]])=0,0,(IF(COUNTA(Table1[[#This Row],[Payments]:[Receipts]])&gt;1,1,0)))</f>
        <v>0</v>
      </c>
      <c r="Q456" s="14">
        <f>IF(Table1[[#This Row],[Date]]="",0,IF(AND(Table1[[#This Row],[Date]]&gt;=$Q$2,Table1[[#This Row],[Date]]&lt;=$Q$3),0,1))</f>
        <v>0</v>
      </c>
      <c r="R456" s="14">
        <f>IF(Table1[[#This Row],[Payments]]="",0,IF(ISNUMBER(Table1[[#This Row],[Payments]]),0,1))</f>
        <v>0</v>
      </c>
      <c r="S456" s="14">
        <f>IF(Table1[[#This Row],[Receipts]]="",0,IF(ISNUMBER(Table1[[#This Row],[Receipts]]),0,1))</f>
        <v>0</v>
      </c>
      <c r="T456" s="14">
        <f>IF(LEN(Table1[[#This Row],[Second Ledger]])&gt;0,IF(TYPE(VLOOKUP(Table1[[#This Row],[Second Ledger]],$CZ:$CZ,1,FALSE))=16,1,0),0)</f>
        <v>0</v>
      </c>
      <c r="U456" s="14">
        <f>IF(Table1[[#This Row],[Date]]="",0,IF(Table1[[#This Row],[Voucher Type]]&gt;0,IF(TYPE(VLOOKUP(Table1[[#This Row],[Voucher Type]],Table1[[#All],[Voucher Type Master]],1,FALSE))=16,1,0),0))</f>
        <v>0</v>
      </c>
      <c r="V4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6" s="14">
        <f>IF(LEN(Table1[[#This Row],[Cost Centre]])&gt;0,IF(TYPE(VLOOKUP(Table1[[#This Row],[Cost Centre]],$DA:$DA,1,FALSE))=16,1,0),0)</f>
        <v>0</v>
      </c>
      <c r="X456" s="14">
        <f>Table1[[#This Row],[Payments]]-Table1[[#This Row],[Receipts]]</f>
        <v>0</v>
      </c>
      <c r="Y456" s="14"/>
      <c r="Z456" s="14"/>
      <c r="AA456" s="14"/>
      <c r="AB456" s="13"/>
      <c r="AC456" s="39"/>
      <c r="AD456" s="39"/>
      <c r="AE456" s="39"/>
      <c r="AF456" s="39"/>
      <c r="AG456" s="42"/>
      <c r="AH4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6" t="str">
        <f>IF(Table1[[#This Row],[Date]]="","",TEXT(Table1[[#This Row],[Date]],"yyyymmdd"))</f>
        <v/>
      </c>
      <c r="AJ456" t="str">
        <f>Table1[[#This Row],[Date2]]</f>
        <v/>
      </c>
      <c r="AK456" t="str">
        <f>IF(Table1[[#This Row],[Date]]="","",Table1[[#This Row],[Voucher Type]])</f>
        <v/>
      </c>
      <c r="AL456" t="str">
        <f>IF(Table1[[#This Row],[Date]]="","",Table1[[#This Row],[Voucher No]])</f>
        <v/>
      </c>
      <c r="AM456" t="str">
        <f>IF(Table1[[#This Row],[Date]]="","",Table1[[#This Row],[Narration]])</f>
        <v/>
      </c>
      <c r="AN456" t="str">
        <f>IF(Table1[[#This Row],[Date]]="","","tallytools-voucherentry-adhjadhh-"&amp;$AH$1&amp;ROW())</f>
        <v/>
      </c>
      <c r="AO456" t="str">
        <f>IF(Table1[[#This Row],[Date]]="","",$AH$1)</f>
        <v/>
      </c>
      <c r="AP456"/>
      <c r="AQ456" t="str">
        <f>IF(Table1[[#This Row],[Date]]="","","No")</f>
        <v/>
      </c>
      <c r="AR456" t="str">
        <f>IF(Table1[[#This Row],[Date]]="","",IF(Table1[[#This Row],[Net Amt]]&lt;0,"No","Yes"))</f>
        <v/>
      </c>
      <c r="AS456" t="str">
        <f>IF(Table1[[#This Row],[Date]]="","",Table1[[#This Row],[Second Ledger]])</f>
        <v/>
      </c>
      <c r="AT456" t="str">
        <f>IF(Table1[[#This Row],[Date]]="","",IF(Table1[[#This Row],[DP-1]]="Yes",-(Table1[[#This Row],[Payments]]+Table1[[#This Row],[Receipts]]),Table1[[#This Row],[Payments]]+Table1[[#This Row],[Receipts]]))</f>
        <v/>
      </c>
      <c r="AU456"/>
      <c r="AV456" t="str">
        <f>IF(Table1[[#This Row],[Bill Ref No]]="","",Table1[[#This Row],[Bill Ref No]])</f>
        <v/>
      </c>
      <c r="AW456" t="str">
        <f>IF(Table1[[#This Row],[Bill ref name]]="","","New Ref")</f>
        <v/>
      </c>
      <c r="AX456" t="str">
        <f>IF(Table1[[#This Row],[Bill ref name]]="","",Table1[[#This Row],[Amount-1]])</f>
        <v/>
      </c>
      <c r="AY456"/>
      <c r="AZ456"/>
      <c r="BA456" t="str">
        <f>IF(Table1[[#This Row],[Cost Centre]]="","","Primary Cost Category")</f>
        <v/>
      </c>
      <c r="BB456" t="str">
        <f>IF(Table1[[#This Row],[Cost Centre]]="","",Table1[[#This Row],[DP-1]])</f>
        <v/>
      </c>
      <c r="BC456"/>
      <c r="BD456" t="str">
        <f>IF(Table1[[#This Row],[Cost Centre]]="","",Table1[[#This Row],[Cost Centre]])</f>
        <v/>
      </c>
      <c r="BE456" t="str">
        <f>IF(Table1[[#This Row],[Cost Centre]]="","",Table1[[#This Row],[Amount-1]])</f>
        <v/>
      </c>
      <c r="BF456"/>
      <c r="BG456"/>
      <c r="BH456"/>
      <c r="BI456"/>
      <c r="BJ456" t="str">
        <f>IF(Table1[[#This Row],[Date]]="","","No")</f>
        <v/>
      </c>
      <c r="BK456" t="str">
        <f>IF(Table1[[#This Row],[Date]]="","",IF(Table1[[#This Row],[Net Amt]]&lt;0,"Yes","No"))</f>
        <v/>
      </c>
      <c r="BL456" t="str">
        <f>IF(Table1[[#This Row],[Date]]="","",$C$3)</f>
        <v/>
      </c>
      <c r="BM456" t="str">
        <f>IF(Table1[[#This Row],[Date]]="","",-Table1[[#This Row],[Amount-1]])</f>
        <v/>
      </c>
      <c r="BO456" t="str">
        <f>IF(Table1[[#This Row],[Transaction Type]]="","",Table1[[#This Row],[Transaction Type]])</f>
        <v/>
      </c>
      <c r="BP456" t="str">
        <f>IF(Table1[[#This Row],[Instrument No.]]="","",Table1[[#This Row],[Instrument No.]])</f>
        <v/>
      </c>
      <c r="BQ456" t="str">
        <f>IF(Table1[[#This Row],[Instrument No.]]="","",Table1[[#This Row],[Amount-2]])</f>
        <v/>
      </c>
      <c r="BR456" t="str">
        <f>IF(Table1[[#This Row],[Instrument date]]="","",TEXT(Table1[[#This Row],[Instrument date]],"yyyymmdd"))</f>
        <v/>
      </c>
      <c r="BU456" s="48"/>
      <c r="BV456" s="48"/>
    </row>
    <row r="457" spans="1:74">
      <c r="A457" s="16">
        <f t="shared" si="7"/>
        <v>452</v>
      </c>
      <c r="B457" s="17"/>
      <c r="C457" s="57"/>
      <c r="D457" s="61"/>
      <c r="E457" s="61"/>
      <c r="F457" s="57"/>
      <c r="G457" s="18"/>
      <c r="H4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7" s="18"/>
      <c r="J457" s="18"/>
      <c r="K457" s="18"/>
      <c r="L457" s="18"/>
      <c r="M457" s="18"/>
      <c r="N457" s="51"/>
      <c r="O457" s="14">
        <f>IF(Table1[[#This Row],[Date]]="",COUNTA(B458:$B$1005),0)</f>
        <v>0</v>
      </c>
      <c r="P457" s="14">
        <f>IF(COUNTA(Table1[[#This Row],[Payments]:[Receipts]])=0,0,(IF(COUNTA(Table1[[#This Row],[Payments]:[Receipts]])&gt;1,1,0)))</f>
        <v>0</v>
      </c>
      <c r="Q457" s="14">
        <f>IF(Table1[[#This Row],[Date]]="",0,IF(AND(Table1[[#This Row],[Date]]&gt;=$Q$2,Table1[[#This Row],[Date]]&lt;=$Q$3),0,1))</f>
        <v>0</v>
      </c>
      <c r="R457" s="14">
        <f>IF(Table1[[#This Row],[Payments]]="",0,IF(ISNUMBER(Table1[[#This Row],[Payments]]),0,1))</f>
        <v>0</v>
      </c>
      <c r="S457" s="14">
        <f>IF(Table1[[#This Row],[Receipts]]="",0,IF(ISNUMBER(Table1[[#This Row],[Receipts]]),0,1))</f>
        <v>0</v>
      </c>
      <c r="T457" s="14">
        <f>IF(LEN(Table1[[#This Row],[Second Ledger]])&gt;0,IF(TYPE(VLOOKUP(Table1[[#This Row],[Second Ledger]],$CZ:$CZ,1,FALSE))=16,1,0),0)</f>
        <v>0</v>
      </c>
      <c r="U457" s="14">
        <f>IF(Table1[[#This Row],[Date]]="",0,IF(Table1[[#This Row],[Voucher Type]]&gt;0,IF(TYPE(VLOOKUP(Table1[[#This Row],[Voucher Type]],Table1[[#All],[Voucher Type Master]],1,FALSE))=16,1,0),0))</f>
        <v>0</v>
      </c>
      <c r="V4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7" s="14">
        <f>IF(LEN(Table1[[#This Row],[Cost Centre]])&gt;0,IF(TYPE(VLOOKUP(Table1[[#This Row],[Cost Centre]],$DA:$DA,1,FALSE))=16,1,0),0)</f>
        <v>0</v>
      </c>
      <c r="X457" s="14">
        <f>Table1[[#This Row],[Payments]]-Table1[[#This Row],[Receipts]]</f>
        <v>0</v>
      </c>
      <c r="Y457" s="14"/>
      <c r="Z457" s="14"/>
      <c r="AA457" s="14"/>
      <c r="AB457" s="13"/>
      <c r="AC457" s="39"/>
      <c r="AD457" s="39"/>
      <c r="AE457" s="39"/>
      <c r="AF457" s="39"/>
      <c r="AG457" s="42"/>
      <c r="AH4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7" t="str">
        <f>IF(Table1[[#This Row],[Date]]="","",TEXT(Table1[[#This Row],[Date]],"yyyymmdd"))</f>
        <v/>
      </c>
      <c r="AJ457" t="str">
        <f>Table1[[#This Row],[Date2]]</f>
        <v/>
      </c>
      <c r="AK457" t="str">
        <f>IF(Table1[[#This Row],[Date]]="","",Table1[[#This Row],[Voucher Type]])</f>
        <v/>
      </c>
      <c r="AL457" t="str">
        <f>IF(Table1[[#This Row],[Date]]="","",Table1[[#This Row],[Voucher No]])</f>
        <v/>
      </c>
      <c r="AM457" t="str">
        <f>IF(Table1[[#This Row],[Date]]="","",Table1[[#This Row],[Narration]])</f>
        <v/>
      </c>
      <c r="AN457" t="str">
        <f>IF(Table1[[#This Row],[Date]]="","","tallytools-voucherentry-adhjadhh-"&amp;$AH$1&amp;ROW())</f>
        <v/>
      </c>
      <c r="AO457" t="str">
        <f>IF(Table1[[#This Row],[Date]]="","",$AH$1)</f>
        <v/>
      </c>
      <c r="AP457"/>
      <c r="AQ457" t="str">
        <f>IF(Table1[[#This Row],[Date]]="","","No")</f>
        <v/>
      </c>
      <c r="AR457" t="str">
        <f>IF(Table1[[#This Row],[Date]]="","",IF(Table1[[#This Row],[Net Amt]]&lt;0,"No","Yes"))</f>
        <v/>
      </c>
      <c r="AS457" t="str">
        <f>IF(Table1[[#This Row],[Date]]="","",Table1[[#This Row],[Second Ledger]])</f>
        <v/>
      </c>
      <c r="AT457" t="str">
        <f>IF(Table1[[#This Row],[Date]]="","",IF(Table1[[#This Row],[DP-1]]="Yes",-(Table1[[#This Row],[Payments]]+Table1[[#This Row],[Receipts]]),Table1[[#This Row],[Payments]]+Table1[[#This Row],[Receipts]]))</f>
        <v/>
      </c>
      <c r="AU457"/>
      <c r="AV457" t="str">
        <f>IF(Table1[[#This Row],[Bill Ref No]]="","",Table1[[#This Row],[Bill Ref No]])</f>
        <v/>
      </c>
      <c r="AW457" t="str">
        <f>IF(Table1[[#This Row],[Bill ref name]]="","","New Ref")</f>
        <v/>
      </c>
      <c r="AX457" t="str">
        <f>IF(Table1[[#This Row],[Bill ref name]]="","",Table1[[#This Row],[Amount-1]])</f>
        <v/>
      </c>
      <c r="AY457"/>
      <c r="AZ457"/>
      <c r="BA457" t="str">
        <f>IF(Table1[[#This Row],[Cost Centre]]="","","Primary Cost Category")</f>
        <v/>
      </c>
      <c r="BB457" t="str">
        <f>IF(Table1[[#This Row],[Cost Centre]]="","",Table1[[#This Row],[DP-1]])</f>
        <v/>
      </c>
      <c r="BC457"/>
      <c r="BD457" t="str">
        <f>IF(Table1[[#This Row],[Cost Centre]]="","",Table1[[#This Row],[Cost Centre]])</f>
        <v/>
      </c>
      <c r="BE457" t="str">
        <f>IF(Table1[[#This Row],[Cost Centre]]="","",Table1[[#This Row],[Amount-1]])</f>
        <v/>
      </c>
      <c r="BF457"/>
      <c r="BG457"/>
      <c r="BH457"/>
      <c r="BI457"/>
      <c r="BJ457" t="str">
        <f>IF(Table1[[#This Row],[Date]]="","","No")</f>
        <v/>
      </c>
      <c r="BK457" t="str">
        <f>IF(Table1[[#This Row],[Date]]="","",IF(Table1[[#This Row],[Net Amt]]&lt;0,"Yes","No"))</f>
        <v/>
      </c>
      <c r="BL457" t="str">
        <f>IF(Table1[[#This Row],[Date]]="","",$C$3)</f>
        <v/>
      </c>
      <c r="BM457" t="str">
        <f>IF(Table1[[#This Row],[Date]]="","",-Table1[[#This Row],[Amount-1]])</f>
        <v/>
      </c>
      <c r="BO457" t="str">
        <f>IF(Table1[[#This Row],[Transaction Type]]="","",Table1[[#This Row],[Transaction Type]])</f>
        <v/>
      </c>
      <c r="BP457" t="str">
        <f>IF(Table1[[#This Row],[Instrument No.]]="","",Table1[[#This Row],[Instrument No.]])</f>
        <v/>
      </c>
      <c r="BQ457" t="str">
        <f>IF(Table1[[#This Row],[Instrument No.]]="","",Table1[[#This Row],[Amount-2]])</f>
        <v/>
      </c>
      <c r="BR457" t="str">
        <f>IF(Table1[[#This Row],[Instrument date]]="","",TEXT(Table1[[#This Row],[Instrument date]],"yyyymmdd"))</f>
        <v/>
      </c>
      <c r="BU457" s="48"/>
      <c r="BV457" s="48"/>
    </row>
    <row r="458" spans="1:74">
      <c r="A458" s="16">
        <f t="shared" si="7"/>
        <v>453</v>
      </c>
      <c r="B458" s="17"/>
      <c r="C458" s="57"/>
      <c r="D458" s="61"/>
      <c r="E458" s="61"/>
      <c r="F458" s="57"/>
      <c r="G458" s="18"/>
      <c r="H4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8" s="18"/>
      <c r="J458" s="18"/>
      <c r="K458" s="18"/>
      <c r="L458" s="18"/>
      <c r="M458" s="18"/>
      <c r="N458" s="51"/>
      <c r="O458" s="14">
        <f>IF(Table1[[#This Row],[Date]]="",COUNTA(B459:$B$1005),0)</f>
        <v>0</v>
      </c>
      <c r="P458" s="14">
        <f>IF(COUNTA(Table1[[#This Row],[Payments]:[Receipts]])=0,0,(IF(COUNTA(Table1[[#This Row],[Payments]:[Receipts]])&gt;1,1,0)))</f>
        <v>0</v>
      </c>
      <c r="Q458" s="14">
        <f>IF(Table1[[#This Row],[Date]]="",0,IF(AND(Table1[[#This Row],[Date]]&gt;=$Q$2,Table1[[#This Row],[Date]]&lt;=$Q$3),0,1))</f>
        <v>0</v>
      </c>
      <c r="R458" s="14">
        <f>IF(Table1[[#This Row],[Payments]]="",0,IF(ISNUMBER(Table1[[#This Row],[Payments]]),0,1))</f>
        <v>0</v>
      </c>
      <c r="S458" s="14">
        <f>IF(Table1[[#This Row],[Receipts]]="",0,IF(ISNUMBER(Table1[[#This Row],[Receipts]]),0,1))</f>
        <v>0</v>
      </c>
      <c r="T458" s="14">
        <f>IF(LEN(Table1[[#This Row],[Second Ledger]])&gt;0,IF(TYPE(VLOOKUP(Table1[[#This Row],[Second Ledger]],$CZ:$CZ,1,FALSE))=16,1,0),0)</f>
        <v>0</v>
      </c>
      <c r="U458" s="14">
        <f>IF(Table1[[#This Row],[Date]]="",0,IF(Table1[[#This Row],[Voucher Type]]&gt;0,IF(TYPE(VLOOKUP(Table1[[#This Row],[Voucher Type]],Table1[[#All],[Voucher Type Master]],1,FALSE))=16,1,0),0))</f>
        <v>0</v>
      </c>
      <c r="V4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8" s="14">
        <f>IF(LEN(Table1[[#This Row],[Cost Centre]])&gt;0,IF(TYPE(VLOOKUP(Table1[[#This Row],[Cost Centre]],$DA:$DA,1,FALSE))=16,1,0),0)</f>
        <v>0</v>
      </c>
      <c r="X458" s="14">
        <f>Table1[[#This Row],[Payments]]-Table1[[#This Row],[Receipts]]</f>
        <v>0</v>
      </c>
      <c r="Y458" s="14"/>
      <c r="Z458" s="14"/>
      <c r="AA458" s="14"/>
      <c r="AB458" s="13"/>
      <c r="AC458" s="39"/>
      <c r="AD458" s="39"/>
      <c r="AE458" s="39"/>
      <c r="AF458" s="39"/>
      <c r="AG458" s="42"/>
      <c r="AH4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8" t="str">
        <f>IF(Table1[[#This Row],[Date]]="","",TEXT(Table1[[#This Row],[Date]],"yyyymmdd"))</f>
        <v/>
      </c>
      <c r="AJ458" t="str">
        <f>Table1[[#This Row],[Date2]]</f>
        <v/>
      </c>
      <c r="AK458" t="str">
        <f>IF(Table1[[#This Row],[Date]]="","",Table1[[#This Row],[Voucher Type]])</f>
        <v/>
      </c>
      <c r="AL458" t="str">
        <f>IF(Table1[[#This Row],[Date]]="","",Table1[[#This Row],[Voucher No]])</f>
        <v/>
      </c>
      <c r="AM458" t="str">
        <f>IF(Table1[[#This Row],[Date]]="","",Table1[[#This Row],[Narration]])</f>
        <v/>
      </c>
      <c r="AN458" t="str">
        <f>IF(Table1[[#This Row],[Date]]="","","tallytools-voucherentry-adhjadhh-"&amp;$AH$1&amp;ROW())</f>
        <v/>
      </c>
      <c r="AO458" t="str">
        <f>IF(Table1[[#This Row],[Date]]="","",$AH$1)</f>
        <v/>
      </c>
      <c r="AP458"/>
      <c r="AQ458" t="str">
        <f>IF(Table1[[#This Row],[Date]]="","","No")</f>
        <v/>
      </c>
      <c r="AR458" t="str">
        <f>IF(Table1[[#This Row],[Date]]="","",IF(Table1[[#This Row],[Net Amt]]&lt;0,"No","Yes"))</f>
        <v/>
      </c>
      <c r="AS458" t="str">
        <f>IF(Table1[[#This Row],[Date]]="","",Table1[[#This Row],[Second Ledger]])</f>
        <v/>
      </c>
      <c r="AT458" t="str">
        <f>IF(Table1[[#This Row],[Date]]="","",IF(Table1[[#This Row],[DP-1]]="Yes",-(Table1[[#This Row],[Payments]]+Table1[[#This Row],[Receipts]]),Table1[[#This Row],[Payments]]+Table1[[#This Row],[Receipts]]))</f>
        <v/>
      </c>
      <c r="AU458"/>
      <c r="AV458" t="str">
        <f>IF(Table1[[#This Row],[Bill Ref No]]="","",Table1[[#This Row],[Bill Ref No]])</f>
        <v/>
      </c>
      <c r="AW458" t="str">
        <f>IF(Table1[[#This Row],[Bill ref name]]="","","New Ref")</f>
        <v/>
      </c>
      <c r="AX458" t="str">
        <f>IF(Table1[[#This Row],[Bill ref name]]="","",Table1[[#This Row],[Amount-1]])</f>
        <v/>
      </c>
      <c r="AY458"/>
      <c r="AZ458"/>
      <c r="BA458" t="str">
        <f>IF(Table1[[#This Row],[Cost Centre]]="","","Primary Cost Category")</f>
        <v/>
      </c>
      <c r="BB458" t="str">
        <f>IF(Table1[[#This Row],[Cost Centre]]="","",Table1[[#This Row],[DP-1]])</f>
        <v/>
      </c>
      <c r="BC458"/>
      <c r="BD458" t="str">
        <f>IF(Table1[[#This Row],[Cost Centre]]="","",Table1[[#This Row],[Cost Centre]])</f>
        <v/>
      </c>
      <c r="BE458" t="str">
        <f>IF(Table1[[#This Row],[Cost Centre]]="","",Table1[[#This Row],[Amount-1]])</f>
        <v/>
      </c>
      <c r="BF458"/>
      <c r="BG458"/>
      <c r="BH458"/>
      <c r="BI458"/>
      <c r="BJ458" t="str">
        <f>IF(Table1[[#This Row],[Date]]="","","No")</f>
        <v/>
      </c>
      <c r="BK458" t="str">
        <f>IF(Table1[[#This Row],[Date]]="","",IF(Table1[[#This Row],[Net Amt]]&lt;0,"Yes","No"))</f>
        <v/>
      </c>
      <c r="BL458" t="str">
        <f>IF(Table1[[#This Row],[Date]]="","",$C$3)</f>
        <v/>
      </c>
      <c r="BM458" t="str">
        <f>IF(Table1[[#This Row],[Date]]="","",-Table1[[#This Row],[Amount-1]])</f>
        <v/>
      </c>
      <c r="BO458" t="str">
        <f>IF(Table1[[#This Row],[Transaction Type]]="","",Table1[[#This Row],[Transaction Type]])</f>
        <v/>
      </c>
      <c r="BP458" t="str">
        <f>IF(Table1[[#This Row],[Instrument No.]]="","",Table1[[#This Row],[Instrument No.]])</f>
        <v/>
      </c>
      <c r="BQ458" t="str">
        <f>IF(Table1[[#This Row],[Instrument No.]]="","",Table1[[#This Row],[Amount-2]])</f>
        <v/>
      </c>
      <c r="BR458" t="str">
        <f>IF(Table1[[#This Row],[Instrument date]]="","",TEXT(Table1[[#This Row],[Instrument date]],"yyyymmdd"))</f>
        <v/>
      </c>
      <c r="BU458" s="48"/>
      <c r="BV458" s="48"/>
    </row>
    <row r="459" spans="1:74">
      <c r="A459" s="16">
        <f t="shared" si="7"/>
        <v>454</v>
      </c>
      <c r="B459" s="17"/>
      <c r="C459" s="57"/>
      <c r="D459" s="61"/>
      <c r="E459" s="61"/>
      <c r="F459" s="57"/>
      <c r="G459" s="18"/>
      <c r="H4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59" s="18"/>
      <c r="J459" s="18"/>
      <c r="K459" s="18"/>
      <c r="L459" s="18"/>
      <c r="M459" s="18"/>
      <c r="N459" s="51"/>
      <c r="O459" s="14">
        <f>IF(Table1[[#This Row],[Date]]="",COUNTA(B460:$B$1005),0)</f>
        <v>0</v>
      </c>
      <c r="P459" s="14">
        <f>IF(COUNTA(Table1[[#This Row],[Payments]:[Receipts]])=0,0,(IF(COUNTA(Table1[[#This Row],[Payments]:[Receipts]])&gt;1,1,0)))</f>
        <v>0</v>
      </c>
      <c r="Q459" s="14">
        <f>IF(Table1[[#This Row],[Date]]="",0,IF(AND(Table1[[#This Row],[Date]]&gt;=$Q$2,Table1[[#This Row],[Date]]&lt;=$Q$3),0,1))</f>
        <v>0</v>
      </c>
      <c r="R459" s="14">
        <f>IF(Table1[[#This Row],[Payments]]="",0,IF(ISNUMBER(Table1[[#This Row],[Payments]]),0,1))</f>
        <v>0</v>
      </c>
      <c r="S459" s="14">
        <f>IF(Table1[[#This Row],[Receipts]]="",0,IF(ISNUMBER(Table1[[#This Row],[Receipts]]),0,1))</f>
        <v>0</v>
      </c>
      <c r="T459" s="14">
        <f>IF(LEN(Table1[[#This Row],[Second Ledger]])&gt;0,IF(TYPE(VLOOKUP(Table1[[#This Row],[Second Ledger]],$CZ:$CZ,1,FALSE))=16,1,0),0)</f>
        <v>0</v>
      </c>
      <c r="U459" s="14">
        <f>IF(Table1[[#This Row],[Date]]="",0,IF(Table1[[#This Row],[Voucher Type]]&gt;0,IF(TYPE(VLOOKUP(Table1[[#This Row],[Voucher Type]],Table1[[#All],[Voucher Type Master]],1,FALSE))=16,1,0),0))</f>
        <v>0</v>
      </c>
      <c r="V4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59" s="14">
        <f>IF(LEN(Table1[[#This Row],[Cost Centre]])&gt;0,IF(TYPE(VLOOKUP(Table1[[#This Row],[Cost Centre]],$DA:$DA,1,FALSE))=16,1,0),0)</f>
        <v>0</v>
      </c>
      <c r="X459" s="14">
        <f>Table1[[#This Row],[Payments]]-Table1[[#This Row],[Receipts]]</f>
        <v>0</v>
      </c>
      <c r="Y459" s="14"/>
      <c r="Z459" s="14"/>
      <c r="AA459" s="14"/>
      <c r="AB459" s="13"/>
      <c r="AC459" s="39"/>
      <c r="AD459" s="39"/>
      <c r="AE459" s="39"/>
      <c r="AF459" s="39"/>
      <c r="AG459" s="42"/>
      <c r="AH4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59" t="str">
        <f>IF(Table1[[#This Row],[Date]]="","",TEXT(Table1[[#This Row],[Date]],"yyyymmdd"))</f>
        <v/>
      </c>
      <c r="AJ459" t="str">
        <f>Table1[[#This Row],[Date2]]</f>
        <v/>
      </c>
      <c r="AK459" t="str">
        <f>IF(Table1[[#This Row],[Date]]="","",Table1[[#This Row],[Voucher Type]])</f>
        <v/>
      </c>
      <c r="AL459" t="str">
        <f>IF(Table1[[#This Row],[Date]]="","",Table1[[#This Row],[Voucher No]])</f>
        <v/>
      </c>
      <c r="AM459" t="str">
        <f>IF(Table1[[#This Row],[Date]]="","",Table1[[#This Row],[Narration]])</f>
        <v/>
      </c>
      <c r="AN459" t="str">
        <f>IF(Table1[[#This Row],[Date]]="","","tallytools-voucherentry-adhjadhh-"&amp;$AH$1&amp;ROW())</f>
        <v/>
      </c>
      <c r="AO459" t="str">
        <f>IF(Table1[[#This Row],[Date]]="","",$AH$1)</f>
        <v/>
      </c>
      <c r="AP459"/>
      <c r="AQ459" t="str">
        <f>IF(Table1[[#This Row],[Date]]="","","No")</f>
        <v/>
      </c>
      <c r="AR459" t="str">
        <f>IF(Table1[[#This Row],[Date]]="","",IF(Table1[[#This Row],[Net Amt]]&lt;0,"No","Yes"))</f>
        <v/>
      </c>
      <c r="AS459" t="str">
        <f>IF(Table1[[#This Row],[Date]]="","",Table1[[#This Row],[Second Ledger]])</f>
        <v/>
      </c>
      <c r="AT459" t="str">
        <f>IF(Table1[[#This Row],[Date]]="","",IF(Table1[[#This Row],[DP-1]]="Yes",-(Table1[[#This Row],[Payments]]+Table1[[#This Row],[Receipts]]),Table1[[#This Row],[Payments]]+Table1[[#This Row],[Receipts]]))</f>
        <v/>
      </c>
      <c r="AU459"/>
      <c r="AV459" t="str">
        <f>IF(Table1[[#This Row],[Bill Ref No]]="","",Table1[[#This Row],[Bill Ref No]])</f>
        <v/>
      </c>
      <c r="AW459" t="str">
        <f>IF(Table1[[#This Row],[Bill ref name]]="","","New Ref")</f>
        <v/>
      </c>
      <c r="AX459" t="str">
        <f>IF(Table1[[#This Row],[Bill ref name]]="","",Table1[[#This Row],[Amount-1]])</f>
        <v/>
      </c>
      <c r="AY459"/>
      <c r="AZ459"/>
      <c r="BA459" t="str">
        <f>IF(Table1[[#This Row],[Cost Centre]]="","","Primary Cost Category")</f>
        <v/>
      </c>
      <c r="BB459" t="str">
        <f>IF(Table1[[#This Row],[Cost Centre]]="","",Table1[[#This Row],[DP-1]])</f>
        <v/>
      </c>
      <c r="BC459"/>
      <c r="BD459" t="str">
        <f>IF(Table1[[#This Row],[Cost Centre]]="","",Table1[[#This Row],[Cost Centre]])</f>
        <v/>
      </c>
      <c r="BE459" t="str">
        <f>IF(Table1[[#This Row],[Cost Centre]]="","",Table1[[#This Row],[Amount-1]])</f>
        <v/>
      </c>
      <c r="BF459"/>
      <c r="BG459"/>
      <c r="BH459"/>
      <c r="BI459"/>
      <c r="BJ459" t="str">
        <f>IF(Table1[[#This Row],[Date]]="","","No")</f>
        <v/>
      </c>
      <c r="BK459" t="str">
        <f>IF(Table1[[#This Row],[Date]]="","",IF(Table1[[#This Row],[Net Amt]]&lt;0,"Yes","No"))</f>
        <v/>
      </c>
      <c r="BL459" t="str">
        <f>IF(Table1[[#This Row],[Date]]="","",$C$3)</f>
        <v/>
      </c>
      <c r="BM459" t="str">
        <f>IF(Table1[[#This Row],[Date]]="","",-Table1[[#This Row],[Amount-1]])</f>
        <v/>
      </c>
      <c r="BO459" t="str">
        <f>IF(Table1[[#This Row],[Transaction Type]]="","",Table1[[#This Row],[Transaction Type]])</f>
        <v/>
      </c>
      <c r="BP459" t="str">
        <f>IF(Table1[[#This Row],[Instrument No.]]="","",Table1[[#This Row],[Instrument No.]])</f>
        <v/>
      </c>
      <c r="BQ459" t="str">
        <f>IF(Table1[[#This Row],[Instrument No.]]="","",Table1[[#This Row],[Amount-2]])</f>
        <v/>
      </c>
      <c r="BR459" t="str">
        <f>IF(Table1[[#This Row],[Instrument date]]="","",TEXT(Table1[[#This Row],[Instrument date]],"yyyymmdd"))</f>
        <v/>
      </c>
      <c r="BU459" s="48"/>
      <c r="BV459" s="48"/>
    </row>
    <row r="460" spans="1:74">
      <c r="A460" s="16">
        <f t="shared" si="7"/>
        <v>455</v>
      </c>
      <c r="B460" s="17"/>
      <c r="C460" s="57"/>
      <c r="D460" s="61"/>
      <c r="E460" s="61"/>
      <c r="F460" s="57"/>
      <c r="G460" s="18"/>
      <c r="H4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0" s="18"/>
      <c r="J460" s="18"/>
      <c r="K460" s="18"/>
      <c r="L460" s="18"/>
      <c r="M460" s="18"/>
      <c r="N460" s="51"/>
      <c r="O460" s="14">
        <f>IF(Table1[[#This Row],[Date]]="",COUNTA(B461:$B$1005),0)</f>
        <v>0</v>
      </c>
      <c r="P460" s="14">
        <f>IF(COUNTA(Table1[[#This Row],[Payments]:[Receipts]])=0,0,(IF(COUNTA(Table1[[#This Row],[Payments]:[Receipts]])&gt;1,1,0)))</f>
        <v>0</v>
      </c>
      <c r="Q460" s="14">
        <f>IF(Table1[[#This Row],[Date]]="",0,IF(AND(Table1[[#This Row],[Date]]&gt;=$Q$2,Table1[[#This Row],[Date]]&lt;=$Q$3),0,1))</f>
        <v>0</v>
      </c>
      <c r="R460" s="14">
        <f>IF(Table1[[#This Row],[Payments]]="",0,IF(ISNUMBER(Table1[[#This Row],[Payments]]),0,1))</f>
        <v>0</v>
      </c>
      <c r="S460" s="14">
        <f>IF(Table1[[#This Row],[Receipts]]="",0,IF(ISNUMBER(Table1[[#This Row],[Receipts]]),0,1))</f>
        <v>0</v>
      </c>
      <c r="T460" s="14">
        <f>IF(LEN(Table1[[#This Row],[Second Ledger]])&gt;0,IF(TYPE(VLOOKUP(Table1[[#This Row],[Second Ledger]],$CZ:$CZ,1,FALSE))=16,1,0),0)</f>
        <v>0</v>
      </c>
      <c r="U460" s="14">
        <f>IF(Table1[[#This Row],[Date]]="",0,IF(Table1[[#This Row],[Voucher Type]]&gt;0,IF(TYPE(VLOOKUP(Table1[[#This Row],[Voucher Type]],Table1[[#All],[Voucher Type Master]],1,FALSE))=16,1,0),0))</f>
        <v>0</v>
      </c>
      <c r="V4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0" s="14">
        <f>IF(LEN(Table1[[#This Row],[Cost Centre]])&gt;0,IF(TYPE(VLOOKUP(Table1[[#This Row],[Cost Centre]],$DA:$DA,1,FALSE))=16,1,0),0)</f>
        <v>0</v>
      </c>
      <c r="X460" s="14">
        <f>Table1[[#This Row],[Payments]]-Table1[[#This Row],[Receipts]]</f>
        <v>0</v>
      </c>
      <c r="Y460" s="14"/>
      <c r="Z460" s="14"/>
      <c r="AA460" s="14"/>
      <c r="AB460" s="13"/>
      <c r="AC460" s="39"/>
      <c r="AD460" s="39"/>
      <c r="AE460" s="39"/>
      <c r="AF460" s="39"/>
      <c r="AG460" s="42"/>
      <c r="AH4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0" t="str">
        <f>IF(Table1[[#This Row],[Date]]="","",TEXT(Table1[[#This Row],[Date]],"yyyymmdd"))</f>
        <v/>
      </c>
      <c r="AJ460" t="str">
        <f>Table1[[#This Row],[Date2]]</f>
        <v/>
      </c>
      <c r="AK460" t="str">
        <f>IF(Table1[[#This Row],[Date]]="","",Table1[[#This Row],[Voucher Type]])</f>
        <v/>
      </c>
      <c r="AL460" t="str">
        <f>IF(Table1[[#This Row],[Date]]="","",Table1[[#This Row],[Voucher No]])</f>
        <v/>
      </c>
      <c r="AM460" t="str">
        <f>IF(Table1[[#This Row],[Date]]="","",Table1[[#This Row],[Narration]])</f>
        <v/>
      </c>
      <c r="AN460" t="str">
        <f>IF(Table1[[#This Row],[Date]]="","","tallytools-voucherentry-adhjadhh-"&amp;$AH$1&amp;ROW())</f>
        <v/>
      </c>
      <c r="AO460" t="str">
        <f>IF(Table1[[#This Row],[Date]]="","",$AH$1)</f>
        <v/>
      </c>
      <c r="AP460"/>
      <c r="AQ460" t="str">
        <f>IF(Table1[[#This Row],[Date]]="","","No")</f>
        <v/>
      </c>
      <c r="AR460" t="str">
        <f>IF(Table1[[#This Row],[Date]]="","",IF(Table1[[#This Row],[Net Amt]]&lt;0,"No","Yes"))</f>
        <v/>
      </c>
      <c r="AS460" t="str">
        <f>IF(Table1[[#This Row],[Date]]="","",Table1[[#This Row],[Second Ledger]])</f>
        <v/>
      </c>
      <c r="AT460" t="str">
        <f>IF(Table1[[#This Row],[Date]]="","",IF(Table1[[#This Row],[DP-1]]="Yes",-(Table1[[#This Row],[Payments]]+Table1[[#This Row],[Receipts]]),Table1[[#This Row],[Payments]]+Table1[[#This Row],[Receipts]]))</f>
        <v/>
      </c>
      <c r="AU460"/>
      <c r="AV460" t="str">
        <f>IF(Table1[[#This Row],[Bill Ref No]]="","",Table1[[#This Row],[Bill Ref No]])</f>
        <v/>
      </c>
      <c r="AW460" t="str">
        <f>IF(Table1[[#This Row],[Bill ref name]]="","","New Ref")</f>
        <v/>
      </c>
      <c r="AX460" t="str">
        <f>IF(Table1[[#This Row],[Bill ref name]]="","",Table1[[#This Row],[Amount-1]])</f>
        <v/>
      </c>
      <c r="AY460"/>
      <c r="AZ460"/>
      <c r="BA460" t="str">
        <f>IF(Table1[[#This Row],[Cost Centre]]="","","Primary Cost Category")</f>
        <v/>
      </c>
      <c r="BB460" t="str">
        <f>IF(Table1[[#This Row],[Cost Centre]]="","",Table1[[#This Row],[DP-1]])</f>
        <v/>
      </c>
      <c r="BC460"/>
      <c r="BD460" t="str">
        <f>IF(Table1[[#This Row],[Cost Centre]]="","",Table1[[#This Row],[Cost Centre]])</f>
        <v/>
      </c>
      <c r="BE460" t="str">
        <f>IF(Table1[[#This Row],[Cost Centre]]="","",Table1[[#This Row],[Amount-1]])</f>
        <v/>
      </c>
      <c r="BF460"/>
      <c r="BG460"/>
      <c r="BH460"/>
      <c r="BI460"/>
      <c r="BJ460" t="str">
        <f>IF(Table1[[#This Row],[Date]]="","","No")</f>
        <v/>
      </c>
      <c r="BK460" t="str">
        <f>IF(Table1[[#This Row],[Date]]="","",IF(Table1[[#This Row],[Net Amt]]&lt;0,"Yes","No"))</f>
        <v/>
      </c>
      <c r="BL460" t="str">
        <f>IF(Table1[[#This Row],[Date]]="","",$C$3)</f>
        <v/>
      </c>
      <c r="BM460" t="str">
        <f>IF(Table1[[#This Row],[Date]]="","",-Table1[[#This Row],[Amount-1]])</f>
        <v/>
      </c>
      <c r="BO460" t="str">
        <f>IF(Table1[[#This Row],[Transaction Type]]="","",Table1[[#This Row],[Transaction Type]])</f>
        <v/>
      </c>
      <c r="BP460" t="str">
        <f>IF(Table1[[#This Row],[Instrument No.]]="","",Table1[[#This Row],[Instrument No.]])</f>
        <v/>
      </c>
      <c r="BQ460" t="str">
        <f>IF(Table1[[#This Row],[Instrument No.]]="","",Table1[[#This Row],[Amount-2]])</f>
        <v/>
      </c>
      <c r="BR460" t="str">
        <f>IF(Table1[[#This Row],[Instrument date]]="","",TEXT(Table1[[#This Row],[Instrument date]],"yyyymmdd"))</f>
        <v/>
      </c>
      <c r="BU460" s="48"/>
      <c r="BV460" s="48"/>
    </row>
    <row r="461" spans="1:74">
      <c r="A461" s="16">
        <f t="shared" si="7"/>
        <v>456</v>
      </c>
      <c r="B461" s="17"/>
      <c r="C461" s="57"/>
      <c r="D461" s="61"/>
      <c r="E461" s="61"/>
      <c r="F461" s="57"/>
      <c r="G461" s="18"/>
      <c r="H4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1" s="18"/>
      <c r="J461" s="18"/>
      <c r="K461" s="18"/>
      <c r="L461" s="18"/>
      <c r="M461" s="18"/>
      <c r="N461" s="51"/>
      <c r="O461" s="14">
        <f>IF(Table1[[#This Row],[Date]]="",COUNTA(B462:$B$1005),0)</f>
        <v>0</v>
      </c>
      <c r="P461" s="14">
        <f>IF(COUNTA(Table1[[#This Row],[Payments]:[Receipts]])=0,0,(IF(COUNTA(Table1[[#This Row],[Payments]:[Receipts]])&gt;1,1,0)))</f>
        <v>0</v>
      </c>
      <c r="Q461" s="14">
        <f>IF(Table1[[#This Row],[Date]]="",0,IF(AND(Table1[[#This Row],[Date]]&gt;=$Q$2,Table1[[#This Row],[Date]]&lt;=$Q$3),0,1))</f>
        <v>0</v>
      </c>
      <c r="R461" s="14">
        <f>IF(Table1[[#This Row],[Payments]]="",0,IF(ISNUMBER(Table1[[#This Row],[Payments]]),0,1))</f>
        <v>0</v>
      </c>
      <c r="S461" s="14">
        <f>IF(Table1[[#This Row],[Receipts]]="",0,IF(ISNUMBER(Table1[[#This Row],[Receipts]]),0,1))</f>
        <v>0</v>
      </c>
      <c r="T461" s="14">
        <f>IF(LEN(Table1[[#This Row],[Second Ledger]])&gt;0,IF(TYPE(VLOOKUP(Table1[[#This Row],[Second Ledger]],$CZ:$CZ,1,FALSE))=16,1,0),0)</f>
        <v>0</v>
      </c>
      <c r="U461" s="14">
        <f>IF(Table1[[#This Row],[Date]]="",0,IF(Table1[[#This Row],[Voucher Type]]&gt;0,IF(TYPE(VLOOKUP(Table1[[#This Row],[Voucher Type]],Table1[[#All],[Voucher Type Master]],1,FALSE))=16,1,0),0))</f>
        <v>0</v>
      </c>
      <c r="V4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1" s="14">
        <f>IF(LEN(Table1[[#This Row],[Cost Centre]])&gt;0,IF(TYPE(VLOOKUP(Table1[[#This Row],[Cost Centre]],$DA:$DA,1,FALSE))=16,1,0),0)</f>
        <v>0</v>
      </c>
      <c r="X461" s="14">
        <f>Table1[[#This Row],[Payments]]-Table1[[#This Row],[Receipts]]</f>
        <v>0</v>
      </c>
      <c r="Y461" s="14"/>
      <c r="Z461" s="14"/>
      <c r="AA461" s="14"/>
      <c r="AB461" s="13"/>
      <c r="AC461" s="39"/>
      <c r="AD461" s="39"/>
      <c r="AE461" s="39"/>
      <c r="AF461" s="39"/>
      <c r="AG461" s="42"/>
      <c r="AH4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1" t="str">
        <f>IF(Table1[[#This Row],[Date]]="","",TEXT(Table1[[#This Row],[Date]],"yyyymmdd"))</f>
        <v/>
      </c>
      <c r="AJ461" t="str">
        <f>Table1[[#This Row],[Date2]]</f>
        <v/>
      </c>
      <c r="AK461" t="str">
        <f>IF(Table1[[#This Row],[Date]]="","",Table1[[#This Row],[Voucher Type]])</f>
        <v/>
      </c>
      <c r="AL461" t="str">
        <f>IF(Table1[[#This Row],[Date]]="","",Table1[[#This Row],[Voucher No]])</f>
        <v/>
      </c>
      <c r="AM461" t="str">
        <f>IF(Table1[[#This Row],[Date]]="","",Table1[[#This Row],[Narration]])</f>
        <v/>
      </c>
      <c r="AN461" t="str">
        <f>IF(Table1[[#This Row],[Date]]="","","tallytools-voucherentry-adhjadhh-"&amp;$AH$1&amp;ROW())</f>
        <v/>
      </c>
      <c r="AO461" t="str">
        <f>IF(Table1[[#This Row],[Date]]="","",$AH$1)</f>
        <v/>
      </c>
      <c r="AP461"/>
      <c r="AQ461" t="str">
        <f>IF(Table1[[#This Row],[Date]]="","","No")</f>
        <v/>
      </c>
      <c r="AR461" t="str">
        <f>IF(Table1[[#This Row],[Date]]="","",IF(Table1[[#This Row],[Net Amt]]&lt;0,"No","Yes"))</f>
        <v/>
      </c>
      <c r="AS461" t="str">
        <f>IF(Table1[[#This Row],[Date]]="","",Table1[[#This Row],[Second Ledger]])</f>
        <v/>
      </c>
      <c r="AT461" t="str">
        <f>IF(Table1[[#This Row],[Date]]="","",IF(Table1[[#This Row],[DP-1]]="Yes",-(Table1[[#This Row],[Payments]]+Table1[[#This Row],[Receipts]]),Table1[[#This Row],[Payments]]+Table1[[#This Row],[Receipts]]))</f>
        <v/>
      </c>
      <c r="AU461"/>
      <c r="AV461" t="str">
        <f>IF(Table1[[#This Row],[Bill Ref No]]="","",Table1[[#This Row],[Bill Ref No]])</f>
        <v/>
      </c>
      <c r="AW461" t="str">
        <f>IF(Table1[[#This Row],[Bill ref name]]="","","New Ref")</f>
        <v/>
      </c>
      <c r="AX461" t="str">
        <f>IF(Table1[[#This Row],[Bill ref name]]="","",Table1[[#This Row],[Amount-1]])</f>
        <v/>
      </c>
      <c r="AY461"/>
      <c r="AZ461"/>
      <c r="BA461" t="str">
        <f>IF(Table1[[#This Row],[Cost Centre]]="","","Primary Cost Category")</f>
        <v/>
      </c>
      <c r="BB461" t="str">
        <f>IF(Table1[[#This Row],[Cost Centre]]="","",Table1[[#This Row],[DP-1]])</f>
        <v/>
      </c>
      <c r="BC461"/>
      <c r="BD461" t="str">
        <f>IF(Table1[[#This Row],[Cost Centre]]="","",Table1[[#This Row],[Cost Centre]])</f>
        <v/>
      </c>
      <c r="BE461" t="str">
        <f>IF(Table1[[#This Row],[Cost Centre]]="","",Table1[[#This Row],[Amount-1]])</f>
        <v/>
      </c>
      <c r="BF461"/>
      <c r="BG461"/>
      <c r="BH461"/>
      <c r="BI461"/>
      <c r="BJ461" t="str">
        <f>IF(Table1[[#This Row],[Date]]="","","No")</f>
        <v/>
      </c>
      <c r="BK461" t="str">
        <f>IF(Table1[[#This Row],[Date]]="","",IF(Table1[[#This Row],[Net Amt]]&lt;0,"Yes","No"))</f>
        <v/>
      </c>
      <c r="BL461" t="str">
        <f>IF(Table1[[#This Row],[Date]]="","",$C$3)</f>
        <v/>
      </c>
      <c r="BM461" t="str">
        <f>IF(Table1[[#This Row],[Date]]="","",-Table1[[#This Row],[Amount-1]])</f>
        <v/>
      </c>
      <c r="BO461" t="str">
        <f>IF(Table1[[#This Row],[Transaction Type]]="","",Table1[[#This Row],[Transaction Type]])</f>
        <v/>
      </c>
      <c r="BP461" t="str">
        <f>IF(Table1[[#This Row],[Instrument No.]]="","",Table1[[#This Row],[Instrument No.]])</f>
        <v/>
      </c>
      <c r="BQ461" t="str">
        <f>IF(Table1[[#This Row],[Instrument No.]]="","",Table1[[#This Row],[Amount-2]])</f>
        <v/>
      </c>
      <c r="BR461" t="str">
        <f>IF(Table1[[#This Row],[Instrument date]]="","",TEXT(Table1[[#This Row],[Instrument date]],"yyyymmdd"))</f>
        <v/>
      </c>
      <c r="BU461" s="48"/>
      <c r="BV461" s="48"/>
    </row>
    <row r="462" spans="1:74">
      <c r="A462" s="16">
        <f t="shared" si="7"/>
        <v>457</v>
      </c>
      <c r="B462" s="17"/>
      <c r="C462" s="57"/>
      <c r="D462" s="61"/>
      <c r="E462" s="61"/>
      <c r="F462" s="57"/>
      <c r="G462" s="18"/>
      <c r="H4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2" s="18"/>
      <c r="J462" s="18"/>
      <c r="K462" s="18"/>
      <c r="L462" s="18"/>
      <c r="M462" s="18"/>
      <c r="N462" s="51"/>
      <c r="O462" s="14">
        <f>IF(Table1[[#This Row],[Date]]="",COUNTA(B463:$B$1005),0)</f>
        <v>0</v>
      </c>
      <c r="P462" s="14">
        <f>IF(COUNTA(Table1[[#This Row],[Payments]:[Receipts]])=0,0,(IF(COUNTA(Table1[[#This Row],[Payments]:[Receipts]])&gt;1,1,0)))</f>
        <v>0</v>
      </c>
      <c r="Q462" s="14">
        <f>IF(Table1[[#This Row],[Date]]="",0,IF(AND(Table1[[#This Row],[Date]]&gt;=$Q$2,Table1[[#This Row],[Date]]&lt;=$Q$3),0,1))</f>
        <v>0</v>
      </c>
      <c r="R462" s="14">
        <f>IF(Table1[[#This Row],[Payments]]="",0,IF(ISNUMBER(Table1[[#This Row],[Payments]]),0,1))</f>
        <v>0</v>
      </c>
      <c r="S462" s="14">
        <f>IF(Table1[[#This Row],[Receipts]]="",0,IF(ISNUMBER(Table1[[#This Row],[Receipts]]),0,1))</f>
        <v>0</v>
      </c>
      <c r="T462" s="14">
        <f>IF(LEN(Table1[[#This Row],[Second Ledger]])&gt;0,IF(TYPE(VLOOKUP(Table1[[#This Row],[Second Ledger]],$CZ:$CZ,1,FALSE))=16,1,0),0)</f>
        <v>0</v>
      </c>
      <c r="U462" s="14">
        <f>IF(Table1[[#This Row],[Date]]="",0,IF(Table1[[#This Row],[Voucher Type]]&gt;0,IF(TYPE(VLOOKUP(Table1[[#This Row],[Voucher Type]],Table1[[#All],[Voucher Type Master]],1,FALSE))=16,1,0),0))</f>
        <v>0</v>
      </c>
      <c r="V4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2" s="14">
        <f>IF(LEN(Table1[[#This Row],[Cost Centre]])&gt;0,IF(TYPE(VLOOKUP(Table1[[#This Row],[Cost Centre]],$DA:$DA,1,FALSE))=16,1,0),0)</f>
        <v>0</v>
      </c>
      <c r="X462" s="14">
        <f>Table1[[#This Row],[Payments]]-Table1[[#This Row],[Receipts]]</f>
        <v>0</v>
      </c>
      <c r="Y462" s="14"/>
      <c r="Z462" s="14"/>
      <c r="AA462" s="14"/>
      <c r="AB462" s="13"/>
      <c r="AC462" s="39"/>
      <c r="AD462" s="39"/>
      <c r="AE462" s="39"/>
      <c r="AF462" s="39"/>
      <c r="AG462" s="42"/>
      <c r="AH4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2" t="str">
        <f>IF(Table1[[#This Row],[Date]]="","",TEXT(Table1[[#This Row],[Date]],"yyyymmdd"))</f>
        <v/>
      </c>
      <c r="AJ462" t="str">
        <f>Table1[[#This Row],[Date2]]</f>
        <v/>
      </c>
      <c r="AK462" t="str">
        <f>IF(Table1[[#This Row],[Date]]="","",Table1[[#This Row],[Voucher Type]])</f>
        <v/>
      </c>
      <c r="AL462" t="str">
        <f>IF(Table1[[#This Row],[Date]]="","",Table1[[#This Row],[Voucher No]])</f>
        <v/>
      </c>
      <c r="AM462" t="str">
        <f>IF(Table1[[#This Row],[Date]]="","",Table1[[#This Row],[Narration]])</f>
        <v/>
      </c>
      <c r="AN462" t="str">
        <f>IF(Table1[[#This Row],[Date]]="","","tallytools-voucherentry-adhjadhh-"&amp;$AH$1&amp;ROW())</f>
        <v/>
      </c>
      <c r="AO462" t="str">
        <f>IF(Table1[[#This Row],[Date]]="","",$AH$1)</f>
        <v/>
      </c>
      <c r="AP462"/>
      <c r="AQ462" t="str">
        <f>IF(Table1[[#This Row],[Date]]="","","No")</f>
        <v/>
      </c>
      <c r="AR462" t="str">
        <f>IF(Table1[[#This Row],[Date]]="","",IF(Table1[[#This Row],[Net Amt]]&lt;0,"No","Yes"))</f>
        <v/>
      </c>
      <c r="AS462" t="str">
        <f>IF(Table1[[#This Row],[Date]]="","",Table1[[#This Row],[Second Ledger]])</f>
        <v/>
      </c>
      <c r="AT462" t="str">
        <f>IF(Table1[[#This Row],[Date]]="","",IF(Table1[[#This Row],[DP-1]]="Yes",-(Table1[[#This Row],[Payments]]+Table1[[#This Row],[Receipts]]),Table1[[#This Row],[Payments]]+Table1[[#This Row],[Receipts]]))</f>
        <v/>
      </c>
      <c r="AU462"/>
      <c r="AV462" t="str">
        <f>IF(Table1[[#This Row],[Bill Ref No]]="","",Table1[[#This Row],[Bill Ref No]])</f>
        <v/>
      </c>
      <c r="AW462" t="str">
        <f>IF(Table1[[#This Row],[Bill ref name]]="","","New Ref")</f>
        <v/>
      </c>
      <c r="AX462" t="str">
        <f>IF(Table1[[#This Row],[Bill ref name]]="","",Table1[[#This Row],[Amount-1]])</f>
        <v/>
      </c>
      <c r="AY462"/>
      <c r="AZ462"/>
      <c r="BA462" t="str">
        <f>IF(Table1[[#This Row],[Cost Centre]]="","","Primary Cost Category")</f>
        <v/>
      </c>
      <c r="BB462" t="str">
        <f>IF(Table1[[#This Row],[Cost Centre]]="","",Table1[[#This Row],[DP-1]])</f>
        <v/>
      </c>
      <c r="BC462"/>
      <c r="BD462" t="str">
        <f>IF(Table1[[#This Row],[Cost Centre]]="","",Table1[[#This Row],[Cost Centre]])</f>
        <v/>
      </c>
      <c r="BE462" t="str">
        <f>IF(Table1[[#This Row],[Cost Centre]]="","",Table1[[#This Row],[Amount-1]])</f>
        <v/>
      </c>
      <c r="BF462"/>
      <c r="BG462"/>
      <c r="BH462"/>
      <c r="BI462"/>
      <c r="BJ462" t="str">
        <f>IF(Table1[[#This Row],[Date]]="","","No")</f>
        <v/>
      </c>
      <c r="BK462" t="str">
        <f>IF(Table1[[#This Row],[Date]]="","",IF(Table1[[#This Row],[Net Amt]]&lt;0,"Yes","No"))</f>
        <v/>
      </c>
      <c r="BL462" t="str">
        <f>IF(Table1[[#This Row],[Date]]="","",$C$3)</f>
        <v/>
      </c>
      <c r="BM462" t="str">
        <f>IF(Table1[[#This Row],[Date]]="","",-Table1[[#This Row],[Amount-1]])</f>
        <v/>
      </c>
      <c r="BO462" t="str">
        <f>IF(Table1[[#This Row],[Transaction Type]]="","",Table1[[#This Row],[Transaction Type]])</f>
        <v/>
      </c>
      <c r="BP462" t="str">
        <f>IF(Table1[[#This Row],[Instrument No.]]="","",Table1[[#This Row],[Instrument No.]])</f>
        <v/>
      </c>
      <c r="BQ462" t="str">
        <f>IF(Table1[[#This Row],[Instrument No.]]="","",Table1[[#This Row],[Amount-2]])</f>
        <v/>
      </c>
      <c r="BR462" t="str">
        <f>IF(Table1[[#This Row],[Instrument date]]="","",TEXT(Table1[[#This Row],[Instrument date]],"yyyymmdd"))</f>
        <v/>
      </c>
      <c r="BU462" s="48"/>
      <c r="BV462" s="48"/>
    </row>
    <row r="463" spans="1:74">
      <c r="A463" s="16">
        <f t="shared" si="7"/>
        <v>458</v>
      </c>
      <c r="B463" s="17"/>
      <c r="C463" s="57"/>
      <c r="D463" s="61"/>
      <c r="E463" s="61"/>
      <c r="F463" s="57"/>
      <c r="G463" s="18"/>
      <c r="H4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3" s="18"/>
      <c r="J463" s="18"/>
      <c r="K463" s="18"/>
      <c r="L463" s="18"/>
      <c r="M463" s="18"/>
      <c r="N463" s="51"/>
      <c r="O463" s="14">
        <f>IF(Table1[[#This Row],[Date]]="",COUNTA(B464:$B$1005),0)</f>
        <v>0</v>
      </c>
      <c r="P463" s="14">
        <f>IF(COUNTA(Table1[[#This Row],[Payments]:[Receipts]])=0,0,(IF(COUNTA(Table1[[#This Row],[Payments]:[Receipts]])&gt;1,1,0)))</f>
        <v>0</v>
      </c>
      <c r="Q463" s="14">
        <f>IF(Table1[[#This Row],[Date]]="",0,IF(AND(Table1[[#This Row],[Date]]&gt;=$Q$2,Table1[[#This Row],[Date]]&lt;=$Q$3),0,1))</f>
        <v>0</v>
      </c>
      <c r="R463" s="14">
        <f>IF(Table1[[#This Row],[Payments]]="",0,IF(ISNUMBER(Table1[[#This Row],[Payments]]),0,1))</f>
        <v>0</v>
      </c>
      <c r="S463" s="14">
        <f>IF(Table1[[#This Row],[Receipts]]="",0,IF(ISNUMBER(Table1[[#This Row],[Receipts]]),0,1))</f>
        <v>0</v>
      </c>
      <c r="T463" s="14">
        <f>IF(LEN(Table1[[#This Row],[Second Ledger]])&gt;0,IF(TYPE(VLOOKUP(Table1[[#This Row],[Second Ledger]],$CZ:$CZ,1,FALSE))=16,1,0),0)</f>
        <v>0</v>
      </c>
      <c r="U463" s="14">
        <f>IF(Table1[[#This Row],[Date]]="",0,IF(Table1[[#This Row],[Voucher Type]]&gt;0,IF(TYPE(VLOOKUP(Table1[[#This Row],[Voucher Type]],Table1[[#All],[Voucher Type Master]],1,FALSE))=16,1,0),0))</f>
        <v>0</v>
      </c>
      <c r="V4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3" s="14">
        <f>IF(LEN(Table1[[#This Row],[Cost Centre]])&gt;0,IF(TYPE(VLOOKUP(Table1[[#This Row],[Cost Centre]],$DA:$DA,1,FALSE))=16,1,0),0)</f>
        <v>0</v>
      </c>
      <c r="X463" s="14">
        <f>Table1[[#This Row],[Payments]]-Table1[[#This Row],[Receipts]]</f>
        <v>0</v>
      </c>
      <c r="Y463" s="14"/>
      <c r="Z463" s="14"/>
      <c r="AA463" s="14"/>
      <c r="AB463" s="13"/>
      <c r="AC463" s="39"/>
      <c r="AD463" s="39"/>
      <c r="AE463" s="39"/>
      <c r="AF463" s="39"/>
      <c r="AG463" s="42"/>
      <c r="AH4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3" t="str">
        <f>IF(Table1[[#This Row],[Date]]="","",TEXT(Table1[[#This Row],[Date]],"yyyymmdd"))</f>
        <v/>
      </c>
      <c r="AJ463" t="str">
        <f>Table1[[#This Row],[Date2]]</f>
        <v/>
      </c>
      <c r="AK463" t="str">
        <f>IF(Table1[[#This Row],[Date]]="","",Table1[[#This Row],[Voucher Type]])</f>
        <v/>
      </c>
      <c r="AL463" t="str">
        <f>IF(Table1[[#This Row],[Date]]="","",Table1[[#This Row],[Voucher No]])</f>
        <v/>
      </c>
      <c r="AM463" t="str">
        <f>IF(Table1[[#This Row],[Date]]="","",Table1[[#This Row],[Narration]])</f>
        <v/>
      </c>
      <c r="AN463" t="str">
        <f>IF(Table1[[#This Row],[Date]]="","","tallytools-voucherentry-adhjadhh-"&amp;$AH$1&amp;ROW())</f>
        <v/>
      </c>
      <c r="AO463" t="str">
        <f>IF(Table1[[#This Row],[Date]]="","",$AH$1)</f>
        <v/>
      </c>
      <c r="AP463"/>
      <c r="AQ463" t="str">
        <f>IF(Table1[[#This Row],[Date]]="","","No")</f>
        <v/>
      </c>
      <c r="AR463" t="str">
        <f>IF(Table1[[#This Row],[Date]]="","",IF(Table1[[#This Row],[Net Amt]]&lt;0,"No","Yes"))</f>
        <v/>
      </c>
      <c r="AS463" t="str">
        <f>IF(Table1[[#This Row],[Date]]="","",Table1[[#This Row],[Second Ledger]])</f>
        <v/>
      </c>
      <c r="AT463" t="str">
        <f>IF(Table1[[#This Row],[Date]]="","",IF(Table1[[#This Row],[DP-1]]="Yes",-(Table1[[#This Row],[Payments]]+Table1[[#This Row],[Receipts]]),Table1[[#This Row],[Payments]]+Table1[[#This Row],[Receipts]]))</f>
        <v/>
      </c>
      <c r="AU463"/>
      <c r="AV463" t="str">
        <f>IF(Table1[[#This Row],[Bill Ref No]]="","",Table1[[#This Row],[Bill Ref No]])</f>
        <v/>
      </c>
      <c r="AW463" t="str">
        <f>IF(Table1[[#This Row],[Bill ref name]]="","","New Ref")</f>
        <v/>
      </c>
      <c r="AX463" t="str">
        <f>IF(Table1[[#This Row],[Bill ref name]]="","",Table1[[#This Row],[Amount-1]])</f>
        <v/>
      </c>
      <c r="AY463"/>
      <c r="AZ463"/>
      <c r="BA463" t="str">
        <f>IF(Table1[[#This Row],[Cost Centre]]="","","Primary Cost Category")</f>
        <v/>
      </c>
      <c r="BB463" t="str">
        <f>IF(Table1[[#This Row],[Cost Centre]]="","",Table1[[#This Row],[DP-1]])</f>
        <v/>
      </c>
      <c r="BC463"/>
      <c r="BD463" t="str">
        <f>IF(Table1[[#This Row],[Cost Centre]]="","",Table1[[#This Row],[Cost Centre]])</f>
        <v/>
      </c>
      <c r="BE463" t="str">
        <f>IF(Table1[[#This Row],[Cost Centre]]="","",Table1[[#This Row],[Amount-1]])</f>
        <v/>
      </c>
      <c r="BF463"/>
      <c r="BG463"/>
      <c r="BH463"/>
      <c r="BI463"/>
      <c r="BJ463" t="str">
        <f>IF(Table1[[#This Row],[Date]]="","","No")</f>
        <v/>
      </c>
      <c r="BK463" t="str">
        <f>IF(Table1[[#This Row],[Date]]="","",IF(Table1[[#This Row],[Net Amt]]&lt;0,"Yes","No"))</f>
        <v/>
      </c>
      <c r="BL463" t="str">
        <f>IF(Table1[[#This Row],[Date]]="","",$C$3)</f>
        <v/>
      </c>
      <c r="BM463" t="str">
        <f>IF(Table1[[#This Row],[Date]]="","",-Table1[[#This Row],[Amount-1]])</f>
        <v/>
      </c>
      <c r="BO463" t="str">
        <f>IF(Table1[[#This Row],[Transaction Type]]="","",Table1[[#This Row],[Transaction Type]])</f>
        <v/>
      </c>
      <c r="BP463" t="str">
        <f>IF(Table1[[#This Row],[Instrument No.]]="","",Table1[[#This Row],[Instrument No.]])</f>
        <v/>
      </c>
      <c r="BQ463" t="str">
        <f>IF(Table1[[#This Row],[Instrument No.]]="","",Table1[[#This Row],[Amount-2]])</f>
        <v/>
      </c>
      <c r="BR463" t="str">
        <f>IF(Table1[[#This Row],[Instrument date]]="","",TEXT(Table1[[#This Row],[Instrument date]],"yyyymmdd"))</f>
        <v/>
      </c>
      <c r="BU463" s="48"/>
      <c r="BV463" s="48"/>
    </row>
    <row r="464" spans="1:74">
      <c r="A464" s="16">
        <f t="shared" si="7"/>
        <v>459</v>
      </c>
      <c r="B464" s="17"/>
      <c r="C464" s="57"/>
      <c r="D464" s="61"/>
      <c r="E464" s="61"/>
      <c r="F464" s="57"/>
      <c r="G464" s="18"/>
      <c r="H4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4" s="18"/>
      <c r="J464" s="18"/>
      <c r="K464" s="18"/>
      <c r="L464" s="18"/>
      <c r="M464" s="18"/>
      <c r="N464" s="51"/>
      <c r="O464" s="14">
        <f>IF(Table1[[#This Row],[Date]]="",COUNTA(B465:$B$1005),0)</f>
        <v>0</v>
      </c>
      <c r="P464" s="14">
        <f>IF(COUNTA(Table1[[#This Row],[Payments]:[Receipts]])=0,0,(IF(COUNTA(Table1[[#This Row],[Payments]:[Receipts]])&gt;1,1,0)))</f>
        <v>0</v>
      </c>
      <c r="Q464" s="14">
        <f>IF(Table1[[#This Row],[Date]]="",0,IF(AND(Table1[[#This Row],[Date]]&gt;=$Q$2,Table1[[#This Row],[Date]]&lt;=$Q$3),0,1))</f>
        <v>0</v>
      </c>
      <c r="R464" s="14">
        <f>IF(Table1[[#This Row],[Payments]]="",0,IF(ISNUMBER(Table1[[#This Row],[Payments]]),0,1))</f>
        <v>0</v>
      </c>
      <c r="S464" s="14">
        <f>IF(Table1[[#This Row],[Receipts]]="",0,IF(ISNUMBER(Table1[[#This Row],[Receipts]]),0,1))</f>
        <v>0</v>
      </c>
      <c r="T464" s="14">
        <f>IF(LEN(Table1[[#This Row],[Second Ledger]])&gt;0,IF(TYPE(VLOOKUP(Table1[[#This Row],[Second Ledger]],$CZ:$CZ,1,FALSE))=16,1,0),0)</f>
        <v>0</v>
      </c>
      <c r="U464" s="14">
        <f>IF(Table1[[#This Row],[Date]]="",0,IF(Table1[[#This Row],[Voucher Type]]&gt;0,IF(TYPE(VLOOKUP(Table1[[#This Row],[Voucher Type]],Table1[[#All],[Voucher Type Master]],1,FALSE))=16,1,0),0))</f>
        <v>0</v>
      </c>
      <c r="V4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4" s="14">
        <f>IF(LEN(Table1[[#This Row],[Cost Centre]])&gt;0,IF(TYPE(VLOOKUP(Table1[[#This Row],[Cost Centre]],$DA:$DA,1,FALSE))=16,1,0),0)</f>
        <v>0</v>
      </c>
      <c r="X464" s="14">
        <f>Table1[[#This Row],[Payments]]-Table1[[#This Row],[Receipts]]</f>
        <v>0</v>
      </c>
      <c r="Y464" s="14"/>
      <c r="Z464" s="14"/>
      <c r="AA464" s="14"/>
      <c r="AB464" s="13"/>
      <c r="AC464" s="39"/>
      <c r="AD464" s="39"/>
      <c r="AE464" s="39"/>
      <c r="AF464" s="39"/>
      <c r="AG464" s="42"/>
      <c r="AH4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4" t="str">
        <f>IF(Table1[[#This Row],[Date]]="","",TEXT(Table1[[#This Row],[Date]],"yyyymmdd"))</f>
        <v/>
      </c>
      <c r="AJ464" t="str">
        <f>Table1[[#This Row],[Date2]]</f>
        <v/>
      </c>
      <c r="AK464" t="str">
        <f>IF(Table1[[#This Row],[Date]]="","",Table1[[#This Row],[Voucher Type]])</f>
        <v/>
      </c>
      <c r="AL464" t="str">
        <f>IF(Table1[[#This Row],[Date]]="","",Table1[[#This Row],[Voucher No]])</f>
        <v/>
      </c>
      <c r="AM464" t="str">
        <f>IF(Table1[[#This Row],[Date]]="","",Table1[[#This Row],[Narration]])</f>
        <v/>
      </c>
      <c r="AN464" t="str">
        <f>IF(Table1[[#This Row],[Date]]="","","tallytools-voucherentry-adhjadhh-"&amp;$AH$1&amp;ROW())</f>
        <v/>
      </c>
      <c r="AO464" t="str">
        <f>IF(Table1[[#This Row],[Date]]="","",$AH$1)</f>
        <v/>
      </c>
      <c r="AP464"/>
      <c r="AQ464" t="str">
        <f>IF(Table1[[#This Row],[Date]]="","","No")</f>
        <v/>
      </c>
      <c r="AR464" t="str">
        <f>IF(Table1[[#This Row],[Date]]="","",IF(Table1[[#This Row],[Net Amt]]&lt;0,"No","Yes"))</f>
        <v/>
      </c>
      <c r="AS464" t="str">
        <f>IF(Table1[[#This Row],[Date]]="","",Table1[[#This Row],[Second Ledger]])</f>
        <v/>
      </c>
      <c r="AT464" t="str">
        <f>IF(Table1[[#This Row],[Date]]="","",IF(Table1[[#This Row],[DP-1]]="Yes",-(Table1[[#This Row],[Payments]]+Table1[[#This Row],[Receipts]]),Table1[[#This Row],[Payments]]+Table1[[#This Row],[Receipts]]))</f>
        <v/>
      </c>
      <c r="AU464"/>
      <c r="AV464" t="str">
        <f>IF(Table1[[#This Row],[Bill Ref No]]="","",Table1[[#This Row],[Bill Ref No]])</f>
        <v/>
      </c>
      <c r="AW464" t="str">
        <f>IF(Table1[[#This Row],[Bill ref name]]="","","New Ref")</f>
        <v/>
      </c>
      <c r="AX464" t="str">
        <f>IF(Table1[[#This Row],[Bill ref name]]="","",Table1[[#This Row],[Amount-1]])</f>
        <v/>
      </c>
      <c r="AY464"/>
      <c r="AZ464"/>
      <c r="BA464" t="str">
        <f>IF(Table1[[#This Row],[Cost Centre]]="","","Primary Cost Category")</f>
        <v/>
      </c>
      <c r="BB464" t="str">
        <f>IF(Table1[[#This Row],[Cost Centre]]="","",Table1[[#This Row],[DP-1]])</f>
        <v/>
      </c>
      <c r="BC464"/>
      <c r="BD464" t="str">
        <f>IF(Table1[[#This Row],[Cost Centre]]="","",Table1[[#This Row],[Cost Centre]])</f>
        <v/>
      </c>
      <c r="BE464" t="str">
        <f>IF(Table1[[#This Row],[Cost Centre]]="","",Table1[[#This Row],[Amount-1]])</f>
        <v/>
      </c>
      <c r="BF464"/>
      <c r="BG464"/>
      <c r="BH464"/>
      <c r="BI464"/>
      <c r="BJ464" t="str">
        <f>IF(Table1[[#This Row],[Date]]="","","No")</f>
        <v/>
      </c>
      <c r="BK464" t="str">
        <f>IF(Table1[[#This Row],[Date]]="","",IF(Table1[[#This Row],[Net Amt]]&lt;0,"Yes","No"))</f>
        <v/>
      </c>
      <c r="BL464" t="str">
        <f>IF(Table1[[#This Row],[Date]]="","",$C$3)</f>
        <v/>
      </c>
      <c r="BM464" t="str">
        <f>IF(Table1[[#This Row],[Date]]="","",-Table1[[#This Row],[Amount-1]])</f>
        <v/>
      </c>
      <c r="BO464" t="str">
        <f>IF(Table1[[#This Row],[Transaction Type]]="","",Table1[[#This Row],[Transaction Type]])</f>
        <v/>
      </c>
      <c r="BP464" t="str">
        <f>IF(Table1[[#This Row],[Instrument No.]]="","",Table1[[#This Row],[Instrument No.]])</f>
        <v/>
      </c>
      <c r="BQ464" t="str">
        <f>IF(Table1[[#This Row],[Instrument No.]]="","",Table1[[#This Row],[Amount-2]])</f>
        <v/>
      </c>
      <c r="BR464" t="str">
        <f>IF(Table1[[#This Row],[Instrument date]]="","",TEXT(Table1[[#This Row],[Instrument date]],"yyyymmdd"))</f>
        <v/>
      </c>
      <c r="BU464" s="48"/>
      <c r="BV464" s="48"/>
    </row>
    <row r="465" spans="1:74">
      <c r="A465" s="16">
        <f t="shared" si="7"/>
        <v>460</v>
      </c>
      <c r="B465" s="17"/>
      <c r="C465" s="57"/>
      <c r="D465" s="61"/>
      <c r="E465" s="61"/>
      <c r="F465" s="57"/>
      <c r="G465" s="18"/>
      <c r="H4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5" s="18"/>
      <c r="J465" s="18"/>
      <c r="K465" s="18"/>
      <c r="L465" s="18"/>
      <c r="M465" s="18"/>
      <c r="N465" s="51"/>
      <c r="O465" s="14">
        <f>IF(Table1[[#This Row],[Date]]="",COUNTA(B466:$B$1005),0)</f>
        <v>0</v>
      </c>
      <c r="P465" s="14">
        <f>IF(COUNTA(Table1[[#This Row],[Payments]:[Receipts]])=0,0,(IF(COUNTA(Table1[[#This Row],[Payments]:[Receipts]])&gt;1,1,0)))</f>
        <v>0</v>
      </c>
      <c r="Q465" s="14">
        <f>IF(Table1[[#This Row],[Date]]="",0,IF(AND(Table1[[#This Row],[Date]]&gt;=$Q$2,Table1[[#This Row],[Date]]&lt;=$Q$3),0,1))</f>
        <v>0</v>
      </c>
      <c r="R465" s="14">
        <f>IF(Table1[[#This Row],[Payments]]="",0,IF(ISNUMBER(Table1[[#This Row],[Payments]]),0,1))</f>
        <v>0</v>
      </c>
      <c r="S465" s="14">
        <f>IF(Table1[[#This Row],[Receipts]]="",0,IF(ISNUMBER(Table1[[#This Row],[Receipts]]),0,1))</f>
        <v>0</v>
      </c>
      <c r="T465" s="14">
        <f>IF(LEN(Table1[[#This Row],[Second Ledger]])&gt;0,IF(TYPE(VLOOKUP(Table1[[#This Row],[Second Ledger]],$CZ:$CZ,1,FALSE))=16,1,0),0)</f>
        <v>0</v>
      </c>
      <c r="U465" s="14">
        <f>IF(Table1[[#This Row],[Date]]="",0,IF(Table1[[#This Row],[Voucher Type]]&gt;0,IF(TYPE(VLOOKUP(Table1[[#This Row],[Voucher Type]],Table1[[#All],[Voucher Type Master]],1,FALSE))=16,1,0),0))</f>
        <v>0</v>
      </c>
      <c r="V4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5" s="14">
        <f>IF(LEN(Table1[[#This Row],[Cost Centre]])&gt;0,IF(TYPE(VLOOKUP(Table1[[#This Row],[Cost Centre]],$DA:$DA,1,FALSE))=16,1,0),0)</f>
        <v>0</v>
      </c>
      <c r="X465" s="14">
        <f>Table1[[#This Row],[Payments]]-Table1[[#This Row],[Receipts]]</f>
        <v>0</v>
      </c>
      <c r="Y465" s="14"/>
      <c r="Z465" s="14"/>
      <c r="AA465" s="14"/>
      <c r="AB465" s="13"/>
      <c r="AC465" s="39"/>
      <c r="AD465" s="39"/>
      <c r="AE465" s="39"/>
      <c r="AF465" s="39"/>
      <c r="AG465" s="42"/>
      <c r="AH4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5" t="str">
        <f>IF(Table1[[#This Row],[Date]]="","",TEXT(Table1[[#This Row],[Date]],"yyyymmdd"))</f>
        <v/>
      </c>
      <c r="AJ465" t="str">
        <f>Table1[[#This Row],[Date2]]</f>
        <v/>
      </c>
      <c r="AK465" t="str">
        <f>IF(Table1[[#This Row],[Date]]="","",Table1[[#This Row],[Voucher Type]])</f>
        <v/>
      </c>
      <c r="AL465" t="str">
        <f>IF(Table1[[#This Row],[Date]]="","",Table1[[#This Row],[Voucher No]])</f>
        <v/>
      </c>
      <c r="AM465" t="str">
        <f>IF(Table1[[#This Row],[Date]]="","",Table1[[#This Row],[Narration]])</f>
        <v/>
      </c>
      <c r="AN465" t="str">
        <f>IF(Table1[[#This Row],[Date]]="","","tallytools-voucherentry-adhjadhh-"&amp;$AH$1&amp;ROW())</f>
        <v/>
      </c>
      <c r="AO465" t="str">
        <f>IF(Table1[[#This Row],[Date]]="","",$AH$1)</f>
        <v/>
      </c>
      <c r="AP465"/>
      <c r="AQ465" t="str">
        <f>IF(Table1[[#This Row],[Date]]="","","No")</f>
        <v/>
      </c>
      <c r="AR465" t="str">
        <f>IF(Table1[[#This Row],[Date]]="","",IF(Table1[[#This Row],[Net Amt]]&lt;0,"No","Yes"))</f>
        <v/>
      </c>
      <c r="AS465" t="str">
        <f>IF(Table1[[#This Row],[Date]]="","",Table1[[#This Row],[Second Ledger]])</f>
        <v/>
      </c>
      <c r="AT465" t="str">
        <f>IF(Table1[[#This Row],[Date]]="","",IF(Table1[[#This Row],[DP-1]]="Yes",-(Table1[[#This Row],[Payments]]+Table1[[#This Row],[Receipts]]),Table1[[#This Row],[Payments]]+Table1[[#This Row],[Receipts]]))</f>
        <v/>
      </c>
      <c r="AU465"/>
      <c r="AV465" t="str">
        <f>IF(Table1[[#This Row],[Bill Ref No]]="","",Table1[[#This Row],[Bill Ref No]])</f>
        <v/>
      </c>
      <c r="AW465" t="str">
        <f>IF(Table1[[#This Row],[Bill ref name]]="","","New Ref")</f>
        <v/>
      </c>
      <c r="AX465" t="str">
        <f>IF(Table1[[#This Row],[Bill ref name]]="","",Table1[[#This Row],[Amount-1]])</f>
        <v/>
      </c>
      <c r="AY465"/>
      <c r="AZ465"/>
      <c r="BA465" t="str">
        <f>IF(Table1[[#This Row],[Cost Centre]]="","","Primary Cost Category")</f>
        <v/>
      </c>
      <c r="BB465" t="str">
        <f>IF(Table1[[#This Row],[Cost Centre]]="","",Table1[[#This Row],[DP-1]])</f>
        <v/>
      </c>
      <c r="BC465"/>
      <c r="BD465" t="str">
        <f>IF(Table1[[#This Row],[Cost Centre]]="","",Table1[[#This Row],[Cost Centre]])</f>
        <v/>
      </c>
      <c r="BE465" t="str">
        <f>IF(Table1[[#This Row],[Cost Centre]]="","",Table1[[#This Row],[Amount-1]])</f>
        <v/>
      </c>
      <c r="BF465"/>
      <c r="BG465"/>
      <c r="BH465"/>
      <c r="BI465"/>
      <c r="BJ465" t="str">
        <f>IF(Table1[[#This Row],[Date]]="","","No")</f>
        <v/>
      </c>
      <c r="BK465" t="str">
        <f>IF(Table1[[#This Row],[Date]]="","",IF(Table1[[#This Row],[Net Amt]]&lt;0,"Yes","No"))</f>
        <v/>
      </c>
      <c r="BL465" t="str">
        <f>IF(Table1[[#This Row],[Date]]="","",$C$3)</f>
        <v/>
      </c>
      <c r="BM465" t="str">
        <f>IF(Table1[[#This Row],[Date]]="","",-Table1[[#This Row],[Amount-1]])</f>
        <v/>
      </c>
      <c r="BO465" t="str">
        <f>IF(Table1[[#This Row],[Transaction Type]]="","",Table1[[#This Row],[Transaction Type]])</f>
        <v/>
      </c>
      <c r="BP465" t="str">
        <f>IF(Table1[[#This Row],[Instrument No.]]="","",Table1[[#This Row],[Instrument No.]])</f>
        <v/>
      </c>
      <c r="BQ465" t="str">
        <f>IF(Table1[[#This Row],[Instrument No.]]="","",Table1[[#This Row],[Amount-2]])</f>
        <v/>
      </c>
      <c r="BR465" t="str">
        <f>IF(Table1[[#This Row],[Instrument date]]="","",TEXT(Table1[[#This Row],[Instrument date]],"yyyymmdd"))</f>
        <v/>
      </c>
      <c r="BU465" s="48"/>
      <c r="BV465" s="48"/>
    </row>
    <row r="466" spans="1:74">
      <c r="A466" s="16">
        <f t="shared" si="7"/>
        <v>461</v>
      </c>
      <c r="B466" s="17"/>
      <c r="C466" s="57"/>
      <c r="D466" s="61"/>
      <c r="E466" s="61"/>
      <c r="F466" s="57"/>
      <c r="G466" s="18"/>
      <c r="H4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6" s="18"/>
      <c r="J466" s="18"/>
      <c r="K466" s="18"/>
      <c r="L466" s="18"/>
      <c r="M466" s="18"/>
      <c r="N466" s="51"/>
      <c r="O466" s="14">
        <f>IF(Table1[[#This Row],[Date]]="",COUNTA(B467:$B$1005),0)</f>
        <v>0</v>
      </c>
      <c r="P466" s="14">
        <f>IF(COUNTA(Table1[[#This Row],[Payments]:[Receipts]])=0,0,(IF(COUNTA(Table1[[#This Row],[Payments]:[Receipts]])&gt;1,1,0)))</f>
        <v>0</v>
      </c>
      <c r="Q466" s="14">
        <f>IF(Table1[[#This Row],[Date]]="",0,IF(AND(Table1[[#This Row],[Date]]&gt;=$Q$2,Table1[[#This Row],[Date]]&lt;=$Q$3),0,1))</f>
        <v>0</v>
      </c>
      <c r="R466" s="14">
        <f>IF(Table1[[#This Row],[Payments]]="",0,IF(ISNUMBER(Table1[[#This Row],[Payments]]),0,1))</f>
        <v>0</v>
      </c>
      <c r="S466" s="14">
        <f>IF(Table1[[#This Row],[Receipts]]="",0,IF(ISNUMBER(Table1[[#This Row],[Receipts]]),0,1))</f>
        <v>0</v>
      </c>
      <c r="T466" s="14">
        <f>IF(LEN(Table1[[#This Row],[Second Ledger]])&gt;0,IF(TYPE(VLOOKUP(Table1[[#This Row],[Second Ledger]],$CZ:$CZ,1,FALSE))=16,1,0),0)</f>
        <v>0</v>
      </c>
      <c r="U466" s="14">
        <f>IF(Table1[[#This Row],[Date]]="",0,IF(Table1[[#This Row],[Voucher Type]]&gt;0,IF(TYPE(VLOOKUP(Table1[[#This Row],[Voucher Type]],Table1[[#All],[Voucher Type Master]],1,FALSE))=16,1,0),0))</f>
        <v>0</v>
      </c>
      <c r="V4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6" s="14">
        <f>IF(LEN(Table1[[#This Row],[Cost Centre]])&gt;0,IF(TYPE(VLOOKUP(Table1[[#This Row],[Cost Centre]],$DA:$DA,1,FALSE))=16,1,0),0)</f>
        <v>0</v>
      </c>
      <c r="X466" s="14">
        <f>Table1[[#This Row],[Payments]]-Table1[[#This Row],[Receipts]]</f>
        <v>0</v>
      </c>
      <c r="Y466" s="14"/>
      <c r="Z466" s="14"/>
      <c r="AA466" s="14"/>
      <c r="AB466" s="13"/>
      <c r="AC466" s="39"/>
      <c r="AD466" s="39"/>
      <c r="AE466" s="39"/>
      <c r="AF466" s="39"/>
      <c r="AG466" s="42"/>
      <c r="AH4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6" t="str">
        <f>IF(Table1[[#This Row],[Date]]="","",TEXT(Table1[[#This Row],[Date]],"yyyymmdd"))</f>
        <v/>
      </c>
      <c r="AJ466" t="str">
        <f>Table1[[#This Row],[Date2]]</f>
        <v/>
      </c>
      <c r="AK466" t="str">
        <f>IF(Table1[[#This Row],[Date]]="","",Table1[[#This Row],[Voucher Type]])</f>
        <v/>
      </c>
      <c r="AL466" t="str">
        <f>IF(Table1[[#This Row],[Date]]="","",Table1[[#This Row],[Voucher No]])</f>
        <v/>
      </c>
      <c r="AM466" t="str">
        <f>IF(Table1[[#This Row],[Date]]="","",Table1[[#This Row],[Narration]])</f>
        <v/>
      </c>
      <c r="AN466" t="str">
        <f>IF(Table1[[#This Row],[Date]]="","","tallytools-voucherentry-adhjadhh-"&amp;$AH$1&amp;ROW())</f>
        <v/>
      </c>
      <c r="AO466" t="str">
        <f>IF(Table1[[#This Row],[Date]]="","",$AH$1)</f>
        <v/>
      </c>
      <c r="AP466"/>
      <c r="AQ466" t="str">
        <f>IF(Table1[[#This Row],[Date]]="","","No")</f>
        <v/>
      </c>
      <c r="AR466" t="str">
        <f>IF(Table1[[#This Row],[Date]]="","",IF(Table1[[#This Row],[Net Amt]]&lt;0,"No","Yes"))</f>
        <v/>
      </c>
      <c r="AS466" t="str">
        <f>IF(Table1[[#This Row],[Date]]="","",Table1[[#This Row],[Second Ledger]])</f>
        <v/>
      </c>
      <c r="AT466" t="str">
        <f>IF(Table1[[#This Row],[Date]]="","",IF(Table1[[#This Row],[DP-1]]="Yes",-(Table1[[#This Row],[Payments]]+Table1[[#This Row],[Receipts]]),Table1[[#This Row],[Payments]]+Table1[[#This Row],[Receipts]]))</f>
        <v/>
      </c>
      <c r="AU466"/>
      <c r="AV466" t="str">
        <f>IF(Table1[[#This Row],[Bill Ref No]]="","",Table1[[#This Row],[Bill Ref No]])</f>
        <v/>
      </c>
      <c r="AW466" t="str">
        <f>IF(Table1[[#This Row],[Bill ref name]]="","","New Ref")</f>
        <v/>
      </c>
      <c r="AX466" t="str">
        <f>IF(Table1[[#This Row],[Bill ref name]]="","",Table1[[#This Row],[Amount-1]])</f>
        <v/>
      </c>
      <c r="AY466"/>
      <c r="AZ466"/>
      <c r="BA466" t="str">
        <f>IF(Table1[[#This Row],[Cost Centre]]="","","Primary Cost Category")</f>
        <v/>
      </c>
      <c r="BB466" t="str">
        <f>IF(Table1[[#This Row],[Cost Centre]]="","",Table1[[#This Row],[DP-1]])</f>
        <v/>
      </c>
      <c r="BC466"/>
      <c r="BD466" t="str">
        <f>IF(Table1[[#This Row],[Cost Centre]]="","",Table1[[#This Row],[Cost Centre]])</f>
        <v/>
      </c>
      <c r="BE466" t="str">
        <f>IF(Table1[[#This Row],[Cost Centre]]="","",Table1[[#This Row],[Amount-1]])</f>
        <v/>
      </c>
      <c r="BF466"/>
      <c r="BG466"/>
      <c r="BH466"/>
      <c r="BI466"/>
      <c r="BJ466" t="str">
        <f>IF(Table1[[#This Row],[Date]]="","","No")</f>
        <v/>
      </c>
      <c r="BK466" t="str">
        <f>IF(Table1[[#This Row],[Date]]="","",IF(Table1[[#This Row],[Net Amt]]&lt;0,"Yes","No"))</f>
        <v/>
      </c>
      <c r="BL466" t="str">
        <f>IF(Table1[[#This Row],[Date]]="","",$C$3)</f>
        <v/>
      </c>
      <c r="BM466" t="str">
        <f>IF(Table1[[#This Row],[Date]]="","",-Table1[[#This Row],[Amount-1]])</f>
        <v/>
      </c>
      <c r="BO466" t="str">
        <f>IF(Table1[[#This Row],[Transaction Type]]="","",Table1[[#This Row],[Transaction Type]])</f>
        <v/>
      </c>
      <c r="BP466" t="str">
        <f>IF(Table1[[#This Row],[Instrument No.]]="","",Table1[[#This Row],[Instrument No.]])</f>
        <v/>
      </c>
      <c r="BQ466" t="str">
        <f>IF(Table1[[#This Row],[Instrument No.]]="","",Table1[[#This Row],[Amount-2]])</f>
        <v/>
      </c>
      <c r="BR466" t="str">
        <f>IF(Table1[[#This Row],[Instrument date]]="","",TEXT(Table1[[#This Row],[Instrument date]],"yyyymmdd"))</f>
        <v/>
      </c>
      <c r="BU466" s="48"/>
      <c r="BV466" s="48"/>
    </row>
    <row r="467" spans="1:74">
      <c r="A467" s="16">
        <f t="shared" si="7"/>
        <v>462</v>
      </c>
      <c r="B467" s="17"/>
      <c r="C467" s="57"/>
      <c r="D467" s="61"/>
      <c r="E467" s="61"/>
      <c r="F467" s="57"/>
      <c r="G467" s="18"/>
      <c r="H4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7" s="18"/>
      <c r="J467" s="18"/>
      <c r="K467" s="18"/>
      <c r="L467" s="18"/>
      <c r="M467" s="18"/>
      <c r="N467" s="51"/>
      <c r="O467" s="14">
        <f>IF(Table1[[#This Row],[Date]]="",COUNTA(B468:$B$1005),0)</f>
        <v>0</v>
      </c>
      <c r="P467" s="14">
        <f>IF(COUNTA(Table1[[#This Row],[Payments]:[Receipts]])=0,0,(IF(COUNTA(Table1[[#This Row],[Payments]:[Receipts]])&gt;1,1,0)))</f>
        <v>0</v>
      </c>
      <c r="Q467" s="14">
        <f>IF(Table1[[#This Row],[Date]]="",0,IF(AND(Table1[[#This Row],[Date]]&gt;=$Q$2,Table1[[#This Row],[Date]]&lt;=$Q$3),0,1))</f>
        <v>0</v>
      </c>
      <c r="R467" s="14">
        <f>IF(Table1[[#This Row],[Payments]]="",0,IF(ISNUMBER(Table1[[#This Row],[Payments]]),0,1))</f>
        <v>0</v>
      </c>
      <c r="S467" s="14">
        <f>IF(Table1[[#This Row],[Receipts]]="",0,IF(ISNUMBER(Table1[[#This Row],[Receipts]]),0,1))</f>
        <v>0</v>
      </c>
      <c r="T467" s="14">
        <f>IF(LEN(Table1[[#This Row],[Second Ledger]])&gt;0,IF(TYPE(VLOOKUP(Table1[[#This Row],[Second Ledger]],$CZ:$CZ,1,FALSE))=16,1,0),0)</f>
        <v>0</v>
      </c>
      <c r="U467" s="14">
        <f>IF(Table1[[#This Row],[Date]]="",0,IF(Table1[[#This Row],[Voucher Type]]&gt;0,IF(TYPE(VLOOKUP(Table1[[#This Row],[Voucher Type]],Table1[[#All],[Voucher Type Master]],1,FALSE))=16,1,0),0))</f>
        <v>0</v>
      </c>
      <c r="V4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7" s="14">
        <f>IF(LEN(Table1[[#This Row],[Cost Centre]])&gt;0,IF(TYPE(VLOOKUP(Table1[[#This Row],[Cost Centre]],$DA:$DA,1,FALSE))=16,1,0),0)</f>
        <v>0</v>
      </c>
      <c r="X467" s="14">
        <f>Table1[[#This Row],[Payments]]-Table1[[#This Row],[Receipts]]</f>
        <v>0</v>
      </c>
      <c r="Y467" s="14"/>
      <c r="Z467" s="14"/>
      <c r="AA467" s="14"/>
      <c r="AB467" s="13"/>
      <c r="AC467" s="39"/>
      <c r="AD467" s="39"/>
      <c r="AE467" s="39"/>
      <c r="AF467" s="39"/>
      <c r="AG467" s="42"/>
      <c r="AH4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7" t="str">
        <f>IF(Table1[[#This Row],[Date]]="","",TEXT(Table1[[#This Row],[Date]],"yyyymmdd"))</f>
        <v/>
      </c>
      <c r="AJ467" t="str">
        <f>Table1[[#This Row],[Date2]]</f>
        <v/>
      </c>
      <c r="AK467" t="str">
        <f>IF(Table1[[#This Row],[Date]]="","",Table1[[#This Row],[Voucher Type]])</f>
        <v/>
      </c>
      <c r="AL467" t="str">
        <f>IF(Table1[[#This Row],[Date]]="","",Table1[[#This Row],[Voucher No]])</f>
        <v/>
      </c>
      <c r="AM467" t="str">
        <f>IF(Table1[[#This Row],[Date]]="","",Table1[[#This Row],[Narration]])</f>
        <v/>
      </c>
      <c r="AN467" t="str">
        <f>IF(Table1[[#This Row],[Date]]="","","tallytools-voucherentry-adhjadhh-"&amp;$AH$1&amp;ROW())</f>
        <v/>
      </c>
      <c r="AO467" t="str">
        <f>IF(Table1[[#This Row],[Date]]="","",$AH$1)</f>
        <v/>
      </c>
      <c r="AP467"/>
      <c r="AQ467" t="str">
        <f>IF(Table1[[#This Row],[Date]]="","","No")</f>
        <v/>
      </c>
      <c r="AR467" t="str">
        <f>IF(Table1[[#This Row],[Date]]="","",IF(Table1[[#This Row],[Net Amt]]&lt;0,"No","Yes"))</f>
        <v/>
      </c>
      <c r="AS467" t="str">
        <f>IF(Table1[[#This Row],[Date]]="","",Table1[[#This Row],[Second Ledger]])</f>
        <v/>
      </c>
      <c r="AT467" t="str">
        <f>IF(Table1[[#This Row],[Date]]="","",IF(Table1[[#This Row],[DP-1]]="Yes",-(Table1[[#This Row],[Payments]]+Table1[[#This Row],[Receipts]]),Table1[[#This Row],[Payments]]+Table1[[#This Row],[Receipts]]))</f>
        <v/>
      </c>
      <c r="AU467"/>
      <c r="AV467" t="str">
        <f>IF(Table1[[#This Row],[Bill Ref No]]="","",Table1[[#This Row],[Bill Ref No]])</f>
        <v/>
      </c>
      <c r="AW467" t="str">
        <f>IF(Table1[[#This Row],[Bill ref name]]="","","New Ref")</f>
        <v/>
      </c>
      <c r="AX467" t="str">
        <f>IF(Table1[[#This Row],[Bill ref name]]="","",Table1[[#This Row],[Amount-1]])</f>
        <v/>
      </c>
      <c r="AY467"/>
      <c r="AZ467"/>
      <c r="BA467" t="str">
        <f>IF(Table1[[#This Row],[Cost Centre]]="","","Primary Cost Category")</f>
        <v/>
      </c>
      <c r="BB467" t="str">
        <f>IF(Table1[[#This Row],[Cost Centre]]="","",Table1[[#This Row],[DP-1]])</f>
        <v/>
      </c>
      <c r="BC467"/>
      <c r="BD467" t="str">
        <f>IF(Table1[[#This Row],[Cost Centre]]="","",Table1[[#This Row],[Cost Centre]])</f>
        <v/>
      </c>
      <c r="BE467" t="str">
        <f>IF(Table1[[#This Row],[Cost Centre]]="","",Table1[[#This Row],[Amount-1]])</f>
        <v/>
      </c>
      <c r="BF467"/>
      <c r="BG467"/>
      <c r="BH467"/>
      <c r="BI467"/>
      <c r="BJ467" t="str">
        <f>IF(Table1[[#This Row],[Date]]="","","No")</f>
        <v/>
      </c>
      <c r="BK467" t="str">
        <f>IF(Table1[[#This Row],[Date]]="","",IF(Table1[[#This Row],[Net Amt]]&lt;0,"Yes","No"))</f>
        <v/>
      </c>
      <c r="BL467" t="str">
        <f>IF(Table1[[#This Row],[Date]]="","",$C$3)</f>
        <v/>
      </c>
      <c r="BM467" t="str">
        <f>IF(Table1[[#This Row],[Date]]="","",-Table1[[#This Row],[Amount-1]])</f>
        <v/>
      </c>
      <c r="BO467" t="str">
        <f>IF(Table1[[#This Row],[Transaction Type]]="","",Table1[[#This Row],[Transaction Type]])</f>
        <v/>
      </c>
      <c r="BP467" t="str">
        <f>IF(Table1[[#This Row],[Instrument No.]]="","",Table1[[#This Row],[Instrument No.]])</f>
        <v/>
      </c>
      <c r="BQ467" t="str">
        <f>IF(Table1[[#This Row],[Instrument No.]]="","",Table1[[#This Row],[Amount-2]])</f>
        <v/>
      </c>
      <c r="BR467" t="str">
        <f>IF(Table1[[#This Row],[Instrument date]]="","",TEXT(Table1[[#This Row],[Instrument date]],"yyyymmdd"))</f>
        <v/>
      </c>
      <c r="BU467" s="48"/>
      <c r="BV467" s="48"/>
    </row>
    <row r="468" spans="1:74">
      <c r="A468" s="16">
        <f t="shared" si="7"/>
        <v>463</v>
      </c>
      <c r="B468" s="17"/>
      <c r="C468" s="57"/>
      <c r="D468" s="61"/>
      <c r="E468" s="61"/>
      <c r="F468" s="57"/>
      <c r="G468" s="18"/>
      <c r="H4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8" s="18"/>
      <c r="J468" s="18"/>
      <c r="K468" s="18"/>
      <c r="L468" s="18"/>
      <c r="M468" s="18"/>
      <c r="N468" s="51"/>
      <c r="O468" s="14">
        <f>IF(Table1[[#This Row],[Date]]="",COUNTA(B469:$B$1005),0)</f>
        <v>0</v>
      </c>
      <c r="P468" s="14">
        <f>IF(COUNTA(Table1[[#This Row],[Payments]:[Receipts]])=0,0,(IF(COUNTA(Table1[[#This Row],[Payments]:[Receipts]])&gt;1,1,0)))</f>
        <v>0</v>
      </c>
      <c r="Q468" s="14">
        <f>IF(Table1[[#This Row],[Date]]="",0,IF(AND(Table1[[#This Row],[Date]]&gt;=$Q$2,Table1[[#This Row],[Date]]&lt;=$Q$3),0,1))</f>
        <v>0</v>
      </c>
      <c r="R468" s="14">
        <f>IF(Table1[[#This Row],[Payments]]="",0,IF(ISNUMBER(Table1[[#This Row],[Payments]]),0,1))</f>
        <v>0</v>
      </c>
      <c r="S468" s="14">
        <f>IF(Table1[[#This Row],[Receipts]]="",0,IF(ISNUMBER(Table1[[#This Row],[Receipts]]),0,1))</f>
        <v>0</v>
      </c>
      <c r="T468" s="14">
        <f>IF(LEN(Table1[[#This Row],[Second Ledger]])&gt;0,IF(TYPE(VLOOKUP(Table1[[#This Row],[Second Ledger]],$CZ:$CZ,1,FALSE))=16,1,0),0)</f>
        <v>0</v>
      </c>
      <c r="U468" s="14">
        <f>IF(Table1[[#This Row],[Date]]="",0,IF(Table1[[#This Row],[Voucher Type]]&gt;0,IF(TYPE(VLOOKUP(Table1[[#This Row],[Voucher Type]],Table1[[#All],[Voucher Type Master]],1,FALSE))=16,1,0),0))</f>
        <v>0</v>
      </c>
      <c r="V4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8" s="14">
        <f>IF(LEN(Table1[[#This Row],[Cost Centre]])&gt;0,IF(TYPE(VLOOKUP(Table1[[#This Row],[Cost Centre]],$DA:$DA,1,FALSE))=16,1,0),0)</f>
        <v>0</v>
      </c>
      <c r="X468" s="14">
        <f>Table1[[#This Row],[Payments]]-Table1[[#This Row],[Receipts]]</f>
        <v>0</v>
      </c>
      <c r="Y468" s="14"/>
      <c r="Z468" s="14"/>
      <c r="AA468" s="14"/>
      <c r="AB468" s="13"/>
      <c r="AC468" s="39"/>
      <c r="AD468" s="39"/>
      <c r="AE468" s="39"/>
      <c r="AF468" s="39"/>
      <c r="AG468" s="42"/>
      <c r="AH4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8" t="str">
        <f>IF(Table1[[#This Row],[Date]]="","",TEXT(Table1[[#This Row],[Date]],"yyyymmdd"))</f>
        <v/>
      </c>
      <c r="AJ468" t="str">
        <f>Table1[[#This Row],[Date2]]</f>
        <v/>
      </c>
      <c r="AK468" t="str">
        <f>IF(Table1[[#This Row],[Date]]="","",Table1[[#This Row],[Voucher Type]])</f>
        <v/>
      </c>
      <c r="AL468" t="str">
        <f>IF(Table1[[#This Row],[Date]]="","",Table1[[#This Row],[Voucher No]])</f>
        <v/>
      </c>
      <c r="AM468" t="str">
        <f>IF(Table1[[#This Row],[Date]]="","",Table1[[#This Row],[Narration]])</f>
        <v/>
      </c>
      <c r="AN468" t="str">
        <f>IF(Table1[[#This Row],[Date]]="","","tallytools-voucherentry-adhjadhh-"&amp;$AH$1&amp;ROW())</f>
        <v/>
      </c>
      <c r="AO468" t="str">
        <f>IF(Table1[[#This Row],[Date]]="","",$AH$1)</f>
        <v/>
      </c>
      <c r="AP468"/>
      <c r="AQ468" t="str">
        <f>IF(Table1[[#This Row],[Date]]="","","No")</f>
        <v/>
      </c>
      <c r="AR468" t="str">
        <f>IF(Table1[[#This Row],[Date]]="","",IF(Table1[[#This Row],[Net Amt]]&lt;0,"No","Yes"))</f>
        <v/>
      </c>
      <c r="AS468" t="str">
        <f>IF(Table1[[#This Row],[Date]]="","",Table1[[#This Row],[Second Ledger]])</f>
        <v/>
      </c>
      <c r="AT468" t="str">
        <f>IF(Table1[[#This Row],[Date]]="","",IF(Table1[[#This Row],[DP-1]]="Yes",-(Table1[[#This Row],[Payments]]+Table1[[#This Row],[Receipts]]),Table1[[#This Row],[Payments]]+Table1[[#This Row],[Receipts]]))</f>
        <v/>
      </c>
      <c r="AU468"/>
      <c r="AV468" t="str">
        <f>IF(Table1[[#This Row],[Bill Ref No]]="","",Table1[[#This Row],[Bill Ref No]])</f>
        <v/>
      </c>
      <c r="AW468" t="str">
        <f>IF(Table1[[#This Row],[Bill ref name]]="","","New Ref")</f>
        <v/>
      </c>
      <c r="AX468" t="str">
        <f>IF(Table1[[#This Row],[Bill ref name]]="","",Table1[[#This Row],[Amount-1]])</f>
        <v/>
      </c>
      <c r="AY468"/>
      <c r="AZ468"/>
      <c r="BA468" t="str">
        <f>IF(Table1[[#This Row],[Cost Centre]]="","","Primary Cost Category")</f>
        <v/>
      </c>
      <c r="BB468" t="str">
        <f>IF(Table1[[#This Row],[Cost Centre]]="","",Table1[[#This Row],[DP-1]])</f>
        <v/>
      </c>
      <c r="BC468"/>
      <c r="BD468" t="str">
        <f>IF(Table1[[#This Row],[Cost Centre]]="","",Table1[[#This Row],[Cost Centre]])</f>
        <v/>
      </c>
      <c r="BE468" t="str">
        <f>IF(Table1[[#This Row],[Cost Centre]]="","",Table1[[#This Row],[Amount-1]])</f>
        <v/>
      </c>
      <c r="BF468"/>
      <c r="BG468"/>
      <c r="BH468"/>
      <c r="BI468"/>
      <c r="BJ468" t="str">
        <f>IF(Table1[[#This Row],[Date]]="","","No")</f>
        <v/>
      </c>
      <c r="BK468" t="str">
        <f>IF(Table1[[#This Row],[Date]]="","",IF(Table1[[#This Row],[Net Amt]]&lt;0,"Yes","No"))</f>
        <v/>
      </c>
      <c r="BL468" t="str">
        <f>IF(Table1[[#This Row],[Date]]="","",$C$3)</f>
        <v/>
      </c>
      <c r="BM468" t="str">
        <f>IF(Table1[[#This Row],[Date]]="","",-Table1[[#This Row],[Amount-1]])</f>
        <v/>
      </c>
      <c r="BO468" t="str">
        <f>IF(Table1[[#This Row],[Transaction Type]]="","",Table1[[#This Row],[Transaction Type]])</f>
        <v/>
      </c>
      <c r="BP468" t="str">
        <f>IF(Table1[[#This Row],[Instrument No.]]="","",Table1[[#This Row],[Instrument No.]])</f>
        <v/>
      </c>
      <c r="BQ468" t="str">
        <f>IF(Table1[[#This Row],[Instrument No.]]="","",Table1[[#This Row],[Amount-2]])</f>
        <v/>
      </c>
      <c r="BR468" t="str">
        <f>IF(Table1[[#This Row],[Instrument date]]="","",TEXT(Table1[[#This Row],[Instrument date]],"yyyymmdd"))</f>
        <v/>
      </c>
      <c r="BU468" s="48"/>
      <c r="BV468" s="48"/>
    </row>
    <row r="469" spans="1:74">
      <c r="A469" s="16">
        <f t="shared" si="7"/>
        <v>464</v>
      </c>
      <c r="B469" s="17"/>
      <c r="C469" s="57"/>
      <c r="D469" s="61"/>
      <c r="E469" s="61"/>
      <c r="F469" s="57"/>
      <c r="G469" s="18"/>
      <c r="H4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69" s="18"/>
      <c r="J469" s="18"/>
      <c r="K469" s="18"/>
      <c r="L469" s="18"/>
      <c r="M469" s="18"/>
      <c r="N469" s="51"/>
      <c r="O469" s="14">
        <f>IF(Table1[[#This Row],[Date]]="",COUNTA(B470:$B$1005),0)</f>
        <v>0</v>
      </c>
      <c r="P469" s="14">
        <f>IF(COUNTA(Table1[[#This Row],[Payments]:[Receipts]])=0,0,(IF(COUNTA(Table1[[#This Row],[Payments]:[Receipts]])&gt;1,1,0)))</f>
        <v>0</v>
      </c>
      <c r="Q469" s="14">
        <f>IF(Table1[[#This Row],[Date]]="",0,IF(AND(Table1[[#This Row],[Date]]&gt;=$Q$2,Table1[[#This Row],[Date]]&lt;=$Q$3),0,1))</f>
        <v>0</v>
      </c>
      <c r="R469" s="14">
        <f>IF(Table1[[#This Row],[Payments]]="",0,IF(ISNUMBER(Table1[[#This Row],[Payments]]),0,1))</f>
        <v>0</v>
      </c>
      <c r="S469" s="14">
        <f>IF(Table1[[#This Row],[Receipts]]="",0,IF(ISNUMBER(Table1[[#This Row],[Receipts]]),0,1))</f>
        <v>0</v>
      </c>
      <c r="T469" s="14">
        <f>IF(LEN(Table1[[#This Row],[Second Ledger]])&gt;0,IF(TYPE(VLOOKUP(Table1[[#This Row],[Second Ledger]],$CZ:$CZ,1,FALSE))=16,1,0),0)</f>
        <v>0</v>
      </c>
      <c r="U469" s="14">
        <f>IF(Table1[[#This Row],[Date]]="",0,IF(Table1[[#This Row],[Voucher Type]]&gt;0,IF(TYPE(VLOOKUP(Table1[[#This Row],[Voucher Type]],Table1[[#All],[Voucher Type Master]],1,FALSE))=16,1,0),0))</f>
        <v>0</v>
      </c>
      <c r="V4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69" s="14">
        <f>IF(LEN(Table1[[#This Row],[Cost Centre]])&gt;0,IF(TYPE(VLOOKUP(Table1[[#This Row],[Cost Centre]],$DA:$DA,1,FALSE))=16,1,0),0)</f>
        <v>0</v>
      </c>
      <c r="X469" s="14">
        <f>Table1[[#This Row],[Payments]]-Table1[[#This Row],[Receipts]]</f>
        <v>0</v>
      </c>
      <c r="Y469" s="14"/>
      <c r="Z469" s="14"/>
      <c r="AA469" s="14"/>
      <c r="AB469" s="13"/>
      <c r="AC469" s="39"/>
      <c r="AD469" s="39"/>
      <c r="AE469" s="39"/>
      <c r="AF469" s="39"/>
      <c r="AG469" s="42"/>
      <c r="AH4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69" t="str">
        <f>IF(Table1[[#This Row],[Date]]="","",TEXT(Table1[[#This Row],[Date]],"yyyymmdd"))</f>
        <v/>
      </c>
      <c r="AJ469" t="str">
        <f>Table1[[#This Row],[Date2]]</f>
        <v/>
      </c>
      <c r="AK469" t="str">
        <f>IF(Table1[[#This Row],[Date]]="","",Table1[[#This Row],[Voucher Type]])</f>
        <v/>
      </c>
      <c r="AL469" t="str">
        <f>IF(Table1[[#This Row],[Date]]="","",Table1[[#This Row],[Voucher No]])</f>
        <v/>
      </c>
      <c r="AM469" t="str">
        <f>IF(Table1[[#This Row],[Date]]="","",Table1[[#This Row],[Narration]])</f>
        <v/>
      </c>
      <c r="AN469" t="str">
        <f>IF(Table1[[#This Row],[Date]]="","","tallytools-voucherentry-adhjadhh-"&amp;$AH$1&amp;ROW())</f>
        <v/>
      </c>
      <c r="AO469" t="str">
        <f>IF(Table1[[#This Row],[Date]]="","",$AH$1)</f>
        <v/>
      </c>
      <c r="AP469"/>
      <c r="AQ469" t="str">
        <f>IF(Table1[[#This Row],[Date]]="","","No")</f>
        <v/>
      </c>
      <c r="AR469" t="str">
        <f>IF(Table1[[#This Row],[Date]]="","",IF(Table1[[#This Row],[Net Amt]]&lt;0,"No","Yes"))</f>
        <v/>
      </c>
      <c r="AS469" t="str">
        <f>IF(Table1[[#This Row],[Date]]="","",Table1[[#This Row],[Second Ledger]])</f>
        <v/>
      </c>
      <c r="AT469" t="str">
        <f>IF(Table1[[#This Row],[Date]]="","",IF(Table1[[#This Row],[DP-1]]="Yes",-(Table1[[#This Row],[Payments]]+Table1[[#This Row],[Receipts]]),Table1[[#This Row],[Payments]]+Table1[[#This Row],[Receipts]]))</f>
        <v/>
      </c>
      <c r="AU469"/>
      <c r="AV469" t="str">
        <f>IF(Table1[[#This Row],[Bill Ref No]]="","",Table1[[#This Row],[Bill Ref No]])</f>
        <v/>
      </c>
      <c r="AW469" t="str">
        <f>IF(Table1[[#This Row],[Bill ref name]]="","","New Ref")</f>
        <v/>
      </c>
      <c r="AX469" t="str">
        <f>IF(Table1[[#This Row],[Bill ref name]]="","",Table1[[#This Row],[Amount-1]])</f>
        <v/>
      </c>
      <c r="AY469"/>
      <c r="AZ469"/>
      <c r="BA469" t="str">
        <f>IF(Table1[[#This Row],[Cost Centre]]="","","Primary Cost Category")</f>
        <v/>
      </c>
      <c r="BB469" t="str">
        <f>IF(Table1[[#This Row],[Cost Centre]]="","",Table1[[#This Row],[DP-1]])</f>
        <v/>
      </c>
      <c r="BC469"/>
      <c r="BD469" t="str">
        <f>IF(Table1[[#This Row],[Cost Centre]]="","",Table1[[#This Row],[Cost Centre]])</f>
        <v/>
      </c>
      <c r="BE469" t="str">
        <f>IF(Table1[[#This Row],[Cost Centre]]="","",Table1[[#This Row],[Amount-1]])</f>
        <v/>
      </c>
      <c r="BF469"/>
      <c r="BG469"/>
      <c r="BH469"/>
      <c r="BI469"/>
      <c r="BJ469" t="str">
        <f>IF(Table1[[#This Row],[Date]]="","","No")</f>
        <v/>
      </c>
      <c r="BK469" t="str">
        <f>IF(Table1[[#This Row],[Date]]="","",IF(Table1[[#This Row],[Net Amt]]&lt;0,"Yes","No"))</f>
        <v/>
      </c>
      <c r="BL469" t="str">
        <f>IF(Table1[[#This Row],[Date]]="","",$C$3)</f>
        <v/>
      </c>
      <c r="BM469" t="str">
        <f>IF(Table1[[#This Row],[Date]]="","",-Table1[[#This Row],[Amount-1]])</f>
        <v/>
      </c>
      <c r="BO469" t="str">
        <f>IF(Table1[[#This Row],[Transaction Type]]="","",Table1[[#This Row],[Transaction Type]])</f>
        <v/>
      </c>
      <c r="BP469" t="str">
        <f>IF(Table1[[#This Row],[Instrument No.]]="","",Table1[[#This Row],[Instrument No.]])</f>
        <v/>
      </c>
      <c r="BQ469" t="str">
        <f>IF(Table1[[#This Row],[Instrument No.]]="","",Table1[[#This Row],[Amount-2]])</f>
        <v/>
      </c>
      <c r="BR469" t="str">
        <f>IF(Table1[[#This Row],[Instrument date]]="","",TEXT(Table1[[#This Row],[Instrument date]],"yyyymmdd"))</f>
        <v/>
      </c>
      <c r="BU469" s="48"/>
      <c r="BV469" s="48"/>
    </row>
    <row r="470" spans="1:74">
      <c r="A470" s="16">
        <f t="shared" si="7"/>
        <v>465</v>
      </c>
      <c r="B470" s="17"/>
      <c r="C470" s="57"/>
      <c r="D470" s="61"/>
      <c r="E470" s="61"/>
      <c r="F470" s="57"/>
      <c r="G470" s="18"/>
      <c r="H4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0" s="18"/>
      <c r="J470" s="18"/>
      <c r="K470" s="18"/>
      <c r="L470" s="18"/>
      <c r="M470" s="18"/>
      <c r="N470" s="51"/>
      <c r="O470" s="14">
        <f>IF(Table1[[#This Row],[Date]]="",COUNTA(B471:$B$1005),0)</f>
        <v>0</v>
      </c>
      <c r="P470" s="14">
        <f>IF(COUNTA(Table1[[#This Row],[Payments]:[Receipts]])=0,0,(IF(COUNTA(Table1[[#This Row],[Payments]:[Receipts]])&gt;1,1,0)))</f>
        <v>0</v>
      </c>
      <c r="Q470" s="14">
        <f>IF(Table1[[#This Row],[Date]]="",0,IF(AND(Table1[[#This Row],[Date]]&gt;=$Q$2,Table1[[#This Row],[Date]]&lt;=$Q$3),0,1))</f>
        <v>0</v>
      </c>
      <c r="R470" s="14">
        <f>IF(Table1[[#This Row],[Payments]]="",0,IF(ISNUMBER(Table1[[#This Row],[Payments]]),0,1))</f>
        <v>0</v>
      </c>
      <c r="S470" s="14">
        <f>IF(Table1[[#This Row],[Receipts]]="",0,IF(ISNUMBER(Table1[[#This Row],[Receipts]]),0,1))</f>
        <v>0</v>
      </c>
      <c r="T470" s="14">
        <f>IF(LEN(Table1[[#This Row],[Second Ledger]])&gt;0,IF(TYPE(VLOOKUP(Table1[[#This Row],[Second Ledger]],$CZ:$CZ,1,FALSE))=16,1,0),0)</f>
        <v>0</v>
      </c>
      <c r="U470" s="14">
        <f>IF(Table1[[#This Row],[Date]]="",0,IF(Table1[[#This Row],[Voucher Type]]&gt;0,IF(TYPE(VLOOKUP(Table1[[#This Row],[Voucher Type]],Table1[[#All],[Voucher Type Master]],1,FALSE))=16,1,0),0))</f>
        <v>0</v>
      </c>
      <c r="V4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0" s="14">
        <f>IF(LEN(Table1[[#This Row],[Cost Centre]])&gt;0,IF(TYPE(VLOOKUP(Table1[[#This Row],[Cost Centre]],$DA:$DA,1,FALSE))=16,1,0),0)</f>
        <v>0</v>
      </c>
      <c r="X470" s="14">
        <f>Table1[[#This Row],[Payments]]-Table1[[#This Row],[Receipts]]</f>
        <v>0</v>
      </c>
      <c r="Y470" s="14"/>
      <c r="Z470" s="14"/>
      <c r="AA470" s="14"/>
      <c r="AB470" s="13"/>
      <c r="AC470" s="39"/>
      <c r="AD470" s="39"/>
      <c r="AE470" s="39"/>
      <c r="AF470" s="39"/>
      <c r="AG470" s="42"/>
      <c r="AH4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0" t="str">
        <f>IF(Table1[[#This Row],[Date]]="","",TEXT(Table1[[#This Row],[Date]],"yyyymmdd"))</f>
        <v/>
      </c>
      <c r="AJ470" t="str">
        <f>Table1[[#This Row],[Date2]]</f>
        <v/>
      </c>
      <c r="AK470" t="str">
        <f>IF(Table1[[#This Row],[Date]]="","",Table1[[#This Row],[Voucher Type]])</f>
        <v/>
      </c>
      <c r="AL470" t="str">
        <f>IF(Table1[[#This Row],[Date]]="","",Table1[[#This Row],[Voucher No]])</f>
        <v/>
      </c>
      <c r="AM470" t="str">
        <f>IF(Table1[[#This Row],[Date]]="","",Table1[[#This Row],[Narration]])</f>
        <v/>
      </c>
      <c r="AN470" t="str">
        <f>IF(Table1[[#This Row],[Date]]="","","tallytools-voucherentry-adhjadhh-"&amp;$AH$1&amp;ROW())</f>
        <v/>
      </c>
      <c r="AO470" t="str">
        <f>IF(Table1[[#This Row],[Date]]="","",$AH$1)</f>
        <v/>
      </c>
      <c r="AP470"/>
      <c r="AQ470" t="str">
        <f>IF(Table1[[#This Row],[Date]]="","","No")</f>
        <v/>
      </c>
      <c r="AR470" t="str">
        <f>IF(Table1[[#This Row],[Date]]="","",IF(Table1[[#This Row],[Net Amt]]&lt;0,"No","Yes"))</f>
        <v/>
      </c>
      <c r="AS470" t="str">
        <f>IF(Table1[[#This Row],[Date]]="","",Table1[[#This Row],[Second Ledger]])</f>
        <v/>
      </c>
      <c r="AT470" t="str">
        <f>IF(Table1[[#This Row],[Date]]="","",IF(Table1[[#This Row],[DP-1]]="Yes",-(Table1[[#This Row],[Payments]]+Table1[[#This Row],[Receipts]]),Table1[[#This Row],[Payments]]+Table1[[#This Row],[Receipts]]))</f>
        <v/>
      </c>
      <c r="AU470"/>
      <c r="AV470" t="str">
        <f>IF(Table1[[#This Row],[Bill Ref No]]="","",Table1[[#This Row],[Bill Ref No]])</f>
        <v/>
      </c>
      <c r="AW470" t="str">
        <f>IF(Table1[[#This Row],[Bill ref name]]="","","New Ref")</f>
        <v/>
      </c>
      <c r="AX470" t="str">
        <f>IF(Table1[[#This Row],[Bill ref name]]="","",Table1[[#This Row],[Amount-1]])</f>
        <v/>
      </c>
      <c r="AY470"/>
      <c r="AZ470"/>
      <c r="BA470" t="str">
        <f>IF(Table1[[#This Row],[Cost Centre]]="","","Primary Cost Category")</f>
        <v/>
      </c>
      <c r="BB470" t="str">
        <f>IF(Table1[[#This Row],[Cost Centre]]="","",Table1[[#This Row],[DP-1]])</f>
        <v/>
      </c>
      <c r="BC470"/>
      <c r="BD470" t="str">
        <f>IF(Table1[[#This Row],[Cost Centre]]="","",Table1[[#This Row],[Cost Centre]])</f>
        <v/>
      </c>
      <c r="BE470" t="str">
        <f>IF(Table1[[#This Row],[Cost Centre]]="","",Table1[[#This Row],[Amount-1]])</f>
        <v/>
      </c>
      <c r="BF470"/>
      <c r="BG470"/>
      <c r="BH470"/>
      <c r="BI470"/>
      <c r="BJ470" t="str">
        <f>IF(Table1[[#This Row],[Date]]="","","No")</f>
        <v/>
      </c>
      <c r="BK470" t="str">
        <f>IF(Table1[[#This Row],[Date]]="","",IF(Table1[[#This Row],[Net Amt]]&lt;0,"Yes","No"))</f>
        <v/>
      </c>
      <c r="BL470" t="str">
        <f>IF(Table1[[#This Row],[Date]]="","",$C$3)</f>
        <v/>
      </c>
      <c r="BM470" t="str">
        <f>IF(Table1[[#This Row],[Date]]="","",-Table1[[#This Row],[Amount-1]])</f>
        <v/>
      </c>
      <c r="BO470" t="str">
        <f>IF(Table1[[#This Row],[Transaction Type]]="","",Table1[[#This Row],[Transaction Type]])</f>
        <v/>
      </c>
      <c r="BP470" t="str">
        <f>IF(Table1[[#This Row],[Instrument No.]]="","",Table1[[#This Row],[Instrument No.]])</f>
        <v/>
      </c>
      <c r="BQ470" t="str">
        <f>IF(Table1[[#This Row],[Instrument No.]]="","",Table1[[#This Row],[Amount-2]])</f>
        <v/>
      </c>
      <c r="BR470" t="str">
        <f>IF(Table1[[#This Row],[Instrument date]]="","",TEXT(Table1[[#This Row],[Instrument date]],"yyyymmdd"))</f>
        <v/>
      </c>
      <c r="BU470" s="48"/>
      <c r="BV470" s="48"/>
    </row>
    <row r="471" spans="1:74">
      <c r="A471" s="16">
        <f t="shared" si="7"/>
        <v>466</v>
      </c>
      <c r="B471" s="17"/>
      <c r="C471" s="57"/>
      <c r="D471" s="61"/>
      <c r="E471" s="61"/>
      <c r="F471" s="57"/>
      <c r="G471" s="18"/>
      <c r="H4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1" s="18"/>
      <c r="J471" s="18"/>
      <c r="K471" s="18"/>
      <c r="L471" s="18"/>
      <c r="M471" s="18"/>
      <c r="N471" s="51"/>
      <c r="O471" s="14">
        <f>IF(Table1[[#This Row],[Date]]="",COUNTA(B472:$B$1005),0)</f>
        <v>0</v>
      </c>
      <c r="P471" s="14">
        <f>IF(COUNTA(Table1[[#This Row],[Payments]:[Receipts]])=0,0,(IF(COUNTA(Table1[[#This Row],[Payments]:[Receipts]])&gt;1,1,0)))</f>
        <v>0</v>
      </c>
      <c r="Q471" s="14">
        <f>IF(Table1[[#This Row],[Date]]="",0,IF(AND(Table1[[#This Row],[Date]]&gt;=$Q$2,Table1[[#This Row],[Date]]&lt;=$Q$3),0,1))</f>
        <v>0</v>
      </c>
      <c r="R471" s="14">
        <f>IF(Table1[[#This Row],[Payments]]="",0,IF(ISNUMBER(Table1[[#This Row],[Payments]]),0,1))</f>
        <v>0</v>
      </c>
      <c r="S471" s="14">
        <f>IF(Table1[[#This Row],[Receipts]]="",0,IF(ISNUMBER(Table1[[#This Row],[Receipts]]),0,1))</f>
        <v>0</v>
      </c>
      <c r="T471" s="14">
        <f>IF(LEN(Table1[[#This Row],[Second Ledger]])&gt;0,IF(TYPE(VLOOKUP(Table1[[#This Row],[Second Ledger]],$CZ:$CZ,1,FALSE))=16,1,0),0)</f>
        <v>0</v>
      </c>
      <c r="U471" s="14">
        <f>IF(Table1[[#This Row],[Date]]="",0,IF(Table1[[#This Row],[Voucher Type]]&gt;0,IF(TYPE(VLOOKUP(Table1[[#This Row],[Voucher Type]],Table1[[#All],[Voucher Type Master]],1,FALSE))=16,1,0),0))</f>
        <v>0</v>
      </c>
      <c r="V4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1" s="14">
        <f>IF(LEN(Table1[[#This Row],[Cost Centre]])&gt;0,IF(TYPE(VLOOKUP(Table1[[#This Row],[Cost Centre]],$DA:$DA,1,FALSE))=16,1,0),0)</f>
        <v>0</v>
      </c>
      <c r="X471" s="14">
        <f>Table1[[#This Row],[Payments]]-Table1[[#This Row],[Receipts]]</f>
        <v>0</v>
      </c>
      <c r="Y471" s="14"/>
      <c r="Z471" s="14"/>
      <c r="AA471" s="14"/>
      <c r="AB471" s="13"/>
      <c r="AC471" s="39"/>
      <c r="AD471" s="39"/>
      <c r="AE471" s="39"/>
      <c r="AF471" s="39"/>
      <c r="AG471" s="42"/>
      <c r="AH4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1" t="str">
        <f>IF(Table1[[#This Row],[Date]]="","",TEXT(Table1[[#This Row],[Date]],"yyyymmdd"))</f>
        <v/>
      </c>
      <c r="AJ471" t="str">
        <f>Table1[[#This Row],[Date2]]</f>
        <v/>
      </c>
      <c r="AK471" t="str">
        <f>IF(Table1[[#This Row],[Date]]="","",Table1[[#This Row],[Voucher Type]])</f>
        <v/>
      </c>
      <c r="AL471" t="str">
        <f>IF(Table1[[#This Row],[Date]]="","",Table1[[#This Row],[Voucher No]])</f>
        <v/>
      </c>
      <c r="AM471" t="str">
        <f>IF(Table1[[#This Row],[Date]]="","",Table1[[#This Row],[Narration]])</f>
        <v/>
      </c>
      <c r="AN471" t="str">
        <f>IF(Table1[[#This Row],[Date]]="","","tallytools-voucherentry-adhjadhh-"&amp;$AH$1&amp;ROW())</f>
        <v/>
      </c>
      <c r="AO471" t="str">
        <f>IF(Table1[[#This Row],[Date]]="","",$AH$1)</f>
        <v/>
      </c>
      <c r="AP471"/>
      <c r="AQ471" t="str">
        <f>IF(Table1[[#This Row],[Date]]="","","No")</f>
        <v/>
      </c>
      <c r="AR471" t="str">
        <f>IF(Table1[[#This Row],[Date]]="","",IF(Table1[[#This Row],[Net Amt]]&lt;0,"No","Yes"))</f>
        <v/>
      </c>
      <c r="AS471" t="str">
        <f>IF(Table1[[#This Row],[Date]]="","",Table1[[#This Row],[Second Ledger]])</f>
        <v/>
      </c>
      <c r="AT471" t="str">
        <f>IF(Table1[[#This Row],[Date]]="","",IF(Table1[[#This Row],[DP-1]]="Yes",-(Table1[[#This Row],[Payments]]+Table1[[#This Row],[Receipts]]),Table1[[#This Row],[Payments]]+Table1[[#This Row],[Receipts]]))</f>
        <v/>
      </c>
      <c r="AU471"/>
      <c r="AV471" t="str">
        <f>IF(Table1[[#This Row],[Bill Ref No]]="","",Table1[[#This Row],[Bill Ref No]])</f>
        <v/>
      </c>
      <c r="AW471" t="str">
        <f>IF(Table1[[#This Row],[Bill ref name]]="","","New Ref")</f>
        <v/>
      </c>
      <c r="AX471" t="str">
        <f>IF(Table1[[#This Row],[Bill ref name]]="","",Table1[[#This Row],[Amount-1]])</f>
        <v/>
      </c>
      <c r="AY471"/>
      <c r="AZ471"/>
      <c r="BA471" t="str">
        <f>IF(Table1[[#This Row],[Cost Centre]]="","","Primary Cost Category")</f>
        <v/>
      </c>
      <c r="BB471" t="str">
        <f>IF(Table1[[#This Row],[Cost Centre]]="","",Table1[[#This Row],[DP-1]])</f>
        <v/>
      </c>
      <c r="BC471"/>
      <c r="BD471" t="str">
        <f>IF(Table1[[#This Row],[Cost Centre]]="","",Table1[[#This Row],[Cost Centre]])</f>
        <v/>
      </c>
      <c r="BE471" t="str">
        <f>IF(Table1[[#This Row],[Cost Centre]]="","",Table1[[#This Row],[Amount-1]])</f>
        <v/>
      </c>
      <c r="BF471"/>
      <c r="BG471"/>
      <c r="BH471"/>
      <c r="BI471"/>
      <c r="BJ471" t="str">
        <f>IF(Table1[[#This Row],[Date]]="","","No")</f>
        <v/>
      </c>
      <c r="BK471" t="str">
        <f>IF(Table1[[#This Row],[Date]]="","",IF(Table1[[#This Row],[Net Amt]]&lt;0,"Yes","No"))</f>
        <v/>
      </c>
      <c r="BL471" t="str">
        <f>IF(Table1[[#This Row],[Date]]="","",$C$3)</f>
        <v/>
      </c>
      <c r="BM471" t="str">
        <f>IF(Table1[[#This Row],[Date]]="","",-Table1[[#This Row],[Amount-1]])</f>
        <v/>
      </c>
      <c r="BO471" t="str">
        <f>IF(Table1[[#This Row],[Transaction Type]]="","",Table1[[#This Row],[Transaction Type]])</f>
        <v/>
      </c>
      <c r="BP471" t="str">
        <f>IF(Table1[[#This Row],[Instrument No.]]="","",Table1[[#This Row],[Instrument No.]])</f>
        <v/>
      </c>
      <c r="BQ471" t="str">
        <f>IF(Table1[[#This Row],[Instrument No.]]="","",Table1[[#This Row],[Amount-2]])</f>
        <v/>
      </c>
      <c r="BR471" t="str">
        <f>IF(Table1[[#This Row],[Instrument date]]="","",TEXT(Table1[[#This Row],[Instrument date]],"yyyymmdd"))</f>
        <v/>
      </c>
      <c r="BU471" s="48"/>
      <c r="BV471" s="48"/>
    </row>
    <row r="472" spans="1:74">
      <c r="A472" s="16">
        <f t="shared" si="7"/>
        <v>467</v>
      </c>
      <c r="B472" s="17"/>
      <c r="C472" s="57"/>
      <c r="D472" s="61"/>
      <c r="E472" s="61"/>
      <c r="F472" s="57"/>
      <c r="G472" s="18"/>
      <c r="H4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2" s="18"/>
      <c r="J472" s="18"/>
      <c r="K472" s="18"/>
      <c r="L472" s="18"/>
      <c r="M472" s="18"/>
      <c r="N472" s="51"/>
      <c r="O472" s="14">
        <f>IF(Table1[[#This Row],[Date]]="",COUNTA(B473:$B$1005),0)</f>
        <v>0</v>
      </c>
      <c r="P472" s="14">
        <f>IF(COUNTA(Table1[[#This Row],[Payments]:[Receipts]])=0,0,(IF(COUNTA(Table1[[#This Row],[Payments]:[Receipts]])&gt;1,1,0)))</f>
        <v>0</v>
      </c>
      <c r="Q472" s="14">
        <f>IF(Table1[[#This Row],[Date]]="",0,IF(AND(Table1[[#This Row],[Date]]&gt;=$Q$2,Table1[[#This Row],[Date]]&lt;=$Q$3),0,1))</f>
        <v>0</v>
      </c>
      <c r="R472" s="14">
        <f>IF(Table1[[#This Row],[Payments]]="",0,IF(ISNUMBER(Table1[[#This Row],[Payments]]),0,1))</f>
        <v>0</v>
      </c>
      <c r="S472" s="14">
        <f>IF(Table1[[#This Row],[Receipts]]="",0,IF(ISNUMBER(Table1[[#This Row],[Receipts]]),0,1))</f>
        <v>0</v>
      </c>
      <c r="T472" s="14">
        <f>IF(LEN(Table1[[#This Row],[Second Ledger]])&gt;0,IF(TYPE(VLOOKUP(Table1[[#This Row],[Second Ledger]],$CZ:$CZ,1,FALSE))=16,1,0),0)</f>
        <v>0</v>
      </c>
      <c r="U472" s="14">
        <f>IF(Table1[[#This Row],[Date]]="",0,IF(Table1[[#This Row],[Voucher Type]]&gt;0,IF(TYPE(VLOOKUP(Table1[[#This Row],[Voucher Type]],Table1[[#All],[Voucher Type Master]],1,FALSE))=16,1,0),0))</f>
        <v>0</v>
      </c>
      <c r="V4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2" s="14">
        <f>IF(LEN(Table1[[#This Row],[Cost Centre]])&gt;0,IF(TYPE(VLOOKUP(Table1[[#This Row],[Cost Centre]],$DA:$DA,1,FALSE))=16,1,0),0)</f>
        <v>0</v>
      </c>
      <c r="X472" s="14">
        <f>Table1[[#This Row],[Payments]]-Table1[[#This Row],[Receipts]]</f>
        <v>0</v>
      </c>
      <c r="Y472" s="14"/>
      <c r="Z472" s="14"/>
      <c r="AA472" s="14"/>
      <c r="AB472" s="13"/>
      <c r="AC472" s="39"/>
      <c r="AD472" s="39"/>
      <c r="AE472" s="39"/>
      <c r="AF472" s="39"/>
      <c r="AG472" s="42"/>
      <c r="AH4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2" t="str">
        <f>IF(Table1[[#This Row],[Date]]="","",TEXT(Table1[[#This Row],[Date]],"yyyymmdd"))</f>
        <v/>
      </c>
      <c r="AJ472" t="str">
        <f>Table1[[#This Row],[Date2]]</f>
        <v/>
      </c>
      <c r="AK472" t="str">
        <f>IF(Table1[[#This Row],[Date]]="","",Table1[[#This Row],[Voucher Type]])</f>
        <v/>
      </c>
      <c r="AL472" t="str">
        <f>IF(Table1[[#This Row],[Date]]="","",Table1[[#This Row],[Voucher No]])</f>
        <v/>
      </c>
      <c r="AM472" t="str">
        <f>IF(Table1[[#This Row],[Date]]="","",Table1[[#This Row],[Narration]])</f>
        <v/>
      </c>
      <c r="AN472" t="str">
        <f>IF(Table1[[#This Row],[Date]]="","","tallytools-voucherentry-adhjadhh-"&amp;$AH$1&amp;ROW())</f>
        <v/>
      </c>
      <c r="AO472" t="str">
        <f>IF(Table1[[#This Row],[Date]]="","",$AH$1)</f>
        <v/>
      </c>
      <c r="AP472"/>
      <c r="AQ472" t="str">
        <f>IF(Table1[[#This Row],[Date]]="","","No")</f>
        <v/>
      </c>
      <c r="AR472" t="str">
        <f>IF(Table1[[#This Row],[Date]]="","",IF(Table1[[#This Row],[Net Amt]]&lt;0,"No","Yes"))</f>
        <v/>
      </c>
      <c r="AS472" t="str">
        <f>IF(Table1[[#This Row],[Date]]="","",Table1[[#This Row],[Second Ledger]])</f>
        <v/>
      </c>
      <c r="AT472" t="str">
        <f>IF(Table1[[#This Row],[Date]]="","",IF(Table1[[#This Row],[DP-1]]="Yes",-(Table1[[#This Row],[Payments]]+Table1[[#This Row],[Receipts]]),Table1[[#This Row],[Payments]]+Table1[[#This Row],[Receipts]]))</f>
        <v/>
      </c>
      <c r="AU472"/>
      <c r="AV472" t="str">
        <f>IF(Table1[[#This Row],[Bill Ref No]]="","",Table1[[#This Row],[Bill Ref No]])</f>
        <v/>
      </c>
      <c r="AW472" t="str">
        <f>IF(Table1[[#This Row],[Bill ref name]]="","","New Ref")</f>
        <v/>
      </c>
      <c r="AX472" t="str">
        <f>IF(Table1[[#This Row],[Bill ref name]]="","",Table1[[#This Row],[Amount-1]])</f>
        <v/>
      </c>
      <c r="AY472"/>
      <c r="AZ472"/>
      <c r="BA472" t="str">
        <f>IF(Table1[[#This Row],[Cost Centre]]="","","Primary Cost Category")</f>
        <v/>
      </c>
      <c r="BB472" t="str">
        <f>IF(Table1[[#This Row],[Cost Centre]]="","",Table1[[#This Row],[DP-1]])</f>
        <v/>
      </c>
      <c r="BC472"/>
      <c r="BD472" t="str">
        <f>IF(Table1[[#This Row],[Cost Centre]]="","",Table1[[#This Row],[Cost Centre]])</f>
        <v/>
      </c>
      <c r="BE472" t="str">
        <f>IF(Table1[[#This Row],[Cost Centre]]="","",Table1[[#This Row],[Amount-1]])</f>
        <v/>
      </c>
      <c r="BF472"/>
      <c r="BG472"/>
      <c r="BH472"/>
      <c r="BI472"/>
      <c r="BJ472" t="str">
        <f>IF(Table1[[#This Row],[Date]]="","","No")</f>
        <v/>
      </c>
      <c r="BK472" t="str">
        <f>IF(Table1[[#This Row],[Date]]="","",IF(Table1[[#This Row],[Net Amt]]&lt;0,"Yes","No"))</f>
        <v/>
      </c>
      <c r="BL472" t="str">
        <f>IF(Table1[[#This Row],[Date]]="","",$C$3)</f>
        <v/>
      </c>
      <c r="BM472" t="str">
        <f>IF(Table1[[#This Row],[Date]]="","",-Table1[[#This Row],[Amount-1]])</f>
        <v/>
      </c>
      <c r="BO472" t="str">
        <f>IF(Table1[[#This Row],[Transaction Type]]="","",Table1[[#This Row],[Transaction Type]])</f>
        <v/>
      </c>
      <c r="BP472" t="str">
        <f>IF(Table1[[#This Row],[Instrument No.]]="","",Table1[[#This Row],[Instrument No.]])</f>
        <v/>
      </c>
      <c r="BQ472" t="str">
        <f>IF(Table1[[#This Row],[Instrument No.]]="","",Table1[[#This Row],[Amount-2]])</f>
        <v/>
      </c>
      <c r="BR472" t="str">
        <f>IF(Table1[[#This Row],[Instrument date]]="","",TEXT(Table1[[#This Row],[Instrument date]],"yyyymmdd"))</f>
        <v/>
      </c>
      <c r="BU472" s="48"/>
      <c r="BV472" s="48"/>
    </row>
    <row r="473" spans="1:74">
      <c r="A473" s="16">
        <f t="shared" si="7"/>
        <v>468</v>
      </c>
      <c r="B473" s="17"/>
      <c r="C473" s="57"/>
      <c r="D473" s="61"/>
      <c r="E473" s="61"/>
      <c r="F473" s="57"/>
      <c r="G473" s="18"/>
      <c r="H4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3" s="18"/>
      <c r="J473" s="18"/>
      <c r="K473" s="18"/>
      <c r="L473" s="18"/>
      <c r="M473" s="18"/>
      <c r="N473" s="51"/>
      <c r="O473" s="14">
        <f>IF(Table1[[#This Row],[Date]]="",COUNTA(B474:$B$1005),0)</f>
        <v>0</v>
      </c>
      <c r="P473" s="14">
        <f>IF(COUNTA(Table1[[#This Row],[Payments]:[Receipts]])=0,0,(IF(COUNTA(Table1[[#This Row],[Payments]:[Receipts]])&gt;1,1,0)))</f>
        <v>0</v>
      </c>
      <c r="Q473" s="14">
        <f>IF(Table1[[#This Row],[Date]]="",0,IF(AND(Table1[[#This Row],[Date]]&gt;=$Q$2,Table1[[#This Row],[Date]]&lt;=$Q$3),0,1))</f>
        <v>0</v>
      </c>
      <c r="R473" s="14">
        <f>IF(Table1[[#This Row],[Payments]]="",0,IF(ISNUMBER(Table1[[#This Row],[Payments]]),0,1))</f>
        <v>0</v>
      </c>
      <c r="S473" s="14">
        <f>IF(Table1[[#This Row],[Receipts]]="",0,IF(ISNUMBER(Table1[[#This Row],[Receipts]]),0,1))</f>
        <v>0</v>
      </c>
      <c r="T473" s="14">
        <f>IF(LEN(Table1[[#This Row],[Second Ledger]])&gt;0,IF(TYPE(VLOOKUP(Table1[[#This Row],[Second Ledger]],$CZ:$CZ,1,FALSE))=16,1,0),0)</f>
        <v>0</v>
      </c>
      <c r="U473" s="14">
        <f>IF(Table1[[#This Row],[Date]]="",0,IF(Table1[[#This Row],[Voucher Type]]&gt;0,IF(TYPE(VLOOKUP(Table1[[#This Row],[Voucher Type]],Table1[[#All],[Voucher Type Master]],1,FALSE))=16,1,0),0))</f>
        <v>0</v>
      </c>
      <c r="V4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3" s="14">
        <f>IF(LEN(Table1[[#This Row],[Cost Centre]])&gt;0,IF(TYPE(VLOOKUP(Table1[[#This Row],[Cost Centre]],$DA:$DA,1,FALSE))=16,1,0),0)</f>
        <v>0</v>
      </c>
      <c r="X473" s="14">
        <f>Table1[[#This Row],[Payments]]-Table1[[#This Row],[Receipts]]</f>
        <v>0</v>
      </c>
      <c r="Y473" s="14"/>
      <c r="Z473" s="14"/>
      <c r="AA473" s="14"/>
      <c r="AB473" s="13"/>
      <c r="AC473" s="39"/>
      <c r="AD473" s="39"/>
      <c r="AE473" s="39"/>
      <c r="AF473" s="39"/>
      <c r="AG473" s="42"/>
      <c r="AH4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3" t="str">
        <f>IF(Table1[[#This Row],[Date]]="","",TEXT(Table1[[#This Row],[Date]],"yyyymmdd"))</f>
        <v/>
      </c>
      <c r="AJ473" t="str">
        <f>Table1[[#This Row],[Date2]]</f>
        <v/>
      </c>
      <c r="AK473" t="str">
        <f>IF(Table1[[#This Row],[Date]]="","",Table1[[#This Row],[Voucher Type]])</f>
        <v/>
      </c>
      <c r="AL473" t="str">
        <f>IF(Table1[[#This Row],[Date]]="","",Table1[[#This Row],[Voucher No]])</f>
        <v/>
      </c>
      <c r="AM473" t="str">
        <f>IF(Table1[[#This Row],[Date]]="","",Table1[[#This Row],[Narration]])</f>
        <v/>
      </c>
      <c r="AN473" t="str">
        <f>IF(Table1[[#This Row],[Date]]="","","tallytools-voucherentry-adhjadhh-"&amp;$AH$1&amp;ROW())</f>
        <v/>
      </c>
      <c r="AO473" t="str">
        <f>IF(Table1[[#This Row],[Date]]="","",$AH$1)</f>
        <v/>
      </c>
      <c r="AP473"/>
      <c r="AQ473" t="str">
        <f>IF(Table1[[#This Row],[Date]]="","","No")</f>
        <v/>
      </c>
      <c r="AR473" t="str">
        <f>IF(Table1[[#This Row],[Date]]="","",IF(Table1[[#This Row],[Net Amt]]&lt;0,"No","Yes"))</f>
        <v/>
      </c>
      <c r="AS473" t="str">
        <f>IF(Table1[[#This Row],[Date]]="","",Table1[[#This Row],[Second Ledger]])</f>
        <v/>
      </c>
      <c r="AT473" t="str">
        <f>IF(Table1[[#This Row],[Date]]="","",IF(Table1[[#This Row],[DP-1]]="Yes",-(Table1[[#This Row],[Payments]]+Table1[[#This Row],[Receipts]]),Table1[[#This Row],[Payments]]+Table1[[#This Row],[Receipts]]))</f>
        <v/>
      </c>
      <c r="AU473"/>
      <c r="AV473" t="str">
        <f>IF(Table1[[#This Row],[Bill Ref No]]="","",Table1[[#This Row],[Bill Ref No]])</f>
        <v/>
      </c>
      <c r="AW473" t="str">
        <f>IF(Table1[[#This Row],[Bill ref name]]="","","New Ref")</f>
        <v/>
      </c>
      <c r="AX473" t="str">
        <f>IF(Table1[[#This Row],[Bill ref name]]="","",Table1[[#This Row],[Amount-1]])</f>
        <v/>
      </c>
      <c r="AY473"/>
      <c r="AZ473"/>
      <c r="BA473" t="str">
        <f>IF(Table1[[#This Row],[Cost Centre]]="","","Primary Cost Category")</f>
        <v/>
      </c>
      <c r="BB473" t="str">
        <f>IF(Table1[[#This Row],[Cost Centre]]="","",Table1[[#This Row],[DP-1]])</f>
        <v/>
      </c>
      <c r="BC473"/>
      <c r="BD473" t="str">
        <f>IF(Table1[[#This Row],[Cost Centre]]="","",Table1[[#This Row],[Cost Centre]])</f>
        <v/>
      </c>
      <c r="BE473" t="str">
        <f>IF(Table1[[#This Row],[Cost Centre]]="","",Table1[[#This Row],[Amount-1]])</f>
        <v/>
      </c>
      <c r="BF473"/>
      <c r="BG473"/>
      <c r="BH473"/>
      <c r="BI473"/>
      <c r="BJ473" t="str">
        <f>IF(Table1[[#This Row],[Date]]="","","No")</f>
        <v/>
      </c>
      <c r="BK473" t="str">
        <f>IF(Table1[[#This Row],[Date]]="","",IF(Table1[[#This Row],[Net Amt]]&lt;0,"Yes","No"))</f>
        <v/>
      </c>
      <c r="BL473" t="str">
        <f>IF(Table1[[#This Row],[Date]]="","",$C$3)</f>
        <v/>
      </c>
      <c r="BM473" t="str">
        <f>IF(Table1[[#This Row],[Date]]="","",-Table1[[#This Row],[Amount-1]])</f>
        <v/>
      </c>
      <c r="BO473" t="str">
        <f>IF(Table1[[#This Row],[Transaction Type]]="","",Table1[[#This Row],[Transaction Type]])</f>
        <v/>
      </c>
      <c r="BP473" t="str">
        <f>IF(Table1[[#This Row],[Instrument No.]]="","",Table1[[#This Row],[Instrument No.]])</f>
        <v/>
      </c>
      <c r="BQ473" t="str">
        <f>IF(Table1[[#This Row],[Instrument No.]]="","",Table1[[#This Row],[Amount-2]])</f>
        <v/>
      </c>
      <c r="BR473" t="str">
        <f>IF(Table1[[#This Row],[Instrument date]]="","",TEXT(Table1[[#This Row],[Instrument date]],"yyyymmdd"))</f>
        <v/>
      </c>
      <c r="BU473" s="48"/>
      <c r="BV473" s="48"/>
    </row>
    <row r="474" spans="1:74">
      <c r="A474" s="16">
        <f t="shared" si="7"/>
        <v>469</v>
      </c>
      <c r="B474" s="17"/>
      <c r="C474" s="57"/>
      <c r="D474" s="61"/>
      <c r="E474" s="61"/>
      <c r="F474" s="57"/>
      <c r="G474" s="18"/>
      <c r="H4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4" s="18"/>
      <c r="J474" s="18"/>
      <c r="K474" s="18"/>
      <c r="L474" s="18"/>
      <c r="M474" s="18"/>
      <c r="N474" s="51"/>
      <c r="O474" s="14">
        <f>IF(Table1[[#This Row],[Date]]="",COUNTA(B475:$B$1005),0)</f>
        <v>0</v>
      </c>
      <c r="P474" s="14">
        <f>IF(COUNTA(Table1[[#This Row],[Payments]:[Receipts]])=0,0,(IF(COUNTA(Table1[[#This Row],[Payments]:[Receipts]])&gt;1,1,0)))</f>
        <v>0</v>
      </c>
      <c r="Q474" s="14">
        <f>IF(Table1[[#This Row],[Date]]="",0,IF(AND(Table1[[#This Row],[Date]]&gt;=$Q$2,Table1[[#This Row],[Date]]&lt;=$Q$3),0,1))</f>
        <v>0</v>
      </c>
      <c r="R474" s="14">
        <f>IF(Table1[[#This Row],[Payments]]="",0,IF(ISNUMBER(Table1[[#This Row],[Payments]]),0,1))</f>
        <v>0</v>
      </c>
      <c r="S474" s="14">
        <f>IF(Table1[[#This Row],[Receipts]]="",0,IF(ISNUMBER(Table1[[#This Row],[Receipts]]),0,1))</f>
        <v>0</v>
      </c>
      <c r="T474" s="14">
        <f>IF(LEN(Table1[[#This Row],[Second Ledger]])&gt;0,IF(TYPE(VLOOKUP(Table1[[#This Row],[Second Ledger]],$CZ:$CZ,1,FALSE))=16,1,0),0)</f>
        <v>0</v>
      </c>
      <c r="U474" s="14">
        <f>IF(Table1[[#This Row],[Date]]="",0,IF(Table1[[#This Row],[Voucher Type]]&gt;0,IF(TYPE(VLOOKUP(Table1[[#This Row],[Voucher Type]],Table1[[#All],[Voucher Type Master]],1,FALSE))=16,1,0),0))</f>
        <v>0</v>
      </c>
      <c r="V4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4" s="14">
        <f>IF(LEN(Table1[[#This Row],[Cost Centre]])&gt;0,IF(TYPE(VLOOKUP(Table1[[#This Row],[Cost Centre]],$DA:$DA,1,FALSE))=16,1,0),0)</f>
        <v>0</v>
      </c>
      <c r="X474" s="14">
        <f>Table1[[#This Row],[Payments]]-Table1[[#This Row],[Receipts]]</f>
        <v>0</v>
      </c>
      <c r="Y474" s="14"/>
      <c r="Z474" s="14"/>
      <c r="AA474" s="14"/>
      <c r="AB474" s="13"/>
      <c r="AC474" s="39"/>
      <c r="AD474" s="39"/>
      <c r="AE474" s="39"/>
      <c r="AF474" s="39"/>
      <c r="AG474" s="42"/>
      <c r="AH4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4" t="str">
        <f>IF(Table1[[#This Row],[Date]]="","",TEXT(Table1[[#This Row],[Date]],"yyyymmdd"))</f>
        <v/>
      </c>
      <c r="AJ474" t="str">
        <f>Table1[[#This Row],[Date2]]</f>
        <v/>
      </c>
      <c r="AK474" t="str">
        <f>IF(Table1[[#This Row],[Date]]="","",Table1[[#This Row],[Voucher Type]])</f>
        <v/>
      </c>
      <c r="AL474" t="str">
        <f>IF(Table1[[#This Row],[Date]]="","",Table1[[#This Row],[Voucher No]])</f>
        <v/>
      </c>
      <c r="AM474" t="str">
        <f>IF(Table1[[#This Row],[Date]]="","",Table1[[#This Row],[Narration]])</f>
        <v/>
      </c>
      <c r="AN474" t="str">
        <f>IF(Table1[[#This Row],[Date]]="","","tallytools-voucherentry-adhjadhh-"&amp;$AH$1&amp;ROW())</f>
        <v/>
      </c>
      <c r="AO474" t="str">
        <f>IF(Table1[[#This Row],[Date]]="","",$AH$1)</f>
        <v/>
      </c>
      <c r="AP474"/>
      <c r="AQ474" t="str">
        <f>IF(Table1[[#This Row],[Date]]="","","No")</f>
        <v/>
      </c>
      <c r="AR474" t="str">
        <f>IF(Table1[[#This Row],[Date]]="","",IF(Table1[[#This Row],[Net Amt]]&lt;0,"No","Yes"))</f>
        <v/>
      </c>
      <c r="AS474" t="str">
        <f>IF(Table1[[#This Row],[Date]]="","",Table1[[#This Row],[Second Ledger]])</f>
        <v/>
      </c>
      <c r="AT474" t="str">
        <f>IF(Table1[[#This Row],[Date]]="","",IF(Table1[[#This Row],[DP-1]]="Yes",-(Table1[[#This Row],[Payments]]+Table1[[#This Row],[Receipts]]),Table1[[#This Row],[Payments]]+Table1[[#This Row],[Receipts]]))</f>
        <v/>
      </c>
      <c r="AU474"/>
      <c r="AV474" t="str">
        <f>IF(Table1[[#This Row],[Bill Ref No]]="","",Table1[[#This Row],[Bill Ref No]])</f>
        <v/>
      </c>
      <c r="AW474" t="str">
        <f>IF(Table1[[#This Row],[Bill ref name]]="","","New Ref")</f>
        <v/>
      </c>
      <c r="AX474" t="str">
        <f>IF(Table1[[#This Row],[Bill ref name]]="","",Table1[[#This Row],[Amount-1]])</f>
        <v/>
      </c>
      <c r="AY474"/>
      <c r="AZ474"/>
      <c r="BA474" t="str">
        <f>IF(Table1[[#This Row],[Cost Centre]]="","","Primary Cost Category")</f>
        <v/>
      </c>
      <c r="BB474" t="str">
        <f>IF(Table1[[#This Row],[Cost Centre]]="","",Table1[[#This Row],[DP-1]])</f>
        <v/>
      </c>
      <c r="BC474"/>
      <c r="BD474" t="str">
        <f>IF(Table1[[#This Row],[Cost Centre]]="","",Table1[[#This Row],[Cost Centre]])</f>
        <v/>
      </c>
      <c r="BE474" t="str">
        <f>IF(Table1[[#This Row],[Cost Centre]]="","",Table1[[#This Row],[Amount-1]])</f>
        <v/>
      </c>
      <c r="BF474"/>
      <c r="BG474"/>
      <c r="BH474"/>
      <c r="BI474"/>
      <c r="BJ474" t="str">
        <f>IF(Table1[[#This Row],[Date]]="","","No")</f>
        <v/>
      </c>
      <c r="BK474" t="str">
        <f>IF(Table1[[#This Row],[Date]]="","",IF(Table1[[#This Row],[Net Amt]]&lt;0,"Yes","No"))</f>
        <v/>
      </c>
      <c r="BL474" t="str">
        <f>IF(Table1[[#This Row],[Date]]="","",$C$3)</f>
        <v/>
      </c>
      <c r="BM474" t="str">
        <f>IF(Table1[[#This Row],[Date]]="","",-Table1[[#This Row],[Amount-1]])</f>
        <v/>
      </c>
      <c r="BO474" t="str">
        <f>IF(Table1[[#This Row],[Transaction Type]]="","",Table1[[#This Row],[Transaction Type]])</f>
        <v/>
      </c>
      <c r="BP474" t="str">
        <f>IF(Table1[[#This Row],[Instrument No.]]="","",Table1[[#This Row],[Instrument No.]])</f>
        <v/>
      </c>
      <c r="BQ474" t="str">
        <f>IF(Table1[[#This Row],[Instrument No.]]="","",Table1[[#This Row],[Amount-2]])</f>
        <v/>
      </c>
      <c r="BR474" t="str">
        <f>IF(Table1[[#This Row],[Instrument date]]="","",TEXT(Table1[[#This Row],[Instrument date]],"yyyymmdd"))</f>
        <v/>
      </c>
      <c r="BU474" s="48"/>
      <c r="BV474" s="48"/>
    </row>
    <row r="475" spans="1:74">
      <c r="A475" s="16">
        <f t="shared" si="7"/>
        <v>470</v>
      </c>
      <c r="B475" s="17"/>
      <c r="C475" s="57"/>
      <c r="D475" s="61"/>
      <c r="E475" s="61"/>
      <c r="F475" s="57"/>
      <c r="G475" s="18"/>
      <c r="H4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5" s="18"/>
      <c r="J475" s="18"/>
      <c r="K475" s="18"/>
      <c r="L475" s="18"/>
      <c r="M475" s="18"/>
      <c r="N475" s="51"/>
      <c r="O475" s="14">
        <f>IF(Table1[[#This Row],[Date]]="",COUNTA(B476:$B$1005),0)</f>
        <v>0</v>
      </c>
      <c r="P475" s="14">
        <f>IF(COUNTA(Table1[[#This Row],[Payments]:[Receipts]])=0,0,(IF(COUNTA(Table1[[#This Row],[Payments]:[Receipts]])&gt;1,1,0)))</f>
        <v>0</v>
      </c>
      <c r="Q475" s="14">
        <f>IF(Table1[[#This Row],[Date]]="",0,IF(AND(Table1[[#This Row],[Date]]&gt;=$Q$2,Table1[[#This Row],[Date]]&lt;=$Q$3),0,1))</f>
        <v>0</v>
      </c>
      <c r="R475" s="14">
        <f>IF(Table1[[#This Row],[Payments]]="",0,IF(ISNUMBER(Table1[[#This Row],[Payments]]),0,1))</f>
        <v>0</v>
      </c>
      <c r="S475" s="14">
        <f>IF(Table1[[#This Row],[Receipts]]="",0,IF(ISNUMBER(Table1[[#This Row],[Receipts]]),0,1))</f>
        <v>0</v>
      </c>
      <c r="T475" s="14">
        <f>IF(LEN(Table1[[#This Row],[Second Ledger]])&gt;0,IF(TYPE(VLOOKUP(Table1[[#This Row],[Second Ledger]],$CZ:$CZ,1,FALSE))=16,1,0),0)</f>
        <v>0</v>
      </c>
      <c r="U475" s="14">
        <f>IF(Table1[[#This Row],[Date]]="",0,IF(Table1[[#This Row],[Voucher Type]]&gt;0,IF(TYPE(VLOOKUP(Table1[[#This Row],[Voucher Type]],Table1[[#All],[Voucher Type Master]],1,FALSE))=16,1,0),0))</f>
        <v>0</v>
      </c>
      <c r="V4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5" s="14">
        <f>IF(LEN(Table1[[#This Row],[Cost Centre]])&gt;0,IF(TYPE(VLOOKUP(Table1[[#This Row],[Cost Centre]],$DA:$DA,1,FALSE))=16,1,0),0)</f>
        <v>0</v>
      </c>
      <c r="X475" s="14">
        <f>Table1[[#This Row],[Payments]]-Table1[[#This Row],[Receipts]]</f>
        <v>0</v>
      </c>
      <c r="Y475" s="14"/>
      <c r="Z475" s="14"/>
      <c r="AA475" s="14"/>
      <c r="AB475" s="13"/>
      <c r="AC475" s="39"/>
      <c r="AD475" s="39"/>
      <c r="AE475" s="39"/>
      <c r="AF475" s="39"/>
      <c r="AG475" s="42"/>
      <c r="AH4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5" t="str">
        <f>IF(Table1[[#This Row],[Date]]="","",TEXT(Table1[[#This Row],[Date]],"yyyymmdd"))</f>
        <v/>
      </c>
      <c r="AJ475" t="str">
        <f>Table1[[#This Row],[Date2]]</f>
        <v/>
      </c>
      <c r="AK475" t="str">
        <f>IF(Table1[[#This Row],[Date]]="","",Table1[[#This Row],[Voucher Type]])</f>
        <v/>
      </c>
      <c r="AL475" t="str">
        <f>IF(Table1[[#This Row],[Date]]="","",Table1[[#This Row],[Voucher No]])</f>
        <v/>
      </c>
      <c r="AM475" t="str">
        <f>IF(Table1[[#This Row],[Date]]="","",Table1[[#This Row],[Narration]])</f>
        <v/>
      </c>
      <c r="AN475" t="str">
        <f>IF(Table1[[#This Row],[Date]]="","","tallytools-voucherentry-adhjadhh-"&amp;$AH$1&amp;ROW())</f>
        <v/>
      </c>
      <c r="AO475" t="str">
        <f>IF(Table1[[#This Row],[Date]]="","",$AH$1)</f>
        <v/>
      </c>
      <c r="AP475"/>
      <c r="AQ475" t="str">
        <f>IF(Table1[[#This Row],[Date]]="","","No")</f>
        <v/>
      </c>
      <c r="AR475" t="str">
        <f>IF(Table1[[#This Row],[Date]]="","",IF(Table1[[#This Row],[Net Amt]]&lt;0,"No","Yes"))</f>
        <v/>
      </c>
      <c r="AS475" t="str">
        <f>IF(Table1[[#This Row],[Date]]="","",Table1[[#This Row],[Second Ledger]])</f>
        <v/>
      </c>
      <c r="AT475" t="str">
        <f>IF(Table1[[#This Row],[Date]]="","",IF(Table1[[#This Row],[DP-1]]="Yes",-(Table1[[#This Row],[Payments]]+Table1[[#This Row],[Receipts]]),Table1[[#This Row],[Payments]]+Table1[[#This Row],[Receipts]]))</f>
        <v/>
      </c>
      <c r="AU475"/>
      <c r="AV475" t="str">
        <f>IF(Table1[[#This Row],[Bill Ref No]]="","",Table1[[#This Row],[Bill Ref No]])</f>
        <v/>
      </c>
      <c r="AW475" t="str">
        <f>IF(Table1[[#This Row],[Bill ref name]]="","","New Ref")</f>
        <v/>
      </c>
      <c r="AX475" t="str">
        <f>IF(Table1[[#This Row],[Bill ref name]]="","",Table1[[#This Row],[Amount-1]])</f>
        <v/>
      </c>
      <c r="AY475"/>
      <c r="AZ475"/>
      <c r="BA475" t="str">
        <f>IF(Table1[[#This Row],[Cost Centre]]="","","Primary Cost Category")</f>
        <v/>
      </c>
      <c r="BB475" t="str">
        <f>IF(Table1[[#This Row],[Cost Centre]]="","",Table1[[#This Row],[DP-1]])</f>
        <v/>
      </c>
      <c r="BC475"/>
      <c r="BD475" t="str">
        <f>IF(Table1[[#This Row],[Cost Centre]]="","",Table1[[#This Row],[Cost Centre]])</f>
        <v/>
      </c>
      <c r="BE475" t="str">
        <f>IF(Table1[[#This Row],[Cost Centre]]="","",Table1[[#This Row],[Amount-1]])</f>
        <v/>
      </c>
      <c r="BF475"/>
      <c r="BG475"/>
      <c r="BH475"/>
      <c r="BI475"/>
      <c r="BJ475" t="str">
        <f>IF(Table1[[#This Row],[Date]]="","","No")</f>
        <v/>
      </c>
      <c r="BK475" t="str">
        <f>IF(Table1[[#This Row],[Date]]="","",IF(Table1[[#This Row],[Net Amt]]&lt;0,"Yes","No"))</f>
        <v/>
      </c>
      <c r="BL475" t="str">
        <f>IF(Table1[[#This Row],[Date]]="","",$C$3)</f>
        <v/>
      </c>
      <c r="BM475" t="str">
        <f>IF(Table1[[#This Row],[Date]]="","",-Table1[[#This Row],[Amount-1]])</f>
        <v/>
      </c>
      <c r="BO475" t="str">
        <f>IF(Table1[[#This Row],[Transaction Type]]="","",Table1[[#This Row],[Transaction Type]])</f>
        <v/>
      </c>
      <c r="BP475" t="str">
        <f>IF(Table1[[#This Row],[Instrument No.]]="","",Table1[[#This Row],[Instrument No.]])</f>
        <v/>
      </c>
      <c r="BQ475" t="str">
        <f>IF(Table1[[#This Row],[Instrument No.]]="","",Table1[[#This Row],[Amount-2]])</f>
        <v/>
      </c>
      <c r="BR475" t="str">
        <f>IF(Table1[[#This Row],[Instrument date]]="","",TEXT(Table1[[#This Row],[Instrument date]],"yyyymmdd"))</f>
        <v/>
      </c>
      <c r="BU475" s="48"/>
      <c r="BV475" s="48"/>
    </row>
    <row r="476" spans="1:74">
      <c r="A476" s="16">
        <f t="shared" si="7"/>
        <v>471</v>
      </c>
      <c r="B476" s="17"/>
      <c r="C476" s="57"/>
      <c r="D476" s="61"/>
      <c r="E476" s="61"/>
      <c r="F476" s="57"/>
      <c r="G476" s="18"/>
      <c r="H4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6" s="18"/>
      <c r="J476" s="18"/>
      <c r="K476" s="18"/>
      <c r="L476" s="18"/>
      <c r="M476" s="18"/>
      <c r="N476" s="51"/>
      <c r="O476" s="14">
        <f>IF(Table1[[#This Row],[Date]]="",COUNTA(B477:$B$1005),0)</f>
        <v>0</v>
      </c>
      <c r="P476" s="14">
        <f>IF(COUNTA(Table1[[#This Row],[Payments]:[Receipts]])=0,0,(IF(COUNTA(Table1[[#This Row],[Payments]:[Receipts]])&gt;1,1,0)))</f>
        <v>0</v>
      </c>
      <c r="Q476" s="14">
        <f>IF(Table1[[#This Row],[Date]]="",0,IF(AND(Table1[[#This Row],[Date]]&gt;=$Q$2,Table1[[#This Row],[Date]]&lt;=$Q$3),0,1))</f>
        <v>0</v>
      </c>
      <c r="R476" s="14">
        <f>IF(Table1[[#This Row],[Payments]]="",0,IF(ISNUMBER(Table1[[#This Row],[Payments]]),0,1))</f>
        <v>0</v>
      </c>
      <c r="S476" s="14">
        <f>IF(Table1[[#This Row],[Receipts]]="",0,IF(ISNUMBER(Table1[[#This Row],[Receipts]]),0,1))</f>
        <v>0</v>
      </c>
      <c r="T476" s="14">
        <f>IF(LEN(Table1[[#This Row],[Second Ledger]])&gt;0,IF(TYPE(VLOOKUP(Table1[[#This Row],[Second Ledger]],$CZ:$CZ,1,FALSE))=16,1,0),0)</f>
        <v>0</v>
      </c>
      <c r="U476" s="14">
        <f>IF(Table1[[#This Row],[Date]]="",0,IF(Table1[[#This Row],[Voucher Type]]&gt;0,IF(TYPE(VLOOKUP(Table1[[#This Row],[Voucher Type]],Table1[[#All],[Voucher Type Master]],1,FALSE))=16,1,0),0))</f>
        <v>0</v>
      </c>
      <c r="V4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6" s="14">
        <f>IF(LEN(Table1[[#This Row],[Cost Centre]])&gt;0,IF(TYPE(VLOOKUP(Table1[[#This Row],[Cost Centre]],$DA:$DA,1,FALSE))=16,1,0),0)</f>
        <v>0</v>
      </c>
      <c r="X476" s="14">
        <f>Table1[[#This Row],[Payments]]-Table1[[#This Row],[Receipts]]</f>
        <v>0</v>
      </c>
      <c r="Y476" s="14"/>
      <c r="Z476" s="14"/>
      <c r="AA476" s="14"/>
      <c r="AB476" s="13"/>
      <c r="AC476" s="39"/>
      <c r="AD476" s="39"/>
      <c r="AE476" s="39"/>
      <c r="AF476" s="39"/>
      <c r="AG476" s="42"/>
      <c r="AH4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6" t="str">
        <f>IF(Table1[[#This Row],[Date]]="","",TEXT(Table1[[#This Row],[Date]],"yyyymmdd"))</f>
        <v/>
      </c>
      <c r="AJ476" t="str">
        <f>Table1[[#This Row],[Date2]]</f>
        <v/>
      </c>
      <c r="AK476" t="str">
        <f>IF(Table1[[#This Row],[Date]]="","",Table1[[#This Row],[Voucher Type]])</f>
        <v/>
      </c>
      <c r="AL476" t="str">
        <f>IF(Table1[[#This Row],[Date]]="","",Table1[[#This Row],[Voucher No]])</f>
        <v/>
      </c>
      <c r="AM476" t="str">
        <f>IF(Table1[[#This Row],[Date]]="","",Table1[[#This Row],[Narration]])</f>
        <v/>
      </c>
      <c r="AN476" t="str">
        <f>IF(Table1[[#This Row],[Date]]="","","tallytools-voucherentry-adhjadhh-"&amp;$AH$1&amp;ROW())</f>
        <v/>
      </c>
      <c r="AO476" t="str">
        <f>IF(Table1[[#This Row],[Date]]="","",$AH$1)</f>
        <v/>
      </c>
      <c r="AP476"/>
      <c r="AQ476" t="str">
        <f>IF(Table1[[#This Row],[Date]]="","","No")</f>
        <v/>
      </c>
      <c r="AR476" t="str">
        <f>IF(Table1[[#This Row],[Date]]="","",IF(Table1[[#This Row],[Net Amt]]&lt;0,"No","Yes"))</f>
        <v/>
      </c>
      <c r="AS476" t="str">
        <f>IF(Table1[[#This Row],[Date]]="","",Table1[[#This Row],[Second Ledger]])</f>
        <v/>
      </c>
      <c r="AT476" t="str">
        <f>IF(Table1[[#This Row],[Date]]="","",IF(Table1[[#This Row],[DP-1]]="Yes",-(Table1[[#This Row],[Payments]]+Table1[[#This Row],[Receipts]]),Table1[[#This Row],[Payments]]+Table1[[#This Row],[Receipts]]))</f>
        <v/>
      </c>
      <c r="AU476"/>
      <c r="AV476" t="str">
        <f>IF(Table1[[#This Row],[Bill Ref No]]="","",Table1[[#This Row],[Bill Ref No]])</f>
        <v/>
      </c>
      <c r="AW476" t="str">
        <f>IF(Table1[[#This Row],[Bill ref name]]="","","New Ref")</f>
        <v/>
      </c>
      <c r="AX476" t="str">
        <f>IF(Table1[[#This Row],[Bill ref name]]="","",Table1[[#This Row],[Amount-1]])</f>
        <v/>
      </c>
      <c r="AY476"/>
      <c r="AZ476"/>
      <c r="BA476" t="str">
        <f>IF(Table1[[#This Row],[Cost Centre]]="","","Primary Cost Category")</f>
        <v/>
      </c>
      <c r="BB476" t="str">
        <f>IF(Table1[[#This Row],[Cost Centre]]="","",Table1[[#This Row],[DP-1]])</f>
        <v/>
      </c>
      <c r="BC476"/>
      <c r="BD476" t="str">
        <f>IF(Table1[[#This Row],[Cost Centre]]="","",Table1[[#This Row],[Cost Centre]])</f>
        <v/>
      </c>
      <c r="BE476" t="str">
        <f>IF(Table1[[#This Row],[Cost Centre]]="","",Table1[[#This Row],[Amount-1]])</f>
        <v/>
      </c>
      <c r="BF476"/>
      <c r="BG476"/>
      <c r="BH476"/>
      <c r="BI476"/>
      <c r="BJ476" t="str">
        <f>IF(Table1[[#This Row],[Date]]="","","No")</f>
        <v/>
      </c>
      <c r="BK476" t="str">
        <f>IF(Table1[[#This Row],[Date]]="","",IF(Table1[[#This Row],[Net Amt]]&lt;0,"Yes","No"))</f>
        <v/>
      </c>
      <c r="BL476" t="str">
        <f>IF(Table1[[#This Row],[Date]]="","",$C$3)</f>
        <v/>
      </c>
      <c r="BM476" t="str">
        <f>IF(Table1[[#This Row],[Date]]="","",-Table1[[#This Row],[Amount-1]])</f>
        <v/>
      </c>
      <c r="BO476" t="str">
        <f>IF(Table1[[#This Row],[Transaction Type]]="","",Table1[[#This Row],[Transaction Type]])</f>
        <v/>
      </c>
      <c r="BP476" t="str">
        <f>IF(Table1[[#This Row],[Instrument No.]]="","",Table1[[#This Row],[Instrument No.]])</f>
        <v/>
      </c>
      <c r="BQ476" t="str">
        <f>IF(Table1[[#This Row],[Instrument No.]]="","",Table1[[#This Row],[Amount-2]])</f>
        <v/>
      </c>
      <c r="BR476" t="str">
        <f>IF(Table1[[#This Row],[Instrument date]]="","",TEXT(Table1[[#This Row],[Instrument date]],"yyyymmdd"))</f>
        <v/>
      </c>
      <c r="BU476" s="48"/>
      <c r="BV476" s="48"/>
    </row>
    <row r="477" spans="1:74">
      <c r="A477" s="16">
        <f t="shared" si="7"/>
        <v>472</v>
      </c>
      <c r="B477" s="17"/>
      <c r="C477" s="57"/>
      <c r="D477" s="61"/>
      <c r="E477" s="61"/>
      <c r="F477" s="57"/>
      <c r="G477" s="18"/>
      <c r="H4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7" s="18"/>
      <c r="J477" s="18"/>
      <c r="K477" s="18"/>
      <c r="L477" s="18"/>
      <c r="M477" s="18"/>
      <c r="N477" s="51"/>
      <c r="O477" s="14">
        <f>IF(Table1[[#This Row],[Date]]="",COUNTA(B478:$B$1005),0)</f>
        <v>0</v>
      </c>
      <c r="P477" s="14">
        <f>IF(COUNTA(Table1[[#This Row],[Payments]:[Receipts]])=0,0,(IF(COUNTA(Table1[[#This Row],[Payments]:[Receipts]])&gt;1,1,0)))</f>
        <v>0</v>
      </c>
      <c r="Q477" s="14">
        <f>IF(Table1[[#This Row],[Date]]="",0,IF(AND(Table1[[#This Row],[Date]]&gt;=$Q$2,Table1[[#This Row],[Date]]&lt;=$Q$3),0,1))</f>
        <v>0</v>
      </c>
      <c r="R477" s="14">
        <f>IF(Table1[[#This Row],[Payments]]="",0,IF(ISNUMBER(Table1[[#This Row],[Payments]]),0,1))</f>
        <v>0</v>
      </c>
      <c r="S477" s="14">
        <f>IF(Table1[[#This Row],[Receipts]]="",0,IF(ISNUMBER(Table1[[#This Row],[Receipts]]),0,1))</f>
        <v>0</v>
      </c>
      <c r="T477" s="14">
        <f>IF(LEN(Table1[[#This Row],[Second Ledger]])&gt;0,IF(TYPE(VLOOKUP(Table1[[#This Row],[Second Ledger]],$CZ:$CZ,1,FALSE))=16,1,0),0)</f>
        <v>0</v>
      </c>
      <c r="U477" s="14">
        <f>IF(Table1[[#This Row],[Date]]="",0,IF(Table1[[#This Row],[Voucher Type]]&gt;0,IF(TYPE(VLOOKUP(Table1[[#This Row],[Voucher Type]],Table1[[#All],[Voucher Type Master]],1,FALSE))=16,1,0),0))</f>
        <v>0</v>
      </c>
      <c r="V4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7" s="14">
        <f>IF(LEN(Table1[[#This Row],[Cost Centre]])&gt;0,IF(TYPE(VLOOKUP(Table1[[#This Row],[Cost Centre]],$DA:$DA,1,FALSE))=16,1,0),0)</f>
        <v>0</v>
      </c>
      <c r="X477" s="14">
        <f>Table1[[#This Row],[Payments]]-Table1[[#This Row],[Receipts]]</f>
        <v>0</v>
      </c>
      <c r="Y477" s="14"/>
      <c r="Z477" s="14"/>
      <c r="AA477" s="14"/>
      <c r="AB477" s="13"/>
      <c r="AC477" s="39"/>
      <c r="AD477" s="39"/>
      <c r="AE477" s="39"/>
      <c r="AF477" s="39"/>
      <c r="AG477" s="42"/>
      <c r="AH4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7" t="str">
        <f>IF(Table1[[#This Row],[Date]]="","",TEXT(Table1[[#This Row],[Date]],"yyyymmdd"))</f>
        <v/>
      </c>
      <c r="AJ477" t="str">
        <f>Table1[[#This Row],[Date2]]</f>
        <v/>
      </c>
      <c r="AK477" t="str">
        <f>IF(Table1[[#This Row],[Date]]="","",Table1[[#This Row],[Voucher Type]])</f>
        <v/>
      </c>
      <c r="AL477" t="str">
        <f>IF(Table1[[#This Row],[Date]]="","",Table1[[#This Row],[Voucher No]])</f>
        <v/>
      </c>
      <c r="AM477" t="str">
        <f>IF(Table1[[#This Row],[Date]]="","",Table1[[#This Row],[Narration]])</f>
        <v/>
      </c>
      <c r="AN477" t="str">
        <f>IF(Table1[[#This Row],[Date]]="","","tallytools-voucherentry-adhjadhh-"&amp;$AH$1&amp;ROW())</f>
        <v/>
      </c>
      <c r="AO477" t="str">
        <f>IF(Table1[[#This Row],[Date]]="","",$AH$1)</f>
        <v/>
      </c>
      <c r="AP477"/>
      <c r="AQ477" t="str">
        <f>IF(Table1[[#This Row],[Date]]="","","No")</f>
        <v/>
      </c>
      <c r="AR477" t="str">
        <f>IF(Table1[[#This Row],[Date]]="","",IF(Table1[[#This Row],[Net Amt]]&lt;0,"No","Yes"))</f>
        <v/>
      </c>
      <c r="AS477" t="str">
        <f>IF(Table1[[#This Row],[Date]]="","",Table1[[#This Row],[Second Ledger]])</f>
        <v/>
      </c>
      <c r="AT477" t="str">
        <f>IF(Table1[[#This Row],[Date]]="","",IF(Table1[[#This Row],[DP-1]]="Yes",-(Table1[[#This Row],[Payments]]+Table1[[#This Row],[Receipts]]),Table1[[#This Row],[Payments]]+Table1[[#This Row],[Receipts]]))</f>
        <v/>
      </c>
      <c r="AU477"/>
      <c r="AV477" t="str">
        <f>IF(Table1[[#This Row],[Bill Ref No]]="","",Table1[[#This Row],[Bill Ref No]])</f>
        <v/>
      </c>
      <c r="AW477" t="str">
        <f>IF(Table1[[#This Row],[Bill ref name]]="","","New Ref")</f>
        <v/>
      </c>
      <c r="AX477" t="str">
        <f>IF(Table1[[#This Row],[Bill ref name]]="","",Table1[[#This Row],[Amount-1]])</f>
        <v/>
      </c>
      <c r="AY477"/>
      <c r="AZ477"/>
      <c r="BA477" t="str">
        <f>IF(Table1[[#This Row],[Cost Centre]]="","","Primary Cost Category")</f>
        <v/>
      </c>
      <c r="BB477" t="str">
        <f>IF(Table1[[#This Row],[Cost Centre]]="","",Table1[[#This Row],[DP-1]])</f>
        <v/>
      </c>
      <c r="BC477"/>
      <c r="BD477" t="str">
        <f>IF(Table1[[#This Row],[Cost Centre]]="","",Table1[[#This Row],[Cost Centre]])</f>
        <v/>
      </c>
      <c r="BE477" t="str">
        <f>IF(Table1[[#This Row],[Cost Centre]]="","",Table1[[#This Row],[Amount-1]])</f>
        <v/>
      </c>
      <c r="BF477"/>
      <c r="BG477"/>
      <c r="BH477"/>
      <c r="BI477"/>
      <c r="BJ477" t="str">
        <f>IF(Table1[[#This Row],[Date]]="","","No")</f>
        <v/>
      </c>
      <c r="BK477" t="str">
        <f>IF(Table1[[#This Row],[Date]]="","",IF(Table1[[#This Row],[Net Amt]]&lt;0,"Yes","No"))</f>
        <v/>
      </c>
      <c r="BL477" t="str">
        <f>IF(Table1[[#This Row],[Date]]="","",$C$3)</f>
        <v/>
      </c>
      <c r="BM477" t="str">
        <f>IF(Table1[[#This Row],[Date]]="","",-Table1[[#This Row],[Amount-1]])</f>
        <v/>
      </c>
      <c r="BO477" t="str">
        <f>IF(Table1[[#This Row],[Transaction Type]]="","",Table1[[#This Row],[Transaction Type]])</f>
        <v/>
      </c>
      <c r="BP477" t="str">
        <f>IF(Table1[[#This Row],[Instrument No.]]="","",Table1[[#This Row],[Instrument No.]])</f>
        <v/>
      </c>
      <c r="BQ477" t="str">
        <f>IF(Table1[[#This Row],[Instrument No.]]="","",Table1[[#This Row],[Amount-2]])</f>
        <v/>
      </c>
      <c r="BR477" t="str">
        <f>IF(Table1[[#This Row],[Instrument date]]="","",TEXT(Table1[[#This Row],[Instrument date]],"yyyymmdd"))</f>
        <v/>
      </c>
      <c r="BU477" s="48"/>
      <c r="BV477" s="48"/>
    </row>
    <row r="478" spans="1:74">
      <c r="A478" s="16">
        <f t="shared" si="7"/>
        <v>473</v>
      </c>
      <c r="B478" s="17"/>
      <c r="C478" s="57"/>
      <c r="D478" s="61"/>
      <c r="E478" s="61"/>
      <c r="F478" s="57"/>
      <c r="G478" s="18"/>
      <c r="H4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8" s="18"/>
      <c r="J478" s="18"/>
      <c r="K478" s="18"/>
      <c r="L478" s="18"/>
      <c r="M478" s="18"/>
      <c r="N478" s="51"/>
      <c r="O478" s="14">
        <f>IF(Table1[[#This Row],[Date]]="",COUNTA(B479:$B$1005),0)</f>
        <v>0</v>
      </c>
      <c r="P478" s="14">
        <f>IF(COUNTA(Table1[[#This Row],[Payments]:[Receipts]])=0,0,(IF(COUNTA(Table1[[#This Row],[Payments]:[Receipts]])&gt;1,1,0)))</f>
        <v>0</v>
      </c>
      <c r="Q478" s="14">
        <f>IF(Table1[[#This Row],[Date]]="",0,IF(AND(Table1[[#This Row],[Date]]&gt;=$Q$2,Table1[[#This Row],[Date]]&lt;=$Q$3),0,1))</f>
        <v>0</v>
      </c>
      <c r="R478" s="14">
        <f>IF(Table1[[#This Row],[Payments]]="",0,IF(ISNUMBER(Table1[[#This Row],[Payments]]),0,1))</f>
        <v>0</v>
      </c>
      <c r="S478" s="14">
        <f>IF(Table1[[#This Row],[Receipts]]="",0,IF(ISNUMBER(Table1[[#This Row],[Receipts]]),0,1))</f>
        <v>0</v>
      </c>
      <c r="T478" s="14">
        <f>IF(LEN(Table1[[#This Row],[Second Ledger]])&gt;0,IF(TYPE(VLOOKUP(Table1[[#This Row],[Second Ledger]],$CZ:$CZ,1,FALSE))=16,1,0),0)</f>
        <v>0</v>
      </c>
      <c r="U478" s="14">
        <f>IF(Table1[[#This Row],[Date]]="",0,IF(Table1[[#This Row],[Voucher Type]]&gt;0,IF(TYPE(VLOOKUP(Table1[[#This Row],[Voucher Type]],Table1[[#All],[Voucher Type Master]],1,FALSE))=16,1,0),0))</f>
        <v>0</v>
      </c>
      <c r="V4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8" s="14">
        <f>IF(LEN(Table1[[#This Row],[Cost Centre]])&gt;0,IF(TYPE(VLOOKUP(Table1[[#This Row],[Cost Centre]],$DA:$DA,1,FALSE))=16,1,0),0)</f>
        <v>0</v>
      </c>
      <c r="X478" s="14">
        <f>Table1[[#This Row],[Payments]]-Table1[[#This Row],[Receipts]]</f>
        <v>0</v>
      </c>
      <c r="Y478" s="14"/>
      <c r="Z478" s="14"/>
      <c r="AA478" s="14"/>
      <c r="AB478" s="13"/>
      <c r="AC478" s="39"/>
      <c r="AD478" s="39"/>
      <c r="AE478" s="39"/>
      <c r="AF478" s="39"/>
      <c r="AG478" s="42"/>
      <c r="AH4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8" t="str">
        <f>IF(Table1[[#This Row],[Date]]="","",TEXT(Table1[[#This Row],[Date]],"yyyymmdd"))</f>
        <v/>
      </c>
      <c r="AJ478" t="str">
        <f>Table1[[#This Row],[Date2]]</f>
        <v/>
      </c>
      <c r="AK478" t="str">
        <f>IF(Table1[[#This Row],[Date]]="","",Table1[[#This Row],[Voucher Type]])</f>
        <v/>
      </c>
      <c r="AL478" t="str">
        <f>IF(Table1[[#This Row],[Date]]="","",Table1[[#This Row],[Voucher No]])</f>
        <v/>
      </c>
      <c r="AM478" t="str">
        <f>IF(Table1[[#This Row],[Date]]="","",Table1[[#This Row],[Narration]])</f>
        <v/>
      </c>
      <c r="AN478" t="str">
        <f>IF(Table1[[#This Row],[Date]]="","","tallytools-voucherentry-adhjadhh-"&amp;$AH$1&amp;ROW())</f>
        <v/>
      </c>
      <c r="AO478" t="str">
        <f>IF(Table1[[#This Row],[Date]]="","",$AH$1)</f>
        <v/>
      </c>
      <c r="AP478"/>
      <c r="AQ478" t="str">
        <f>IF(Table1[[#This Row],[Date]]="","","No")</f>
        <v/>
      </c>
      <c r="AR478" t="str">
        <f>IF(Table1[[#This Row],[Date]]="","",IF(Table1[[#This Row],[Net Amt]]&lt;0,"No","Yes"))</f>
        <v/>
      </c>
      <c r="AS478" t="str">
        <f>IF(Table1[[#This Row],[Date]]="","",Table1[[#This Row],[Second Ledger]])</f>
        <v/>
      </c>
      <c r="AT478" t="str">
        <f>IF(Table1[[#This Row],[Date]]="","",IF(Table1[[#This Row],[DP-1]]="Yes",-(Table1[[#This Row],[Payments]]+Table1[[#This Row],[Receipts]]),Table1[[#This Row],[Payments]]+Table1[[#This Row],[Receipts]]))</f>
        <v/>
      </c>
      <c r="AU478"/>
      <c r="AV478" t="str">
        <f>IF(Table1[[#This Row],[Bill Ref No]]="","",Table1[[#This Row],[Bill Ref No]])</f>
        <v/>
      </c>
      <c r="AW478" t="str">
        <f>IF(Table1[[#This Row],[Bill ref name]]="","","New Ref")</f>
        <v/>
      </c>
      <c r="AX478" t="str">
        <f>IF(Table1[[#This Row],[Bill ref name]]="","",Table1[[#This Row],[Amount-1]])</f>
        <v/>
      </c>
      <c r="AY478"/>
      <c r="AZ478"/>
      <c r="BA478" t="str">
        <f>IF(Table1[[#This Row],[Cost Centre]]="","","Primary Cost Category")</f>
        <v/>
      </c>
      <c r="BB478" t="str">
        <f>IF(Table1[[#This Row],[Cost Centre]]="","",Table1[[#This Row],[DP-1]])</f>
        <v/>
      </c>
      <c r="BC478"/>
      <c r="BD478" t="str">
        <f>IF(Table1[[#This Row],[Cost Centre]]="","",Table1[[#This Row],[Cost Centre]])</f>
        <v/>
      </c>
      <c r="BE478" t="str">
        <f>IF(Table1[[#This Row],[Cost Centre]]="","",Table1[[#This Row],[Amount-1]])</f>
        <v/>
      </c>
      <c r="BF478"/>
      <c r="BG478"/>
      <c r="BH478"/>
      <c r="BI478"/>
      <c r="BJ478" t="str">
        <f>IF(Table1[[#This Row],[Date]]="","","No")</f>
        <v/>
      </c>
      <c r="BK478" t="str">
        <f>IF(Table1[[#This Row],[Date]]="","",IF(Table1[[#This Row],[Net Amt]]&lt;0,"Yes","No"))</f>
        <v/>
      </c>
      <c r="BL478" t="str">
        <f>IF(Table1[[#This Row],[Date]]="","",$C$3)</f>
        <v/>
      </c>
      <c r="BM478" t="str">
        <f>IF(Table1[[#This Row],[Date]]="","",-Table1[[#This Row],[Amount-1]])</f>
        <v/>
      </c>
      <c r="BO478" t="str">
        <f>IF(Table1[[#This Row],[Transaction Type]]="","",Table1[[#This Row],[Transaction Type]])</f>
        <v/>
      </c>
      <c r="BP478" t="str">
        <f>IF(Table1[[#This Row],[Instrument No.]]="","",Table1[[#This Row],[Instrument No.]])</f>
        <v/>
      </c>
      <c r="BQ478" t="str">
        <f>IF(Table1[[#This Row],[Instrument No.]]="","",Table1[[#This Row],[Amount-2]])</f>
        <v/>
      </c>
      <c r="BR478" t="str">
        <f>IF(Table1[[#This Row],[Instrument date]]="","",TEXT(Table1[[#This Row],[Instrument date]],"yyyymmdd"))</f>
        <v/>
      </c>
      <c r="BU478" s="48"/>
      <c r="BV478" s="48"/>
    </row>
    <row r="479" spans="1:74">
      <c r="A479" s="16">
        <f t="shared" si="7"/>
        <v>474</v>
      </c>
      <c r="B479" s="17"/>
      <c r="C479" s="57"/>
      <c r="D479" s="61"/>
      <c r="E479" s="61"/>
      <c r="F479" s="57"/>
      <c r="G479" s="18"/>
      <c r="H4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79" s="18"/>
      <c r="J479" s="18"/>
      <c r="K479" s="18"/>
      <c r="L479" s="18"/>
      <c r="M479" s="18"/>
      <c r="N479" s="51"/>
      <c r="O479" s="14">
        <f>IF(Table1[[#This Row],[Date]]="",COUNTA(B480:$B$1005),0)</f>
        <v>0</v>
      </c>
      <c r="P479" s="14">
        <f>IF(COUNTA(Table1[[#This Row],[Payments]:[Receipts]])=0,0,(IF(COUNTA(Table1[[#This Row],[Payments]:[Receipts]])&gt;1,1,0)))</f>
        <v>0</v>
      </c>
      <c r="Q479" s="14">
        <f>IF(Table1[[#This Row],[Date]]="",0,IF(AND(Table1[[#This Row],[Date]]&gt;=$Q$2,Table1[[#This Row],[Date]]&lt;=$Q$3),0,1))</f>
        <v>0</v>
      </c>
      <c r="R479" s="14">
        <f>IF(Table1[[#This Row],[Payments]]="",0,IF(ISNUMBER(Table1[[#This Row],[Payments]]),0,1))</f>
        <v>0</v>
      </c>
      <c r="S479" s="14">
        <f>IF(Table1[[#This Row],[Receipts]]="",0,IF(ISNUMBER(Table1[[#This Row],[Receipts]]),0,1))</f>
        <v>0</v>
      </c>
      <c r="T479" s="14">
        <f>IF(LEN(Table1[[#This Row],[Second Ledger]])&gt;0,IF(TYPE(VLOOKUP(Table1[[#This Row],[Second Ledger]],$CZ:$CZ,1,FALSE))=16,1,0),0)</f>
        <v>0</v>
      </c>
      <c r="U479" s="14">
        <f>IF(Table1[[#This Row],[Date]]="",0,IF(Table1[[#This Row],[Voucher Type]]&gt;0,IF(TYPE(VLOOKUP(Table1[[#This Row],[Voucher Type]],Table1[[#All],[Voucher Type Master]],1,FALSE))=16,1,0),0))</f>
        <v>0</v>
      </c>
      <c r="V4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79" s="14">
        <f>IF(LEN(Table1[[#This Row],[Cost Centre]])&gt;0,IF(TYPE(VLOOKUP(Table1[[#This Row],[Cost Centre]],$DA:$DA,1,FALSE))=16,1,0),0)</f>
        <v>0</v>
      </c>
      <c r="X479" s="14">
        <f>Table1[[#This Row],[Payments]]-Table1[[#This Row],[Receipts]]</f>
        <v>0</v>
      </c>
      <c r="Y479" s="14"/>
      <c r="Z479" s="14"/>
      <c r="AA479" s="14"/>
      <c r="AB479" s="13"/>
      <c r="AC479" s="39"/>
      <c r="AD479" s="39"/>
      <c r="AE479" s="39"/>
      <c r="AF479" s="39"/>
      <c r="AG479" s="42"/>
      <c r="AH4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79" t="str">
        <f>IF(Table1[[#This Row],[Date]]="","",TEXT(Table1[[#This Row],[Date]],"yyyymmdd"))</f>
        <v/>
      </c>
      <c r="AJ479" t="str">
        <f>Table1[[#This Row],[Date2]]</f>
        <v/>
      </c>
      <c r="AK479" t="str">
        <f>IF(Table1[[#This Row],[Date]]="","",Table1[[#This Row],[Voucher Type]])</f>
        <v/>
      </c>
      <c r="AL479" t="str">
        <f>IF(Table1[[#This Row],[Date]]="","",Table1[[#This Row],[Voucher No]])</f>
        <v/>
      </c>
      <c r="AM479" t="str">
        <f>IF(Table1[[#This Row],[Date]]="","",Table1[[#This Row],[Narration]])</f>
        <v/>
      </c>
      <c r="AN479" t="str">
        <f>IF(Table1[[#This Row],[Date]]="","","tallytools-voucherentry-adhjadhh-"&amp;$AH$1&amp;ROW())</f>
        <v/>
      </c>
      <c r="AO479" t="str">
        <f>IF(Table1[[#This Row],[Date]]="","",$AH$1)</f>
        <v/>
      </c>
      <c r="AP479"/>
      <c r="AQ479" t="str">
        <f>IF(Table1[[#This Row],[Date]]="","","No")</f>
        <v/>
      </c>
      <c r="AR479" t="str">
        <f>IF(Table1[[#This Row],[Date]]="","",IF(Table1[[#This Row],[Net Amt]]&lt;0,"No","Yes"))</f>
        <v/>
      </c>
      <c r="AS479" t="str">
        <f>IF(Table1[[#This Row],[Date]]="","",Table1[[#This Row],[Second Ledger]])</f>
        <v/>
      </c>
      <c r="AT479" t="str">
        <f>IF(Table1[[#This Row],[Date]]="","",IF(Table1[[#This Row],[DP-1]]="Yes",-(Table1[[#This Row],[Payments]]+Table1[[#This Row],[Receipts]]),Table1[[#This Row],[Payments]]+Table1[[#This Row],[Receipts]]))</f>
        <v/>
      </c>
      <c r="AU479"/>
      <c r="AV479" t="str">
        <f>IF(Table1[[#This Row],[Bill Ref No]]="","",Table1[[#This Row],[Bill Ref No]])</f>
        <v/>
      </c>
      <c r="AW479" t="str">
        <f>IF(Table1[[#This Row],[Bill ref name]]="","","New Ref")</f>
        <v/>
      </c>
      <c r="AX479" t="str">
        <f>IF(Table1[[#This Row],[Bill ref name]]="","",Table1[[#This Row],[Amount-1]])</f>
        <v/>
      </c>
      <c r="AY479"/>
      <c r="AZ479"/>
      <c r="BA479" t="str">
        <f>IF(Table1[[#This Row],[Cost Centre]]="","","Primary Cost Category")</f>
        <v/>
      </c>
      <c r="BB479" t="str">
        <f>IF(Table1[[#This Row],[Cost Centre]]="","",Table1[[#This Row],[DP-1]])</f>
        <v/>
      </c>
      <c r="BC479"/>
      <c r="BD479" t="str">
        <f>IF(Table1[[#This Row],[Cost Centre]]="","",Table1[[#This Row],[Cost Centre]])</f>
        <v/>
      </c>
      <c r="BE479" t="str">
        <f>IF(Table1[[#This Row],[Cost Centre]]="","",Table1[[#This Row],[Amount-1]])</f>
        <v/>
      </c>
      <c r="BF479"/>
      <c r="BG479"/>
      <c r="BH479"/>
      <c r="BI479"/>
      <c r="BJ479" t="str">
        <f>IF(Table1[[#This Row],[Date]]="","","No")</f>
        <v/>
      </c>
      <c r="BK479" t="str">
        <f>IF(Table1[[#This Row],[Date]]="","",IF(Table1[[#This Row],[Net Amt]]&lt;0,"Yes","No"))</f>
        <v/>
      </c>
      <c r="BL479" t="str">
        <f>IF(Table1[[#This Row],[Date]]="","",$C$3)</f>
        <v/>
      </c>
      <c r="BM479" t="str">
        <f>IF(Table1[[#This Row],[Date]]="","",-Table1[[#This Row],[Amount-1]])</f>
        <v/>
      </c>
      <c r="BO479" t="str">
        <f>IF(Table1[[#This Row],[Transaction Type]]="","",Table1[[#This Row],[Transaction Type]])</f>
        <v/>
      </c>
      <c r="BP479" t="str">
        <f>IF(Table1[[#This Row],[Instrument No.]]="","",Table1[[#This Row],[Instrument No.]])</f>
        <v/>
      </c>
      <c r="BQ479" t="str">
        <f>IF(Table1[[#This Row],[Instrument No.]]="","",Table1[[#This Row],[Amount-2]])</f>
        <v/>
      </c>
      <c r="BR479" t="str">
        <f>IF(Table1[[#This Row],[Instrument date]]="","",TEXT(Table1[[#This Row],[Instrument date]],"yyyymmdd"))</f>
        <v/>
      </c>
      <c r="BU479" s="48"/>
      <c r="BV479" s="48"/>
    </row>
    <row r="480" spans="1:74">
      <c r="A480" s="16">
        <f t="shared" si="7"/>
        <v>475</v>
      </c>
      <c r="B480" s="17"/>
      <c r="C480" s="57"/>
      <c r="D480" s="61"/>
      <c r="E480" s="61"/>
      <c r="F480" s="57"/>
      <c r="G480" s="18"/>
      <c r="H4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0" s="18"/>
      <c r="J480" s="18"/>
      <c r="K480" s="18"/>
      <c r="L480" s="18"/>
      <c r="M480" s="18"/>
      <c r="N480" s="51"/>
      <c r="O480" s="14">
        <f>IF(Table1[[#This Row],[Date]]="",COUNTA(B481:$B$1005),0)</f>
        <v>0</v>
      </c>
      <c r="P480" s="14">
        <f>IF(COUNTA(Table1[[#This Row],[Payments]:[Receipts]])=0,0,(IF(COUNTA(Table1[[#This Row],[Payments]:[Receipts]])&gt;1,1,0)))</f>
        <v>0</v>
      </c>
      <c r="Q480" s="14">
        <f>IF(Table1[[#This Row],[Date]]="",0,IF(AND(Table1[[#This Row],[Date]]&gt;=$Q$2,Table1[[#This Row],[Date]]&lt;=$Q$3),0,1))</f>
        <v>0</v>
      </c>
      <c r="R480" s="14">
        <f>IF(Table1[[#This Row],[Payments]]="",0,IF(ISNUMBER(Table1[[#This Row],[Payments]]),0,1))</f>
        <v>0</v>
      </c>
      <c r="S480" s="14">
        <f>IF(Table1[[#This Row],[Receipts]]="",0,IF(ISNUMBER(Table1[[#This Row],[Receipts]]),0,1))</f>
        <v>0</v>
      </c>
      <c r="T480" s="14">
        <f>IF(LEN(Table1[[#This Row],[Second Ledger]])&gt;0,IF(TYPE(VLOOKUP(Table1[[#This Row],[Second Ledger]],$CZ:$CZ,1,FALSE))=16,1,0),0)</f>
        <v>0</v>
      </c>
      <c r="U480" s="14">
        <f>IF(Table1[[#This Row],[Date]]="",0,IF(Table1[[#This Row],[Voucher Type]]&gt;0,IF(TYPE(VLOOKUP(Table1[[#This Row],[Voucher Type]],Table1[[#All],[Voucher Type Master]],1,FALSE))=16,1,0),0))</f>
        <v>0</v>
      </c>
      <c r="V4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0" s="14">
        <f>IF(LEN(Table1[[#This Row],[Cost Centre]])&gt;0,IF(TYPE(VLOOKUP(Table1[[#This Row],[Cost Centre]],$DA:$DA,1,FALSE))=16,1,0),0)</f>
        <v>0</v>
      </c>
      <c r="X480" s="14">
        <f>Table1[[#This Row],[Payments]]-Table1[[#This Row],[Receipts]]</f>
        <v>0</v>
      </c>
      <c r="Y480" s="14"/>
      <c r="Z480" s="14"/>
      <c r="AA480" s="14"/>
      <c r="AB480" s="13"/>
      <c r="AC480" s="39"/>
      <c r="AD480" s="39"/>
      <c r="AE480" s="39"/>
      <c r="AF480" s="39"/>
      <c r="AG480" s="42"/>
      <c r="AH4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0" t="str">
        <f>IF(Table1[[#This Row],[Date]]="","",TEXT(Table1[[#This Row],[Date]],"yyyymmdd"))</f>
        <v/>
      </c>
      <c r="AJ480" t="str">
        <f>Table1[[#This Row],[Date2]]</f>
        <v/>
      </c>
      <c r="AK480" t="str">
        <f>IF(Table1[[#This Row],[Date]]="","",Table1[[#This Row],[Voucher Type]])</f>
        <v/>
      </c>
      <c r="AL480" t="str">
        <f>IF(Table1[[#This Row],[Date]]="","",Table1[[#This Row],[Voucher No]])</f>
        <v/>
      </c>
      <c r="AM480" t="str">
        <f>IF(Table1[[#This Row],[Date]]="","",Table1[[#This Row],[Narration]])</f>
        <v/>
      </c>
      <c r="AN480" t="str">
        <f>IF(Table1[[#This Row],[Date]]="","","tallytools-voucherentry-adhjadhh-"&amp;$AH$1&amp;ROW())</f>
        <v/>
      </c>
      <c r="AO480" t="str">
        <f>IF(Table1[[#This Row],[Date]]="","",$AH$1)</f>
        <v/>
      </c>
      <c r="AP480"/>
      <c r="AQ480" t="str">
        <f>IF(Table1[[#This Row],[Date]]="","","No")</f>
        <v/>
      </c>
      <c r="AR480" t="str">
        <f>IF(Table1[[#This Row],[Date]]="","",IF(Table1[[#This Row],[Net Amt]]&lt;0,"No","Yes"))</f>
        <v/>
      </c>
      <c r="AS480" t="str">
        <f>IF(Table1[[#This Row],[Date]]="","",Table1[[#This Row],[Second Ledger]])</f>
        <v/>
      </c>
      <c r="AT480" t="str">
        <f>IF(Table1[[#This Row],[Date]]="","",IF(Table1[[#This Row],[DP-1]]="Yes",-(Table1[[#This Row],[Payments]]+Table1[[#This Row],[Receipts]]),Table1[[#This Row],[Payments]]+Table1[[#This Row],[Receipts]]))</f>
        <v/>
      </c>
      <c r="AU480"/>
      <c r="AV480" t="str">
        <f>IF(Table1[[#This Row],[Bill Ref No]]="","",Table1[[#This Row],[Bill Ref No]])</f>
        <v/>
      </c>
      <c r="AW480" t="str">
        <f>IF(Table1[[#This Row],[Bill ref name]]="","","New Ref")</f>
        <v/>
      </c>
      <c r="AX480" t="str">
        <f>IF(Table1[[#This Row],[Bill ref name]]="","",Table1[[#This Row],[Amount-1]])</f>
        <v/>
      </c>
      <c r="AY480"/>
      <c r="AZ480"/>
      <c r="BA480" t="str">
        <f>IF(Table1[[#This Row],[Cost Centre]]="","","Primary Cost Category")</f>
        <v/>
      </c>
      <c r="BB480" t="str">
        <f>IF(Table1[[#This Row],[Cost Centre]]="","",Table1[[#This Row],[DP-1]])</f>
        <v/>
      </c>
      <c r="BC480"/>
      <c r="BD480" t="str">
        <f>IF(Table1[[#This Row],[Cost Centre]]="","",Table1[[#This Row],[Cost Centre]])</f>
        <v/>
      </c>
      <c r="BE480" t="str">
        <f>IF(Table1[[#This Row],[Cost Centre]]="","",Table1[[#This Row],[Amount-1]])</f>
        <v/>
      </c>
      <c r="BF480"/>
      <c r="BG480"/>
      <c r="BH480"/>
      <c r="BI480"/>
      <c r="BJ480" t="str">
        <f>IF(Table1[[#This Row],[Date]]="","","No")</f>
        <v/>
      </c>
      <c r="BK480" t="str">
        <f>IF(Table1[[#This Row],[Date]]="","",IF(Table1[[#This Row],[Net Amt]]&lt;0,"Yes","No"))</f>
        <v/>
      </c>
      <c r="BL480" t="str">
        <f>IF(Table1[[#This Row],[Date]]="","",$C$3)</f>
        <v/>
      </c>
      <c r="BM480" t="str">
        <f>IF(Table1[[#This Row],[Date]]="","",-Table1[[#This Row],[Amount-1]])</f>
        <v/>
      </c>
      <c r="BO480" t="str">
        <f>IF(Table1[[#This Row],[Transaction Type]]="","",Table1[[#This Row],[Transaction Type]])</f>
        <v/>
      </c>
      <c r="BP480" t="str">
        <f>IF(Table1[[#This Row],[Instrument No.]]="","",Table1[[#This Row],[Instrument No.]])</f>
        <v/>
      </c>
      <c r="BQ480" t="str">
        <f>IF(Table1[[#This Row],[Instrument No.]]="","",Table1[[#This Row],[Amount-2]])</f>
        <v/>
      </c>
      <c r="BR480" t="str">
        <f>IF(Table1[[#This Row],[Instrument date]]="","",TEXT(Table1[[#This Row],[Instrument date]],"yyyymmdd"))</f>
        <v/>
      </c>
      <c r="BU480" s="48"/>
      <c r="BV480" s="48"/>
    </row>
    <row r="481" spans="1:74">
      <c r="A481" s="16">
        <f t="shared" si="7"/>
        <v>476</v>
      </c>
      <c r="B481" s="17"/>
      <c r="C481" s="57"/>
      <c r="D481" s="61"/>
      <c r="E481" s="61"/>
      <c r="F481" s="57"/>
      <c r="G481" s="18"/>
      <c r="H4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1" s="18"/>
      <c r="J481" s="18"/>
      <c r="K481" s="18"/>
      <c r="L481" s="18"/>
      <c r="M481" s="18"/>
      <c r="N481" s="51"/>
      <c r="O481" s="14">
        <f>IF(Table1[[#This Row],[Date]]="",COUNTA(B482:$B$1005),0)</f>
        <v>0</v>
      </c>
      <c r="P481" s="14">
        <f>IF(COUNTA(Table1[[#This Row],[Payments]:[Receipts]])=0,0,(IF(COUNTA(Table1[[#This Row],[Payments]:[Receipts]])&gt;1,1,0)))</f>
        <v>0</v>
      </c>
      <c r="Q481" s="14">
        <f>IF(Table1[[#This Row],[Date]]="",0,IF(AND(Table1[[#This Row],[Date]]&gt;=$Q$2,Table1[[#This Row],[Date]]&lt;=$Q$3),0,1))</f>
        <v>0</v>
      </c>
      <c r="R481" s="14">
        <f>IF(Table1[[#This Row],[Payments]]="",0,IF(ISNUMBER(Table1[[#This Row],[Payments]]),0,1))</f>
        <v>0</v>
      </c>
      <c r="S481" s="14">
        <f>IF(Table1[[#This Row],[Receipts]]="",0,IF(ISNUMBER(Table1[[#This Row],[Receipts]]),0,1))</f>
        <v>0</v>
      </c>
      <c r="T481" s="14">
        <f>IF(LEN(Table1[[#This Row],[Second Ledger]])&gt;0,IF(TYPE(VLOOKUP(Table1[[#This Row],[Second Ledger]],$CZ:$CZ,1,FALSE))=16,1,0),0)</f>
        <v>0</v>
      </c>
      <c r="U481" s="14">
        <f>IF(Table1[[#This Row],[Date]]="",0,IF(Table1[[#This Row],[Voucher Type]]&gt;0,IF(TYPE(VLOOKUP(Table1[[#This Row],[Voucher Type]],Table1[[#All],[Voucher Type Master]],1,FALSE))=16,1,0),0))</f>
        <v>0</v>
      </c>
      <c r="V4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1" s="14">
        <f>IF(LEN(Table1[[#This Row],[Cost Centre]])&gt;0,IF(TYPE(VLOOKUP(Table1[[#This Row],[Cost Centre]],$DA:$DA,1,FALSE))=16,1,0),0)</f>
        <v>0</v>
      </c>
      <c r="X481" s="14">
        <f>Table1[[#This Row],[Payments]]-Table1[[#This Row],[Receipts]]</f>
        <v>0</v>
      </c>
      <c r="Y481" s="14"/>
      <c r="Z481" s="14"/>
      <c r="AA481" s="14"/>
      <c r="AB481" s="13"/>
      <c r="AC481" s="39"/>
      <c r="AD481" s="39"/>
      <c r="AE481" s="39"/>
      <c r="AF481" s="39"/>
      <c r="AG481" s="42"/>
      <c r="AH4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1" t="str">
        <f>IF(Table1[[#This Row],[Date]]="","",TEXT(Table1[[#This Row],[Date]],"yyyymmdd"))</f>
        <v/>
      </c>
      <c r="AJ481" t="str">
        <f>Table1[[#This Row],[Date2]]</f>
        <v/>
      </c>
      <c r="AK481" t="str">
        <f>IF(Table1[[#This Row],[Date]]="","",Table1[[#This Row],[Voucher Type]])</f>
        <v/>
      </c>
      <c r="AL481" t="str">
        <f>IF(Table1[[#This Row],[Date]]="","",Table1[[#This Row],[Voucher No]])</f>
        <v/>
      </c>
      <c r="AM481" t="str">
        <f>IF(Table1[[#This Row],[Date]]="","",Table1[[#This Row],[Narration]])</f>
        <v/>
      </c>
      <c r="AN481" t="str">
        <f>IF(Table1[[#This Row],[Date]]="","","tallytools-voucherentry-adhjadhh-"&amp;$AH$1&amp;ROW())</f>
        <v/>
      </c>
      <c r="AO481" t="str">
        <f>IF(Table1[[#This Row],[Date]]="","",$AH$1)</f>
        <v/>
      </c>
      <c r="AP481"/>
      <c r="AQ481" t="str">
        <f>IF(Table1[[#This Row],[Date]]="","","No")</f>
        <v/>
      </c>
      <c r="AR481" t="str">
        <f>IF(Table1[[#This Row],[Date]]="","",IF(Table1[[#This Row],[Net Amt]]&lt;0,"No","Yes"))</f>
        <v/>
      </c>
      <c r="AS481" t="str">
        <f>IF(Table1[[#This Row],[Date]]="","",Table1[[#This Row],[Second Ledger]])</f>
        <v/>
      </c>
      <c r="AT481" t="str">
        <f>IF(Table1[[#This Row],[Date]]="","",IF(Table1[[#This Row],[DP-1]]="Yes",-(Table1[[#This Row],[Payments]]+Table1[[#This Row],[Receipts]]),Table1[[#This Row],[Payments]]+Table1[[#This Row],[Receipts]]))</f>
        <v/>
      </c>
      <c r="AU481"/>
      <c r="AV481" t="str">
        <f>IF(Table1[[#This Row],[Bill Ref No]]="","",Table1[[#This Row],[Bill Ref No]])</f>
        <v/>
      </c>
      <c r="AW481" t="str">
        <f>IF(Table1[[#This Row],[Bill ref name]]="","","New Ref")</f>
        <v/>
      </c>
      <c r="AX481" t="str">
        <f>IF(Table1[[#This Row],[Bill ref name]]="","",Table1[[#This Row],[Amount-1]])</f>
        <v/>
      </c>
      <c r="AY481"/>
      <c r="AZ481"/>
      <c r="BA481" t="str">
        <f>IF(Table1[[#This Row],[Cost Centre]]="","","Primary Cost Category")</f>
        <v/>
      </c>
      <c r="BB481" t="str">
        <f>IF(Table1[[#This Row],[Cost Centre]]="","",Table1[[#This Row],[DP-1]])</f>
        <v/>
      </c>
      <c r="BC481"/>
      <c r="BD481" t="str">
        <f>IF(Table1[[#This Row],[Cost Centre]]="","",Table1[[#This Row],[Cost Centre]])</f>
        <v/>
      </c>
      <c r="BE481" t="str">
        <f>IF(Table1[[#This Row],[Cost Centre]]="","",Table1[[#This Row],[Amount-1]])</f>
        <v/>
      </c>
      <c r="BF481"/>
      <c r="BG481"/>
      <c r="BH481"/>
      <c r="BI481"/>
      <c r="BJ481" t="str">
        <f>IF(Table1[[#This Row],[Date]]="","","No")</f>
        <v/>
      </c>
      <c r="BK481" t="str">
        <f>IF(Table1[[#This Row],[Date]]="","",IF(Table1[[#This Row],[Net Amt]]&lt;0,"Yes","No"))</f>
        <v/>
      </c>
      <c r="BL481" t="str">
        <f>IF(Table1[[#This Row],[Date]]="","",$C$3)</f>
        <v/>
      </c>
      <c r="BM481" t="str">
        <f>IF(Table1[[#This Row],[Date]]="","",-Table1[[#This Row],[Amount-1]])</f>
        <v/>
      </c>
      <c r="BO481" t="str">
        <f>IF(Table1[[#This Row],[Transaction Type]]="","",Table1[[#This Row],[Transaction Type]])</f>
        <v/>
      </c>
      <c r="BP481" t="str">
        <f>IF(Table1[[#This Row],[Instrument No.]]="","",Table1[[#This Row],[Instrument No.]])</f>
        <v/>
      </c>
      <c r="BQ481" t="str">
        <f>IF(Table1[[#This Row],[Instrument No.]]="","",Table1[[#This Row],[Amount-2]])</f>
        <v/>
      </c>
      <c r="BR481" t="str">
        <f>IF(Table1[[#This Row],[Instrument date]]="","",TEXT(Table1[[#This Row],[Instrument date]],"yyyymmdd"))</f>
        <v/>
      </c>
      <c r="BU481" s="48"/>
      <c r="BV481" s="48"/>
    </row>
    <row r="482" spans="1:74">
      <c r="A482" s="16">
        <f t="shared" si="7"/>
        <v>477</v>
      </c>
      <c r="B482" s="17"/>
      <c r="C482" s="57"/>
      <c r="D482" s="61"/>
      <c r="E482" s="61"/>
      <c r="F482" s="57"/>
      <c r="G482" s="18"/>
      <c r="H4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2" s="18"/>
      <c r="J482" s="18"/>
      <c r="K482" s="18"/>
      <c r="L482" s="18"/>
      <c r="M482" s="18"/>
      <c r="N482" s="51"/>
      <c r="O482" s="14">
        <f>IF(Table1[[#This Row],[Date]]="",COUNTA(B483:$B$1005),0)</f>
        <v>0</v>
      </c>
      <c r="P482" s="14">
        <f>IF(COUNTA(Table1[[#This Row],[Payments]:[Receipts]])=0,0,(IF(COUNTA(Table1[[#This Row],[Payments]:[Receipts]])&gt;1,1,0)))</f>
        <v>0</v>
      </c>
      <c r="Q482" s="14">
        <f>IF(Table1[[#This Row],[Date]]="",0,IF(AND(Table1[[#This Row],[Date]]&gt;=$Q$2,Table1[[#This Row],[Date]]&lt;=$Q$3),0,1))</f>
        <v>0</v>
      </c>
      <c r="R482" s="14">
        <f>IF(Table1[[#This Row],[Payments]]="",0,IF(ISNUMBER(Table1[[#This Row],[Payments]]),0,1))</f>
        <v>0</v>
      </c>
      <c r="S482" s="14">
        <f>IF(Table1[[#This Row],[Receipts]]="",0,IF(ISNUMBER(Table1[[#This Row],[Receipts]]),0,1))</f>
        <v>0</v>
      </c>
      <c r="T482" s="14">
        <f>IF(LEN(Table1[[#This Row],[Second Ledger]])&gt;0,IF(TYPE(VLOOKUP(Table1[[#This Row],[Second Ledger]],$CZ:$CZ,1,FALSE))=16,1,0),0)</f>
        <v>0</v>
      </c>
      <c r="U482" s="14">
        <f>IF(Table1[[#This Row],[Date]]="",0,IF(Table1[[#This Row],[Voucher Type]]&gt;0,IF(TYPE(VLOOKUP(Table1[[#This Row],[Voucher Type]],Table1[[#All],[Voucher Type Master]],1,FALSE))=16,1,0),0))</f>
        <v>0</v>
      </c>
      <c r="V4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2" s="14">
        <f>IF(LEN(Table1[[#This Row],[Cost Centre]])&gt;0,IF(TYPE(VLOOKUP(Table1[[#This Row],[Cost Centre]],$DA:$DA,1,FALSE))=16,1,0),0)</f>
        <v>0</v>
      </c>
      <c r="X482" s="14">
        <f>Table1[[#This Row],[Payments]]-Table1[[#This Row],[Receipts]]</f>
        <v>0</v>
      </c>
      <c r="Y482" s="14"/>
      <c r="Z482" s="14"/>
      <c r="AA482" s="14"/>
      <c r="AB482" s="13"/>
      <c r="AC482" s="39"/>
      <c r="AD482" s="39"/>
      <c r="AE482" s="39"/>
      <c r="AF482" s="39"/>
      <c r="AG482" s="42"/>
      <c r="AH4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2" t="str">
        <f>IF(Table1[[#This Row],[Date]]="","",TEXT(Table1[[#This Row],[Date]],"yyyymmdd"))</f>
        <v/>
      </c>
      <c r="AJ482" t="str">
        <f>Table1[[#This Row],[Date2]]</f>
        <v/>
      </c>
      <c r="AK482" t="str">
        <f>IF(Table1[[#This Row],[Date]]="","",Table1[[#This Row],[Voucher Type]])</f>
        <v/>
      </c>
      <c r="AL482" t="str">
        <f>IF(Table1[[#This Row],[Date]]="","",Table1[[#This Row],[Voucher No]])</f>
        <v/>
      </c>
      <c r="AM482" t="str">
        <f>IF(Table1[[#This Row],[Date]]="","",Table1[[#This Row],[Narration]])</f>
        <v/>
      </c>
      <c r="AN482" t="str">
        <f>IF(Table1[[#This Row],[Date]]="","","tallytools-voucherentry-adhjadhh-"&amp;$AH$1&amp;ROW())</f>
        <v/>
      </c>
      <c r="AO482" t="str">
        <f>IF(Table1[[#This Row],[Date]]="","",$AH$1)</f>
        <v/>
      </c>
      <c r="AP482"/>
      <c r="AQ482" t="str">
        <f>IF(Table1[[#This Row],[Date]]="","","No")</f>
        <v/>
      </c>
      <c r="AR482" t="str">
        <f>IF(Table1[[#This Row],[Date]]="","",IF(Table1[[#This Row],[Net Amt]]&lt;0,"No","Yes"))</f>
        <v/>
      </c>
      <c r="AS482" t="str">
        <f>IF(Table1[[#This Row],[Date]]="","",Table1[[#This Row],[Second Ledger]])</f>
        <v/>
      </c>
      <c r="AT482" t="str">
        <f>IF(Table1[[#This Row],[Date]]="","",IF(Table1[[#This Row],[DP-1]]="Yes",-(Table1[[#This Row],[Payments]]+Table1[[#This Row],[Receipts]]),Table1[[#This Row],[Payments]]+Table1[[#This Row],[Receipts]]))</f>
        <v/>
      </c>
      <c r="AU482"/>
      <c r="AV482" t="str">
        <f>IF(Table1[[#This Row],[Bill Ref No]]="","",Table1[[#This Row],[Bill Ref No]])</f>
        <v/>
      </c>
      <c r="AW482" t="str">
        <f>IF(Table1[[#This Row],[Bill ref name]]="","","New Ref")</f>
        <v/>
      </c>
      <c r="AX482" t="str">
        <f>IF(Table1[[#This Row],[Bill ref name]]="","",Table1[[#This Row],[Amount-1]])</f>
        <v/>
      </c>
      <c r="AY482"/>
      <c r="AZ482"/>
      <c r="BA482" t="str">
        <f>IF(Table1[[#This Row],[Cost Centre]]="","","Primary Cost Category")</f>
        <v/>
      </c>
      <c r="BB482" t="str">
        <f>IF(Table1[[#This Row],[Cost Centre]]="","",Table1[[#This Row],[DP-1]])</f>
        <v/>
      </c>
      <c r="BC482"/>
      <c r="BD482" t="str">
        <f>IF(Table1[[#This Row],[Cost Centre]]="","",Table1[[#This Row],[Cost Centre]])</f>
        <v/>
      </c>
      <c r="BE482" t="str">
        <f>IF(Table1[[#This Row],[Cost Centre]]="","",Table1[[#This Row],[Amount-1]])</f>
        <v/>
      </c>
      <c r="BF482"/>
      <c r="BG482"/>
      <c r="BH482"/>
      <c r="BI482"/>
      <c r="BJ482" t="str">
        <f>IF(Table1[[#This Row],[Date]]="","","No")</f>
        <v/>
      </c>
      <c r="BK482" t="str">
        <f>IF(Table1[[#This Row],[Date]]="","",IF(Table1[[#This Row],[Net Amt]]&lt;0,"Yes","No"))</f>
        <v/>
      </c>
      <c r="BL482" t="str">
        <f>IF(Table1[[#This Row],[Date]]="","",$C$3)</f>
        <v/>
      </c>
      <c r="BM482" t="str">
        <f>IF(Table1[[#This Row],[Date]]="","",-Table1[[#This Row],[Amount-1]])</f>
        <v/>
      </c>
      <c r="BO482" t="str">
        <f>IF(Table1[[#This Row],[Transaction Type]]="","",Table1[[#This Row],[Transaction Type]])</f>
        <v/>
      </c>
      <c r="BP482" t="str">
        <f>IF(Table1[[#This Row],[Instrument No.]]="","",Table1[[#This Row],[Instrument No.]])</f>
        <v/>
      </c>
      <c r="BQ482" t="str">
        <f>IF(Table1[[#This Row],[Instrument No.]]="","",Table1[[#This Row],[Amount-2]])</f>
        <v/>
      </c>
      <c r="BR482" t="str">
        <f>IF(Table1[[#This Row],[Instrument date]]="","",TEXT(Table1[[#This Row],[Instrument date]],"yyyymmdd"))</f>
        <v/>
      </c>
      <c r="BU482" s="48"/>
      <c r="BV482" s="48"/>
    </row>
    <row r="483" spans="1:74">
      <c r="A483" s="16">
        <f t="shared" si="7"/>
        <v>478</v>
      </c>
      <c r="B483" s="17"/>
      <c r="C483" s="57"/>
      <c r="D483" s="61"/>
      <c r="E483" s="61"/>
      <c r="F483" s="57"/>
      <c r="G483" s="18"/>
      <c r="H4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3" s="18"/>
      <c r="J483" s="18"/>
      <c r="K483" s="18"/>
      <c r="L483" s="18"/>
      <c r="M483" s="18"/>
      <c r="N483" s="51"/>
      <c r="O483" s="14">
        <f>IF(Table1[[#This Row],[Date]]="",COUNTA(B484:$B$1005),0)</f>
        <v>0</v>
      </c>
      <c r="P483" s="14">
        <f>IF(COUNTA(Table1[[#This Row],[Payments]:[Receipts]])=0,0,(IF(COUNTA(Table1[[#This Row],[Payments]:[Receipts]])&gt;1,1,0)))</f>
        <v>0</v>
      </c>
      <c r="Q483" s="14">
        <f>IF(Table1[[#This Row],[Date]]="",0,IF(AND(Table1[[#This Row],[Date]]&gt;=$Q$2,Table1[[#This Row],[Date]]&lt;=$Q$3),0,1))</f>
        <v>0</v>
      </c>
      <c r="R483" s="14">
        <f>IF(Table1[[#This Row],[Payments]]="",0,IF(ISNUMBER(Table1[[#This Row],[Payments]]),0,1))</f>
        <v>0</v>
      </c>
      <c r="S483" s="14">
        <f>IF(Table1[[#This Row],[Receipts]]="",0,IF(ISNUMBER(Table1[[#This Row],[Receipts]]),0,1))</f>
        <v>0</v>
      </c>
      <c r="T483" s="14">
        <f>IF(LEN(Table1[[#This Row],[Second Ledger]])&gt;0,IF(TYPE(VLOOKUP(Table1[[#This Row],[Second Ledger]],$CZ:$CZ,1,FALSE))=16,1,0),0)</f>
        <v>0</v>
      </c>
      <c r="U483" s="14">
        <f>IF(Table1[[#This Row],[Date]]="",0,IF(Table1[[#This Row],[Voucher Type]]&gt;0,IF(TYPE(VLOOKUP(Table1[[#This Row],[Voucher Type]],Table1[[#All],[Voucher Type Master]],1,FALSE))=16,1,0),0))</f>
        <v>0</v>
      </c>
      <c r="V4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3" s="14">
        <f>IF(LEN(Table1[[#This Row],[Cost Centre]])&gt;0,IF(TYPE(VLOOKUP(Table1[[#This Row],[Cost Centre]],$DA:$DA,1,FALSE))=16,1,0),0)</f>
        <v>0</v>
      </c>
      <c r="X483" s="14">
        <f>Table1[[#This Row],[Payments]]-Table1[[#This Row],[Receipts]]</f>
        <v>0</v>
      </c>
      <c r="Y483" s="14"/>
      <c r="Z483" s="14"/>
      <c r="AA483" s="14"/>
      <c r="AB483" s="13"/>
      <c r="AC483" s="39"/>
      <c r="AD483" s="39"/>
      <c r="AE483" s="39"/>
      <c r="AF483" s="39"/>
      <c r="AG483" s="42"/>
      <c r="AH4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3" t="str">
        <f>IF(Table1[[#This Row],[Date]]="","",TEXT(Table1[[#This Row],[Date]],"yyyymmdd"))</f>
        <v/>
      </c>
      <c r="AJ483" t="str">
        <f>Table1[[#This Row],[Date2]]</f>
        <v/>
      </c>
      <c r="AK483" t="str">
        <f>IF(Table1[[#This Row],[Date]]="","",Table1[[#This Row],[Voucher Type]])</f>
        <v/>
      </c>
      <c r="AL483" t="str">
        <f>IF(Table1[[#This Row],[Date]]="","",Table1[[#This Row],[Voucher No]])</f>
        <v/>
      </c>
      <c r="AM483" t="str">
        <f>IF(Table1[[#This Row],[Date]]="","",Table1[[#This Row],[Narration]])</f>
        <v/>
      </c>
      <c r="AN483" t="str">
        <f>IF(Table1[[#This Row],[Date]]="","","tallytools-voucherentry-adhjadhh-"&amp;$AH$1&amp;ROW())</f>
        <v/>
      </c>
      <c r="AO483" t="str">
        <f>IF(Table1[[#This Row],[Date]]="","",$AH$1)</f>
        <v/>
      </c>
      <c r="AP483"/>
      <c r="AQ483" t="str">
        <f>IF(Table1[[#This Row],[Date]]="","","No")</f>
        <v/>
      </c>
      <c r="AR483" t="str">
        <f>IF(Table1[[#This Row],[Date]]="","",IF(Table1[[#This Row],[Net Amt]]&lt;0,"No","Yes"))</f>
        <v/>
      </c>
      <c r="AS483" t="str">
        <f>IF(Table1[[#This Row],[Date]]="","",Table1[[#This Row],[Second Ledger]])</f>
        <v/>
      </c>
      <c r="AT483" t="str">
        <f>IF(Table1[[#This Row],[Date]]="","",IF(Table1[[#This Row],[DP-1]]="Yes",-(Table1[[#This Row],[Payments]]+Table1[[#This Row],[Receipts]]),Table1[[#This Row],[Payments]]+Table1[[#This Row],[Receipts]]))</f>
        <v/>
      </c>
      <c r="AU483"/>
      <c r="AV483" t="str">
        <f>IF(Table1[[#This Row],[Bill Ref No]]="","",Table1[[#This Row],[Bill Ref No]])</f>
        <v/>
      </c>
      <c r="AW483" t="str">
        <f>IF(Table1[[#This Row],[Bill ref name]]="","","New Ref")</f>
        <v/>
      </c>
      <c r="AX483" t="str">
        <f>IF(Table1[[#This Row],[Bill ref name]]="","",Table1[[#This Row],[Amount-1]])</f>
        <v/>
      </c>
      <c r="AY483"/>
      <c r="AZ483"/>
      <c r="BA483" t="str">
        <f>IF(Table1[[#This Row],[Cost Centre]]="","","Primary Cost Category")</f>
        <v/>
      </c>
      <c r="BB483" t="str">
        <f>IF(Table1[[#This Row],[Cost Centre]]="","",Table1[[#This Row],[DP-1]])</f>
        <v/>
      </c>
      <c r="BC483"/>
      <c r="BD483" t="str">
        <f>IF(Table1[[#This Row],[Cost Centre]]="","",Table1[[#This Row],[Cost Centre]])</f>
        <v/>
      </c>
      <c r="BE483" t="str">
        <f>IF(Table1[[#This Row],[Cost Centre]]="","",Table1[[#This Row],[Amount-1]])</f>
        <v/>
      </c>
      <c r="BF483"/>
      <c r="BG483"/>
      <c r="BH483"/>
      <c r="BI483"/>
      <c r="BJ483" t="str">
        <f>IF(Table1[[#This Row],[Date]]="","","No")</f>
        <v/>
      </c>
      <c r="BK483" t="str">
        <f>IF(Table1[[#This Row],[Date]]="","",IF(Table1[[#This Row],[Net Amt]]&lt;0,"Yes","No"))</f>
        <v/>
      </c>
      <c r="BL483" t="str">
        <f>IF(Table1[[#This Row],[Date]]="","",$C$3)</f>
        <v/>
      </c>
      <c r="BM483" t="str">
        <f>IF(Table1[[#This Row],[Date]]="","",-Table1[[#This Row],[Amount-1]])</f>
        <v/>
      </c>
      <c r="BO483" t="str">
        <f>IF(Table1[[#This Row],[Transaction Type]]="","",Table1[[#This Row],[Transaction Type]])</f>
        <v/>
      </c>
      <c r="BP483" t="str">
        <f>IF(Table1[[#This Row],[Instrument No.]]="","",Table1[[#This Row],[Instrument No.]])</f>
        <v/>
      </c>
      <c r="BQ483" t="str">
        <f>IF(Table1[[#This Row],[Instrument No.]]="","",Table1[[#This Row],[Amount-2]])</f>
        <v/>
      </c>
      <c r="BR483" t="str">
        <f>IF(Table1[[#This Row],[Instrument date]]="","",TEXT(Table1[[#This Row],[Instrument date]],"yyyymmdd"))</f>
        <v/>
      </c>
      <c r="BU483" s="48"/>
      <c r="BV483" s="48"/>
    </row>
    <row r="484" spans="1:74">
      <c r="A484" s="16">
        <f t="shared" si="7"/>
        <v>479</v>
      </c>
      <c r="B484" s="17"/>
      <c r="C484" s="57"/>
      <c r="D484" s="61"/>
      <c r="E484" s="61"/>
      <c r="F484" s="57"/>
      <c r="G484" s="18"/>
      <c r="H4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4" s="18"/>
      <c r="J484" s="18"/>
      <c r="K484" s="18"/>
      <c r="L484" s="18"/>
      <c r="M484" s="18"/>
      <c r="N484" s="51"/>
      <c r="O484" s="14">
        <f>IF(Table1[[#This Row],[Date]]="",COUNTA(B485:$B$1005),0)</f>
        <v>0</v>
      </c>
      <c r="P484" s="14">
        <f>IF(COUNTA(Table1[[#This Row],[Payments]:[Receipts]])=0,0,(IF(COUNTA(Table1[[#This Row],[Payments]:[Receipts]])&gt;1,1,0)))</f>
        <v>0</v>
      </c>
      <c r="Q484" s="14">
        <f>IF(Table1[[#This Row],[Date]]="",0,IF(AND(Table1[[#This Row],[Date]]&gt;=$Q$2,Table1[[#This Row],[Date]]&lt;=$Q$3),0,1))</f>
        <v>0</v>
      </c>
      <c r="R484" s="14">
        <f>IF(Table1[[#This Row],[Payments]]="",0,IF(ISNUMBER(Table1[[#This Row],[Payments]]),0,1))</f>
        <v>0</v>
      </c>
      <c r="S484" s="14">
        <f>IF(Table1[[#This Row],[Receipts]]="",0,IF(ISNUMBER(Table1[[#This Row],[Receipts]]),0,1))</f>
        <v>0</v>
      </c>
      <c r="T484" s="14">
        <f>IF(LEN(Table1[[#This Row],[Second Ledger]])&gt;0,IF(TYPE(VLOOKUP(Table1[[#This Row],[Second Ledger]],$CZ:$CZ,1,FALSE))=16,1,0),0)</f>
        <v>0</v>
      </c>
      <c r="U484" s="14">
        <f>IF(Table1[[#This Row],[Date]]="",0,IF(Table1[[#This Row],[Voucher Type]]&gt;0,IF(TYPE(VLOOKUP(Table1[[#This Row],[Voucher Type]],Table1[[#All],[Voucher Type Master]],1,FALSE))=16,1,0),0))</f>
        <v>0</v>
      </c>
      <c r="V4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4" s="14">
        <f>IF(LEN(Table1[[#This Row],[Cost Centre]])&gt;0,IF(TYPE(VLOOKUP(Table1[[#This Row],[Cost Centre]],$DA:$DA,1,FALSE))=16,1,0),0)</f>
        <v>0</v>
      </c>
      <c r="X484" s="14">
        <f>Table1[[#This Row],[Payments]]-Table1[[#This Row],[Receipts]]</f>
        <v>0</v>
      </c>
      <c r="Y484" s="14"/>
      <c r="Z484" s="14"/>
      <c r="AA484" s="14"/>
      <c r="AB484" s="13"/>
      <c r="AC484" s="39"/>
      <c r="AD484" s="39"/>
      <c r="AE484" s="39"/>
      <c r="AF484" s="39"/>
      <c r="AG484" s="42"/>
      <c r="AH4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4" t="str">
        <f>IF(Table1[[#This Row],[Date]]="","",TEXT(Table1[[#This Row],[Date]],"yyyymmdd"))</f>
        <v/>
      </c>
      <c r="AJ484" t="str">
        <f>Table1[[#This Row],[Date2]]</f>
        <v/>
      </c>
      <c r="AK484" t="str">
        <f>IF(Table1[[#This Row],[Date]]="","",Table1[[#This Row],[Voucher Type]])</f>
        <v/>
      </c>
      <c r="AL484" t="str">
        <f>IF(Table1[[#This Row],[Date]]="","",Table1[[#This Row],[Voucher No]])</f>
        <v/>
      </c>
      <c r="AM484" t="str">
        <f>IF(Table1[[#This Row],[Date]]="","",Table1[[#This Row],[Narration]])</f>
        <v/>
      </c>
      <c r="AN484" t="str">
        <f>IF(Table1[[#This Row],[Date]]="","","tallytools-voucherentry-adhjadhh-"&amp;$AH$1&amp;ROW())</f>
        <v/>
      </c>
      <c r="AO484" t="str">
        <f>IF(Table1[[#This Row],[Date]]="","",$AH$1)</f>
        <v/>
      </c>
      <c r="AP484"/>
      <c r="AQ484" t="str">
        <f>IF(Table1[[#This Row],[Date]]="","","No")</f>
        <v/>
      </c>
      <c r="AR484" t="str">
        <f>IF(Table1[[#This Row],[Date]]="","",IF(Table1[[#This Row],[Net Amt]]&lt;0,"No","Yes"))</f>
        <v/>
      </c>
      <c r="AS484" t="str">
        <f>IF(Table1[[#This Row],[Date]]="","",Table1[[#This Row],[Second Ledger]])</f>
        <v/>
      </c>
      <c r="AT484" t="str">
        <f>IF(Table1[[#This Row],[Date]]="","",IF(Table1[[#This Row],[DP-1]]="Yes",-(Table1[[#This Row],[Payments]]+Table1[[#This Row],[Receipts]]),Table1[[#This Row],[Payments]]+Table1[[#This Row],[Receipts]]))</f>
        <v/>
      </c>
      <c r="AU484"/>
      <c r="AV484" t="str">
        <f>IF(Table1[[#This Row],[Bill Ref No]]="","",Table1[[#This Row],[Bill Ref No]])</f>
        <v/>
      </c>
      <c r="AW484" t="str">
        <f>IF(Table1[[#This Row],[Bill ref name]]="","","New Ref")</f>
        <v/>
      </c>
      <c r="AX484" t="str">
        <f>IF(Table1[[#This Row],[Bill ref name]]="","",Table1[[#This Row],[Amount-1]])</f>
        <v/>
      </c>
      <c r="AY484"/>
      <c r="AZ484"/>
      <c r="BA484" t="str">
        <f>IF(Table1[[#This Row],[Cost Centre]]="","","Primary Cost Category")</f>
        <v/>
      </c>
      <c r="BB484" t="str">
        <f>IF(Table1[[#This Row],[Cost Centre]]="","",Table1[[#This Row],[DP-1]])</f>
        <v/>
      </c>
      <c r="BC484"/>
      <c r="BD484" t="str">
        <f>IF(Table1[[#This Row],[Cost Centre]]="","",Table1[[#This Row],[Cost Centre]])</f>
        <v/>
      </c>
      <c r="BE484" t="str">
        <f>IF(Table1[[#This Row],[Cost Centre]]="","",Table1[[#This Row],[Amount-1]])</f>
        <v/>
      </c>
      <c r="BF484"/>
      <c r="BG484"/>
      <c r="BH484"/>
      <c r="BI484"/>
      <c r="BJ484" t="str">
        <f>IF(Table1[[#This Row],[Date]]="","","No")</f>
        <v/>
      </c>
      <c r="BK484" t="str">
        <f>IF(Table1[[#This Row],[Date]]="","",IF(Table1[[#This Row],[Net Amt]]&lt;0,"Yes","No"))</f>
        <v/>
      </c>
      <c r="BL484" t="str">
        <f>IF(Table1[[#This Row],[Date]]="","",$C$3)</f>
        <v/>
      </c>
      <c r="BM484" t="str">
        <f>IF(Table1[[#This Row],[Date]]="","",-Table1[[#This Row],[Amount-1]])</f>
        <v/>
      </c>
      <c r="BO484" t="str">
        <f>IF(Table1[[#This Row],[Transaction Type]]="","",Table1[[#This Row],[Transaction Type]])</f>
        <v/>
      </c>
      <c r="BP484" t="str">
        <f>IF(Table1[[#This Row],[Instrument No.]]="","",Table1[[#This Row],[Instrument No.]])</f>
        <v/>
      </c>
      <c r="BQ484" t="str">
        <f>IF(Table1[[#This Row],[Instrument No.]]="","",Table1[[#This Row],[Amount-2]])</f>
        <v/>
      </c>
      <c r="BR484" t="str">
        <f>IF(Table1[[#This Row],[Instrument date]]="","",TEXT(Table1[[#This Row],[Instrument date]],"yyyymmdd"))</f>
        <v/>
      </c>
      <c r="BU484" s="48"/>
      <c r="BV484" s="48"/>
    </row>
    <row r="485" spans="1:74">
      <c r="A485" s="16">
        <f t="shared" si="7"/>
        <v>480</v>
      </c>
      <c r="B485" s="17"/>
      <c r="C485" s="57"/>
      <c r="D485" s="61"/>
      <c r="E485" s="61"/>
      <c r="F485" s="57"/>
      <c r="G485" s="18"/>
      <c r="H4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5" s="18"/>
      <c r="J485" s="18"/>
      <c r="K485" s="18"/>
      <c r="L485" s="18"/>
      <c r="M485" s="18"/>
      <c r="N485" s="51"/>
      <c r="O485" s="14">
        <f>IF(Table1[[#This Row],[Date]]="",COUNTA(B486:$B$1005),0)</f>
        <v>0</v>
      </c>
      <c r="P485" s="14">
        <f>IF(COUNTA(Table1[[#This Row],[Payments]:[Receipts]])=0,0,(IF(COUNTA(Table1[[#This Row],[Payments]:[Receipts]])&gt;1,1,0)))</f>
        <v>0</v>
      </c>
      <c r="Q485" s="14">
        <f>IF(Table1[[#This Row],[Date]]="",0,IF(AND(Table1[[#This Row],[Date]]&gt;=$Q$2,Table1[[#This Row],[Date]]&lt;=$Q$3),0,1))</f>
        <v>0</v>
      </c>
      <c r="R485" s="14">
        <f>IF(Table1[[#This Row],[Payments]]="",0,IF(ISNUMBER(Table1[[#This Row],[Payments]]),0,1))</f>
        <v>0</v>
      </c>
      <c r="S485" s="14">
        <f>IF(Table1[[#This Row],[Receipts]]="",0,IF(ISNUMBER(Table1[[#This Row],[Receipts]]),0,1))</f>
        <v>0</v>
      </c>
      <c r="T485" s="14">
        <f>IF(LEN(Table1[[#This Row],[Second Ledger]])&gt;0,IF(TYPE(VLOOKUP(Table1[[#This Row],[Second Ledger]],$CZ:$CZ,1,FALSE))=16,1,0),0)</f>
        <v>0</v>
      </c>
      <c r="U485" s="14">
        <f>IF(Table1[[#This Row],[Date]]="",0,IF(Table1[[#This Row],[Voucher Type]]&gt;0,IF(TYPE(VLOOKUP(Table1[[#This Row],[Voucher Type]],Table1[[#All],[Voucher Type Master]],1,FALSE))=16,1,0),0))</f>
        <v>0</v>
      </c>
      <c r="V4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5" s="14">
        <f>IF(LEN(Table1[[#This Row],[Cost Centre]])&gt;0,IF(TYPE(VLOOKUP(Table1[[#This Row],[Cost Centre]],$DA:$DA,1,FALSE))=16,1,0),0)</f>
        <v>0</v>
      </c>
      <c r="X485" s="14">
        <f>Table1[[#This Row],[Payments]]-Table1[[#This Row],[Receipts]]</f>
        <v>0</v>
      </c>
      <c r="Y485" s="14"/>
      <c r="Z485" s="14"/>
      <c r="AA485" s="14"/>
      <c r="AB485" s="13"/>
      <c r="AC485" s="39"/>
      <c r="AD485" s="39"/>
      <c r="AE485" s="39"/>
      <c r="AF485" s="39"/>
      <c r="AG485" s="42"/>
      <c r="AH4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5" t="str">
        <f>IF(Table1[[#This Row],[Date]]="","",TEXT(Table1[[#This Row],[Date]],"yyyymmdd"))</f>
        <v/>
      </c>
      <c r="AJ485" t="str">
        <f>Table1[[#This Row],[Date2]]</f>
        <v/>
      </c>
      <c r="AK485" t="str">
        <f>IF(Table1[[#This Row],[Date]]="","",Table1[[#This Row],[Voucher Type]])</f>
        <v/>
      </c>
      <c r="AL485" t="str">
        <f>IF(Table1[[#This Row],[Date]]="","",Table1[[#This Row],[Voucher No]])</f>
        <v/>
      </c>
      <c r="AM485" t="str">
        <f>IF(Table1[[#This Row],[Date]]="","",Table1[[#This Row],[Narration]])</f>
        <v/>
      </c>
      <c r="AN485" t="str">
        <f>IF(Table1[[#This Row],[Date]]="","","tallytools-voucherentry-adhjadhh-"&amp;$AH$1&amp;ROW())</f>
        <v/>
      </c>
      <c r="AO485" t="str">
        <f>IF(Table1[[#This Row],[Date]]="","",$AH$1)</f>
        <v/>
      </c>
      <c r="AP485"/>
      <c r="AQ485" t="str">
        <f>IF(Table1[[#This Row],[Date]]="","","No")</f>
        <v/>
      </c>
      <c r="AR485" t="str">
        <f>IF(Table1[[#This Row],[Date]]="","",IF(Table1[[#This Row],[Net Amt]]&lt;0,"No","Yes"))</f>
        <v/>
      </c>
      <c r="AS485" t="str">
        <f>IF(Table1[[#This Row],[Date]]="","",Table1[[#This Row],[Second Ledger]])</f>
        <v/>
      </c>
      <c r="AT485" t="str">
        <f>IF(Table1[[#This Row],[Date]]="","",IF(Table1[[#This Row],[DP-1]]="Yes",-(Table1[[#This Row],[Payments]]+Table1[[#This Row],[Receipts]]),Table1[[#This Row],[Payments]]+Table1[[#This Row],[Receipts]]))</f>
        <v/>
      </c>
      <c r="AU485"/>
      <c r="AV485" t="str">
        <f>IF(Table1[[#This Row],[Bill Ref No]]="","",Table1[[#This Row],[Bill Ref No]])</f>
        <v/>
      </c>
      <c r="AW485" t="str">
        <f>IF(Table1[[#This Row],[Bill ref name]]="","","New Ref")</f>
        <v/>
      </c>
      <c r="AX485" t="str">
        <f>IF(Table1[[#This Row],[Bill ref name]]="","",Table1[[#This Row],[Amount-1]])</f>
        <v/>
      </c>
      <c r="AY485"/>
      <c r="AZ485"/>
      <c r="BA485" t="str">
        <f>IF(Table1[[#This Row],[Cost Centre]]="","","Primary Cost Category")</f>
        <v/>
      </c>
      <c r="BB485" t="str">
        <f>IF(Table1[[#This Row],[Cost Centre]]="","",Table1[[#This Row],[DP-1]])</f>
        <v/>
      </c>
      <c r="BC485"/>
      <c r="BD485" t="str">
        <f>IF(Table1[[#This Row],[Cost Centre]]="","",Table1[[#This Row],[Cost Centre]])</f>
        <v/>
      </c>
      <c r="BE485" t="str">
        <f>IF(Table1[[#This Row],[Cost Centre]]="","",Table1[[#This Row],[Amount-1]])</f>
        <v/>
      </c>
      <c r="BF485"/>
      <c r="BG485"/>
      <c r="BH485"/>
      <c r="BI485"/>
      <c r="BJ485" t="str">
        <f>IF(Table1[[#This Row],[Date]]="","","No")</f>
        <v/>
      </c>
      <c r="BK485" t="str">
        <f>IF(Table1[[#This Row],[Date]]="","",IF(Table1[[#This Row],[Net Amt]]&lt;0,"Yes","No"))</f>
        <v/>
      </c>
      <c r="BL485" t="str">
        <f>IF(Table1[[#This Row],[Date]]="","",$C$3)</f>
        <v/>
      </c>
      <c r="BM485" t="str">
        <f>IF(Table1[[#This Row],[Date]]="","",-Table1[[#This Row],[Amount-1]])</f>
        <v/>
      </c>
      <c r="BO485" t="str">
        <f>IF(Table1[[#This Row],[Transaction Type]]="","",Table1[[#This Row],[Transaction Type]])</f>
        <v/>
      </c>
      <c r="BP485" t="str">
        <f>IF(Table1[[#This Row],[Instrument No.]]="","",Table1[[#This Row],[Instrument No.]])</f>
        <v/>
      </c>
      <c r="BQ485" t="str">
        <f>IF(Table1[[#This Row],[Instrument No.]]="","",Table1[[#This Row],[Amount-2]])</f>
        <v/>
      </c>
      <c r="BR485" t="str">
        <f>IF(Table1[[#This Row],[Instrument date]]="","",TEXT(Table1[[#This Row],[Instrument date]],"yyyymmdd"))</f>
        <v/>
      </c>
      <c r="BU485" s="48"/>
      <c r="BV485" s="48"/>
    </row>
    <row r="486" spans="1:74">
      <c r="A486" s="16">
        <f t="shared" si="7"/>
        <v>481</v>
      </c>
      <c r="B486" s="17"/>
      <c r="C486" s="57"/>
      <c r="D486" s="61"/>
      <c r="E486" s="61"/>
      <c r="F486" s="57"/>
      <c r="G486" s="18"/>
      <c r="H4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6" s="18"/>
      <c r="J486" s="18"/>
      <c r="K486" s="18"/>
      <c r="L486" s="18"/>
      <c r="M486" s="18"/>
      <c r="N486" s="51"/>
      <c r="O486" s="14">
        <f>IF(Table1[[#This Row],[Date]]="",COUNTA(B487:$B$1005),0)</f>
        <v>0</v>
      </c>
      <c r="P486" s="14">
        <f>IF(COUNTA(Table1[[#This Row],[Payments]:[Receipts]])=0,0,(IF(COUNTA(Table1[[#This Row],[Payments]:[Receipts]])&gt;1,1,0)))</f>
        <v>0</v>
      </c>
      <c r="Q486" s="14">
        <f>IF(Table1[[#This Row],[Date]]="",0,IF(AND(Table1[[#This Row],[Date]]&gt;=$Q$2,Table1[[#This Row],[Date]]&lt;=$Q$3),0,1))</f>
        <v>0</v>
      </c>
      <c r="R486" s="14">
        <f>IF(Table1[[#This Row],[Payments]]="",0,IF(ISNUMBER(Table1[[#This Row],[Payments]]),0,1))</f>
        <v>0</v>
      </c>
      <c r="S486" s="14">
        <f>IF(Table1[[#This Row],[Receipts]]="",0,IF(ISNUMBER(Table1[[#This Row],[Receipts]]),0,1))</f>
        <v>0</v>
      </c>
      <c r="T486" s="14">
        <f>IF(LEN(Table1[[#This Row],[Second Ledger]])&gt;0,IF(TYPE(VLOOKUP(Table1[[#This Row],[Second Ledger]],$CZ:$CZ,1,FALSE))=16,1,0),0)</f>
        <v>0</v>
      </c>
      <c r="U486" s="14">
        <f>IF(Table1[[#This Row],[Date]]="",0,IF(Table1[[#This Row],[Voucher Type]]&gt;0,IF(TYPE(VLOOKUP(Table1[[#This Row],[Voucher Type]],Table1[[#All],[Voucher Type Master]],1,FALSE))=16,1,0),0))</f>
        <v>0</v>
      </c>
      <c r="V4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6" s="14">
        <f>IF(LEN(Table1[[#This Row],[Cost Centre]])&gt;0,IF(TYPE(VLOOKUP(Table1[[#This Row],[Cost Centre]],$DA:$DA,1,FALSE))=16,1,0),0)</f>
        <v>0</v>
      </c>
      <c r="X486" s="14">
        <f>Table1[[#This Row],[Payments]]-Table1[[#This Row],[Receipts]]</f>
        <v>0</v>
      </c>
      <c r="Y486" s="14"/>
      <c r="Z486" s="14"/>
      <c r="AA486" s="14"/>
      <c r="AB486" s="13"/>
      <c r="AC486" s="39"/>
      <c r="AD486" s="39"/>
      <c r="AE486" s="39"/>
      <c r="AF486" s="39"/>
      <c r="AG486" s="42"/>
      <c r="AH4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6" t="str">
        <f>IF(Table1[[#This Row],[Date]]="","",TEXT(Table1[[#This Row],[Date]],"yyyymmdd"))</f>
        <v/>
      </c>
      <c r="AJ486" t="str">
        <f>Table1[[#This Row],[Date2]]</f>
        <v/>
      </c>
      <c r="AK486" t="str">
        <f>IF(Table1[[#This Row],[Date]]="","",Table1[[#This Row],[Voucher Type]])</f>
        <v/>
      </c>
      <c r="AL486" t="str">
        <f>IF(Table1[[#This Row],[Date]]="","",Table1[[#This Row],[Voucher No]])</f>
        <v/>
      </c>
      <c r="AM486" t="str">
        <f>IF(Table1[[#This Row],[Date]]="","",Table1[[#This Row],[Narration]])</f>
        <v/>
      </c>
      <c r="AN486" t="str">
        <f>IF(Table1[[#This Row],[Date]]="","","tallytools-voucherentry-adhjadhh-"&amp;$AH$1&amp;ROW())</f>
        <v/>
      </c>
      <c r="AO486" t="str">
        <f>IF(Table1[[#This Row],[Date]]="","",$AH$1)</f>
        <v/>
      </c>
      <c r="AP486"/>
      <c r="AQ486" t="str">
        <f>IF(Table1[[#This Row],[Date]]="","","No")</f>
        <v/>
      </c>
      <c r="AR486" t="str">
        <f>IF(Table1[[#This Row],[Date]]="","",IF(Table1[[#This Row],[Net Amt]]&lt;0,"No","Yes"))</f>
        <v/>
      </c>
      <c r="AS486" t="str">
        <f>IF(Table1[[#This Row],[Date]]="","",Table1[[#This Row],[Second Ledger]])</f>
        <v/>
      </c>
      <c r="AT486" t="str">
        <f>IF(Table1[[#This Row],[Date]]="","",IF(Table1[[#This Row],[DP-1]]="Yes",-(Table1[[#This Row],[Payments]]+Table1[[#This Row],[Receipts]]),Table1[[#This Row],[Payments]]+Table1[[#This Row],[Receipts]]))</f>
        <v/>
      </c>
      <c r="AU486"/>
      <c r="AV486" t="str">
        <f>IF(Table1[[#This Row],[Bill Ref No]]="","",Table1[[#This Row],[Bill Ref No]])</f>
        <v/>
      </c>
      <c r="AW486" t="str">
        <f>IF(Table1[[#This Row],[Bill ref name]]="","","New Ref")</f>
        <v/>
      </c>
      <c r="AX486" t="str">
        <f>IF(Table1[[#This Row],[Bill ref name]]="","",Table1[[#This Row],[Amount-1]])</f>
        <v/>
      </c>
      <c r="AY486"/>
      <c r="AZ486"/>
      <c r="BA486" t="str">
        <f>IF(Table1[[#This Row],[Cost Centre]]="","","Primary Cost Category")</f>
        <v/>
      </c>
      <c r="BB486" t="str">
        <f>IF(Table1[[#This Row],[Cost Centre]]="","",Table1[[#This Row],[DP-1]])</f>
        <v/>
      </c>
      <c r="BC486"/>
      <c r="BD486" t="str">
        <f>IF(Table1[[#This Row],[Cost Centre]]="","",Table1[[#This Row],[Cost Centre]])</f>
        <v/>
      </c>
      <c r="BE486" t="str">
        <f>IF(Table1[[#This Row],[Cost Centre]]="","",Table1[[#This Row],[Amount-1]])</f>
        <v/>
      </c>
      <c r="BF486"/>
      <c r="BG486"/>
      <c r="BH486"/>
      <c r="BI486"/>
      <c r="BJ486" t="str">
        <f>IF(Table1[[#This Row],[Date]]="","","No")</f>
        <v/>
      </c>
      <c r="BK486" t="str">
        <f>IF(Table1[[#This Row],[Date]]="","",IF(Table1[[#This Row],[Net Amt]]&lt;0,"Yes","No"))</f>
        <v/>
      </c>
      <c r="BL486" t="str">
        <f>IF(Table1[[#This Row],[Date]]="","",$C$3)</f>
        <v/>
      </c>
      <c r="BM486" t="str">
        <f>IF(Table1[[#This Row],[Date]]="","",-Table1[[#This Row],[Amount-1]])</f>
        <v/>
      </c>
      <c r="BO486" t="str">
        <f>IF(Table1[[#This Row],[Transaction Type]]="","",Table1[[#This Row],[Transaction Type]])</f>
        <v/>
      </c>
      <c r="BP486" t="str">
        <f>IF(Table1[[#This Row],[Instrument No.]]="","",Table1[[#This Row],[Instrument No.]])</f>
        <v/>
      </c>
      <c r="BQ486" t="str">
        <f>IF(Table1[[#This Row],[Instrument No.]]="","",Table1[[#This Row],[Amount-2]])</f>
        <v/>
      </c>
      <c r="BR486" t="str">
        <f>IF(Table1[[#This Row],[Instrument date]]="","",TEXT(Table1[[#This Row],[Instrument date]],"yyyymmdd"))</f>
        <v/>
      </c>
      <c r="BU486" s="48"/>
      <c r="BV486" s="48"/>
    </row>
    <row r="487" spans="1:74">
      <c r="A487" s="16">
        <f t="shared" si="7"/>
        <v>482</v>
      </c>
      <c r="B487" s="17"/>
      <c r="C487" s="57"/>
      <c r="D487" s="61"/>
      <c r="E487" s="61"/>
      <c r="F487" s="57"/>
      <c r="G487" s="18"/>
      <c r="H4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7" s="18"/>
      <c r="J487" s="18"/>
      <c r="K487" s="18"/>
      <c r="L487" s="18"/>
      <c r="M487" s="18"/>
      <c r="N487" s="51"/>
      <c r="O487" s="14">
        <f>IF(Table1[[#This Row],[Date]]="",COUNTA(B488:$B$1005),0)</f>
        <v>0</v>
      </c>
      <c r="P487" s="14">
        <f>IF(COUNTA(Table1[[#This Row],[Payments]:[Receipts]])=0,0,(IF(COUNTA(Table1[[#This Row],[Payments]:[Receipts]])&gt;1,1,0)))</f>
        <v>0</v>
      </c>
      <c r="Q487" s="14">
        <f>IF(Table1[[#This Row],[Date]]="",0,IF(AND(Table1[[#This Row],[Date]]&gt;=$Q$2,Table1[[#This Row],[Date]]&lt;=$Q$3),0,1))</f>
        <v>0</v>
      </c>
      <c r="R487" s="14">
        <f>IF(Table1[[#This Row],[Payments]]="",0,IF(ISNUMBER(Table1[[#This Row],[Payments]]),0,1))</f>
        <v>0</v>
      </c>
      <c r="S487" s="14">
        <f>IF(Table1[[#This Row],[Receipts]]="",0,IF(ISNUMBER(Table1[[#This Row],[Receipts]]),0,1))</f>
        <v>0</v>
      </c>
      <c r="T487" s="14">
        <f>IF(LEN(Table1[[#This Row],[Second Ledger]])&gt;0,IF(TYPE(VLOOKUP(Table1[[#This Row],[Second Ledger]],$CZ:$CZ,1,FALSE))=16,1,0),0)</f>
        <v>0</v>
      </c>
      <c r="U487" s="14">
        <f>IF(Table1[[#This Row],[Date]]="",0,IF(Table1[[#This Row],[Voucher Type]]&gt;0,IF(TYPE(VLOOKUP(Table1[[#This Row],[Voucher Type]],Table1[[#All],[Voucher Type Master]],1,FALSE))=16,1,0),0))</f>
        <v>0</v>
      </c>
      <c r="V4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7" s="14">
        <f>IF(LEN(Table1[[#This Row],[Cost Centre]])&gt;0,IF(TYPE(VLOOKUP(Table1[[#This Row],[Cost Centre]],$DA:$DA,1,FALSE))=16,1,0),0)</f>
        <v>0</v>
      </c>
      <c r="X487" s="14">
        <f>Table1[[#This Row],[Payments]]-Table1[[#This Row],[Receipts]]</f>
        <v>0</v>
      </c>
      <c r="Y487" s="14"/>
      <c r="Z487" s="14"/>
      <c r="AA487" s="14"/>
      <c r="AB487" s="13"/>
      <c r="AC487" s="39"/>
      <c r="AD487" s="39"/>
      <c r="AE487" s="39"/>
      <c r="AF487" s="39"/>
      <c r="AG487" s="42"/>
      <c r="AH4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7" t="str">
        <f>IF(Table1[[#This Row],[Date]]="","",TEXT(Table1[[#This Row],[Date]],"yyyymmdd"))</f>
        <v/>
      </c>
      <c r="AJ487" t="str">
        <f>Table1[[#This Row],[Date2]]</f>
        <v/>
      </c>
      <c r="AK487" t="str">
        <f>IF(Table1[[#This Row],[Date]]="","",Table1[[#This Row],[Voucher Type]])</f>
        <v/>
      </c>
      <c r="AL487" t="str">
        <f>IF(Table1[[#This Row],[Date]]="","",Table1[[#This Row],[Voucher No]])</f>
        <v/>
      </c>
      <c r="AM487" t="str">
        <f>IF(Table1[[#This Row],[Date]]="","",Table1[[#This Row],[Narration]])</f>
        <v/>
      </c>
      <c r="AN487" t="str">
        <f>IF(Table1[[#This Row],[Date]]="","","tallytools-voucherentry-adhjadhh-"&amp;$AH$1&amp;ROW())</f>
        <v/>
      </c>
      <c r="AO487" t="str">
        <f>IF(Table1[[#This Row],[Date]]="","",$AH$1)</f>
        <v/>
      </c>
      <c r="AP487"/>
      <c r="AQ487" t="str">
        <f>IF(Table1[[#This Row],[Date]]="","","No")</f>
        <v/>
      </c>
      <c r="AR487" t="str">
        <f>IF(Table1[[#This Row],[Date]]="","",IF(Table1[[#This Row],[Net Amt]]&lt;0,"No","Yes"))</f>
        <v/>
      </c>
      <c r="AS487" t="str">
        <f>IF(Table1[[#This Row],[Date]]="","",Table1[[#This Row],[Second Ledger]])</f>
        <v/>
      </c>
      <c r="AT487" t="str">
        <f>IF(Table1[[#This Row],[Date]]="","",IF(Table1[[#This Row],[DP-1]]="Yes",-(Table1[[#This Row],[Payments]]+Table1[[#This Row],[Receipts]]),Table1[[#This Row],[Payments]]+Table1[[#This Row],[Receipts]]))</f>
        <v/>
      </c>
      <c r="AU487"/>
      <c r="AV487" t="str">
        <f>IF(Table1[[#This Row],[Bill Ref No]]="","",Table1[[#This Row],[Bill Ref No]])</f>
        <v/>
      </c>
      <c r="AW487" t="str">
        <f>IF(Table1[[#This Row],[Bill ref name]]="","","New Ref")</f>
        <v/>
      </c>
      <c r="AX487" t="str">
        <f>IF(Table1[[#This Row],[Bill ref name]]="","",Table1[[#This Row],[Amount-1]])</f>
        <v/>
      </c>
      <c r="AY487"/>
      <c r="AZ487"/>
      <c r="BA487" t="str">
        <f>IF(Table1[[#This Row],[Cost Centre]]="","","Primary Cost Category")</f>
        <v/>
      </c>
      <c r="BB487" t="str">
        <f>IF(Table1[[#This Row],[Cost Centre]]="","",Table1[[#This Row],[DP-1]])</f>
        <v/>
      </c>
      <c r="BC487"/>
      <c r="BD487" t="str">
        <f>IF(Table1[[#This Row],[Cost Centre]]="","",Table1[[#This Row],[Cost Centre]])</f>
        <v/>
      </c>
      <c r="BE487" t="str">
        <f>IF(Table1[[#This Row],[Cost Centre]]="","",Table1[[#This Row],[Amount-1]])</f>
        <v/>
      </c>
      <c r="BF487"/>
      <c r="BG487"/>
      <c r="BH487"/>
      <c r="BI487"/>
      <c r="BJ487" t="str">
        <f>IF(Table1[[#This Row],[Date]]="","","No")</f>
        <v/>
      </c>
      <c r="BK487" t="str">
        <f>IF(Table1[[#This Row],[Date]]="","",IF(Table1[[#This Row],[Net Amt]]&lt;0,"Yes","No"))</f>
        <v/>
      </c>
      <c r="BL487" t="str">
        <f>IF(Table1[[#This Row],[Date]]="","",$C$3)</f>
        <v/>
      </c>
      <c r="BM487" t="str">
        <f>IF(Table1[[#This Row],[Date]]="","",-Table1[[#This Row],[Amount-1]])</f>
        <v/>
      </c>
      <c r="BO487" t="str">
        <f>IF(Table1[[#This Row],[Transaction Type]]="","",Table1[[#This Row],[Transaction Type]])</f>
        <v/>
      </c>
      <c r="BP487" t="str">
        <f>IF(Table1[[#This Row],[Instrument No.]]="","",Table1[[#This Row],[Instrument No.]])</f>
        <v/>
      </c>
      <c r="BQ487" t="str">
        <f>IF(Table1[[#This Row],[Instrument No.]]="","",Table1[[#This Row],[Amount-2]])</f>
        <v/>
      </c>
      <c r="BR487" t="str">
        <f>IF(Table1[[#This Row],[Instrument date]]="","",TEXT(Table1[[#This Row],[Instrument date]],"yyyymmdd"))</f>
        <v/>
      </c>
      <c r="BU487" s="48"/>
      <c r="BV487" s="48"/>
    </row>
    <row r="488" spans="1:74">
      <c r="A488" s="16">
        <f t="shared" si="7"/>
        <v>483</v>
      </c>
      <c r="B488" s="17"/>
      <c r="C488" s="57"/>
      <c r="D488" s="61"/>
      <c r="E488" s="61"/>
      <c r="F488" s="57"/>
      <c r="G488" s="18"/>
      <c r="H4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8" s="18"/>
      <c r="J488" s="18"/>
      <c r="K488" s="18"/>
      <c r="L488" s="18"/>
      <c r="M488" s="18"/>
      <c r="N488" s="51"/>
      <c r="O488" s="14">
        <f>IF(Table1[[#This Row],[Date]]="",COUNTA(B489:$B$1005),0)</f>
        <v>0</v>
      </c>
      <c r="P488" s="14">
        <f>IF(COUNTA(Table1[[#This Row],[Payments]:[Receipts]])=0,0,(IF(COUNTA(Table1[[#This Row],[Payments]:[Receipts]])&gt;1,1,0)))</f>
        <v>0</v>
      </c>
      <c r="Q488" s="14">
        <f>IF(Table1[[#This Row],[Date]]="",0,IF(AND(Table1[[#This Row],[Date]]&gt;=$Q$2,Table1[[#This Row],[Date]]&lt;=$Q$3),0,1))</f>
        <v>0</v>
      </c>
      <c r="R488" s="14">
        <f>IF(Table1[[#This Row],[Payments]]="",0,IF(ISNUMBER(Table1[[#This Row],[Payments]]),0,1))</f>
        <v>0</v>
      </c>
      <c r="S488" s="14">
        <f>IF(Table1[[#This Row],[Receipts]]="",0,IF(ISNUMBER(Table1[[#This Row],[Receipts]]),0,1))</f>
        <v>0</v>
      </c>
      <c r="T488" s="14">
        <f>IF(LEN(Table1[[#This Row],[Second Ledger]])&gt;0,IF(TYPE(VLOOKUP(Table1[[#This Row],[Second Ledger]],$CZ:$CZ,1,FALSE))=16,1,0),0)</f>
        <v>0</v>
      </c>
      <c r="U488" s="14">
        <f>IF(Table1[[#This Row],[Date]]="",0,IF(Table1[[#This Row],[Voucher Type]]&gt;0,IF(TYPE(VLOOKUP(Table1[[#This Row],[Voucher Type]],Table1[[#All],[Voucher Type Master]],1,FALSE))=16,1,0),0))</f>
        <v>0</v>
      </c>
      <c r="V4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8" s="14">
        <f>IF(LEN(Table1[[#This Row],[Cost Centre]])&gt;0,IF(TYPE(VLOOKUP(Table1[[#This Row],[Cost Centre]],$DA:$DA,1,FALSE))=16,1,0),0)</f>
        <v>0</v>
      </c>
      <c r="X488" s="14">
        <f>Table1[[#This Row],[Payments]]-Table1[[#This Row],[Receipts]]</f>
        <v>0</v>
      </c>
      <c r="Y488" s="14"/>
      <c r="Z488" s="14"/>
      <c r="AA488" s="14"/>
      <c r="AB488" s="13"/>
      <c r="AC488" s="39"/>
      <c r="AD488" s="39"/>
      <c r="AE488" s="39"/>
      <c r="AF488" s="39"/>
      <c r="AG488" s="42"/>
      <c r="AH4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8" t="str">
        <f>IF(Table1[[#This Row],[Date]]="","",TEXT(Table1[[#This Row],[Date]],"yyyymmdd"))</f>
        <v/>
      </c>
      <c r="AJ488" t="str">
        <f>Table1[[#This Row],[Date2]]</f>
        <v/>
      </c>
      <c r="AK488" t="str">
        <f>IF(Table1[[#This Row],[Date]]="","",Table1[[#This Row],[Voucher Type]])</f>
        <v/>
      </c>
      <c r="AL488" t="str">
        <f>IF(Table1[[#This Row],[Date]]="","",Table1[[#This Row],[Voucher No]])</f>
        <v/>
      </c>
      <c r="AM488" t="str">
        <f>IF(Table1[[#This Row],[Date]]="","",Table1[[#This Row],[Narration]])</f>
        <v/>
      </c>
      <c r="AN488" t="str">
        <f>IF(Table1[[#This Row],[Date]]="","","tallytools-voucherentry-adhjadhh-"&amp;$AH$1&amp;ROW())</f>
        <v/>
      </c>
      <c r="AO488" t="str">
        <f>IF(Table1[[#This Row],[Date]]="","",$AH$1)</f>
        <v/>
      </c>
      <c r="AP488"/>
      <c r="AQ488" t="str">
        <f>IF(Table1[[#This Row],[Date]]="","","No")</f>
        <v/>
      </c>
      <c r="AR488" t="str">
        <f>IF(Table1[[#This Row],[Date]]="","",IF(Table1[[#This Row],[Net Amt]]&lt;0,"No","Yes"))</f>
        <v/>
      </c>
      <c r="AS488" t="str">
        <f>IF(Table1[[#This Row],[Date]]="","",Table1[[#This Row],[Second Ledger]])</f>
        <v/>
      </c>
      <c r="AT488" t="str">
        <f>IF(Table1[[#This Row],[Date]]="","",IF(Table1[[#This Row],[DP-1]]="Yes",-(Table1[[#This Row],[Payments]]+Table1[[#This Row],[Receipts]]),Table1[[#This Row],[Payments]]+Table1[[#This Row],[Receipts]]))</f>
        <v/>
      </c>
      <c r="AU488"/>
      <c r="AV488" t="str">
        <f>IF(Table1[[#This Row],[Bill Ref No]]="","",Table1[[#This Row],[Bill Ref No]])</f>
        <v/>
      </c>
      <c r="AW488" t="str">
        <f>IF(Table1[[#This Row],[Bill ref name]]="","","New Ref")</f>
        <v/>
      </c>
      <c r="AX488" t="str">
        <f>IF(Table1[[#This Row],[Bill ref name]]="","",Table1[[#This Row],[Amount-1]])</f>
        <v/>
      </c>
      <c r="AY488"/>
      <c r="AZ488"/>
      <c r="BA488" t="str">
        <f>IF(Table1[[#This Row],[Cost Centre]]="","","Primary Cost Category")</f>
        <v/>
      </c>
      <c r="BB488" t="str">
        <f>IF(Table1[[#This Row],[Cost Centre]]="","",Table1[[#This Row],[DP-1]])</f>
        <v/>
      </c>
      <c r="BC488"/>
      <c r="BD488" t="str">
        <f>IF(Table1[[#This Row],[Cost Centre]]="","",Table1[[#This Row],[Cost Centre]])</f>
        <v/>
      </c>
      <c r="BE488" t="str">
        <f>IF(Table1[[#This Row],[Cost Centre]]="","",Table1[[#This Row],[Amount-1]])</f>
        <v/>
      </c>
      <c r="BF488"/>
      <c r="BG488"/>
      <c r="BH488"/>
      <c r="BI488"/>
      <c r="BJ488" t="str">
        <f>IF(Table1[[#This Row],[Date]]="","","No")</f>
        <v/>
      </c>
      <c r="BK488" t="str">
        <f>IF(Table1[[#This Row],[Date]]="","",IF(Table1[[#This Row],[Net Amt]]&lt;0,"Yes","No"))</f>
        <v/>
      </c>
      <c r="BL488" t="str">
        <f>IF(Table1[[#This Row],[Date]]="","",$C$3)</f>
        <v/>
      </c>
      <c r="BM488" t="str">
        <f>IF(Table1[[#This Row],[Date]]="","",-Table1[[#This Row],[Amount-1]])</f>
        <v/>
      </c>
      <c r="BO488" t="str">
        <f>IF(Table1[[#This Row],[Transaction Type]]="","",Table1[[#This Row],[Transaction Type]])</f>
        <v/>
      </c>
      <c r="BP488" t="str">
        <f>IF(Table1[[#This Row],[Instrument No.]]="","",Table1[[#This Row],[Instrument No.]])</f>
        <v/>
      </c>
      <c r="BQ488" t="str">
        <f>IF(Table1[[#This Row],[Instrument No.]]="","",Table1[[#This Row],[Amount-2]])</f>
        <v/>
      </c>
      <c r="BR488" t="str">
        <f>IF(Table1[[#This Row],[Instrument date]]="","",TEXT(Table1[[#This Row],[Instrument date]],"yyyymmdd"))</f>
        <v/>
      </c>
      <c r="BU488" s="48"/>
      <c r="BV488" s="48"/>
    </row>
    <row r="489" spans="1:74">
      <c r="A489" s="16">
        <f t="shared" si="7"/>
        <v>484</v>
      </c>
      <c r="B489" s="17"/>
      <c r="C489" s="57"/>
      <c r="D489" s="61"/>
      <c r="E489" s="61"/>
      <c r="F489" s="57"/>
      <c r="G489" s="18"/>
      <c r="H4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89" s="18"/>
      <c r="J489" s="18"/>
      <c r="K489" s="18"/>
      <c r="L489" s="18"/>
      <c r="M489" s="18"/>
      <c r="N489" s="51"/>
      <c r="O489" s="14">
        <f>IF(Table1[[#This Row],[Date]]="",COUNTA(B490:$B$1005),0)</f>
        <v>0</v>
      </c>
      <c r="P489" s="14">
        <f>IF(COUNTA(Table1[[#This Row],[Payments]:[Receipts]])=0,0,(IF(COUNTA(Table1[[#This Row],[Payments]:[Receipts]])&gt;1,1,0)))</f>
        <v>0</v>
      </c>
      <c r="Q489" s="14">
        <f>IF(Table1[[#This Row],[Date]]="",0,IF(AND(Table1[[#This Row],[Date]]&gt;=$Q$2,Table1[[#This Row],[Date]]&lt;=$Q$3),0,1))</f>
        <v>0</v>
      </c>
      <c r="R489" s="14">
        <f>IF(Table1[[#This Row],[Payments]]="",0,IF(ISNUMBER(Table1[[#This Row],[Payments]]),0,1))</f>
        <v>0</v>
      </c>
      <c r="S489" s="14">
        <f>IF(Table1[[#This Row],[Receipts]]="",0,IF(ISNUMBER(Table1[[#This Row],[Receipts]]),0,1))</f>
        <v>0</v>
      </c>
      <c r="T489" s="14">
        <f>IF(LEN(Table1[[#This Row],[Second Ledger]])&gt;0,IF(TYPE(VLOOKUP(Table1[[#This Row],[Second Ledger]],$CZ:$CZ,1,FALSE))=16,1,0),0)</f>
        <v>0</v>
      </c>
      <c r="U489" s="14">
        <f>IF(Table1[[#This Row],[Date]]="",0,IF(Table1[[#This Row],[Voucher Type]]&gt;0,IF(TYPE(VLOOKUP(Table1[[#This Row],[Voucher Type]],Table1[[#All],[Voucher Type Master]],1,FALSE))=16,1,0),0))</f>
        <v>0</v>
      </c>
      <c r="V4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89" s="14">
        <f>IF(LEN(Table1[[#This Row],[Cost Centre]])&gt;0,IF(TYPE(VLOOKUP(Table1[[#This Row],[Cost Centre]],$DA:$DA,1,FALSE))=16,1,0),0)</f>
        <v>0</v>
      </c>
      <c r="X489" s="14">
        <f>Table1[[#This Row],[Payments]]-Table1[[#This Row],[Receipts]]</f>
        <v>0</v>
      </c>
      <c r="Y489" s="14"/>
      <c r="Z489" s="14"/>
      <c r="AA489" s="14"/>
      <c r="AB489" s="13"/>
      <c r="AC489" s="39"/>
      <c r="AD489" s="39"/>
      <c r="AE489" s="39"/>
      <c r="AF489" s="39"/>
      <c r="AG489" s="42"/>
      <c r="AH4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89" t="str">
        <f>IF(Table1[[#This Row],[Date]]="","",TEXT(Table1[[#This Row],[Date]],"yyyymmdd"))</f>
        <v/>
      </c>
      <c r="AJ489" t="str">
        <f>Table1[[#This Row],[Date2]]</f>
        <v/>
      </c>
      <c r="AK489" t="str">
        <f>IF(Table1[[#This Row],[Date]]="","",Table1[[#This Row],[Voucher Type]])</f>
        <v/>
      </c>
      <c r="AL489" t="str">
        <f>IF(Table1[[#This Row],[Date]]="","",Table1[[#This Row],[Voucher No]])</f>
        <v/>
      </c>
      <c r="AM489" t="str">
        <f>IF(Table1[[#This Row],[Date]]="","",Table1[[#This Row],[Narration]])</f>
        <v/>
      </c>
      <c r="AN489" t="str">
        <f>IF(Table1[[#This Row],[Date]]="","","tallytools-voucherentry-adhjadhh-"&amp;$AH$1&amp;ROW())</f>
        <v/>
      </c>
      <c r="AO489" t="str">
        <f>IF(Table1[[#This Row],[Date]]="","",$AH$1)</f>
        <v/>
      </c>
      <c r="AP489"/>
      <c r="AQ489" t="str">
        <f>IF(Table1[[#This Row],[Date]]="","","No")</f>
        <v/>
      </c>
      <c r="AR489" t="str">
        <f>IF(Table1[[#This Row],[Date]]="","",IF(Table1[[#This Row],[Net Amt]]&lt;0,"No","Yes"))</f>
        <v/>
      </c>
      <c r="AS489" t="str">
        <f>IF(Table1[[#This Row],[Date]]="","",Table1[[#This Row],[Second Ledger]])</f>
        <v/>
      </c>
      <c r="AT489" t="str">
        <f>IF(Table1[[#This Row],[Date]]="","",IF(Table1[[#This Row],[DP-1]]="Yes",-(Table1[[#This Row],[Payments]]+Table1[[#This Row],[Receipts]]),Table1[[#This Row],[Payments]]+Table1[[#This Row],[Receipts]]))</f>
        <v/>
      </c>
      <c r="AU489"/>
      <c r="AV489" t="str">
        <f>IF(Table1[[#This Row],[Bill Ref No]]="","",Table1[[#This Row],[Bill Ref No]])</f>
        <v/>
      </c>
      <c r="AW489" t="str">
        <f>IF(Table1[[#This Row],[Bill ref name]]="","","New Ref")</f>
        <v/>
      </c>
      <c r="AX489" t="str">
        <f>IF(Table1[[#This Row],[Bill ref name]]="","",Table1[[#This Row],[Amount-1]])</f>
        <v/>
      </c>
      <c r="AY489"/>
      <c r="AZ489"/>
      <c r="BA489" t="str">
        <f>IF(Table1[[#This Row],[Cost Centre]]="","","Primary Cost Category")</f>
        <v/>
      </c>
      <c r="BB489" t="str">
        <f>IF(Table1[[#This Row],[Cost Centre]]="","",Table1[[#This Row],[DP-1]])</f>
        <v/>
      </c>
      <c r="BC489"/>
      <c r="BD489" t="str">
        <f>IF(Table1[[#This Row],[Cost Centre]]="","",Table1[[#This Row],[Cost Centre]])</f>
        <v/>
      </c>
      <c r="BE489" t="str">
        <f>IF(Table1[[#This Row],[Cost Centre]]="","",Table1[[#This Row],[Amount-1]])</f>
        <v/>
      </c>
      <c r="BF489"/>
      <c r="BG489"/>
      <c r="BH489"/>
      <c r="BI489"/>
      <c r="BJ489" t="str">
        <f>IF(Table1[[#This Row],[Date]]="","","No")</f>
        <v/>
      </c>
      <c r="BK489" t="str">
        <f>IF(Table1[[#This Row],[Date]]="","",IF(Table1[[#This Row],[Net Amt]]&lt;0,"Yes","No"))</f>
        <v/>
      </c>
      <c r="BL489" t="str">
        <f>IF(Table1[[#This Row],[Date]]="","",$C$3)</f>
        <v/>
      </c>
      <c r="BM489" t="str">
        <f>IF(Table1[[#This Row],[Date]]="","",-Table1[[#This Row],[Amount-1]])</f>
        <v/>
      </c>
      <c r="BO489" t="str">
        <f>IF(Table1[[#This Row],[Transaction Type]]="","",Table1[[#This Row],[Transaction Type]])</f>
        <v/>
      </c>
      <c r="BP489" t="str">
        <f>IF(Table1[[#This Row],[Instrument No.]]="","",Table1[[#This Row],[Instrument No.]])</f>
        <v/>
      </c>
      <c r="BQ489" t="str">
        <f>IF(Table1[[#This Row],[Instrument No.]]="","",Table1[[#This Row],[Amount-2]])</f>
        <v/>
      </c>
      <c r="BR489" t="str">
        <f>IF(Table1[[#This Row],[Instrument date]]="","",TEXT(Table1[[#This Row],[Instrument date]],"yyyymmdd"))</f>
        <v/>
      </c>
      <c r="BU489" s="48"/>
      <c r="BV489" s="48"/>
    </row>
    <row r="490" spans="1:74">
      <c r="A490" s="16">
        <f t="shared" si="7"/>
        <v>485</v>
      </c>
      <c r="B490" s="17"/>
      <c r="C490" s="57"/>
      <c r="D490" s="61"/>
      <c r="E490" s="61"/>
      <c r="F490" s="57"/>
      <c r="G490" s="18"/>
      <c r="H4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0" s="18"/>
      <c r="J490" s="18"/>
      <c r="K490" s="18"/>
      <c r="L490" s="18"/>
      <c r="M490" s="18"/>
      <c r="N490" s="51"/>
      <c r="O490" s="14">
        <f>IF(Table1[[#This Row],[Date]]="",COUNTA(B491:$B$1005),0)</f>
        <v>0</v>
      </c>
      <c r="P490" s="14">
        <f>IF(COUNTA(Table1[[#This Row],[Payments]:[Receipts]])=0,0,(IF(COUNTA(Table1[[#This Row],[Payments]:[Receipts]])&gt;1,1,0)))</f>
        <v>0</v>
      </c>
      <c r="Q490" s="14">
        <f>IF(Table1[[#This Row],[Date]]="",0,IF(AND(Table1[[#This Row],[Date]]&gt;=$Q$2,Table1[[#This Row],[Date]]&lt;=$Q$3),0,1))</f>
        <v>0</v>
      </c>
      <c r="R490" s="14">
        <f>IF(Table1[[#This Row],[Payments]]="",0,IF(ISNUMBER(Table1[[#This Row],[Payments]]),0,1))</f>
        <v>0</v>
      </c>
      <c r="S490" s="14">
        <f>IF(Table1[[#This Row],[Receipts]]="",0,IF(ISNUMBER(Table1[[#This Row],[Receipts]]),0,1))</f>
        <v>0</v>
      </c>
      <c r="T490" s="14">
        <f>IF(LEN(Table1[[#This Row],[Second Ledger]])&gt;0,IF(TYPE(VLOOKUP(Table1[[#This Row],[Second Ledger]],$CZ:$CZ,1,FALSE))=16,1,0),0)</f>
        <v>0</v>
      </c>
      <c r="U490" s="14">
        <f>IF(Table1[[#This Row],[Date]]="",0,IF(Table1[[#This Row],[Voucher Type]]&gt;0,IF(TYPE(VLOOKUP(Table1[[#This Row],[Voucher Type]],Table1[[#All],[Voucher Type Master]],1,FALSE))=16,1,0),0))</f>
        <v>0</v>
      </c>
      <c r="V4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0" s="14">
        <f>IF(LEN(Table1[[#This Row],[Cost Centre]])&gt;0,IF(TYPE(VLOOKUP(Table1[[#This Row],[Cost Centre]],$DA:$DA,1,FALSE))=16,1,0),0)</f>
        <v>0</v>
      </c>
      <c r="X490" s="14">
        <f>Table1[[#This Row],[Payments]]-Table1[[#This Row],[Receipts]]</f>
        <v>0</v>
      </c>
      <c r="Y490" s="14"/>
      <c r="Z490" s="14"/>
      <c r="AA490" s="14"/>
      <c r="AB490" s="13"/>
      <c r="AC490" s="39"/>
      <c r="AD490" s="39"/>
      <c r="AE490" s="39"/>
      <c r="AF490" s="39"/>
      <c r="AG490" s="42"/>
      <c r="AH4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0" t="str">
        <f>IF(Table1[[#This Row],[Date]]="","",TEXT(Table1[[#This Row],[Date]],"yyyymmdd"))</f>
        <v/>
      </c>
      <c r="AJ490" t="str">
        <f>Table1[[#This Row],[Date2]]</f>
        <v/>
      </c>
      <c r="AK490" t="str">
        <f>IF(Table1[[#This Row],[Date]]="","",Table1[[#This Row],[Voucher Type]])</f>
        <v/>
      </c>
      <c r="AL490" t="str">
        <f>IF(Table1[[#This Row],[Date]]="","",Table1[[#This Row],[Voucher No]])</f>
        <v/>
      </c>
      <c r="AM490" t="str">
        <f>IF(Table1[[#This Row],[Date]]="","",Table1[[#This Row],[Narration]])</f>
        <v/>
      </c>
      <c r="AN490" t="str">
        <f>IF(Table1[[#This Row],[Date]]="","","tallytools-voucherentry-adhjadhh-"&amp;$AH$1&amp;ROW())</f>
        <v/>
      </c>
      <c r="AO490" t="str">
        <f>IF(Table1[[#This Row],[Date]]="","",$AH$1)</f>
        <v/>
      </c>
      <c r="AP490"/>
      <c r="AQ490" t="str">
        <f>IF(Table1[[#This Row],[Date]]="","","No")</f>
        <v/>
      </c>
      <c r="AR490" t="str">
        <f>IF(Table1[[#This Row],[Date]]="","",IF(Table1[[#This Row],[Net Amt]]&lt;0,"No","Yes"))</f>
        <v/>
      </c>
      <c r="AS490" t="str">
        <f>IF(Table1[[#This Row],[Date]]="","",Table1[[#This Row],[Second Ledger]])</f>
        <v/>
      </c>
      <c r="AT490" t="str">
        <f>IF(Table1[[#This Row],[Date]]="","",IF(Table1[[#This Row],[DP-1]]="Yes",-(Table1[[#This Row],[Payments]]+Table1[[#This Row],[Receipts]]),Table1[[#This Row],[Payments]]+Table1[[#This Row],[Receipts]]))</f>
        <v/>
      </c>
      <c r="AU490"/>
      <c r="AV490" t="str">
        <f>IF(Table1[[#This Row],[Bill Ref No]]="","",Table1[[#This Row],[Bill Ref No]])</f>
        <v/>
      </c>
      <c r="AW490" t="str">
        <f>IF(Table1[[#This Row],[Bill ref name]]="","","New Ref")</f>
        <v/>
      </c>
      <c r="AX490" t="str">
        <f>IF(Table1[[#This Row],[Bill ref name]]="","",Table1[[#This Row],[Amount-1]])</f>
        <v/>
      </c>
      <c r="AY490"/>
      <c r="AZ490"/>
      <c r="BA490" t="str">
        <f>IF(Table1[[#This Row],[Cost Centre]]="","","Primary Cost Category")</f>
        <v/>
      </c>
      <c r="BB490" t="str">
        <f>IF(Table1[[#This Row],[Cost Centre]]="","",Table1[[#This Row],[DP-1]])</f>
        <v/>
      </c>
      <c r="BC490"/>
      <c r="BD490" t="str">
        <f>IF(Table1[[#This Row],[Cost Centre]]="","",Table1[[#This Row],[Cost Centre]])</f>
        <v/>
      </c>
      <c r="BE490" t="str">
        <f>IF(Table1[[#This Row],[Cost Centre]]="","",Table1[[#This Row],[Amount-1]])</f>
        <v/>
      </c>
      <c r="BF490"/>
      <c r="BG490"/>
      <c r="BH490"/>
      <c r="BI490"/>
      <c r="BJ490" t="str">
        <f>IF(Table1[[#This Row],[Date]]="","","No")</f>
        <v/>
      </c>
      <c r="BK490" t="str">
        <f>IF(Table1[[#This Row],[Date]]="","",IF(Table1[[#This Row],[Net Amt]]&lt;0,"Yes","No"))</f>
        <v/>
      </c>
      <c r="BL490" t="str">
        <f>IF(Table1[[#This Row],[Date]]="","",$C$3)</f>
        <v/>
      </c>
      <c r="BM490" t="str">
        <f>IF(Table1[[#This Row],[Date]]="","",-Table1[[#This Row],[Amount-1]])</f>
        <v/>
      </c>
      <c r="BO490" t="str">
        <f>IF(Table1[[#This Row],[Transaction Type]]="","",Table1[[#This Row],[Transaction Type]])</f>
        <v/>
      </c>
      <c r="BP490" t="str">
        <f>IF(Table1[[#This Row],[Instrument No.]]="","",Table1[[#This Row],[Instrument No.]])</f>
        <v/>
      </c>
      <c r="BQ490" t="str">
        <f>IF(Table1[[#This Row],[Instrument No.]]="","",Table1[[#This Row],[Amount-2]])</f>
        <v/>
      </c>
      <c r="BR490" t="str">
        <f>IF(Table1[[#This Row],[Instrument date]]="","",TEXT(Table1[[#This Row],[Instrument date]],"yyyymmdd"))</f>
        <v/>
      </c>
      <c r="BU490" s="48"/>
      <c r="BV490" s="48"/>
    </row>
    <row r="491" spans="1:74">
      <c r="A491" s="16">
        <f t="shared" si="7"/>
        <v>486</v>
      </c>
      <c r="B491" s="17"/>
      <c r="C491" s="57"/>
      <c r="D491" s="61"/>
      <c r="E491" s="61"/>
      <c r="F491" s="57"/>
      <c r="G491" s="18"/>
      <c r="H4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1" s="18"/>
      <c r="J491" s="18"/>
      <c r="K491" s="18"/>
      <c r="L491" s="18"/>
      <c r="M491" s="18"/>
      <c r="N491" s="51"/>
      <c r="O491" s="14">
        <f>IF(Table1[[#This Row],[Date]]="",COUNTA(B492:$B$1005),0)</f>
        <v>0</v>
      </c>
      <c r="P491" s="14">
        <f>IF(COUNTA(Table1[[#This Row],[Payments]:[Receipts]])=0,0,(IF(COUNTA(Table1[[#This Row],[Payments]:[Receipts]])&gt;1,1,0)))</f>
        <v>0</v>
      </c>
      <c r="Q491" s="14">
        <f>IF(Table1[[#This Row],[Date]]="",0,IF(AND(Table1[[#This Row],[Date]]&gt;=$Q$2,Table1[[#This Row],[Date]]&lt;=$Q$3),0,1))</f>
        <v>0</v>
      </c>
      <c r="R491" s="14">
        <f>IF(Table1[[#This Row],[Payments]]="",0,IF(ISNUMBER(Table1[[#This Row],[Payments]]),0,1))</f>
        <v>0</v>
      </c>
      <c r="S491" s="14">
        <f>IF(Table1[[#This Row],[Receipts]]="",0,IF(ISNUMBER(Table1[[#This Row],[Receipts]]),0,1))</f>
        <v>0</v>
      </c>
      <c r="T491" s="14">
        <f>IF(LEN(Table1[[#This Row],[Second Ledger]])&gt;0,IF(TYPE(VLOOKUP(Table1[[#This Row],[Second Ledger]],$CZ:$CZ,1,FALSE))=16,1,0),0)</f>
        <v>0</v>
      </c>
      <c r="U491" s="14">
        <f>IF(Table1[[#This Row],[Date]]="",0,IF(Table1[[#This Row],[Voucher Type]]&gt;0,IF(TYPE(VLOOKUP(Table1[[#This Row],[Voucher Type]],Table1[[#All],[Voucher Type Master]],1,FALSE))=16,1,0),0))</f>
        <v>0</v>
      </c>
      <c r="V4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1" s="14">
        <f>IF(LEN(Table1[[#This Row],[Cost Centre]])&gt;0,IF(TYPE(VLOOKUP(Table1[[#This Row],[Cost Centre]],$DA:$DA,1,FALSE))=16,1,0),0)</f>
        <v>0</v>
      </c>
      <c r="X491" s="14">
        <f>Table1[[#This Row],[Payments]]-Table1[[#This Row],[Receipts]]</f>
        <v>0</v>
      </c>
      <c r="Y491" s="14"/>
      <c r="Z491" s="14"/>
      <c r="AA491" s="14"/>
      <c r="AB491" s="13"/>
      <c r="AC491" s="39"/>
      <c r="AD491" s="39"/>
      <c r="AE491" s="39"/>
      <c r="AF491" s="39"/>
      <c r="AG491" s="42"/>
      <c r="AH4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1" t="str">
        <f>IF(Table1[[#This Row],[Date]]="","",TEXT(Table1[[#This Row],[Date]],"yyyymmdd"))</f>
        <v/>
      </c>
      <c r="AJ491" t="str">
        <f>Table1[[#This Row],[Date2]]</f>
        <v/>
      </c>
      <c r="AK491" t="str">
        <f>IF(Table1[[#This Row],[Date]]="","",Table1[[#This Row],[Voucher Type]])</f>
        <v/>
      </c>
      <c r="AL491" t="str">
        <f>IF(Table1[[#This Row],[Date]]="","",Table1[[#This Row],[Voucher No]])</f>
        <v/>
      </c>
      <c r="AM491" t="str">
        <f>IF(Table1[[#This Row],[Date]]="","",Table1[[#This Row],[Narration]])</f>
        <v/>
      </c>
      <c r="AN491" t="str">
        <f>IF(Table1[[#This Row],[Date]]="","","tallytools-voucherentry-adhjadhh-"&amp;$AH$1&amp;ROW())</f>
        <v/>
      </c>
      <c r="AO491" t="str">
        <f>IF(Table1[[#This Row],[Date]]="","",$AH$1)</f>
        <v/>
      </c>
      <c r="AP491"/>
      <c r="AQ491" t="str">
        <f>IF(Table1[[#This Row],[Date]]="","","No")</f>
        <v/>
      </c>
      <c r="AR491" t="str">
        <f>IF(Table1[[#This Row],[Date]]="","",IF(Table1[[#This Row],[Net Amt]]&lt;0,"No","Yes"))</f>
        <v/>
      </c>
      <c r="AS491" t="str">
        <f>IF(Table1[[#This Row],[Date]]="","",Table1[[#This Row],[Second Ledger]])</f>
        <v/>
      </c>
      <c r="AT491" t="str">
        <f>IF(Table1[[#This Row],[Date]]="","",IF(Table1[[#This Row],[DP-1]]="Yes",-(Table1[[#This Row],[Payments]]+Table1[[#This Row],[Receipts]]),Table1[[#This Row],[Payments]]+Table1[[#This Row],[Receipts]]))</f>
        <v/>
      </c>
      <c r="AU491"/>
      <c r="AV491" t="str">
        <f>IF(Table1[[#This Row],[Bill Ref No]]="","",Table1[[#This Row],[Bill Ref No]])</f>
        <v/>
      </c>
      <c r="AW491" t="str">
        <f>IF(Table1[[#This Row],[Bill ref name]]="","","New Ref")</f>
        <v/>
      </c>
      <c r="AX491" t="str">
        <f>IF(Table1[[#This Row],[Bill ref name]]="","",Table1[[#This Row],[Amount-1]])</f>
        <v/>
      </c>
      <c r="AY491"/>
      <c r="AZ491"/>
      <c r="BA491" t="str">
        <f>IF(Table1[[#This Row],[Cost Centre]]="","","Primary Cost Category")</f>
        <v/>
      </c>
      <c r="BB491" t="str">
        <f>IF(Table1[[#This Row],[Cost Centre]]="","",Table1[[#This Row],[DP-1]])</f>
        <v/>
      </c>
      <c r="BC491"/>
      <c r="BD491" t="str">
        <f>IF(Table1[[#This Row],[Cost Centre]]="","",Table1[[#This Row],[Cost Centre]])</f>
        <v/>
      </c>
      <c r="BE491" t="str">
        <f>IF(Table1[[#This Row],[Cost Centre]]="","",Table1[[#This Row],[Amount-1]])</f>
        <v/>
      </c>
      <c r="BF491"/>
      <c r="BG491"/>
      <c r="BH491"/>
      <c r="BI491"/>
      <c r="BJ491" t="str">
        <f>IF(Table1[[#This Row],[Date]]="","","No")</f>
        <v/>
      </c>
      <c r="BK491" t="str">
        <f>IF(Table1[[#This Row],[Date]]="","",IF(Table1[[#This Row],[Net Amt]]&lt;0,"Yes","No"))</f>
        <v/>
      </c>
      <c r="BL491" t="str">
        <f>IF(Table1[[#This Row],[Date]]="","",$C$3)</f>
        <v/>
      </c>
      <c r="BM491" t="str">
        <f>IF(Table1[[#This Row],[Date]]="","",-Table1[[#This Row],[Amount-1]])</f>
        <v/>
      </c>
      <c r="BO491" t="str">
        <f>IF(Table1[[#This Row],[Transaction Type]]="","",Table1[[#This Row],[Transaction Type]])</f>
        <v/>
      </c>
      <c r="BP491" t="str">
        <f>IF(Table1[[#This Row],[Instrument No.]]="","",Table1[[#This Row],[Instrument No.]])</f>
        <v/>
      </c>
      <c r="BQ491" t="str">
        <f>IF(Table1[[#This Row],[Instrument No.]]="","",Table1[[#This Row],[Amount-2]])</f>
        <v/>
      </c>
      <c r="BR491" t="str">
        <f>IF(Table1[[#This Row],[Instrument date]]="","",TEXT(Table1[[#This Row],[Instrument date]],"yyyymmdd"))</f>
        <v/>
      </c>
      <c r="BU491" s="48"/>
      <c r="BV491" s="48"/>
    </row>
    <row r="492" spans="1:74">
      <c r="A492" s="16">
        <f t="shared" si="7"/>
        <v>487</v>
      </c>
      <c r="B492" s="17"/>
      <c r="C492" s="57"/>
      <c r="D492" s="61"/>
      <c r="E492" s="61"/>
      <c r="F492" s="57"/>
      <c r="G492" s="18"/>
      <c r="H4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2" s="18"/>
      <c r="J492" s="18"/>
      <c r="K492" s="18"/>
      <c r="L492" s="18"/>
      <c r="M492" s="18"/>
      <c r="N492" s="51"/>
      <c r="O492" s="14">
        <f>IF(Table1[[#This Row],[Date]]="",COUNTA(B493:$B$1005),0)</f>
        <v>0</v>
      </c>
      <c r="P492" s="14">
        <f>IF(COUNTA(Table1[[#This Row],[Payments]:[Receipts]])=0,0,(IF(COUNTA(Table1[[#This Row],[Payments]:[Receipts]])&gt;1,1,0)))</f>
        <v>0</v>
      </c>
      <c r="Q492" s="14">
        <f>IF(Table1[[#This Row],[Date]]="",0,IF(AND(Table1[[#This Row],[Date]]&gt;=$Q$2,Table1[[#This Row],[Date]]&lt;=$Q$3),0,1))</f>
        <v>0</v>
      </c>
      <c r="R492" s="14">
        <f>IF(Table1[[#This Row],[Payments]]="",0,IF(ISNUMBER(Table1[[#This Row],[Payments]]),0,1))</f>
        <v>0</v>
      </c>
      <c r="S492" s="14">
        <f>IF(Table1[[#This Row],[Receipts]]="",0,IF(ISNUMBER(Table1[[#This Row],[Receipts]]),0,1))</f>
        <v>0</v>
      </c>
      <c r="T492" s="14">
        <f>IF(LEN(Table1[[#This Row],[Second Ledger]])&gt;0,IF(TYPE(VLOOKUP(Table1[[#This Row],[Second Ledger]],$CZ:$CZ,1,FALSE))=16,1,0),0)</f>
        <v>0</v>
      </c>
      <c r="U492" s="14">
        <f>IF(Table1[[#This Row],[Date]]="",0,IF(Table1[[#This Row],[Voucher Type]]&gt;0,IF(TYPE(VLOOKUP(Table1[[#This Row],[Voucher Type]],Table1[[#All],[Voucher Type Master]],1,FALSE))=16,1,0),0))</f>
        <v>0</v>
      </c>
      <c r="V4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2" s="14">
        <f>IF(LEN(Table1[[#This Row],[Cost Centre]])&gt;0,IF(TYPE(VLOOKUP(Table1[[#This Row],[Cost Centre]],$DA:$DA,1,FALSE))=16,1,0),0)</f>
        <v>0</v>
      </c>
      <c r="X492" s="14">
        <f>Table1[[#This Row],[Payments]]-Table1[[#This Row],[Receipts]]</f>
        <v>0</v>
      </c>
      <c r="Y492" s="14"/>
      <c r="Z492" s="14"/>
      <c r="AA492" s="14"/>
      <c r="AB492" s="13"/>
      <c r="AC492" s="39"/>
      <c r="AD492" s="39"/>
      <c r="AE492" s="39"/>
      <c r="AF492" s="39"/>
      <c r="AG492" s="42"/>
      <c r="AH4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2" t="str">
        <f>IF(Table1[[#This Row],[Date]]="","",TEXT(Table1[[#This Row],[Date]],"yyyymmdd"))</f>
        <v/>
      </c>
      <c r="AJ492" t="str">
        <f>Table1[[#This Row],[Date2]]</f>
        <v/>
      </c>
      <c r="AK492" t="str">
        <f>IF(Table1[[#This Row],[Date]]="","",Table1[[#This Row],[Voucher Type]])</f>
        <v/>
      </c>
      <c r="AL492" t="str">
        <f>IF(Table1[[#This Row],[Date]]="","",Table1[[#This Row],[Voucher No]])</f>
        <v/>
      </c>
      <c r="AM492" t="str">
        <f>IF(Table1[[#This Row],[Date]]="","",Table1[[#This Row],[Narration]])</f>
        <v/>
      </c>
      <c r="AN492" t="str">
        <f>IF(Table1[[#This Row],[Date]]="","","tallytools-voucherentry-adhjadhh-"&amp;$AH$1&amp;ROW())</f>
        <v/>
      </c>
      <c r="AO492" t="str">
        <f>IF(Table1[[#This Row],[Date]]="","",$AH$1)</f>
        <v/>
      </c>
      <c r="AP492"/>
      <c r="AQ492" t="str">
        <f>IF(Table1[[#This Row],[Date]]="","","No")</f>
        <v/>
      </c>
      <c r="AR492" t="str">
        <f>IF(Table1[[#This Row],[Date]]="","",IF(Table1[[#This Row],[Net Amt]]&lt;0,"No","Yes"))</f>
        <v/>
      </c>
      <c r="AS492" t="str">
        <f>IF(Table1[[#This Row],[Date]]="","",Table1[[#This Row],[Second Ledger]])</f>
        <v/>
      </c>
      <c r="AT492" t="str">
        <f>IF(Table1[[#This Row],[Date]]="","",IF(Table1[[#This Row],[DP-1]]="Yes",-(Table1[[#This Row],[Payments]]+Table1[[#This Row],[Receipts]]),Table1[[#This Row],[Payments]]+Table1[[#This Row],[Receipts]]))</f>
        <v/>
      </c>
      <c r="AU492"/>
      <c r="AV492" t="str">
        <f>IF(Table1[[#This Row],[Bill Ref No]]="","",Table1[[#This Row],[Bill Ref No]])</f>
        <v/>
      </c>
      <c r="AW492" t="str">
        <f>IF(Table1[[#This Row],[Bill ref name]]="","","New Ref")</f>
        <v/>
      </c>
      <c r="AX492" t="str">
        <f>IF(Table1[[#This Row],[Bill ref name]]="","",Table1[[#This Row],[Amount-1]])</f>
        <v/>
      </c>
      <c r="AY492"/>
      <c r="AZ492"/>
      <c r="BA492" t="str">
        <f>IF(Table1[[#This Row],[Cost Centre]]="","","Primary Cost Category")</f>
        <v/>
      </c>
      <c r="BB492" t="str">
        <f>IF(Table1[[#This Row],[Cost Centre]]="","",Table1[[#This Row],[DP-1]])</f>
        <v/>
      </c>
      <c r="BC492"/>
      <c r="BD492" t="str">
        <f>IF(Table1[[#This Row],[Cost Centre]]="","",Table1[[#This Row],[Cost Centre]])</f>
        <v/>
      </c>
      <c r="BE492" t="str">
        <f>IF(Table1[[#This Row],[Cost Centre]]="","",Table1[[#This Row],[Amount-1]])</f>
        <v/>
      </c>
      <c r="BF492"/>
      <c r="BG492"/>
      <c r="BH492"/>
      <c r="BI492"/>
      <c r="BJ492" t="str">
        <f>IF(Table1[[#This Row],[Date]]="","","No")</f>
        <v/>
      </c>
      <c r="BK492" t="str">
        <f>IF(Table1[[#This Row],[Date]]="","",IF(Table1[[#This Row],[Net Amt]]&lt;0,"Yes","No"))</f>
        <v/>
      </c>
      <c r="BL492" t="str">
        <f>IF(Table1[[#This Row],[Date]]="","",$C$3)</f>
        <v/>
      </c>
      <c r="BM492" t="str">
        <f>IF(Table1[[#This Row],[Date]]="","",-Table1[[#This Row],[Amount-1]])</f>
        <v/>
      </c>
      <c r="BO492" t="str">
        <f>IF(Table1[[#This Row],[Transaction Type]]="","",Table1[[#This Row],[Transaction Type]])</f>
        <v/>
      </c>
      <c r="BP492" t="str">
        <f>IF(Table1[[#This Row],[Instrument No.]]="","",Table1[[#This Row],[Instrument No.]])</f>
        <v/>
      </c>
      <c r="BQ492" t="str">
        <f>IF(Table1[[#This Row],[Instrument No.]]="","",Table1[[#This Row],[Amount-2]])</f>
        <v/>
      </c>
      <c r="BR492" t="str">
        <f>IF(Table1[[#This Row],[Instrument date]]="","",TEXT(Table1[[#This Row],[Instrument date]],"yyyymmdd"))</f>
        <v/>
      </c>
      <c r="BU492" s="48"/>
      <c r="BV492" s="48"/>
    </row>
    <row r="493" spans="1:74">
      <c r="A493" s="16">
        <f t="shared" si="7"/>
        <v>488</v>
      </c>
      <c r="B493" s="17"/>
      <c r="C493" s="57"/>
      <c r="D493" s="61"/>
      <c r="E493" s="61"/>
      <c r="F493" s="57"/>
      <c r="G493" s="18"/>
      <c r="H4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3" s="18"/>
      <c r="J493" s="18"/>
      <c r="K493" s="18"/>
      <c r="L493" s="18"/>
      <c r="M493" s="18"/>
      <c r="N493" s="51"/>
      <c r="O493" s="14">
        <f>IF(Table1[[#This Row],[Date]]="",COUNTA(B494:$B$1005),0)</f>
        <v>0</v>
      </c>
      <c r="P493" s="14">
        <f>IF(COUNTA(Table1[[#This Row],[Payments]:[Receipts]])=0,0,(IF(COUNTA(Table1[[#This Row],[Payments]:[Receipts]])&gt;1,1,0)))</f>
        <v>0</v>
      </c>
      <c r="Q493" s="14">
        <f>IF(Table1[[#This Row],[Date]]="",0,IF(AND(Table1[[#This Row],[Date]]&gt;=$Q$2,Table1[[#This Row],[Date]]&lt;=$Q$3),0,1))</f>
        <v>0</v>
      </c>
      <c r="R493" s="14">
        <f>IF(Table1[[#This Row],[Payments]]="",0,IF(ISNUMBER(Table1[[#This Row],[Payments]]),0,1))</f>
        <v>0</v>
      </c>
      <c r="S493" s="14">
        <f>IF(Table1[[#This Row],[Receipts]]="",0,IF(ISNUMBER(Table1[[#This Row],[Receipts]]),0,1))</f>
        <v>0</v>
      </c>
      <c r="T493" s="14">
        <f>IF(LEN(Table1[[#This Row],[Second Ledger]])&gt;0,IF(TYPE(VLOOKUP(Table1[[#This Row],[Second Ledger]],$CZ:$CZ,1,FALSE))=16,1,0),0)</f>
        <v>0</v>
      </c>
      <c r="U493" s="14">
        <f>IF(Table1[[#This Row],[Date]]="",0,IF(Table1[[#This Row],[Voucher Type]]&gt;0,IF(TYPE(VLOOKUP(Table1[[#This Row],[Voucher Type]],Table1[[#All],[Voucher Type Master]],1,FALSE))=16,1,0),0))</f>
        <v>0</v>
      </c>
      <c r="V4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3" s="14">
        <f>IF(LEN(Table1[[#This Row],[Cost Centre]])&gt;0,IF(TYPE(VLOOKUP(Table1[[#This Row],[Cost Centre]],$DA:$DA,1,FALSE))=16,1,0),0)</f>
        <v>0</v>
      </c>
      <c r="X493" s="14">
        <f>Table1[[#This Row],[Payments]]-Table1[[#This Row],[Receipts]]</f>
        <v>0</v>
      </c>
      <c r="Y493" s="14"/>
      <c r="Z493" s="14"/>
      <c r="AA493" s="14"/>
      <c r="AB493" s="13"/>
      <c r="AC493" s="39"/>
      <c r="AD493" s="39"/>
      <c r="AE493" s="39"/>
      <c r="AF493" s="39"/>
      <c r="AG493" s="42"/>
      <c r="AH4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3" t="str">
        <f>IF(Table1[[#This Row],[Date]]="","",TEXT(Table1[[#This Row],[Date]],"yyyymmdd"))</f>
        <v/>
      </c>
      <c r="AJ493" t="str">
        <f>Table1[[#This Row],[Date2]]</f>
        <v/>
      </c>
      <c r="AK493" t="str">
        <f>IF(Table1[[#This Row],[Date]]="","",Table1[[#This Row],[Voucher Type]])</f>
        <v/>
      </c>
      <c r="AL493" t="str">
        <f>IF(Table1[[#This Row],[Date]]="","",Table1[[#This Row],[Voucher No]])</f>
        <v/>
      </c>
      <c r="AM493" t="str">
        <f>IF(Table1[[#This Row],[Date]]="","",Table1[[#This Row],[Narration]])</f>
        <v/>
      </c>
      <c r="AN493" t="str">
        <f>IF(Table1[[#This Row],[Date]]="","","tallytools-voucherentry-adhjadhh-"&amp;$AH$1&amp;ROW())</f>
        <v/>
      </c>
      <c r="AO493" t="str">
        <f>IF(Table1[[#This Row],[Date]]="","",$AH$1)</f>
        <v/>
      </c>
      <c r="AP493"/>
      <c r="AQ493" t="str">
        <f>IF(Table1[[#This Row],[Date]]="","","No")</f>
        <v/>
      </c>
      <c r="AR493" t="str">
        <f>IF(Table1[[#This Row],[Date]]="","",IF(Table1[[#This Row],[Net Amt]]&lt;0,"No","Yes"))</f>
        <v/>
      </c>
      <c r="AS493" t="str">
        <f>IF(Table1[[#This Row],[Date]]="","",Table1[[#This Row],[Second Ledger]])</f>
        <v/>
      </c>
      <c r="AT493" t="str">
        <f>IF(Table1[[#This Row],[Date]]="","",IF(Table1[[#This Row],[DP-1]]="Yes",-(Table1[[#This Row],[Payments]]+Table1[[#This Row],[Receipts]]),Table1[[#This Row],[Payments]]+Table1[[#This Row],[Receipts]]))</f>
        <v/>
      </c>
      <c r="AU493"/>
      <c r="AV493" t="str">
        <f>IF(Table1[[#This Row],[Bill Ref No]]="","",Table1[[#This Row],[Bill Ref No]])</f>
        <v/>
      </c>
      <c r="AW493" t="str">
        <f>IF(Table1[[#This Row],[Bill ref name]]="","","New Ref")</f>
        <v/>
      </c>
      <c r="AX493" t="str">
        <f>IF(Table1[[#This Row],[Bill ref name]]="","",Table1[[#This Row],[Amount-1]])</f>
        <v/>
      </c>
      <c r="AY493"/>
      <c r="AZ493"/>
      <c r="BA493" t="str">
        <f>IF(Table1[[#This Row],[Cost Centre]]="","","Primary Cost Category")</f>
        <v/>
      </c>
      <c r="BB493" t="str">
        <f>IF(Table1[[#This Row],[Cost Centre]]="","",Table1[[#This Row],[DP-1]])</f>
        <v/>
      </c>
      <c r="BC493"/>
      <c r="BD493" t="str">
        <f>IF(Table1[[#This Row],[Cost Centre]]="","",Table1[[#This Row],[Cost Centre]])</f>
        <v/>
      </c>
      <c r="BE493" t="str">
        <f>IF(Table1[[#This Row],[Cost Centre]]="","",Table1[[#This Row],[Amount-1]])</f>
        <v/>
      </c>
      <c r="BF493"/>
      <c r="BG493"/>
      <c r="BH493"/>
      <c r="BI493"/>
      <c r="BJ493" t="str">
        <f>IF(Table1[[#This Row],[Date]]="","","No")</f>
        <v/>
      </c>
      <c r="BK493" t="str">
        <f>IF(Table1[[#This Row],[Date]]="","",IF(Table1[[#This Row],[Net Amt]]&lt;0,"Yes","No"))</f>
        <v/>
      </c>
      <c r="BL493" t="str">
        <f>IF(Table1[[#This Row],[Date]]="","",$C$3)</f>
        <v/>
      </c>
      <c r="BM493" t="str">
        <f>IF(Table1[[#This Row],[Date]]="","",-Table1[[#This Row],[Amount-1]])</f>
        <v/>
      </c>
      <c r="BO493" t="str">
        <f>IF(Table1[[#This Row],[Transaction Type]]="","",Table1[[#This Row],[Transaction Type]])</f>
        <v/>
      </c>
      <c r="BP493" t="str">
        <f>IF(Table1[[#This Row],[Instrument No.]]="","",Table1[[#This Row],[Instrument No.]])</f>
        <v/>
      </c>
      <c r="BQ493" t="str">
        <f>IF(Table1[[#This Row],[Instrument No.]]="","",Table1[[#This Row],[Amount-2]])</f>
        <v/>
      </c>
      <c r="BR493" t="str">
        <f>IF(Table1[[#This Row],[Instrument date]]="","",TEXT(Table1[[#This Row],[Instrument date]],"yyyymmdd"))</f>
        <v/>
      </c>
      <c r="BU493" s="48"/>
      <c r="BV493" s="48"/>
    </row>
    <row r="494" spans="1:74">
      <c r="A494" s="16">
        <f t="shared" si="7"/>
        <v>489</v>
      </c>
      <c r="B494" s="17"/>
      <c r="C494" s="57"/>
      <c r="D494" s="61"/>
      <c r="E494" s="61"/>
      <c r="F494" s="57"/>
      <c r="G494" s="18"/>
      <c r="H4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4" s="18"/>
      <c r="J494" s="18"/>
      <c r="K494" s="18"/>
      <c r="L494" s="18"/>
      <c r="M494" s="18"/>
      <c r="N494" s="51"/>
      <c r="O494" s="14">
        <f>IF(Table1[[#This Row],[Date]]="",COUNTA(B495:$B$1005),0)</f>
        <v>0</v>
      </c>
      <c r="P494" s="14">
        <f>IF(COUNTA(Table1[[#This Row],[Payments]:[Receipts]])=0,0,(IF(COUNTA(Table1[[#This Row],[Payments]:[Receipts]])&gt;1,1,0)))</f>
        <v>0</v>
      </c>
      <c r="Q494" s="14">
        <f>IF(Table1[[#This Row],[Date]]="",0,IF(AND(Table1[[#This Row],[Date]]&gt;=$Q$2,Table1[[#This Row],[Date]]&lt;=$Q$3),0,1))</f>
        <v>0</v>
      </c>
      <c r="R494" s="14">
        <f>IF(Table1[[#This Row],[Payments]]="",0,IF(ISNUMBER(Table1[[#This Row],[Payments]]),0,1))</f>
        <v>0</v>
      </c>
      <c r="S494" s="14">
        <f>IF(Table1[[#This Row],[Receipts]]="",0,IF(ISNUMBER(Table1[[#This Row],[Receipts]]),0,1))</f>
        <v>0</v>
      </c>
      <c r="T494" s="14">
        <f>IF(LEN(Table1[[#This Row],[Second Ledger]])&gt;0,IF(TYPE(VLOOKUP(Table1[[#This Row],[Second Ledger]],$CZ:$CZ,1,FALSE))=16,1,0),0)</f>
        <v>0</v>
      </c>
      <c r="U494" s="14">
        <f>IF(Table1[[#This Row],[Date]]="",0,IF(Table1[[#This Row],[Voucher Type]]&gt;0,IF(TYPE(VLOOKUP(Table1[[#This Row],[Voucher Type]],Table1[[#All],[Voucher Type Master]],1,FALSE))=16,1,0),0))</f>
        <v>0</v>
      </c>
      <c r="V4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4" s="14">
        <f>IF(LEN(Table1[[#This Row],[Cost Centre]])&gt;0,IF(TYPE(VLOOKUP(Table1[[#This Row],[Cost Centre]],$DA:$DA,1,FALSE))=16,1,0),0)</f>
        <v>0</v>
      </c>
      <c r="X494" s="14">
        <f>Table1[[#This Row],[Payments]]-Table1[[#This Row],[Receipts]]</f>
        <v>0</v>
      </c>
      <c r="Y494" s="14"/>
      <c r="Z494" s="14"/>
      <c r="AA494" s="14"/>
      <c r="AB494" s="13"/>
      <c r="AC494" s="39"/>
      <c r="AD494" s="39"/>
      <c r="AE494" s="39"/>
      <c r="AF494" s="39"/>
      <c r="AG494" s="42"/>
      <c r="AH4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4" t="str">
        <f>IF(Table1[[#This Row],[Date]]="","",TEXT(Table1[[#This Row],[Date]],"yyyymmdd"))</f>
        <v/>
      </c>
      <c r="AJ494" t="str">
        <f>Table1[[#This Row],[Date2]]</f>
        <v/>
      </c>
      <c r="AK494" t="str">
        <f>IF(Table1[[#This Row],[Date]]="","",Table1[[#This Row],[Voucher Type]])</f>
        <v/>
      </c>
      <c r="AL494" t="str">
        <f>IF(Table1[[#This Row],[Date]]="","",Table1[[#This Row],[Voucher No]])</f>
        <v/>
      </c>
      <c r="AM494" t="str">
        <f>IF(Table1[[#This Row],[Date]]="","",Table1[[#This Row],[Narration]])</f>
        <v/>
      </c>
      <c r="AN494" t="str">
        <f>IF(Table1[[#This Row],[Date]]="","","tallytools-voucherentry-adhjadhh-"&amp;$AH$1&amp;ROW())</f>
        <v/>
      </c>
      <c r="AO494" t="str">
        <f>IF(Table1[[#This Row],[Date]]="","",$AH$1)</f>
        <v/>
      </c>
      <c r="AP494"/>
      <c r="AQ494" t="str">
        <f>IF(Table1[[#This Row],[Date]]="","","No")</f>
        <v/>
      </c>
      <c r="AR494" t="str">
        <f>IF(Table1[[#This Row],[Date]]="","",IF(Table1[[#This Row],[Net Amt]]&lt;0,"No","Yes"))</f>
        <v/>
      </c>
      <c r="AS494" t="str">
        <f>IF(Table1[[#This Row],[Date]]="","",Table1[[#This Row],[Second Ledger]])</f>
        <v/>
      </c>
      <c r="AT494" t="str">
        <f>IF(Table1[[#This Row],[Date]]="","",IF(Table1[[#This Row],[DP-1]]="Yes",-(Table1[[#This Row],[Payments]]+Table1[[#This Row],[Receipts]]),Table1[[#This Row],[Payments]]+Table1[[#This Row],[Receipts]]))</f>
        <v/>
      </c>
      <c r="AU494"/>
      <c r="AV494" t="str">
        <f>IF(Table1[[#This Row],[Bill Ref No]]="","",Table1[[#This Row],[Bill Ref No]])</f>
        <v/>
      </c>
      <c r="AW494" t="str">
        <f>IF(Table1[[#This Row],[Bill ref name]]="","","New Ref")</f>
        <v/>
      </c>
      <c r="AX494" t="str">
        <f>IF(Table1[[#This Row],[Bill ref name]]="","",Table1[[#This Row],[Amount-1]])</f>
        <v/>
      </c>
      <c r="AY494"/>
      <c r="AZ494"/>
      <c r="BA494" t="str">
        <f>IF(Table1[[#This Row],[Cost Centre]]="","","Primary Cost Category")</f>
        <v/>
      </c>
      <c r="BB494" t="str">
        <f>IF(Table1[[#This Row],[Cost Centre]]="","",Table1[[#This Row],[DP-1]])</f>
        <v/>
      </c>
      <c r="BC494"/>
      <c r="BD494" t="str">
        <f>IF(Table1[[#This Row],[Cost Centre]]="","",Table1[[#This Row],[Cost Centre]])</f>
        <v/>
      </c>
      <c r="BE494" t="str">
        <f>IF(Table1[[#This Row],[Cost Centre]]="","",Table1[[#This Row],[Amount-1]])</f>
        <v/>
      </c>
      <c r="BF494"/>
      <c r="BG494"/>
      <c r="BH494"/>
      <c r="BI494"/>
      <c r="BJ494" t="str">
        <f>IF(Table1[[#This Row],[Date]]="","","No")</f>
        <v/>
      </c>
      <c r="BK494" t="str">
        <f>IF(Table1[[#This Row],[Date]]="","",IF(Table1[[#This Row],[Net Amt]]&lt;0,"Yes","No"))</f>
        <v/>
      </c>
      <c r="BL494" t="str">
        <f>IF(Table1[[#This Row],[Date]]="","",$C$3)</f>
        <v/>
      </c>
      <c r="BM494" t="str">
        <f>IF(Table1[[#This Row],[Date]]="","",-Table1[[#This Row],[Amount-1]])</f>
        <v/>
      </c>
      <c r="BO494" t="str">
        <f>IF(Table1[[#This Row],[Transaction Type]]="","",Table1[[#This Row],[Transaction Type]])</f>
        <v/>
      </c>
      <c r="BP494" t="str">
        <f>IF(Table1[[#This Row],[Instrument No.]]="","",Table1[[#This Row],[Instrument No.]])</f>
        <v/>
      </c>
      <c r="BQ494" t="str">
        <f>IF(Table1[[#This Row],[Instrument No.]]="","",Table1[[#This Row],[Amount-2]])</f>
        <v/>
      </c>
      <c r="BR494" t="str">
        <f>IF(Table1[[#This Row],[Instrument date]]="","",TEXT(Table1[[#This Row],[Instrument date]],"yyyymmdd"))</f>
        <v/>
      </c>
      <c r="BU494" s="48"/>
      <c r="BV494" s="48"/>
    </row>
    <row r="495" spans="1:74">
      <c r="A495" s="16">
        <f t="shared" si="7"/>
        <v>490</v>
      </c>
      <c r="B495" s="17"/>
      <c r="C495" s="57"/>
      <c r="D495" s="61"/>
      <c r="E495" s="61"/>
      <c r="F495" s="57"/>
      <c r="G495" s="18"/>
      <c r="H4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5" s="18"/>
      <c r="J495" s="18"/>
      <c r="K495" s="18"/>
      <c r="L495" s="18"/>
      <c r="M495" s="18"/>
      <c r="N495" s="51"/>
      <c r="O495" s="14">
        <f>IF(Table1[[#This Row],[Date]]="",COUNTA(B496:$B$1005),0)</f>
        <v>0</v>
      </c>
      <c r="P495" s="14">
        <f>IF(COUNTA(Table1[[#This Row],[Payments]:[Receipts]])=0,0,(IF(COUNTA(Table1[[#This Row],[Payments]:[Receipts]])&gt;1,1,0)))</f>
        <v>0</v>
      </c>
      <c r="Q495" s="14">
        <f>IF(Table1[[#This Row],[Date]]="",0,IF(AND(Table1[[#This Row],[Date]]&gt;=$Q$2,Table1[[#This Row],[Date]]&lt;=$Q$3),0,1))</f>
        <v>0</v>
      </c>
      <c r="R495" s="14">
        <f>IF(Table1[[#This Row],[Payments]]="",0,IF(ISNUMBER(Table1[[#This Row],[Payments]]),0,1))</f>
        <v>0</v>
      </c>
      <c r="S495" s="14">
        <f>IF(Table1[[#This Row],[Receipts]]="",0,IF(ISNUMBER(Table1[[#This Row],[Receipts]]),0,1))</f>
        <v>0</v>
      </c>
      <c r="T495" s="14">
        <f>IF(LEN(Table1[[#This Row],[Second Ledger]])&gt;0,IF(TYPE(VLOOKUP(Table1[[#This Row],[Second Ledger]],$CZ:$CZ,1,FALSE))=16,1,0),0)</f>
        <v>0</v>
      </c>
      <c r="U495" s="14">
        <f>IF(Table1[[#This Row],[Date]]="",0,IF(Table1[[#This Row],[Voucher Type]]&gt;0,IF(TYPE(VLOOKUP(Table1[[#This Row],[Voucher Type]],Table1[[#All],[Voucher Type Master]],1,FALSE))=16,1,0),0))</f>
        <v>0</v>
      </c>
      <c r="V4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5" s="14">
        <f>IF(LEN(Table1[[#This Row],[Cost Centre]])&gt;0,IF(TYPE(VLOOKUP(Table1[[#This Row],[Cost Centre]],$DA:$DA,1,FALSE))=16,1,0),0)</f>
        <v>0</v>
      </c>
      <c r="X495" s="14">
        <f>Table1[[#This Row],[Payments]]-Table1[[#This Row],[Receipts]]</f>
        <v>0</v>
      </c>
      <c r="Y495" s="14"/>
      <c r="Z495" s="14"/>
      <c r="AA495" s="14"/>
      <c r="AB495" s="13"/>
      <c r="AC495" s="39"/>
      <c r="AD495" s="39"/>
      <c r="AE495" s="39"/>
      <c r="AF495" s="39"/>
      <c r="AG495" s="42"/>
      <c r="AH4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5" t="str">
        <f>IF(Table1[[#This Row],[Date]]="","",TEXT(Table1[[#This Row],[Date]],"yyyymmdd"))</f>
        <v/>
      </c>
      <c r="AJ495" t="str">
        <f>Table1[[#This Row],[Date2]]</f>
        <v/>
      </c>
      <c r="AK495" t="str">
        <f>IF(Table1[[#This Row],[Date]]="","",Table1[[#This Row],[Voucher Type]])</f>
        <v/>
      </c>
      <c r="AL495" t="str">
        <f>IF(Table1[[#This Row],[Date]]="","",Table1[[#This Row],[Voucher No]])</f>
        <v/>
      </c>
      <c r="AM495" t="str">
        <f>IF(Table1[[#This Row],[Date]]="","",Table1[[#This Row],[Narration]])</f>
        <v/>
      </c>
      <c r="AN495" t="str">
        <f>IF(Table1[[#This Row],[Date]]="","","tallytools-voucherentry-adhjadhh-"&amp;$AH$1&amp;ROW())</f>
        <v/>
      </c>
      <c r="AO495" t="str">
        <f>IF(Table1[[#This Row],[Date]]="","",$AH$1)</f>
        <v/>
      </c>
      <c r="AP495"/>
      <c r="AQ495" t="str">
        <f>IF(Table1[[#This Row],[Date]]="","","No")</f>
        <v/>
      </c>
      <c r="AR495" t="str">
        <f>IF(Table1[[#This Row],[Date]]="","",IF(Table1[[#This Row],[Net Amt]]&lt;0,"No","Yes"))</f>
        <v/>
      </c>
      <c r="AS495" t="str">
        <f>IF(Table1[[#This Row],[Date]]="","",Table1[[#This Row],[Second Ledger]])</f>
        <v/>
      </c>
      <c r="AT495" t="str">
        <f>IF(Table1[[#This Row],[Date]]="","",IF(Table1[[#This Row],[DP-1]]="Yes",-(Table1[[#This Row],[Payments]]+Table1[[#This Row],[Receipts]]),Table1[[#This Row],[Payments]]+Table1[[#This Row],[Receipts]]))</f>
        <v/>
      </c>
      <c r="AU495"/>
      <c r="AV495" t="str">
        <f>IF(Table1[[#This Row],[Bill Ref No]]="","",Table1[[#This Row],[Bill Ref No]])</f>
        <v/>
      </c>
      <c r="AW495" t="str">
        <f>IF(Table1[[#This Row],[Bill ref name]]="","","New Ref")</f>
        <v/>
      </c>
      <c r="AX495" t="str">
        <f>IF(Table1[[#This Row],[Bill ref name]]="","",Table1[[#This Row],[Amount-1]])</f>
        <v/>
      </c>
      <c r="AY495"/>
      <c r="AZ495"/>
      <c r="BA495" t="str">
        <f>IF(Table1[[#This Row],[Cost Centre]]="","","Primary Cost Category")</f>
        <v/>
      </c>
      <c r="BB495" t="str">
        <f>IF(Table1[[#This Row],[Cost Centre]]="","",Table1[[#This Row],[DP-1]])</f>
        <v/>
      </c>
      <c r="BC495"/>
      <c r="BD495" t="str">
        <f>IF(Table1[[#This Row],[Cost Centre]]="","",Table1[[#This Row],[Cost Centre]])</f>
        <v/>
      </c>
      <c r="BE495" t="str">
        <f>IF(Table1[[#This Row],[Cost Centre]]="","",Table1[[#This Row],[Amount-1]])</f>
        <v/>
      </c>
      <c r="BF495"/>
      <c r="BG495"/>
      <c r="BH495"/>
      <c r="BI495"/>
      <c r="BJ495" t="str">
        <f>IF(Table1[[#This Row],[Date]]="","","No")</f>
        <v/>
      </c>
      <c r="BK495" t="str">
        <f>IF(Table1[[#This Row],[Date]]="","",IF(Table1[[#This Row],[Net Amt]]&lt;0,"Yes","No"))</f>
        <v/>
      </c>
      <c r="BL495" t="str">
        <f>IF(Table1[[#This Row],[Date]]="","",$C$3)</f>
        <v/>
      </c>
      <c r="BM495" t="str">
        <f>IF(Table1[[#This Row],[Date]]="","",-Table1[[#This Row],[Amount-1]])</f>
        <v/>
      </c>
      <c r="BO495" t="str">
        <f>IF(Table1[[#This Row],[Transaction Type]]="","",Table1[[#This Row],[Transaction Type]])</f>
        <v/>
      </c>
      <c r="BP495" t="str">
        <f>IF(Table1[[#This Row],[Instrument No.]]="","",Table1[[#This Row],[Instrument No.]])</f>
        <v/>
      </c>
      <c r="BQ495" t="str">
        <f>IF(Table1[[#This Row],[Instrument No.]]="","",Table1[[#This Row],[Amount-2]])</f>
        <v/>
      </c>
      <c r="BR495" t="str">
        <f>IF(Table1[[#This Row],[Instrument date]]="","",TEXT(Table1[[#This Row],[Instrument date]],"yyyymmdd"))</f>
        <v/>
      </c>
      <c r="BU495" s="48"/>
      <c r="BV495" s="48"/>
    </row>
    <row r="496" spans="1:74">
      <c r="A496" s="16">
        <f t="shared" si="7"/>
        <v>491</v>
      </c>
      <c r="B496" s="17"/>
      <c r="C496" s="57"/>
      <c r="D496" s="61"/>
      <c r="E496" s="61"/>
      <c r="F496" s="57"/>
      <c r="G496" s="18"/>
      <c r="H4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6" s="18"/>
      <c r="J496" s="18"/>
      <c r="K496" s="18"/>
      <c r="L496" s="18"/>
      <c r="M496" s="18"/>
      <c r="N496" s="51"/>
      <c r="O496" s="14">
        <f>IF(Table1[[#This Row],[Date]]="",COUNTA(B497:$B$1005),0)</f>
        <v>0</v>
      </c>
      <c r="P496" s="14">
        <f>IF(COUNTA(Table1[[#This Row],[Payments]:[Receipts]])=0,0,(IF(COUNTA(Table1[[#This Row],[Payments]:[Receipts]])&gt;1,1,0)))</f>
        <v>0</v>
      </c>
      <c r="Q496" s="14">
        <f>IF(Table1[[#This Row],[Date]]="",0,IF(AND(Table1[[#This Row],[Date]]&gt;=$Q$2,Table1[[#This Row],[Date]]&lt;=$Q$3),0,1))</f>
        <v>0</v>
      </c>
      <c r="R496" s="14">
        <f>IF(Table1[[#This Row],[Payments]]="",0,IF(ISNUMBER(Table1[[#This Row],[Payments]]),0,1))</f>
        <v>0</v>
      </c>
      <c r="S496" s="14">
        <f>IF(Table1[[#This Row],[Receipts]]="",0,IF(ISNUMBER(Table1[[#This Row],[Receipts]]),0,1))</f>
        <v>0</v>
      </c>
      <c r="T496" s="14">
        <f>IF(LEN(Table1[[#This Row],[Second Ledger]])&gt;0,IF(TYPE(VLOOKUP(Table1[[#This Row],[Second Ledger]],$CZ:$CZ,1,FALSE))=16,1,0),0)</f>
        <v>0</v>
      </c>
      <c r="U496" s="14">
        <f>IF(Table1[[#This Row],[Date]]="",0,IF(Table1[[#This Row],[Voucher Type]]&gt;0,IF(TYPE(VLOOKUP(Table1[[#This Row],[Voucher Type]],Table1[[#All],[Voucher Type Master]],1,FALSE))=16,1,0),0))</f>
        <v>0</v>
      </c>
      <c r="V4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6" s="14">
        <f>IF(LEN(Table1[[#This Row],[Cost Centre]])&gt;0,IF(TYPE(VLOOKUP(Table1[[#This Row],[Cost Centre]],$DA:$DA,1,FALSE))=16,1,0),0)</f>
        <v>0</v>
      </c>
      <c r="X496" s="14">
        <f>Table1[[#This Row],[Payments]]-Table1[[#This Row],[Receipts]]</f>
        <v>0</v>
      </c>
      <c r="Y496" s="14"/>
      <c r="Z496" s="14"/>
      <c r="AA496" s="14"/>
      <c r="AB496" s="13"/>
      <c r="AC496" s="39"/>
      <c r="AD496" s="39"/>
      <c r="AE496" s="39"/>
      <c r="AF496" s="39"/>
      <c r="AG496" s="42"/>
      <c r="AH4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6" t="str">
        <f>IF(Table1[[#This Row],[Date]]="","",TEXT(Table1[[#This Row],[Date]],"yyyymmdd"))</f>
        <v/>
      </c>
      <c r="AJ496" t="str">
        <f>Table1[[#This Row],[Date2]]</f>
        <v/>
      </c>
      <c r="AK496" t="str">
        <f>IF(Table1[[#This Row],[Date]]="","",Table1[[#This Row],[Voucher Type]])</f>
        <v/>
      </c>
      <c r="AL496" t="str">
        <f>IF(Table1[[#This Row],[Date]]="","",Table1[[#This Row],[Voucher No]])</f>
        <v/>
      </c>
      <c r="AM496" t="str">
        <f>IF(Table1[[#This Row],[Date]]="","",Table1[[#This Row],[Narration]])</f>
        <v/>
      </c>
      <c r="AN496" t="str">
        <f>IF(Table1[[#This Row],[Date]]="","","tallytools-voucherentry-adhjadhh-"&amp;$AH$1&amp;ROW())</f>
        <v/>
      </c>
      <c r="AO496" t="str">
        <f>IF(Table1[[#This Row],[Date]]="","",$AH$1)</f>
        <v/>
      </c>
      <c r="AP496"/>
      <c r="AQ496" t="str">
        <f>IF(Table1[[#This Row],[Date]]="","","No")</f>
        <v/>
      </c>
      <c r="AR496" t="str">
        <f>IF(Table1[[#This Row],[Date]]="","",IF(Table1[[#This Row],[Net Amt]]&lt;0,"No","Yes"))</f>
        <v/>
      </c>
      <c r="AS496" t="str">
        <f>IF(Table1[[#This Row],[Date]]="","",Table1[[#This Row],[Second Ledger]])</f>
        <v/>
      </c>
      <c r="AT496" t="str">
        <f>IF(Table1[[#This Row],[Date]]="","",IF(Table1[[#This Row],[DP-1]]="Yes",-(Table1[[#This Row],[Payments]]+Table1[[#This Row],[Receipts]]),Table1[[#This Row],[Payments]]+Table1[[#This Row],[Receipts]]))</f>
        <v/>
      </c>
      <c r="AU496"/>
      <c r="AV496" t="str">
        <f>IF(Table1[[#This Row],[Bill Ref No]]="","",Table1[[#This Row],[Bill Ref No]])</f>
        <v/>
      </c>
      <c r="AW496" t="str">
        <f>IF(Table1[[#This Row],[Bill ref name]]="","","New Ref")</f>
        <v/>
      </c>
      <c r="AX496" t="str">
        <f>IF(Table1[[#This Row],[Bill ref name]]="","",Table1[[#This Row],[Amount-1]])</f>
        <v/>
      </c>
      <c r="AY496"/>
      <c r="AZ496"/>
      <c r="BA496" t="str">
        <f>IF(Table1[[#This Row],[Cost Centre]]="","","Primary Cost Category")</f>
        <v/>
      </c>
      <c r="BB496" t="str">
        <f>IF(Table1[[#This Row],[Cost Centre]]="","",Table1[[#This Row],[DP-1]])</f>
        <v/>
      </c>
      <c r="BC496"/>
      <c r="BD496" t="str">
        <f>IF(Table1[[#This Row],[Cost Centre]]="","",Table1[[#This Row],[Cost Centre]])</f>
        <v/>
      </c>
      <c r="BE496" t="str">
        <f>IF(Table1[[#This Row],[Cost Centre]]="","",Table1[[#This Row],[Amount-1]])</f>
        <v/>
      </c>
      <c r="BF496"/>
      <c r="BG496"/>
      <c r="BH496"/>
      <c r="BI496"/>
      <c r="BJ496" t="str">
        <f>IF(Table1[[#This Row],[Date]]="","","No")</f>
        <v/>
      </c>
      <c r="BK496" t="str">
        <f>IF(Table1[[#This Row],[Date]]="","",IF(Table1[[#This Row],[Net Amt]]&lt;0,"Yes","No"))</f>
        <v/>
      </c>
      <c r="BL496" t="str">
        <f>IF(Table1[[#This Row],[Date]]="","",$C$3)</f>
        <v/>
      </c>
      <c r="BM496" t="str">
        <f>IF(Table1[[#This Row],[Date]]="","",-Table1[[#This Row],[Amount-1]])</f>
        <v/>
      </c>
      <c r="BO496" t="str">
        <f>IF(Table1[[#This Row],[Transaction Type]]="","",Table1[[#This Row],[Transaction Type]])</f>
        <v/>
      </c>
      <c r="BP496" t="str">
        <f>IF(Table1[[#This Row],[Instrument No.]]="","",Table1[[#This Row],[Instrument No.]])</f>
        <v/>
      </c>
      <c r="BQ496" t="str">
        <f>IF(Table1[[#This Row],[Instrument No.]]="","",Table1[[#This Row],[Amount-2]])</f>
        <v/>
      </c>
      <c r="BR496" t="str">
        <f>IF(Table1[[#This Row],[Instrument date]]="","",TEXT(Table1[[#This Row],[Instrument date]],"yyyymmdd"))</f>
        <v/>
      </c>
      <c r="BU496" s="48"/>
      <c r="BV496" s="48"/>
    </row>
    <row r="497" spans="1:74">
      <c r="A497" s="16">
        <f t="shared" si="7"/>
        <v>492</v>
      </c>
      <c r="B497" s="17"/>
      <c r="C497" s="57"/>
      <c r="D497" s="61"/>
      <c r="E497" s="61"/>
      <c r="F497" s="57"/>
      <c r="G497" s="18"/>
      <c r="H4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7" s="18"/>
      <c r="J497" s="18"/>
      <c r="K497" s="18"/>
      <c r="L497" s="18"/>
      <c r="M497" s="18"/>
      <c r="N497" s="51"/>
      <c r="O497" s="14">
        <f>IF(Table1[[#This Row],[Date]]="",COUNTA(B498:$B$1005),0)</f>
        <v>0</v>
      </c>
      <c r="P497" s="14">
        <f>IF(COUNTA(Table1[[#This Row],[Payments]:[Receipts]])=0,0,(IF(COUNTA(Table1[[#This Row],[Payments]:[Receipts]])&gt;1,1,0)))</f>
        <v>0</v>
      </c>
      <c r="Q497" s="14">
        <f>IF(Table1[[#This Row],[Date]]="",0,IF(AND(Table1[[#This Row],[Date]]&gt;=$Q$2,Table1[[#This Row],[Date]]&lt;=$Q$3),0,1))</f>
        <v>0</v>
      </c>
      <c r="R497" s="14">
        <f>IF(Table1[[#This Row],[Payments]]="",0,IF(ISNUMBER(Table1[[#This Row],[Payments]]),0,1))</f>
        <v>0</v>
      </c>
      <c r="S497" s="14">
        <f>IF(Table1[[#This Row],[Receipts]]="",0,IF(ISNUMBER(Table1[[#This Row],[Receipts]]),0,1))</f>
        <v>0</v>
      </c>
      <c r="T497" s="14">
        <f>IF(LEN(Table1[[#This Row],[Second Ledger]])&gt;0,IF(TYPE(VLOOKUP(Table1[[#This Row],[Second Ledger]],$CZ:$CZ,1,FALSE))=16,1,0),0)</f>
        <v>0</v>
      </c>
      <c r="U497" s="14">
        <f>IF(Table1[[#This Row],[Date]]="",0,IF(Table1[[#This Row],[Voucher Type]]&gt;0,IF(TYPE(VLOOKUP(Table1[[#This Row],[Voucher Type]],Table1[[#All],[Voucher Type Master]],1,FALSE))=16,1,0),0))</f>
        <v>0</v>
      </c>
      <c r="V4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7" s="14">
        <f>IF(LEN(Table1[[#This Row],[Cost Centre]])&gt;0,IF(TYPE(VLOOKUP(Table1[[#This Row],[Cost Centre]],$DA:$DA,1,FALSE))=16,1,0),0)</f>
        <v>0</v>
      </c>
      <c r="X497" s="14">
        <f>Table1[[#This Row],[Payments]]-Table1[[#This Row],[Receipts]]</f>
        <v>0</v>
      </c>
      <c r="Y497" s="14"/>
      <c r="Z497" s="14"/>
      <c r="AA497" s="14"/>
      <c r="AB497" s="13"/>
      <c r="AC497" s="39"/>
      <c r="AD497" s="39"/>
      <c r="AE497" s="39"/>
      <c r="AF497" s="39"/>
      <c r="AG497" s="42"/>
      <c r="AH4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7" t="str">
        <f>IF(Table1[[#This Row],[Date]]="","",TEXT(Table1[[#This Row],[Date]],"yyyymmdd"))</f>
        <v/>
      </c>
      <c r="AJ497" t="str">
        <f>Table1[[#This Row],[Date2]]</f>
        <v/>
      </c>
      <c r="AK497" t="str">
        <f>IF(Table1[[#This Row],[Date]]="","",Table1[[#This Row],[Voucher Type]])</f>
        <v/>
      </c>
      <c r="AL497" t="str">
        <f>IF(Table1[[#This Row],[Date]]="","",Table1[[#This Row],[Voucher No]])</f>
        <v/>
      </c>
      <c r="AM497" t="str">
        <f>IF(Table1[[#This Row],[Date]]="","",Table1[[#This Row],[Narration]])</f>
        <v/>
      </c>
      <c r="AN497" t="str">
        <f>IF(Table1[[#This Row],[Date]]="","","tallytools-voucherentry-adhjadhh-"&amp;$AH$1&amp;ROW())</f>
        <v/>
      </c>
      <c r="AO497" t="str">
        <f>IF(Table1[[#This Row],[Date]]="","",$AH$1)</f>
        <v/>
      </c>
      <c r="AP497"/>
      <c r="AQ497" t="str">
        <f>IF(Table1[[#This Row],[Date]]="","","No")</f>
        <v/>
      </c>
      <c r="AR497" t="str">
        <f>IF(Table1[[#This Row],[Date]]="","",IF(Table1[[#This Row],[Net Amt]]&lt;0,"No","Yes"))</f>
        <v/>
      </c>
      <c r="AS497" t="str">
        <f>IF(Table1[[#This Row],[Date]]="","",Table1[[#This Row],[Second Ledger]])</f>
        <v/>
      </c>
      <c r="AT497" t="str">
        <f>IF(Table1[[#This Row],[Date]]="","",IF(Table1[[#This Row],[DP-1]]="Yes",-(Table1[[#This Row],[Payments]]+Table1[[#This Row],[Receipts]]),Table1[[#This Row],[Payments]]+Table1[[#This Row],[Receipts]]))</f>
        <v/>
      </c>
      <c r="AU497"/>
      <c r="AV497" t="str">
        <f>IF(Table1[[#This Row],[Bill Ref No]]="","",Table1[[#This Row],[Bill Ref No]])</f>
        <v/>
      </c>
      <c r="AW497" t="str">
        <f>IF(Table1[[#This Row],[Bill ref name]]="","","New Ref")</f>
        <v/>
      </c>
      <c r="AX497" t="str">
        <f>IF(Table1[[#This Row],[Bill ref name]]="","",Table1[[#This Row],[Amount-1]])</f>
        <v/>
      </c>
      <c r="AY497"/>
      <c r="AZ497"/>
      <c r="BA497" t="str">
        <f>IF(Table1[[#This Row],[Cost Centre]]="","","Primary Cost Category")</f>
        <v/>
      </c>
      <c r="BB497" t="str">
        <f>IF(Table1[[#This Row],[Cost Centre]]="","",Table1[[#This Row],[DP-1]])</f>
        <v/>
      </c>
      <c r="BC497"/>
      <c r="BD497" t="str">
        <f>IF(Table1[[#This Row],[Cost Centre]]="","",Table1[[#This Row],[Cost Centre]])</f>
        <v/>
      </c>
      <c r="BE497" t="str">
        <f>IF(Table1[[#This Row],[Cost Centre]]="","",Table1[[#This Row],[Amount-1]])</f>
        <v/>
      </c>
      <c r="BF497"/>
      <c r="BG497"/>
      <c r="BH497"/>
      <c r="BI497"/>
      <c r="BJ497" t="str">
        <f>IF(Table1[[#This Row],[Date]]="","","No")</f>
        <v/>
      </c>
      <c r="BK497" t="str">
        <f>IF(Table1[[#This Row],[Date]]="","",IF(Table1[[#This Row],[Net Amt]]&lt;0,"Yes","No"))</f>
        <v/>
      </c>
      <c r="BL497" t="str">
        <f>IF(Table1[[#This Row],[Date]]="","",$C$3)</f>
        <v/>
      </c>
      <c r="BM497" t="str">
        <f>IF(Table1[[#This Row],[Date]]="","",-Table1[[#This Row],[Amount-1]])</f>
        <v/>
      </c>
      <c r="BO497" t="str">
        <f>IF(Table1[[#This Row],[Transaction Type]]="","",Table1[[#This Row],[Transaction Type]])</f>
        <v/>
      </c>
      <c r="BP497" t="str">
        <f>IF(Table1[[#This Row],[Instrument No.]]="","",Table1[[#This Row],[Instrument No.]])</f>
        <v/>
      </c>
      <c r="BQ497" t="str">
        <f>IF(Table1[[#This Row],[Instrument No.]]="","",Table1[[#This Row],[Amount-2]])</f>
        <v/>
      </c>
      <c r="BR497" t="str">
        <f>IF(Table1[[#This Row],[Instrument date]]="","",TEXT(Table1[[#This Row],[Instrument date]],"yyyymmdd"))</f>
        <v/>
      </c>
      <c r="BU497" s="48"/>
      <c r="BV497" s="48"/>
    </row>
    <row r="498" spans="1:74">
      <c r="A498" s="16">
        <f t="shared" si="7"/>
        <v>493</v>
      </c>
      <c r="B498" s="17"/>
      <c r="C498" s="57"/>
      <c r="D498" s="61"/>
      <c r="E498" s="61"/>
      <c r="F498" s="57"/>
      <c r="G498" s="18"/>
      <c r="H4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8" s="18"/>
      <c r="J498" s="18"/>
      <c r="K498" s="18"/>
      <c r="L498" s="18"/>
      <c r="M498" s="18"/>
      <c r="N498" s="51"/>
      <c r="O498" s="14">
        <f>IF(Table1[[#This Row],[Date]]="",COUNTA(B499:$B$1005),0)</f>
        <v>0</v>
      </c>
      <c r="P498" s="14">
        <f>IF(COUNTA(Table1[[#This Row],[Payments]:[Receipts]])=0,0,(IF(COUNTA(Table1[[#This Row],[Payments]:[Receipts]])&gt;1,1,0)))</f>
        <v>0</v>
      </c>
      <c r="Q498" s="14">
        <f>IF(Table1[[#This Row],[Date]]="",0,IF(AND(Table1[[#This Row],[Date]]&gt;=$Q$2,Table1[[#This Row],[Date]]&lt;=$Q$3),0,1))</f>
        <v>0</v>
      </c>
      <c r="R498" s="14">
        <f>IF(Table1[[#This Row],[Payments]]="",0,IF(ISNUMBER(Table1[[#This Row],[Payments]]),0,1))</f>
        <v>0</v>
      </c>
      <c r="S498" s="14">
        <f>IF(Table1[[#This Row],[Receipts]]="",0,IF(ISNUMBER(Table1[[#This Row],[Receipts]]),0,1))</f>
        <v>0</v>
      </c>
      <c r="T498" s="14">
        <f>IF(LEN(Table1[[#This Row],[Second Ledger]])&gt;0,IF(TYPE(VLOOKUP(Table1[[#This Row],[Second Ledger]],$CZ:$CZ,1,FALSE))=16,1,0),0)</f>
        <v>0</v>
      </c>
      <c r="U498" s="14">
        <f>IF(Table1[[#This Row],[Date]]="",0,IF(Table1[[#This Row],[Voucher Type]]&gt;0,IF(TYPE(VLOOKUP(Table1[[#This Row],[Voucher Type]],Table1[[#All],[Voucher Type Master]],1,FALSE))=16,1,0),0))</f>
        <v>0</v>
      </c>
      <c r="V4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8" s="14">
        <f>IF(LEN(Table1[[#This Row],[Cost Centre]])&gt;0,IF(TYPE(VLOOKUP(Table1[[#This Row],[Cost Centre]],$DA:$DA,1,FALSE))=16,1,0),0)</f>
        <v>0</v>
      </c>
      <c r="X498" s="14">
        <f>Table1[[#This Row],[Payments]]-Table1[[#This Row],[Receipts]]</f>
        <v>0</v>
      </c>
      <c r="Y498" s="14"/>
      <c r="Z498" s="14"/>
      <c r="AA498" s="14"/>
      <c r="AB498" s="13"/>
      <c r="AC498" s="39"/>
      <c r="AD498" s="39"/>
      <c r="AE498" s="39"/>
      <c r="AF498" s="39"/>
      <c r="AG498" s="42"/>
      <c r="AH4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8" t="str">
        <f>IF(Table1[[#This Row],[Date]]="","",TEXT(Table1[[#This Row],[Date]],"yyyymmdd"))</f>
        <v/>
      </c>
      <c r="AJ498" t="str">
        <f>Table1[[#This Row],[Date2]]</f>
        <v/>
      </c>
      <c r="AK498" t="str">
        <f>IF(Table1[[#This Row],[Date]]="","",Table1[[#This Row],[Voucher Type]])</f>
        <v/>
      </c>
      <c r="AL498" t="str">
        <f>IF(Table1[[#This Row],[Date]]="","",Table1[[#This Row],[Voucher No]])</f>
        <v/>
      </c>
      <c r="AM498" t="str">
        <f>IF(Table1[[#This Row],[Date]]="","",Table1[[#This Row],[Narration]])</f>
        <v/>
      </c>
      <c r="AN498" t="str">
        <f>IF(Table1[[#This Row],[Date]]="","","tallytools-voucherentry-adhjadhh-"&amp;$AH$1&amp;ROW())</f>
        <v/>
      </c>
      <c r="AO498" t="str">
        <f>IF(Table1[[#This Row],[Date]]="","",$AH$1)</f>
        <v/>
      </c>
      <c r="AP498"/>
      <c r="AQ498" t="str">
        <f>IF(Table1[[#This Row],[Date]]="","","No")</f>
        <v/>
      </c>
      <c r="AR498" t="str">
        <f>IF(Table1[[#This Row],[Date]]="","",IF(Table1[[#This Row],[Net Amt]]&lt;0,"No","Yes"))</f>
        <v/>
      </c>
      <c r="AS498" t="str">
        <f>IF(Table1[[#This Row],[Date]]="","",Table1[[#This Row],[Second Ledger]])</f>
        <v/>
      </c>
      <c r="AT498" t="str">
        <f>IF(Table1[[#This Row],[Date]]="","",IF(Table1[[#This Row],[DP-1]]="Yes",-(Table1[[#This Row],[Payments]]+Table1[[#This Row],[Receipts]]),Table1[[#This Row],[Payments]]+Table1[[#This Row],[Receipts]]))</f>
        <v/>
      </c>
      <c r="AU498"/>
      <c r="AV498" t="str">
        <f>IF(Table1[[#This Row],[Bill Ref No]]="","",Table1[[#This Row],[Bill Ref No]])</f>
        <v/>
      </c>
      <c r="AW498" t="str">
        <f>IF(Table1[[#This Row],[Bill ref name]]="","","New Ref")</f>
        <v/>
      </c>
      <c r="AX498" t="str">
        <f>IF(Table1[[#This Row],[Bill ref name]]="","",Table1[[#This Row],[Amount-1]])</f>
        <v/>
      </c>
      <c r="AY498"/>
      <c r="AZ498"/>
      <c r="BA498" t="str">
        <f>IF(Table1[[#This Row],[Cost Centre]]="","","Primary Cost Category")</f>
        <v/>
      </c>
      <c r="BB498" t="str">
        <f>IF(Table1[[#This Row],[Cost Centre]]="","",Table1[[#This Row],[DP-1]])</f>
        <v/>
      </c>
      <c r="BC498"/>
      <c r="BD498" t="str">
        <f>IF(Table1[[#This Row],[Cost Centre]]="","",Table1[[#This Row],[Cost Centre]])</f>
        <v/>
      </c>
      <c r="BE498" t="str">
        <f>IF(Table1[[#This Row],[Cost Centre]]="","",Table1[[#This Row],[Amount-1]])</f>
        <v/>
      </c>
      <c r="BF498"/>
      <c r="BG498"/>
      <c r="BH498"/>
      <c r="BI498"/>
      <c r="BJ498" t="str">
        <f>IF(Table1[[#This Row],[Date]]="","","No")</f>
        <v/>
      </c>
      <c r="BK498" t="str">
        <f>IF(Table1[[#This Row],[Date]]="","",IF(Table1[[#This Row],[Net Amt]]&lt;0,"Yes","No"))</f>
        <v/>
      </c>
      <c r="BL498" t="str">
        <f>IF(Table1[[#This Row],[Date]]="","",$C$3)</f>
        <v/>
      </c>
      <c r="BM498" t="str">
        <f>IF(Table1[[#This Row],[Date]]="","",-Table1[[#This Row],[Amount-1]])</f>
        <v/>
      </c>
      <c r="BO498" t="str">
        <f>IF(Table1[[#This Row],[Transaction Type]]="","",Table1[[#This Row],[Transaction Type]])</f>
        <v/>
      </c>
      <c r="BP498" t="str">
        <f>IF(Table1[[#This Row],[Instrument No.]]="","",Table1[[#This Row],[Instrument No.]])</f>
        <v/>
      </c>
      <c r="BQ498" t="str">
        <f>IF(Table1[[#This Row],[Instrument No.]]="","",Table1[[#This Row],[Amount-2]])</f>
        <v/>
      </c>
      <c r="BR498" t="str">
        <f>IF(Table1[[#This Row],[Instrument date]]="","",TEXT(Table1[[#This Row],[Instrument date]],"yyyymmdd"))</f>
        <v/>
      </c>
      <c r="BU498" s="48"/>
      <c r="BV498" s="48"/>
    </row>
    <row r="499" spans="1:74">
      <c r="A499" s="16">
        <f t="shared" si="7"/>
        <v>494</v>
      </c>
      <c r="B499" s="17"/>
      <c r="C499" s="57"/>
      <c r="D499" s="61"/>
      <c r="E499" s="61"/>
      <c r="F499" s="57"/>
      <c r="G499" s="18"/>
      <c r="H4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499" s="18"/>
      <c r="J499" s="18"/>
      <c r="K499" s="18"/>
      <c r="L499" s="18"/>
      <c r="M499" s="18"/>
      <c r="N499" s="51"/>
      <c r="O499" s="14">
        <f>IF(Table1[[#This Row],[Date]]="",COUNTA(B500:$B$1005),0)</f>
        <v>0</v>
      </c>
      <c r="P499" s="14">
        <f>IF(COUNTA(Table1[[#This Row],[Payments]:[Receipts]])=0,0,(IF(COUNTA(Table1[[#This Row],[Payments]:[Receipts]])&gt;1,1,0)))</f>
        <v>0</v>
      </c>
      <c r="Q499" s="14">
        <f>IF(Table1[[#This Row],[Date]]="",0,IF(AND(Table1[[#This Row],[Date]]&gt;=$Q$2,Table1[[#This Row],[Date]]&lt;=$Q$3),0,1))</f>
        <v>0</v>
      </c>
      <c r="R499" s="14">
        <f>IF(Table1[[#This Row],[Payments]]="",0,IF(ISNUMBER(Table1[[#This Row],[Payments]]),0,1))</f>
        <v>0</v>
      </c>
      <c r="S499" s="14">
        <f>IF(Table1[[#This Row],[Receipts]]="",0,IF(ISNUMBER(Table1[[#This Row],[Receipts]]),0,1))</f>
        <v>0</v>
      </c>
      <c r="T499" s="14">
        <f>IF(LEN(Table1[[#This Row],[Second Ledger]])&gt;0,IF(TYPE(VLOOKUP(Table1[[#This Row],[Second Ledger]],$CZ:$CZ,1,FALSE))=16,1,0),0)</f>
        <v>0</v>
      </c>
      <c r="U499" s="14">
        <f>IF(Table1[[#This Row],[Date]]="",0,IF(Table1[[#This Row],[Voucher Type]]&gt;0,IF(TYPE(VLOOKUP(Table1[[#This Row],[Voucher Type]],Table1[[#All],[Voucher Type Master]],1,FALSE))=16,1,0),0))</f>
        <v>0</v>
      </c>
      <c r="V4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499" s="14">
        <f>IF(LEN(Table1[[#This Row],[Cost Centre]])&gt;0,IF(TYPE(VLOOKUP(Table1[[#This Row],[Cost Centre]],$DA:$DA,1,FALSE))=16,1,0),0)</f>
        <v>0</v>
      </c>
      <c r="X499" s="14">
        <f>Table1[[#This Row],[Payments]]-Table1[[#This Row],[Receipts]]</f>
        <v>0</v>
      </c>
      <c r="Y499" s="14"/>
      <c r="Z499" s="14"/>
      <c r="AA499" s="14"/>
      <c r="AB499" s="13"/>
      <c r="AC499" s="39"/>
      <c r="AD499" s="39"/>
      <c r="AE499" s="39"/>
      <c r="AF499" s="39"/>
      <c r="AG499" s="42"/>
      <c r="AH4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499" t="str">
        <f>IF(Table1[[#This Row],[Date]]="","",TEXT(Table1[[#This Row],[Date]],"yyyymmdd"))</f>
        <v/>
      </c>
      <c r="AJ499" t="str">
        <f>Table1[[#This Row],[Date2]]</f>
        <v/>
      </c>
      <c r="AK499" t="str">
        <f>IF(Table1[[#This Row],[Date]]="","",Table1[[#This Row],[Voucher Type]])</f>
        <v/>
      </c>
      <c r="AL499" t="str">
        <f>IF(Table1[[#This Row],[Date]]="","",Table1[[#This Row],[Voucher No]])</f>
        <v/>
      </c>
      <c r="AM499" t="str">
        <f>IF(Table1[[#This Row],[Date]]="","",Table1[[#This Row],[Narration]])</f>
        <v/>
      </c>
      <c r="AN499" t="str">
        <f>IF(Table1[[#This Row],[Date]]="","","tallytools-voucherentry-adhjadhh-"&amp;$AH$1&amp;ROW())</f>
        <v/>
      </c>
      <c r="AO499" t="str">
        <f>IF(Table1[[#This Row],[Date]]="","",$AH$1)</f>
        <v/>
      </c>
      <c r="AP499"/>
      <c r="AQ499" t="str">
        <f>IF(Table1[[#This Row],[Date]]="","","No")</f>
        <v/>
      </c>
      <c r="AR499" t="str">
        <f>IF(Table1[[#This Row],[Date]]="","",IF(Table1[[#This Row],[Net Amt]]&lt;0,"No","Yes"))</f>
        <v/>
      </c>
      <c r="AS499" t="str">
        <f>IF(Table1[[#This Row],[Date]]="","",Table1[[#This Row],[Second Ledger]])</f>
        <v/>
      </c>
      <c r="AT499" t="str">
        <f>IF(Table1[[#This Row],[Date]]="","",IF(Table1[[#This Row],[DP-1]]="Yes",-(Table1[[#This Row],[Payments]]+Table1[[#This Row],[Receipts]]),Table1[[#This Row],[Payments]]+Table1[[#This Row],[Receipts]]))</f>
        <v/>
      </c>
      <c r="AU499"/>
      <c r="AV499" t="str">
        <f>IF(Table1[[#This Row],[Bill Ref No]]="","",Table1[[#This Row],[Bill Ref No]])</f>
        <v/>
      </c>
      <c r="AW499" t="str">
        <f>IF(Table1[[#This Row],[Bill ref name]]="","","New Ref")</f>
        <v/>
      </c>
      <c r="AX499" t="str">
        <f>IF(Table1[[#This Row],[Bill ref name]]="","",Table1[[#This Row],[Amount-1]])</f>
        <v/>
      </c>
      <c r="AY499"/>
      <c r="AZ499"/>
      <c r="BA499" t="str">
        <f>IF(Table1[[#This Row],[Cost Centre]]="","","Primary Cost Category")</f>
        <v/>
      </c>
      <c r="BB499" t="str">
        <f>IF(Table1[[#This Row],[Cost Centre]]="","",Table1[[#This Row],[DP-1]])</f>
        <v/>
      </c>
      <c r="BC499"/>
      <c r="BD499" t="str">
        <f>IF(Table1[[#This Row],[Cost Centre]]="","",Table1[[#This Row],[Cost Centre]])</f>
        <v/>
      </c>
      <c r="BE499" t="str">
        <f>IF(Table1[[#This Row],[Cost Centre]]="","",Table1[[#This Row],[Amount-1]])</f>
        <v/>
      </c>
      <c r="BF499"/>
      <c r="BG499"/>
      <c r="BH499"/>
      <c r="BI499"/>
      <c r="BJ499" t="str">
        <f>IF(Table1[[#This Row],[Date]]="","","No")</f>
        <v/>
      </c>
      <c r="BK499" t="str">
        <f>IF(Table1[[#This Row],[Date]]="","",IF(Table1[[#This Row],[Net Amt]]&lt;0,"Yes","No"))</f>
        <v/>
      </c>
      <c r="BL499" t="str">
        <f>IF(Table1[[#This Row],[Date]]="","",$C$3)</f>
        <v/>
      </c>
      <c r="BM499" t="str">
        <f>IF(Table1[[#This Row],[Date]]="","",-Table1[[#This Row],[Amount-1]])</f>
        <v/>
      </c>
      <c r="BO499" t="str">
        <f>IF(Table1[[#This Row],[Transaction Type]]="","",Table1[[#This Row],[Transaction Type]])</f>
        <v/>
      </c>
      <c r="BP499" t="str">
        <f>IF(Table1[[#This Row],[Instrument No.]]="","",Table1[[#This Row],[Instrument No.]])</f>
        <v/>
      </c>
      <c r="BQ499" t="str">
        <f>IF(Table1[[#This Row],[Instrument No.]]="","",Table1[[#This Row],[Amount-2]])</f>
        <v/>
      </c>
      <c r="BR499" t="str">
        <f>IF(Table1[[#This Row],[Instrument date]]="","",TEXT(Table1[[#This Row],[Instrument date]],"yyyymmdd"))</f>
        <v/>
      </c>
      <c r="BU499" s="48"/>
      <c r="BV499" s="48"/>
    </row>
    <row r="500" spans="1:74">
      <c r="A500" s="16">
        <f t="shared" si="7"/>
        <v>495</v>
      </c>
      <c r="B500" s="17"/>
      <c r="C500" s="57"/>
      <c r="D500" s="61"/>
      <c r="E500" s="61"/>
      <c r="F500" s="57"/>
      <c r="G500" s="18"/>
      <c r="H5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0" s="18"/>
      <c r="J500" s="18"/>
      <c r="K500" s="18"/>
      <c r="L500" s="18"/>
      <c r="M500" s="18"/>
      <c r="N500" s="51"/>
      <c r="O500" s="14">
        <f>IF(Table1[[#This Row],[Date]]="",COUNTA(B501:$B$1005),0)</f>
        <v>0</v>
      </c>
      <c r="P500" s="14">
        <f>IF(COUNTA(Table1[[#This Row],[Payments]:[Receipts]])=0,0,(IF(COUNTA(Table1[[#This Row],[Payments]:[Receipts]])&gt;1,1,0)))</f>
        <v>0</v>
      </c>
      <c r="Q500" s="14">
        <f>IF(Table1[[#This Row],[Date]]="",0,IF(AND(Table1[[#This Row],[Date]]&gt;=$Q$2,Table1[[#This Row],[Date]]&lt;=$Q$3),0,1))</f>
        <v>0</v>
      </c>
      <c r="R500" s="14">
        <f>IF(Table1[[#This Row],[Payments]]="",0,IF(ISNUMBER(Table1[[#This Row],[Payments]]),0,1))</f>
        <v>0</v>
      </c>
      <c r="S500" s="14">
        <f>IF(Table1[[#This Row],[Receipts]]="",0,IF(ISNUMBER(Table1[[#This Row],[Receipts]]),0,1))</f>
        <v>0</v>
      </c>
      <c r="T500" s="14">
        <f>IF(LEN(Table1[[#This Row],[Second Ledger]])&gt;0,IF(TYPE(VLOOKUP(Table1[[#This Row],[Second Ledger]],$CZ:$CZ,1,FALSE))=16,1,0),0)</f>
        <v>0</v>
      </c>
      <c r="U500" s="14">
        <f>IF(Table1[[#This Row],[Date]]="",0,IF(Table1[[#This Row],[Voucher Type]]&gt;0,IF(TYPE(VLOOKUP(Table1[[#This Row],[Voucher Type]],Table1[[#All],[Voucher Type Master]],1,FALSE))=16,1,0),0))</f>
        <v>0</v>
      </c>
      <c r="V5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0" s="14">
        <f>IF(LEN(Table1[[#This Row],[Cost Centre]])&gt;0,IF(TYPE(VLOOKUP(Table1[[#This Row],[Cost Centre]],$DA:$DA,1,FALSE))=16,1,0),0)</f>
        <v>0</v>
      </c>
      <c r="X500" s="14">
        <f>Table1[[#This Row],[Payments]]-Table1[[#This Row],[Receipts]]</f>
        <v>0</v>
      </c>
      <c r="Y500" s="14"/>
      <c r="Z500" s="14"/>
      <c r="AA500" s="14"/>
      <c r="AB500" s="13"/>
      <c r="AC500" s="39"/>
      <c r="AD500" s="39"/>
      <c r="AE500" s="39"/>
      <c r="AF500" s="39"/>
      <c r="AG500" s="42"/>
      <c r="AH5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0" t="str">
        <f>IF(Table1[[#This Row],[Date]]="","",TEXT(Table1[[#This Row],[Date]],"yyyymmdd"))</f>
        <v/>
      </c>
      <c r="AJ500" t="str">
        <f>Table1[[#This Row],[Date2]]</f>
        <v/>
      </c>
      <c r="AK500" t="str">
        <f>IF(Table1[[#This Row],[Date]]="","",Table1[[#This Row],[Voucher Type]])</f>
        <v/>
      </c>
      <c r="AL500" t="str">
        <f>IF(Table1[[#This Row],[Date]]="","",Table1[[#This Row],[Voucher No]])</f>
        <v/>
      </c>
      <c r="AM500" t="str">
        <f>IF(Table1[[#This Row],[Date]]="","",Table1[[#This Row],[Narration]])</f>
        <v/>
      </c>
      <c r="AN500" t="str">
        <f>IF(Table1[[#This Row],[Date]]="","","tallytools-voucherentry-adhjadhh-"&amp;$AH$1&amp;ROW())</f>
        <v/>
      </c>
      <c r="AO500" t="str">
        <f>IF(Table1[[#This Row],[Date]]="","",$AH$1)</f>
        <v/>
      </c>
      <c r="AP500"/>
      <c r="AQ500" t="str">
        <f>IF(Table1[[#This Row],[Date]]="","","No")</f>
        <v/>
      </c>
      <c r="AR500" t="str">
        <f>IF(Table1[[#This Row],[Date]]="","",IF(Table1[[#This Row],[Net Amt]]&lt;0,"No","Yes"))</f>
        <v/>
      </c>
      <c r="AS500" t="str">
        <f>IF(Table1[[#This Row],[Date]]="","",Table1[[#This Row],[Second Ledger]])</f>
        <v/>
      </c>
      <c r="AT500" t="str">
        <f>IF(Table1[[#This Row],[Date]]="","",IF(Table1[[#This Row],[DP-1]]="Yes",-(Table1[[#This Row],[Payments]]+Table1[[#This Row],[Receipts]]),Table1[[#This Row],[Payments]]+Table1[[#This Row],[Receipts]]))</f>
        <v/>
      </c>
      <c r="AU500"/>
      <c r="AV500" t="str">
        <f>IF(Table1[[#This Row],[Bill Ref No]]="","",Table1[[#This Row],[Bill Ref No]])</f>
        <v/>
      </c>
      <c r="AW500" t="str">
        <f>IF(Table1[[#This Row],[Bill ref name]]="","","New Ref")</f>
        <v/>
      </c>
      <c r="AX500" t="str">
        <f>IF(Table1[[#This Row],[Bill ref name]]="","",Table1[[#This Row],[Amount-1]])</f>
        <v/>
      </c>
      <c r="AY500"/>
      <c r="AZ500"/>
      <c r="BA500" t="str">
        <f>IF(Table1[[#This Row],[Cost Centre]]="","","Primary Cost Category")</f>
        <v/>
      </c>
      <c r="BB500" t="str">
        <f>IF(Table1[[#This Row],[Cost Centre]]="","",Table1[[#This Row],[DP-1]])</f>
        <v/>
      </c>
      <c r="BC500"/>
      <c r="BD500" t="str">
        <f>IF(Table1[[#This Row],[Cost Centre]]="","",Table1[[#This Row],[Cost Centre]])</f>
        <v/>
      </c>
      <c r="BE500" t="str">
        <f>IF(Table1[[#This Row],[Cost Centre]]="","",Table1[[#This Row],[Amount-1]])</f>
        <v/>
      </c>
      <c r="BF500"/>
      <c r="BG500"/>
      <c r="BH500"/>
      <c r="BI500"/>
      <c r="BJ500" t="str">
        <f>IF(Table1[[#This Row],[Date]]="","","No")</f>
        <v/>
      </c>
      <c r="BK500" t="str">
        <f>IF(Table1[[#This Row],[Date]]="","",IF(Table1[[#This Row],[Net Amt]]&lt;0,"Yes","No"))</f>
        <v/>
      </c>
      <c r="BL500" t="str">
        <f>IF(Table1[[#This Row],[Date]]="","",$C$3)</f>
        <v/>
      </c>
      <c r="BM500" t="str">
        <f>IF(Table1[[#This Row],[Date]]="","",-Table1[[#This Row],[Amount-1]])</f>
        <v/>
      </c>
      <c r="BO500" t="str">
        <f>IF(Table1[[#This Row],[Transaction Type]]="","",Table1[[#This Row],[Transaction Type]])</f>
        <v/>
      </c>
      <c r="BP500" t="str">
        <f>IF(Table1[[#This Row],[Instrument No.]]="","",Table1[[#This Row],[Instrument No.]])</f>
        <v/>
      </c>
      <c r="BQ500" t="str">
        <f>IF(Table1[[#This Row],[Instrument No.]]="","",Table1[[#This Row],[Amount-2]])</f>
        <v/>
      </c>
      <c r="BR500" t="str">
        <f>IF(Table1[[#This Row],[Instrument date]]="","",TEXT(Table1[[#This Row],[Instrument date]],"yyyymmdd"))</f>
        <v/>
      </c>
      <c r="BU500" s="48"/>
      <c r="BV500" s="48"/>
    </row>
    <row r="501" spans="1:74">
      <c r="A501" s="16">
        <f t="shared" si="7"/>
        <v>496</v>
      </c>
      <c r="B501" s="17"/>
      <c r="C501" s="57"/>
      <c r="D501" s="61"/>
      <c r="E501" s="61"/>
      <c r="F501" s="57"/>
      <c r="G501" s="18"/>
      <c r="H5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1" s="18"/>
      <c r="J501" s="18"/>
      <c r="K501" s="18"/>
      <c r="L501" s="18"/>
      <c r="M501" s="18"/>
      <c r="N501" s="51"/>
      <c r="O501" s="14">
        <f>IF(Table1[[#This Row],[Date]]="",COUNTA(B502:$B$1005),0)</f>
        <v>0</v>
      </c>
      <c r="P501" s="14">
        <f>IF(COUNTA(Table1[[#This Row],[Payments]:[Receipts]])=0,0,(IF(COUNTA(Table1[[#This Row],[Payments]:[Receipts]])&gt;1,1,0)))</f>
        <v>0</v>
      </c>
      <c r="Q501" s="14">
        <f>IF(Table1[[#This Row],[Date]]="",0,IF(AND(Table1[[#This Row],[Date]]&gt;=$Q$2,Table1[[#This Row],[Date]]&lt;=$Q$3),0,1))</f>
        <v>0</v>
      </c>
      <c r="R501" s="14">
        <f>IF(Table1[[#This Row],[Payments]]="",0,IF(ISNUMBER(Table1[[#This Row],[Payments]]),0,1))</f>
        <v>0</v>
      </c>
      <c r="S501" s="14">
        <f>IF(Table1[[#This Row],[Receipts]]="",0,IF(ISNUMBER(Table1[[#This Row],[Receipts]]),0,1))</f>
        <v>0</v>
      </c>
      <c r="T501" s="14">
        <f>IF(LEN(Table1[[#This Row],[Second Ledger]])&gt;0,IF(TYPE(VLOOKUP(Table1[[#This Row],[Second Ledger]],$CZ:$CZ,1,FALSE))=16,1,0),0)</f>
        <v>0</v>
      </c>
      <c r="U501" s="14">
        <f>IF(Table1[[#This Row],[Date]]="",0,IF(Table1[[#This Row],[Voucher Type]]&gt;0,IF(TYPE(VLOOKUP(Table1[[#This Row],[Voucher Type]],Table1[[#All],[Voucher Type Master]],1,FALSE))=16,1,0),0))</f>
        <v>0</v>
      </c>
      <c r="V5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1" s="14">
        <f>IF(LEN(Table1[[#This Row],[Cost Centre]])&gt;0,IF(TYPE(VLOOKUP(Table1[[#This Row],[Cost Centre]],$DA:$DA,1,FALSE))=16,1,0),0)</f>
        <v>0</v>
      </c>
      <c r="X501" s="14">
        <f>Table1[[#This Row],[Payments]]-Table1[[#This Row],[Receipts]]</f>
        <v>0</v>
      </c>
      <c r="Y501" s="14"/>
      <c r="Z501" s="14"/>
      <c r="AA501" s="14"/>
      <c r="AB501" s="13"/>
      <c r="AC501" s="39"/>
      <c r="AD501" s="39"/>
      <c r="AE501" s="39"/>
      <c r="AF501" s="39"/>
      <c r="AG501" s="42"/>
      <c r="AH5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1" t="str">
        <f>IF(Table1[[#This Row],[Date]]="","",TEXT(Table1[[#This Row],[Date]],"yyyymmdd"))</f>
        <v/>
      </c>
      <c r="AJ501" t="str">
        <f>Table1[[#This Row],[Date2]]</f>
        <v/>
      </c>
      <c r="AK501" t="str">
        <f>IF(Table1[[#This Row],[Date]]="","",Table1[[#This Row],[Voucher Type]])</f>
        <v/>
      </c>
      <c r="AL501" t="str">
        <f>IF(Table1[[#This Row],[Date]]="","",Table1[[#This Row],[Voucher No]])</f>
        <v/>
      </c>
      <c r="AM501" t="str">
        <f>IF(Table1[[#This Row],[Date]]="","",Table1[[#This Row],[Narration]])</f>
        <v/>
      </c>
      <c r="AN501" t="str">
        <f>IF(Table1[[#This Row],[Date]]="","","tallytools-voucherentry-adhjadhh-"&amp;$AH$1&amp;ROW())</f>
        <v/>
      </c>
      <c r="AO501" t="str">
        <f>IF(Table1[[#This Row],[Date]]="","",$AH$1)</f>
        <v/>
      </c>
      <c r="AP501"/>
      <c r="AQ501" t="str">
        <f>IF(Table1[[#This Row],[Date]]="","","No")</f>
        <v/>
      </c>
      <c r="AR501" t="str">
        <f>IF(Table1[[#This Row],[Date]]="","",IF(Table1[[#This Row],[Net Amt]]&lt;0,"No","Yes"))</f>
        <v/>
      </c>
      <c r="AS501" t="str">
        <f>IF(Table1[[#This Row],[Date]]="","",Table1[[#This Row],[Second Ledger]])</f>
        <v/>
      </c>
      <c r="AT501" t="str">
        <f>IF(Table1[[#This Row],[Date]]="","",IF(Table1[[#This Row],[DP-1]]="Yes",-(Table1[[#This Row],[Payments]]+Table1[[#This Row],[Receipts]]),Table1[[#This Row],[Payments]]+Table1[[#This Row],[Receipts]]))</f>
        <v/>
      </c>
      <c r="AU501"/>
      <c r="AV501" t="str">
        <f>IF(Table1[[#This Row],[Bill Ref No]]="","",Table1[[#This Row],[Bill Ref No]])</f>
        <v/>
      </c>
      <c r="AW501" t="str">
        <f>IF(Table1[[#This Row],[Bill ref name]]="","","New Ref")</f>
        <v/>
      </c>
      <c r="AX501" t="str">
        <f>IF(Table1[[#This Row],[Bill ref name]]="","",Table1[[#This Row],[Amount-1]])</f>
        <v/>
      </c>
      <c r="AY501"/>
      <c r="AZ501"/>
      <c r="BA501" t="str">
        <f>IF(Table1[[#This Row],[Cost Centre]]="","","Primary Cost Category")</f>
        <v/>
      </c>
      <c r="BB501" t="str">
        <f>IF(Table1[[#This Row],[Cost Centre]]="","",Table1[[#This Row],[DP-1]])</f>
        <v/>
      </c>
      <c r="BC501"/>
      <c r="BD501" t="str">
        <f>IF(Table1[[#This Row],[Cost Centre]]="","",Table1[[#This Row],[Cost Centre]])</f>
        <v/>
      </c>
      <c r="BE501" t="str">
        <f>IF(Table1[[#This Row],[Cost Centre]]="","",Table1[[#This Row],[Amount-1]])</f>
        <v/>
      </c>
      <c r="BF501"/>
      <c r="BG501"/>
      <c r="BH501"/>
      <c r="BI501"/>
      <c r="BJ501" t="str">
        <f>IF(Table1[[#This Row],[Date]]="","","No")</f>
        <v/>
      </c>
      <c r="BK501" t="str">
        <f>IF(Table1[[#This Row],[Date]]="","",IF(Table1[[#This Row],[Net Amt]]&lt;0,"Yes","No"))</f>
        <v/>
      </c>
      <c r="BL501" t="str">
        <f>IF(Table1[[#This Row],[Date]]="","",$C$3)</f>
        <v/>
      </c>
      <c r="BM501" t="str">
        <f>IF(Table1[[#This Row],[Date]]="","",-Table1[[#This Row],[Amount-1]])</f>
        <v/>
      </c>
      <c r="BO501" t="str">
        <f>IF(Table1[[#This Row],[Transaction Type]]="","",Table1[[#This Row],[Transaction Type]])</f>
        <v/>
      </c>
      <c r="BP501" t="str">
        <f>IF(Table1[[#This Row],[Instrument No.]]="","",Table1[[#This Row],[Instrument No.]])</f>
        <v/>
      </c>
      <c r="BQ501" t="str">
        <f>IF(Table1[[#This Row],[Instrument No.]]="","",Table1[[#This Row],[Amount-2]])</f>
        <v/>
      </c>
      <c r="BR501" t="str">
        <f>IF(Table1[[#This Row],[Instrument date]]="","",TEXT(Table1[[#This Row],[Instrument date]],"yyyymmdd"))</f>
        <v/>
      </c>
      <c r="BU501" s="48"/>
      <c r="BV501" s="48"/>
    </row>
    <row r="502" spans="1:74">
      <c r="A502" s="16">
        <f t="shared" si="7"/>
        <v>497</v>
      </c>
      <c r="B502" s="17"/>
      <c r="C502" s="57"/>
      <c r="D502" s="61"/>
      <c r="E502" s="61"/>
      <c r="F502" s="57"/>
      <c r="G502" s="18"/>
      <c r="H5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2" s="18"/>
      <c r="J502" s="18"/>
      <c r="K502" s="18"/>
      <c r="L502" s="18"/>
      <c r="M502" s="18"/>
      <c r="N502" s="51"/>
      <c r="O502" s="14">
        <f>IF(Table1[[#This Row],[Date]]="",COUNTA(B503:$B$1005),0)</f>
        <v>0</v>
      </c>
      <c r="P502" s="14">
        <f>IF(COUNTA(Table1[[#This Row],[Payments]:[Receipts]])=0,0,(IF(COUNTA(Table1[[#This Row],[Payments]:[Receipts]])&gt;1,1,0)))</f>
        <v>0</v>
      </c>
      <c r="Q502" s="14">
        <f>IF(Table1[[#This Row],[Date]]="",0,IF(AND(Table1[[#This Row],[Date]]&gt;=$Q$2,Table1[[#This Row],[Date]]&lt;=$Q$3),0,1))</f>
        <v>0</v>
      </c>
      <c r="R502" s="14">
        <f>IF(Table1[[#This Row],[Payments]]="",0,IF(ISNUMBER(Table1[[#This Row],[Payments]]),0,1))</f>
        <v>0</v>
      </c>
      <c r="S502" s="14">
        <f>IF(Table1[[#This Row],[Receipts]]="",0,IF(ISNUMBER(Table1[[#This Row],[Receipts]]),0,1))</f>
        <v>0</v>
      </c>
      <c r="T502" s="14">
        <f>IF(LEN(Table1[[#This Row],[Second Ledger]])&gt;0,IF(TYPE(VLOOKUP(Table1[[#This Row],[Second Ledger]],$CZ:$CZ,1,FALSE))=16,1,0),0)</f>
        <v>0</v>
      </c>
      <c r="U502" s="14">
        <f>IF(Table1[[#This Row],[Date]]="",0,IF(Table1[[#This Row],[Voucher Type]]&gt;0,IF(TYPE(VLOOKUP(Table1[[#This Row],[Voucher Type]],Table1[[#All],[Voucher Type Master]],1,FALSE))=16,1,0),0))</f>
        <v>0</v>
      </c>
      <c r="V5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2" s="14">
        <f>IF(LEN(Table1[[#This Row],[Cost Centre]])&gt;0,IF(TYPE(VLOOKUP(Table1[[#This Row],[Cost Centre]],$DA:$DA,1,FALSE))=16,1,0),0)</f>
        <v>0</v>
      </c>
      <c r="X502" s="14">
        <f>Table1[[#This Row],[Payments]]-Table1[[#This Row],[Receipts]]</f>
        <v>0</v>
      </c>
      <c r="Y502" s="14"/>
      <c r="Z502" s="14"/>
      <c r="AA502" s="14"/>
      <c r="AB502" s="13"/>
      <c r="AC502" s="39"/>
      <c r="AD502" s="39"/>
      <c r="AE502" s="39"/>
      <c r="AF502" s="39"/>
      <c r="AG502" s="42"/>
      <c r="AH5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2" t="str">
        <f>IF(Table1[[#This Row],[Date]]="","",TEXT(Table1[[#This Row],[Date]],"yyyymmdd"))</f>
        <v/>
      </c>
      <c r="AJ502" t="str">
        <f>Table1[[#This Row],[Date2]]</f>
        <v/>
      </c>
      <c r="AK502" t="str">
        <f>IF(Table1[[#This Row],[Date]]="","",Table1[[#This Row],[Voucher Type]])</f>
        <v/>
      </c>
      <c r="AL502" t="str">
        <f>IF(Table1[[#This Row],[Date]]="","",Table1[[#This Row],[Voucher No]])</f>
        <v/>
      </c>
      <c r="AM502" t="str">
        <f>IF(Table1[[#This Row],[Date]]="","",Table1[[#This Row],[Narration]])</f>
        <v/>
      </c>
      <c r="AN502" t="str">
        <f>IF(Table1[[#This Row],[Date]]="","","tallytools-voucherentry-adhjadhh-"&amp;$AH$1&amp;ROW())</f>
        <v/>
      </c>
      <c r="AO502" t="str">
        <f>IF(Table1[[#This Row],[Date]]="","",$AH$1)</f>
        <v/>
      </c>
      <c r="AP502"/>
      <c r="AQ502" t="str">
        <f>IF(Table1[[#This Row],[Date]]="","","No")</f>
        <v/>
      </c>
      <c r="AR502" t="str">
        <f>IF(Table1[[#This Row],[Date]]="","",IF(Table1[[#This Row],[Net Amt]]&lt;0,"No","Yes"))</f>
        <v/>
      </c>
      <c r="AS502" t="str">
        <f>IF(Table1[[#This Row],[Date]]="","",Table1[[#This Row],[Second Ledger]])</f>
        <v/>
      </c>
      <c r="AT502" t="str">
        <f>IF(Table1[[#This Row],[Date]]="","",IF(Table1[[#This Row],[DP-1]]="Yes",-(Table1[[#This Row],[Payments]]+Table1[[#This Row],[Receipts]]),Table1[[#This Row],[Payments]]+Table1[[#This Row],[Receipts]]))</f>
        <v/>
      </c>
      <c r="AU502"/>
      <c r="AV502" t="str">
        <f>IF(Table1[[#This Row],[Bill Ref No]]="","",Table1[[#This Row],[Bill Ref No]])</f>
        <v/>
      </c>
      <c r="AW502" t="str">
        <f>IF(Table1[[#This Row],[Bill ref name]]="","","New Ref")</f>
        <v/>
      </c>
      <c r="AX502" t="str">
        <f>IF(Table1[[#This Row],[Bill ref name]]="","",Table1[[#This Row],[Amount-1]])</f>
        <v/>
      </c>
      <c r="AY502"/>
      <c r="AZ502"/>
      <c r="BA502" t="str">
        <f>IF(Table1[[#This Row],[Cost Centre]]="","","Primary Cost Category")</f>
        <v/>
      </c>
      <c r="BB502" t="str">
        <f>IF(Table1[[#This Row],[Cost Centre]]="","",Table1[[#This Row],[DP-1]])</f>
        <v/>
      </c>
      <c r="BC502"/>
      <c r="BD502" t="str">
        <f>IF(Table1[[#This Row],[Cost Centre]]="","",Table1[[#This Row],[Cost Centre]])</f>
        <v/>
      </c>
      <c r="BE502" t="str">
        <f>IF(Table1[[#This Row],[Cost Centre]]="","",Table1[[#This Row],[Amount-1]])</f>
        <v/>
      </c>
      <c r="BF502"/>
      <c r="BG502"/>
      <c r="BH502"/>
      <c r="BI502"/>
      <c r="BJ502" t="str">
        <f>IF(Table1[[#This Row],[Date]]="","","No")</f>
        <v/>
      </c>
      <c r="BK502" t="str">
        <f>IF(Table1[[#This Row],[Date]]="","",IF(Table1[[#This Row],[Net Amt]]&lt;0,"Yes","No"))</f>
        <v/>
      </c>
      <c r="BL502" t="str">
        <f>IF(Table1[[#This Row],[Date]]="","",$C$3)</f>
        <v/>
      </c>
      <c r="BM502" t="str">
        <f>IF(Table1[[#This Row],[Date]]="","",-Table1[[#This Row],[Amount-1]])</f>
        <v/>
      </c>
      <c r="BO502" t="str">
        <f>IF(Table1[[#This Row],[Transaction Type]]="","",Table1[[#This Row],[Transaction Type]])</f>
        <v/>
      </c>
      <c r="BP502" t="str">
        <f>IF(Table1[[#This Row],[Instrument No.]]="","",Table1[[#This Row],[Instrument No.]])</f>
        <v/>
      </c>
      <c r="BQ502" t="str">
        <f>IF(Table1[[#This Row],[Instrument No.]]="","",Table1[[#This Row],[Amount-2]])</f>
        <v/>
      </c>
      <c r="BR502" t="str">
        <f>IF(Table1[[#This Row],[Instrument date]]="","",TEXT(Table1[[#This Row],[Instrument date]],"yyyymmdd"))</f>
        <v/>
      </c>
      <c r="BU502" s="48"/>
      <c r="BV502" s="48"/>
    </row>
    <row r="503" spans="1:74">
      <c r="A503" s="16">
        <f t="shared" si="7"/>
        <v>498</v>
      </c>
      <c r="B503" s="17"/>
      <c r="C503" s="57"/>
      <c r="D503" s="61"/>
      <c r="E503" s="61"/>
      <c r="F503" s="57"/>
      <c r="G503" s="18"/>
      <c r="H5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3" s="18"/>
      <c r="J503" s="18"/>
      <c r="K503" s="18"/>
      <c r="L503" s="18"/>
      <c r="M503" s="18"/>
      <c r="N503" s="51"/>
      <c r="O503" s="14">
        <f>IF(Table1[[#This Row],[Date]]="",COUNTA(B504:$B$1005),0)</f>
        <v>0</v>
      </c>
      <c r="P503" s="14">
        <f>IF(COUNTA(Table1[[#This Row],[Payments]:[Receipts]])=0,0,(IF(COUNTA(Table1[[#This Row],[Payments]:[Receipts]])&gt;1,1,0)))</f>
        <v>0</v>
      </c>
      <c r="Q503" s="14">
        <f>IF(Table1[[#This Row],[Date]]="",0,IF(AND(Table1[[#This Row],[Date]]&gt;=$Q$2,Table1[[#This Row],[Date]]&lt;=$Q$3),0,1))</f>
        <v>0</v>
      </c>
      <c r="R503" s="14">
        <f>IF(Table1[[#This Row],[Payments]]="",0,IF(ISNUMBER(Table1[[#This Row],[Payments]]),0,1))</f>
        <v>0</v>
      </c>
      <c r="S503" s="14">
        <f>IF(Table1[[#This Row],[Receipts]]="",0,IF(ISNUMBER(Table1[[#This Row],[Receipts]]),0,1))</f>
        <v>0</v>
      </c>
      <c r="T503" s="14">
        <f>IF(LEN(Table1[[#This Row],[Second Ledger]])&gt;0,IF(TYPE(VLOOKUP(Table1[[#This Row],[Second Ledger]],$CZ:$CZ,1,FALSE))=16,1,0),0)</f>
        <v>0</v>
      </c>
      <c r="U503" s="14">
        <f>IF(Table1[[#This Row],[Date]]="",0,IF(Table1[[#This Row],[Voucher Type]]&gt;0,IF(TYPE(VLOOKUP(Table1[[#This Row],[Voucher Type]],Table1[[#All],[Voucher Type Master]],1,FALSE))=16,1,0),0))</f>
        <v>0</v>
      </c>
      <c r="V5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3" s="14">
        <f>IF(LEN(Table1[[#This Row],[Cost Centre]])&gt;0,IF(TYPE(VLOOKUP(Table1[[#This Row],[Cost Centre]],$DA:$DA,1,FALSE))=16,1,0),0)</f>
        <v>0</v>
      </c>
      <c r="X503" s="14">
        <f>Table1[[#This Row],[Payments]]-Table1[[#This Row],[Receipts]]</f>
        <v>0</v>
      </c>
      <c r="Y503" s="14"/>
      <c r="Z503" s="14"/>
      <c r="AA503" s="14"/>
      <c r="AB503" s="13"/>
      <c r="AC503" s="39"/>
      <c r="AD503" s="39"/>
      <c r="AE503" s="39"/>
      <c r="AF503" s="39"/>
      <c r="AG503" s="42"/>
      <c r="AH5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3" t="str">
        <f>IF(Table1[[#This Row],[Date]]="","",TEXT(Table1[[#This Row],[Date]],"yyyymmdd"))</f>
        <v/>
      </c>
      <c r="AJ503" t="str">
        <f>Table1[[#This Row],[Date2]]</f>
        <v/>
      </c>
      <c r="AK503" t="str">
        <f>IF(Table1[[#This Row],[Date]]="","",Table1[[#This Row],[Voucher Type]])</f>
        <v/>
      </c>
      <c r="AL503" t="str">
        <f>IF(Table1[[#This Row],[Date]]="","",Table1[[#This Row],[Voucher No]])</f>
        <v/>
      </c>
      <c r="AM503" t="str">
        <f>IF(Table1[[#This Row],[Date]]="","",Table1[[#This Row],[Narration]])</f>
        <v/>
      </c>
      <c r="AN503" t="str">
        <f>IF(Table1[[#This Row],[Date]]="","","tallytools-voucherentry-adhjadhh-"&amp;$AH$1&amp;ROW())</f>
        <v/>
      </c>
      <c r="AO503" t="str">
        <f>IF(Table1[[#This Row],[Date]]="","",$AH$1)</f>
        <v/>
      </c>
      <c r="AP503"/>
      <c r="AQ503" t="str">
        <f>IF(Table1[[#This Row],[Date]]="","","No")</f>
        <v/>
      </c>
      <c r="AR503" t="str">
        <f>IF(Table1[[#This Row],[Date]]="","",IF(Table1[[#This Row],[Net Amt]]&lt;0,"No","Yes"))</f>
        <v/>
      </c>
      <c r="AS503" t="str">
        <f>IF(Table1[[#This Row],[Date]]="","",Table1[[#This Row],[Second Ledger]])</f>
        <v/>
      </c>
      <c r="AT503" t="str">
        <f>IF(Table1[[#This Row],[Date]]="","",IF(Table1[[#This Row],[DP-1]]="Yes",-(Table1[[#This Row],[Payments]]+Table1[[#This Row],[Receipts]]),Table1[[#This Row],[Payments]]+Table1[[#This Row],[Receipts]]))</f>
        <v/>
      </c>
      <c r="AU503"/>
      <c r="AV503" t="str">
        <f>IF(Table1[[#This Row],[Bill Ref No]]="","",Table1[[#This Row],[Bill Ref No]])</f>
        <v/>
      </c>
      <c r="AW503" t="str">
        <f>IF(Table1[[#This Row],[Bill ref name]]="","","New Ref")</f>
        <v/>
      </c>
      <c r="AX503" t="str">
        <f>IF(Table1[[#This Row],[Bill ref name]]="","",Table1[[#This Row],[Amount-1]])</f>
        <v/>
      </c>
      <c r="AY503"/>
      <c r="AZ503"/>
      <c r="BA503" t="str">
        <f>IF(Table1[[#This Row],[Cost Centre]]="","","Primary Cost Category")</f>
        <v/>
      </c>
      <c r="BB503" t="str">
        <f>IF(Table1[[#This Row],[Cost Centre]]="","",Table1[[#This Row],[DP-1]])</f>
        <v/>
      </c>
      <c r="BC503"/>
      <c r="BD503" t="str">
        <f>IF(Table1[[#This Row],[Cost Centre]]="","",Table1[[#This Row],[Cost Centre]])</f>
        <v/>
      </c>
      <c r="BE503" t="str">
        <f>IF(Table1[[#This Row],[Cost Centre]]="","",Table1[[#This Row],[Amount-1]])</f>
        <v/>
      </c>
      <c r="BF503"/>
      <c r="BG503"/>
      <c r="BH503"/>
      <c r="BI503"/>
      <c r="BJ503" t="str">
        <f>IF(Table1[[#This Row],[Date]]="","","No")</f>
        <v/>
      </c>
      <c r="BK503" t="str">
        <f>IF(Table1[[#This Row],[Date]]="","",IF(Table1[[#This Row],[Net Amt]]&lt;0,"Yes","No"))</f>
        <v/>
      </c>
      <c r="BL503" t="str">
        <f>IF(Table1[[#This Row],[Date]]="","",$C$3)</f>
        <v/>
      </c>
      <c r="BM503" t="str">
        <f>IF(Table1[[#This Row],[Date]]="","",-Table1[[#This Row],[Amount-1]])</f>
        <v/>
      </c>
      <c r="BO503" t="str">
        <f>IF(Table1[[#This Row],[Transaction Type]]="","",Table1[[#This Row],[Transaction Type]])</f>
        <v/>
      </c>
      <c r="BP503" t="str">
        <f>IF(Table1[[#This Row],[Instrument No.]]="","",Table1[[#This Row],[Instrument No.]])</f>
        <v/>
      </c>
      <c r="BQ503" t="str">
        <f>IF(Table1[[#This Row],[Instrument No.]]="","",Table1[[#This Row],[Amount-2]])</f>
        <v/>
      </c>
      <c r="BR503" t="str">
        <f>IF(Table1[[#This Row],[Instrument date]]="","",TEXT(Table1[[#This Row],[Instrument date]],"yyyymmdd"))</f>
        <v/>
      </c>
      <c r="BU503" s="48"/>
      <c r="BV503" s="48"/>
    </row>
    <row r="504" spans="1:74">
      <c r="A504" s="16">
        <f t="shared" si="7"/>
        <v>499</v>
      </c>
      <c r="B504" s="17"/>
      <c r="C504" s="57"/>
      <c r="D504" s="61"/>
      <c r="E504" s="61"/>
      <c r="F504" s="57"/>
      <c r="G504" s="18"/>
      <c r="H5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4" s="18"/>
      <c r="J504" s="18"/>
      <c r="K504" s="18"/>
      <c r="L504" s="18"/>
      <c r="M504" s="18"/>
      <c r="N504" s="51"/>
      <c r="O504" s="14">
        <f>IF(Table1[[#This Row],[Date]]="",COUNTA(B505:$B$1005),0)</f>
        <v>0</v>
      </c>
      <c r="P504" s="14">
        <f>IF(COUNTA(Table1[[#This Row],[Payments]:[Receipts]])=0,0,(IF(COUNTA(Table1[[#This Row],[Payments]:[Receipts]])&gt;1,1,0)))</f>
        <v>0</v>
      </c>
      <c r="Q504" s="14">
        <f>IF(Table1[[#This Row],[Date]]="",0,IF(AND(Table1[[#This Row],[Date]]&gt;=$Q$2,Table1[[#This Row],[Date]]&lt;=$Q$3),0,1))</f>
        <v>0</v>
      </c>
      <c r="R504" s="14">
        <f>IF(Table1[[#This Row],[Payments]]="",0,IF(ISNUMBER(Table1[[#This Row],[Payments]]),0,1))</f>
        <v>0</v>
      </c>
      <c r="S504" s="14">
        <f>IF(Table1[[#This Row],[Receipts]]="",0,IF(ISNUMBER(Table1[[#This Row],[Receipts]]),0,1))</f>
        <v>0</v>
      </c>
      <c r="T504" s="14">
        <f>IF(LEN(Table1[[#This Row],[Second Ledger]])&gt;0,IF(TYPE(VLOOKUP(Table1[[#This Row],[Second Ledger]],$CZ:$CZ,1,FALSE))=16,1,0),0)</f>
        <v>0</v>
      </c>
      <c r="U504" s="14">
        <f>IF(Table1[[#This Row],[Date]]="",0,IF(Table1[[#This Row],[Voucher Type]]&gt;0,IF(TYPE(VLOOKUP(Table1[[#This Row],[Voucher Type]],Table1[[#All],[Voucher Type Master]],1,FALSE))=16,1,0),0))</f>
        <v>0</v>
      </c>
      <c r="V5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4" s="14">
        <f>IF(LEN(Table1[[#This Row],[Cost Centre]])&gt;0,IF(TYPE(VLOOKUP(Table1[[#This Row],[Cost Centre]],$DA:$DA,1,FALSE))=16,1,0),0)</f>
        <v>0</v>
      </c>
      <c r="X504" s="14">
        <f>Table1[[#This Row],[Payments]]-Table1[[#This Row],[Receipts]]</f>
        <v>0</v>
      </c>
      <c r="Y504" s="14"/>
      <c r="Z504" s="14"/>
      <c r="AA504" s="14"/>
      <c r="AB504" s="13"/>
      <c r="AC504" s="39"/>
      <c r="AD504" s="39"/>
      <c r="AE504" s="39"/>
      <c r="AF504" s="39"/>
      <c r="AG504" s="42"/>
      <c r="AH5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4" t="str">
        <f>IF(Table1[[#This Row],[Date]]="","",TEXT(Table1[[#This Row],[Date]],"yyyymmdd"))</f>
        <v/>
      </c>
      <c r="AJ504" t="str">
        <f>Table1[[#This Row],[Date2]]</f>
        <v/>
      </c>
      <c r="AK504" t="str">
        <f>IF(Table1[[#This Row],[Date]]="","",Table1[[#This Row],[Voucher Type]])</f>
        <v/>
      </c>
      <c r="AL504" t="str">
        <f>IF(Table1[[#This Row],[Date]]="","",Table1[[#This Row],[Voucher No]])</f>
        <v/>
      </c>
      <c r="AM504" t="str">
        <f>IF(Table1[[#This Row],[Date]]="","",Table1[[#This Row],[Narration]])</f>
        <v/>
      </c>
      <c r="AN504" t="str">
        <f>IF(Table1[[#This Row],[Date]]="","","tallytools-voucherentry-adhjadhh-"&amp;$AH$1&amp;ROW())</f>
        <v/>
      </c>
      <c r="AO504" t="str">
        <f>IF(Table1[[#This Row],[Date]]="","",$AH$1)</f>
        <v/>
      </c>
      <c r="AP504"/>
      <c r="AQ504" t="str">
        <f>IF(Table1[[#This Row],[Date]]="","","No")</f>
        <v/>
      </c>
      <c r="AR504" t="str">
        <f>IF(Table1[[#This Row],[Date]]="","",IF(Table1[[#This Row],[Net Amt]]&lt;0,"No","Yes"))</f>
        <v/>
      </c>
      <c r="AS504" t="str">
        <f>IF(Table1[[#This Row],[Date]]="","",Table1[[#This Row],[Second Ledger]])</f>
        <v/>
      </c>
      <c r="AT504" t="str">
        <f>IF(Table1[[#This Row],[Date]]="","",IF(Table1[[#This Row],[DP-1]]="Yes",-(Table1[[#This Row],[Payments]]+Table1[[#This Row],[Receipts]]),Table1[[#This Row],[Payments]]+Table1[[#This Row],[Receipts]]))</f>
        <v/>
      </c>
      <c r="AU504"/>
      <c r="AV504" t="str">
        <f>IF(Table1[[#This Row],[Bill Ref No]]="","",Table1[[#This Row],[Bill Ref No]])</f>
        <v/>
      </c>
      <c r="AW504" t="str">
        <f>IF(Table1[[#This Row],[Bill ref name]]="","","New Ref")</f>
        <v/>
      </c>
      <c r="AX504" t="str">
        <f>IF(Table1[[#This Row],[Bill ref name]]="","",Table1[[#This Row],[Amount-1]])</f>
        <v/>
      </c>
      <c r="AY504"/>
      <c r="AZ504"/>
      <c r="BA504" t="str">
        <f>IF(Table1[[#This Row],[Cost Centre]]="","","Primary Cost Category")</f>
        <v/>
      </c>
      <c r="BB504" t="str">
        <f>IF(Table1[[#This Row],[Cost Centre]]="","",Table1[[#This Row],[DP-1]])</f>
        <v/>
      </c>
      <c r="BC504"/>
      <c r="BD504" t="str">
        <f>IF(Table1[[#This Row],[Cost Centre]]="","",Table1[[#This Row],[Cost Centre]])</f>
        <v/>
      </c>
      <c r="BE504" t="str">
        <f>IF(Table1[[#This Row],[Cost Centre]]="","",Table1[[#This Row],[Amount-1]])</f>
        <v/>
      </c>
      <c r="BF504"/>
      <c r="BG504"/>
      <c r="BH504"/>
      <c r="BI504"/>
      <c r="BJ504" t="str">
        <f>IF(Table1[[#This Row],[Date]]="","","No")</f>
        <v/>
      </c>
      <c r="BK504" t="str">
        <f>IF(Table1[[#This Row],[Date]]="","",IF(Table1[[#This Row],[Net Amt]]&lt;0,"Yes","No"))</f>
        <v/>
      </c>
      <c r="BL504" t="str">
        <f>IF(Table1[[#This Row],[Date]]="","",$C$3)</f>
        <v/>
      </c>
      <c r="BM504" t="str">
        <f>IF(Table1[[#This Row],[Date]]="","",-Table1[[#This Row],[Amount-1]])</f>
        <v/>
      </c>
      <c r="BO504" t="str">
        <f>IF(Table1[[#This Row],[Transaction Type]]="","",Table1[[#This Row],[Transaction Type]])</f>
        <v/>
      </c>
      <c r="BP504" t="str">
        <f>IF(Table1[[#This Row],[Instrument No.]]="","",Table1[[#This Row],[Instrument No.]])</f>
        <v/>
      </c>
      <c r="BQ504" t="str">
        <f>IF(Table1[[#This Row],[Instrument No.]]="","",Table1[[#This Row],[Amount-2]])</f>
        <v/>
      </c>
      <c r="BR504" t="str">
        <f>IF(Table1[[#This Row],[Instrument date]]="","",TEXT(Table1[[#This Row],[Instrument date]],"yyyymmdd"))</f>
        <v/>
      </c>
      <c r="BU504" s="48"/>
      <c r="BV504" s="48"/>
    </row>
    <row r="505" spans="1:74">
      <c r="A505" s="16">
        <f t="shared" si="7"/>
        <v>500</v>
      </c>
      <c r="B505" s="17"/>
      <c r="C505" s="57"/>
      <c r="D505" s="61"/>
      <c r="E505" s="61"/>
      <c r="F505" s="57"/>
      <c r="G505" s="18"/>
      <c r="H5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5" s="18"/>
      <c r="J505" s="18"/>
      <c r="K505" s="18"/>
      <c r="L505" s="18"/>
      <c r="M505" s="18"/>
      <c r="N505" s="51"/>
      <c r="O505" s="14">
        <f>IF(Table1[[#This Row],[Date]]="",COUNTA(B506:$B$1005),0)</f>
        <v>0</v>
      </c>
      <c r="P505" s="14">
        <f>IF(COUNTA(Table1[[#This Row],[Payments]:[Receipts]])=0,0,(IF(COUNTA(Table1[[#This Row],[Payments]:[Receipts]])&gt;1,1,0)))</f>
        <v>0</v>
      </c>
      <c r="Q505" s="14">
        <f>IF(Table1[[#This Row],[Date]]="",0,IF(AND(Table1[[#This Row],[Date]]&gt;=$Q$2,Table1[[#This Row],[Date]]&lt;=$Q$3),0,1))</f>
        <v>0</v>
      </c>
      <c r="R505" s="14">
        <f>IF(Table1[[#This Row],[Payments]]="",0,IF(ISNUMBER(Table1[[#This Row],[Payments]]),0,1))</f>
        <v>0</v>
      </c>
      <c r="S505" s="14">
        <f>IF(Table1[[#This Row],[Receipts]]="",0,IF(ISNUMBER(Table1[[#This Row],[Receipts]]),0,1))</f>
        <v>0</v>
      </c>
      <c r="T505" s="14">
        <f>IF(LEN(Table1[[#This Row],[Second Ledger]])&gt;0,IF(TYPE(VLOOKUP(Table1[[#This Row],[Second Ledger]],$CZ:$CZ,1,FALSE))=16,1,0),0)</f>
        <v>0</v>
      </c>
      <c r="U505" s="14">
        <f>IF(Table1[[#This Row],[Date]]="",0,IF(Table1[[#This Row],[Voucher Type]]&gt;0,IF(TYPE(VLOOKUP(Table1[[#This Row],[Voucher Type]],Table1[[#All],[Voucher Type Master]],1,FALSE))=16,1,0),0))</f>
        <v>0</v>
      </c>
      <c r="V5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5" s="14">
        <f>IF(LEN(Table1[[#This Row],[Cost Centre]])&gt;0,IF(TYPE(VLOOKUP(Table1[[#This Row],[Cost Centre]],$DA:$DA,1,FALSE))=16,1,0),0)</f>
        <v>0</v>
      </c>
      <c r="X505" s="14">
        <f>Table1[[#This Row],[Payments]]-Table1[[#This Row],[Receipts]]</f>
        <v>0</v>
      </c>
      <c r="Y505" s="14"/>
      <c r="Z505" s="14"/>
      <c r="AA505" s="14"/>
      <c r="AB505" s="13"/>
      <c r="AC505" s="39"/>
      <c r="AD505" s="39"/>
      <c r="AE505" s="39"/>
      <c r="AF505" s="39"/>
      <c r="AG505" s="42"/>
      <c r="AH5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5" t="str">
        <f>IF(Table1[[#This Row],[Date]]="","",TEXT(Table1[[#This Row],[Date]],"yyyymmdd"))</f>
        <v/>
      </c>
      <c r="AJ505" t="str">
        <f>Table1[[#This Row],[Date2]]</f>
        <v/>
      </c>
      <c r="AK505" t="str">
        <f>IF(Table1[[#This Row],[Date]]="","",Table1[[#This Row],[Voucher Type]])</f>
        <v/>
      </c>
      <c r="AL505" t="str">
        <f>IF(Table1[[#This Row],[Date]]="","",Table1[[#This Row],[Voucher No]])</f>
        <v/>
      </c>
      <c r="AM505" t="str">
        <f>IF(Table1[[#This Row],[Date]]="","",Table1[[#This Row],[Narration]])</f>
        <v/>
      </c>
      <c r="AN505" t="str">
        <f>IF(Table1[[#This Row],[Date]]="","","tallytools-voucherentry-adhjadhh-"&amp;$AH$1&amp;ROW())</f>
        <v/>
      </c>
      <c r="AO505" t="str">
        <f>IF(Table1[[#This Row],[Date]]="","",$AH$1)</f>
        <v/>
      </c>
      <c r="AP505"/>
      <c r="AQ505" t="str">
        <f>IF(Table1[[#This Row],[Date]]="","","No")</f>
        <v/>
      </c>
      <c r="AR505" t="str">
        <f>IF(Table1[[#This Row],[Date]]="","",IF(Table1[[#This Row],[Net Amt]]&lt;0,"No","Yes"))</f>
        <v/>
      </c>
      <c r="AS505" t="str">
        <f>IF(Table1[[#This Row],[Date]]="","",Table1[[#This Row],[Second Ledger]])</f>
        <v/>
      </c>
      <c r="AT505" t="str">
        <f>IF(Table1[[#This Row],[Date]]="","",IF(Table1[[#This Row],[DP-1]]="Yes",-(Table1[[#This Row],[Payments]]+Table1[[#This Row],[Receipts]]),Table1[[#This Row],[Payments]]+Table1[[#This Row],[Receipts]]))</f>
        <v/>
      </c>
      <c r="AU505"/>
      <c r="AV505" t="str">
        <f>IF(Table1[[#This Row],[Bill Ref No]]="","",Table1[[#This Row],[Bill Ref No]])</f>
        <v/>
      </c>
      <c r="AW505" t="str">
        <f>IF(Table1[[#This Row],[Bill ref name]]="","","New Ref")</f>
        <v/>
      </c>
      <c r="AX505" t="str">
        <f>IF(Table1[[#This Row],[Bill ref name]]="","",Table1[[#This Row],[Amount-1]])</f>
        <v/>
      </c>
      <c r="AY505"/>
      <c r="AZ505"/>
      <c r="BA505" t="str">
        <f>IF(Table1[[#This Row],[Cost Centre]]="","","Primary Cost Category")</f>
        <v/>
      </c>
      <c r="BB505" t="str">
        <f>IF(Table1[[#This Row],[Cost Centre]]="","",Table1[[#This Row],[DP-1]])</f>
        <v/>
      </c>
      <c r="BC505"/>
      <c r="BD505" t="str">
        <f>IF(Table1[[#This Row],[Cost Centre]]="","",Table1[[#This Row],[Cost Centre]])</f>
        <v/>
      </c>
      <c r="BE505" t="str">
        <f>IF(Table1[[#This Row],[Cost Centre]]="","",Table1[[#This Row],[Amount-1]])</f>
        <v/>
      </c>
      <c r="BF505"/>
      <c r="BG505"/>
      <c r="BH505"/>
      <c r="BI505"/>
      <c r="BJ505" t="str">
        <f>IF(Table1[[#This Row],[Date]]="","","No")</f>
        <v/>
      </c>
      <c r="BK505" t="str">
        <f>IF(Table1[[#This Row],[Date]]="","",IF(Table1[[#This Row],[Net Amt]]&lt;0,"Yes","No"))</f>
        <v/>
      </c>
      <c r="BL505" t="str">
        <f>IF(Table1[[#This Row],[Date]]="","",$C$3)</f>
        <v/>
      </c>
      <c r="BM505" t="str">
        <f>IF(Table1[[#This Row],[Date]]="","",-Table1[[#This Row],[Amount-1]])</f>
        <v/>
      </c>
      <c r="BO505" t="str">
        <f>IF(Table1[[#This Row],[Transaction Type]]="","",Table1[[#This Row],[Transaction Type]])</f>
        <v/>
      </c>
      <c r="BP505" t="str">
        <f>IF(Table1[[#This Row],[Instrument No.]]="","",Table1[[#This Row],[Instrument No.]])</f>
        <v/>
      </c>
      <c r="BQ505" t="str">
        <f>IF(Table1[[#This Row],[Instrument No.]]="","",Table1[[#This Row],[Amount-2]])</f>
        <v/>
      </c>
      <c r="BR505" t="str">
        <f>IF(Table1[[#This Row],[Instrument date]]="","",TEXT(Table1[[#This Row],[Instrument date]],"yyyymmdd"))</f>
        <v/>
      </c>
      <c r="BU505" s="48"/>
      <c r="BV505" s="48"/>
    </row>
    <row r="506" spans="1:74">
      <c r="A506" s="16">
        <f t="shared" si="7"/>
        <v>501</v>
      </c>
      <c r="B506" s="17"/>
      <c r="C506" s="57"/>
      <c r="D506" s="61"/>
      <c r="E506" s="61"/>
      <c r="F506" s="57"/>
      <c r="G506" s="18"/>
      <c r="H5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6" s="18"/>
      <c r="J506" s="18"/>
      <c r="K506" s="18"/>
      <c r="L506" s="18"/>
      <c r="M506" s="18"/>
      <c r="N506" s="51"/>
      <c r="O506" s="14">
        <f>IF(Table1[[#This Row],[Date]]="",COUNTA(B507:$B$1005),0)</f>
        <v>0</v>
      </c>
      <c r="P506" s="14">
        <f>IF(COUNTA(Table1[[#This Row],[Payments]:[Receipts]])=0,0,(IF(COUNTA(Table1[[#This Row],[Payments]:[Receipts]])&gt;1,1,0)))</f>
        <v>0</v>
      </c>
      <c r="Q506" s="14">
        <f>IF(Table1[[#This Row],[Date]]="",0,IF(AND(Table1[[#This Row],[Date]]&gt;=$Q$2,Table1[[#This Row],[Date]]&lt;=$Q$3),0,1))</f>
        <v>0</v>
      </c>
      <c r="R506" s="14">
        <f>IF(Table1[[#This Row],[Payments]]="",0,IF(ISNUMBER(Table1[[#This Row],[Payments]]),0,1))</f>
        <v>0</v>
      </c>
      <c r="S506" s="14">
        <f>IF(Table1[[#This Row],[Receipts]]="",0,IF(ISNUMBER(Table1[[#This Row],[Receipts]]),0,1))</f>
        <v>0</v>
      </c>
      <c r="T506" s="14">
        <f>IF(LEN(Table1[[#This Row],[Second Ledger]])&gt;0,IF(TYPE(VLOOKUP(Table1[[#This Row],[Second Ledger]],$CZ:$CZ,1,FALSE))=16,1,0),0)</f>
        <v>0</v>
      </c>
      <c r="U506" s="14">
        <f>IF(Table1[[#This Row],[Date]]="",0,IF(Table1[[#This Row],[Voucher Type]]&gt;0,IF(TYPE(VLOOKUP(Table1[[#This Row],[Voucher Type]],Table1[[#All],[Voucher Type Master]],1,FALSE))=16,1,0),0))</f>
        <v>0</v>
      </c>
      <c r="V5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6" s="14">
        <f>IF(LEN(Table1[[#This Row],[Cost Centre]])&gt;0,IF(TYPE(VLOOKUP(Table1[[#This Row],[Cost Centre]],$DA:$DA,1,FALSE))=16,1,0),0)</f>
        <v>0</v>
      </c>
      <c r="X506" s="14">
        <f>Table1[[#This Row],[Payments]]-Table1[[#This Row],[Receipts]]</f>
        <v>0</v>
      </c>
      <c r="Y506" s="14"/>
      <c r="Z506" s="14"/>
      <c r="AA506" s="14"/>
      <c r="AB506" s="13"/>
      <c r="AC506" s="39"/>
      <c r="AD506" s="39"/>
      <c r="AE506" s="39"/>
      <c r="AF506" s="39"/>
      <c r="AG506" s="42"/>
      <c r="AH5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6" t="str">
        <f>IF(Table1[[#This Row],[Date]]="","",TEXT(Table1[[#This Row],[Date]],"yyyymmdd"))</f>
        <v/>
      </c>
      <c r="AJ506" t="str">
        <f>Table1[[#This Row],[Date2]]</f>
        <v/>
      </c>
      <c r="AK506" t="str">
        <f>IF(Table1[[#This Row],[Date]]="","",Table1[[#This Row],[Voucher Type]])</f>
        <v/>
      </c>
      <c r="AL506" t="str">
        <f>IF(Table1[[#This Row],[Date]]="","",Table1[[#This Row],[Voucher No]])</f>
        <v/>
      </c>
      <c r="AM506" t="str">
        <f>IF(Table1[[#This Row],[Date]]="","",Table1[[#This Row],[Narration]])</f>
        <v/>
      </c>
      <c r="AN506" t="str">
        <f>IF(Table1[[#This Row],[Date]]="","","tallytools-voucherentry-adhjadhh-"&amp;$AH$1&amp;ROW())</f>
        <v/>
      </c>
      <c r="AO506" t="str">
        <f>IF(Table1[[#This Row],[Date]]="","",$AH$1)</f>
        <v/>
      </c>
      <c r="AP506"/>
      <c r="AQ506" t="str">
        <f>IF(Table1[[#This Row],[Date]]="","","No")</f>
        <v/>
      </c>
      <c r="AR506" t="str">
        <f>IF(Table1[[#This Row],[Date]]="","",IF(Table1[[#This Row],[Net Amt]]&lt;0,"No","Yes"))</f>
        <v/>
      </c>
      <c r="AS506" t="str">
        <f>IF(Table1[[#This Row],[Date]]="","",Table1[[#This Row],[Second Ledger]])</f>
        <v/>
      </c>
      <c r="AT506" t="str">
        <f>IF(Table1[[#This Row],[Date]]="","",IF(Table1[[#This Row],[DP-1]]="Yes",-(Table1[[#This Row],[Payments]]+Table1[[#This Row],[Receipts]]),Table1[[#This Row],[Payments]]+Table1[[#This Row],[Receipts]]))</f>
        <v/>
      </c>
      <c r="AU506"/>
      <c r="AV506" t="str">
        <f>IF(Table1[[#This Row],[Bill Ref No]]="","",Table1[[#This Row],[Bill Ref No]])</f>
        <v/>
      </c>
      <c r="AW506" t="str">
        <f>IF(Table1[[#This Row],[Bill ref name]]="","","New Ref")</f>
        <v/>
      </c>
      <c r="AX506" t="str">
        <f>IF(Table1[[#This Row],[Bill ref name]]="","",Table1[[#This Row],[Amount-1]])</f>
        <v/>
      </c>
      <c r="AY506"/>
      <c r="AZ506"/>
      <c r="BA506" t="str">
        <f>IF(Table1[[#This Row],[Cost Centre]]="","","Primary Cost Category")</f>
        <v/>
      </c>
      <c r="BB506" t="str">
        <f>IF(Table1[[#This Row],[Cost Centre]]="","",Table1[[#This Row],[DP-1]])</f>
        <v/>
      </c>
      <c r="BC506"/>
      <c r="BD506" t="str">
        <f>IF(Table1[[#This Row],[Cost Centre]]="","",Table1[[#This Row],[Cost Centre]])</f>
        <v/>
      </c>
      <c r="BE506" t="str">
        <f>IF(Table1[[#This Row],[Cost Centre]]="","",Table1[[#This Row],[Amount-1]])</f>
        <v/>
      </c>
      <c r="BF506"/>
      <c r="BG506"/>
      <c r="BH506"/>
      <c r="BI506"/>
      <c r="BJ506" t="str">
        <f>IF(Table1[[#This Row],[Date]]="","","No")</f>
        <v/>
      </c>
      <c r="BK506" t="str">
        <f>IF(Table1[[#This Row],[Date]]="","",IF(Table1[[#This Row],[Net Amt]]&lt;0,"Yes","No"))</f>
        <v/>
      </c>
      <c r="BL506" t="str">
        <f>IF(Table1[[#This Row],[Date]]="","",$C$3)</f>
        <v/>
      </c>
      <c r="BM506" t="str">
        <f>IF(Table1[[#This Row],[Date]]="","",-Table1[[#This Row],[Amount-1]])</f>
        <v/>
      </c>
      <c r="BO506" t="str">
        <f>IF(Table1[[#This Row],[Transaction Type]]="","",Table1[[#This Row],[Transaction Type]])</f>
        <v/>
      </c>
      <c r="BP506" t="str">
        <f>IF(Table1[[#This Row],[Instrument No.]]="","",Table1[[#This Row],[Instrument No.]])</f>
        <v/>
      </c>
      <c r="BQ506" t="str">
        <f>IF(Table1[[#This Row],[Instrument No.]]="","",Table1[[#This Row],[Amount-2]])</f>
        <v/>
      </c>
      <c r="BR506" t="str">
        <f>IF(Table1[[#This Row],[Instrument date]]="","",TEXT(Table1[[#This Row],[Instrument date]],"yyyymmdd"))</f>
        <v/>
      </c>
      <c r="BU506" s="48"/>
      <c r="BV506" s="48"/>
    </row>
    <row r="507" spans="1:74">
      <c r="A507" s="16">
        <f t="shared" si="7"/>
        <v>502</v>
      </c>
      <c r="B507" s="17"/>
      <c r="C507" s="57"/>
      <c r="D507" s="61"/>
      <c r="E507" s="61"/>
      <c r="F507" s="57"/>
      <c r="G507" s="18"/>
      <c r="H5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7" s="18"/>
      <c r="J507" s="18"/>
      <c r="K507" s="18"/>
      <c r="L507" s="18"/>
      <c r="M507" s="18"/>
      <c r="N507" s="51"/>
      <c r="O507" s="14">
        <f>IF(Table1[[#This Row],[Date]]="",COUNTA(B508:$B$1005),0)</f>
        <v>0</v>
      </c>
      <c r="P507" s="14">
        <f>IF(COUNTA(Table1[[#This Row],[Payments]:[Receipts]])=0,0,(IF(COUNTA(Table1[[#This Row],[Payments]:[Receipts]])&gt;1,1,0)))</f>
        <v>0</v>
      </c>
      <c r="Q507" s="14">
        <f>IF(Table1[[#This Row],[Date]]="",0,IF(AND(Table1[[#This Row],[Date]]&gt;=$Q$2,Table1[[#This Row],[Date]]&lt;=$Q$3),0,1))</f>
        <v>0</v>
      </c>
      <c r="R507" s="14">
        <f>IF(Table1[[#This Row],[Payments]]="",0,IF(ISNUMBER(Table1[[#This Row],[Payments]]),0,1))</f>
        <v>0</v>
      </c>
      <c r="S507" s="14">
        <f>IF(Table1[[#This Row],[Receipts]]="",0,IF(ISNUMBER(Table1[[#This Row],[Receipts]]),0,1))</f>
        <v>0</v>
      </c>
      <c r="T507" s="14">
        <f>IF(LEN(Table1[[#This Row],[Second Ledger]])&gt;0,IF(TYPE(VLOOKUP(Table1[[#This Row],[Second Ledger]],$CZ:$CZ,1,FALSE))=16,1,0),0)</f>
        <v>0</v>
      </c>
      <c r="U507" s="14">
        <f>IF(Table1[[#This Row],[Date]]="",0,IF(Table1[[#This Row],[Voucher Type]]&gt;0,IF(TYPE(VLOOKUP(Table1[[#This Row],[Voucher Type]],Table1[[#All],[Voucher Type Master]],1,FALSE))=16,1,0),0))</f>
        <v>0</v>
      </c>
      <c r="V5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7" s="14">
        <f>IF(LEN(Table1[[#This Row],[Cost Centre]])&gt;0,IF(TYPE(VLOOKUP(Table1[[#This Row],[Cost Centre]],$DA:$DA,1,FALSE))=16,1,0),0)</f>
        <v>0</v>
      </c>
      <c r="X507" s="14">
        <f>Table1[[#This Row],[Payments]]-Table1[[#This Row],[Receipts]]</f>
        <v>0</v>
      </c>
      <c r="Y507" s="14"/>
      <c r="Z507" s="14"/>
      <c r="AA507" s="14"/>
      <c r="AB507" s="13"/>
      <c r="AC507" s="39"/>
      <c r="AD507" s="39"/>
      <c r="AE507" s="39"/>
      <c r="AF507" s="39"/>
      <c r="AG507" s="42"/>
      <c r="AH5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7" t="str">
        <f>IF(Table1[[#This Row],[Date]]="","",TEXT(Table1[[#This Row],[Date]],"yyyymmdd"))</f>
        <v/>
      </c>
      <c r="AJ507" t="str">
        <f>Table1[[#This Row],[Date2]]</f>
        <v/>
      </c>
      <c r="AK507" t="str">
        <f>IF(Table1[[#This Row],[Date]]="","",Table1[[#This Row],[Voucher Type]])</f>
        <v/>
      </c>
      <c r="AL507" t="str">
        <f>IF(Table1[[#This Row],[Date]]="","",Table1[[#This Row],[Voucher No]])</f>
        <v/>
      </c>
      <c r="AM507" t="str">
        <f>IF(Table1[[#This Row],[Date]]="","",Table1[[#This Row],[Narration]])</f>
        <v/>
      </c>
      <c r="AN507" t="str">
        <f>IF(Table1[[#This Row],[Date]]="","","tallytools-voucherentry-adhjadhh-"&amp;$AH$1&amp;ROW())</f>
        <v/>
      </c>
      <c r="AO507" t="str">
        <f>IF(Table1[[#This Row],[Date]]="","",$AH$1)</f>
        <v/>
      </c>
      <c r="AP507"/>
      <c r="AQ507" t="str">
        <f>IF(Table1[[#This Row],[Date]]="","","No")</f>
        <v/>
      </c>
      <c r="AR507" t="str">
        <f>IF(Table1[[#This Row],[Date]]="","",IF(Table1[[#This Row],[Net Amt]]&lt;0,"No","Yes"))</f>
        <v/>
      </c>
      <c r="AS507" t="str">
        <f>IF(Table1[[#This Row],[Date]]="","",Table1[[#This Row],[Second Ledger]])</f>
        <v/>
      </c>
      <c r="AT507" t="str">
        <f>IF(Table1[[#This Row],[Date]]="","",IF(Table1[[#This Row],[DP-1]]="Yes",-(Table1[[#This Row],[Payments]]+Table1[[#This Row],[Receipts]]),Table1[[#This Row],[Payments]]+Table1[[#This Row],[Receipts]]))</f>
        <v/>
      </c>
      <c r="AU507"/>
      <c r="AV507" t="str">
        <f>IF(Table1[[#This Row],[Bill Ref No]]="","",Table1[[#This Row],[Bill Ref No]])</f>
        <v/>
      </c>
      <c r="AW507" t="str">
        <f>IF(Table1[[#This Row],[Bill ref name]]="","","New Ref")</f>
        <v/>
      </c>
      <c r="AX507" t="str">
        <f>IF(Table1[[#This Row],[Bill ref name]]="","",Table1[[#This Row],[Amount-1]])</f>
        <v/>
      </c>
      <c r="AY507"/>
      <c r="AZ507"/>
      <c r="BA507" t="str">
        <f>IF(Table1[[#This Row],[Cost Centre]]="","","Primary Cost Category")</f>
        <v/>
      </c>
      <c r="BB507" t="str">
        <f>IF(Table1[[#This Row],[Cost Centre]]="","",Table1[[#This Row],[DP-1]])</f>
        <v/>
      </c>
      <c r="BC507"/>
      <c r="BD507" t="str">
        <f>IF(Table1[[#This Row],[Cost Centre]]="","",Table1[[#This Row],[Cost Centre]])</f>
        <v/>
      </c>
      <c r="BE507" t="str">
        <f>IF(Table1[[#This Row],[Cost Centre]]="","",Table1[[#This Row],[Amount-1]])</f>
        <v/>
      </c>
      <c r="BF507"/>
      <c r="BG507"/>
      <c r="BH507"/>
      <c r="BI507"/>
      <c r="BJ507" t="str">
        <f>IF(Table1[[#This Row],[Date]]="","","No")</f>
        <v/>
      </c>
      <c r="BK507" t="str">
        <f>IF(Table1[[#This Row],[Date]]="","",IF(Table1[[#This Row],[Net Amt]]&lt;0,"Yes","No"))</f>
        <v/>
      </c>
      <c r="BL507" t="str">
        <f>IF(Table1[[#This Row],[Date]]="","",$C$3)</f>
        <v/>
      </c>
      <c r="BM507" t="str">
        <f>IF(Table1[[#This Row],[Date]]="","",-Table1[[#This Row],[Amount-1]])</f>
        <v/>
      </c>
      <c r="BO507" t="str">
        <f>IF(Table1[[#This Row],[Transaction Type]]="","",Table1[[#This Row],[Transaction Type]])</f>
        <v/>
      </c>
      <c r="BP507" t="str">
        <f>IF(Table1[[#This Row],[Instrument No.]]="","",Table1[[#This Row],[Instrument No.]])</f>
        <v/>
      </c>
      <c r="BQ507" t="str">
        <f>IF(Table1[[#This Row],[Instrument No.]]="","",Table1[[#This Row],[Amount-2]])</f>
        <v/>
      </c>
      <c r="BR507" t="str">
        <f>IF(Table1[[#This Row],[Instrument date]]="","",TEXT(Table1[[#This Row],[Instrument date]],"yyyymmdd"))</f>
        <v/>
      </c>
      <c r="BU507" s="48"/>
      <c r="BV507" s="48"/>
    </row>
    <row r="508" spans="1:74">
      <c r="A508" s="16">
        <f t="shared" si="7"/>
        <v>503</v>
      </c>
      <c r="B508" s="17"/>
      <c r="C508" s="57"/>
      <c r="D508" s="61"/>
      <c r="E508" s="61"/>
      <c r="F508" s="57"/>
      <c r="G508" s="18"/>
      <c r="H5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8" s="18"/>
      <c r="J508" s="18"/>
      <c r="K508" s="18"/>
      <c r="L508" s="18"/>
      <c r="M508" s="18"/>
      <c r="N508" s="51"/>
      <c r="O508" s="14">
        <f>IF(Table1[[#This Row],[Date]]="",COUNTA(B509:$B$1005),0)</f>
        <v>0</v>
      </c>
      <c r="P508" s="14">
        <f>IF(COUNTA(Table1[[#This Row],[Payments]:[Receipts]])=0,0,(IF(COUNTA(Table1[[#This Row],[Payments]:[Receipts]])&gt;1,1,0)))</f>
        <v>0</v>
      </c>
      <c r="Q508" s="14">
        <f>IF(Table1[[#This Row],[Date]]="",0,IF(AND(Table1[[#This Row],[Date]]&gt;=$Q$2,Table1[[#This Row],[Date]]&lt;=$Q$3),0,1))</f>
        <v>0</v>
      </c>
      <c r="R508" s="14">
        <f>IF(Table1[[#This Row],[Payments]]="",0,IF(ISNUMBER(Table1[[#This Row],[Payments]]),0,1))</f>
        <v>0</v>
      </c>
      <c r="S508" s="14">
        <f>IF(Table1[[#This Row],[Receipts]]="",0,IF(ISNUMBER(Table1[[#This Row],[Receipts]]),0,1))</f>
        <v>0</v>
      </c>
      <c r="T508" s="14">
        <f>IF(LEN(Table1[[#This Row],[Second Ledger]])&gt;0,IF(TYPE(VLOOKUP(Table1[[#This Row],[Second Ledger]],$CZ:$CZ,1,FALSE))=16,1,0),0)</f>
        <v>0</v>
      </c>
      <c r="U508" s="14">
        <f>IF(Table1[[#This Row],[Date]]="",0,IF(Table1[[#This Row],[Voucher Type]]&gt;0,IF(TYPE(VLOOKUP(Table1[[#This Row],[Voucher Type]],Table1[[#All],[Voucher Type Master]],1,FALSE))=16,1,0),0))</f>
        <v>0</v>
      </c>
      <c r="V5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8" s="14">
        <f>IF(LEN(Table1[[#This Row],[Cost Centre]])&gt;0,IF(TYPE(VLOOKUP(Table1[[#This Row],[Cost Centre]],$DA:$DA,1,FALSE))=16,1,0),0)</f>
        <v>0</v>
      </c>
      <c r="X508" s="14">
        <f>Table1[[#This Row],[Payments]]-Table1[[#This Row],[Receipts]]</f>
        <v>0</v>
      </c>
      <c r="Y508" s="14"/>
      <c r="Z508" s="14"/>
      <c r="AA508" s="14"/>
      <c r="AB508" s="13"/>
      <c r="AC508" s="39"/>
      <c r="AD508" s="39"/>
      <c r="AE508" s="39"/>
      <c r="AF508" s="39"/>
      <c r="AG508" s="42"/>
      <c r="AH5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8" t="str">
        <f>IF(Table1[[#This Row],[Date]]="","",TEXT(Table1[[#This Row],[Date]],"yyyymmdd"))</f>
        <v/>
      </c>
      <c r="AJ508" t="str">
        <f>Table1[[#This Row],[Date2]]</f>
        <v/>
      </c>
      <c r="AK508" t="str">
        <f>IF(Table1[[#This Row],[Date]]="","",Table1[[#This Row],[Voucher Type]])</f>
        <v/>
      </c>
      <c r="AL508" t="str">
        <f>IF(Table1[[#This Row],[Date]]="","",Table1[[#This Row],[Voucher No]])</f>
        <v/>
      </c>
      <c r="AM508" t="str">
        <f>IF(Table1[[#This Row],[Date]]="","",Table1[[#This Row],[Narration]])</f>
        <v/>
      </c>
      <c r="AN508" t="str">
        <f>IF(Table1[[#This Row],[Date]]="","","tallytools-voucherentry-adhjadhh-"&amp;$AH$1&amp;ROW())</f>
        <v/>
      </c>
      <c r="AO508" t="str">
        <f>IF(Table1[[#This Row],[Date]]="","",$AH$1)</f>
        <v/>
      </c>
      <c r="AP508"/>
      <c r="AQ508" t="str">
        <f>IF(Table1[[#This Row],[Date]]="","","No")</f>
        <v/>
      </c>
      <c r="AR508" t="str">
        <f>IF(Table1[[#This Row],[Date]]="","",IF(Table1[[#This Row],[Net Amt]]&lt;0,"No","Yes"))</f>
        <v/>
      </c>
      <c r="AS508" t="str">
        <f>IF(Table1[[#This Row],[Date]]="","",Table1[[#This Row],[Second Ledger]])</f>
        <v/>
      </c>
      <c r="AT508" t="str">
        <f>IF(Table1[[#This Row],[Date]]="","",IF(Table1[[#This Row],[DP-1]]="Yes",-(Table1[[#This Row],[Payments]]+Table1[[#This Row],[Receipts]]),Table1[[#This Row],[Payments]]+Table1[[#This Row],[Receipts]]))</f>
        <v/>
      </c>
      <c r="AU508"/>
      <c r="AV508" t="str">
        <f>IF(Table1[[#This Row],[Bill Ref No]]="","",Table1[[#This Row],[Bill Ref No]])</f>
        <v/>
      </c>
      <c r="AW508" t="str">
        <f>IF(Table1[[#This Row],[Bill ref name]]="","","New Ref")</f>
        <v/>
      </c>
      <c r="AX508" t="str">
        <f>IF(Table1[[#This Row],[Bill ref name]]="","",Table1[[#This Row],[Amount-1]])</f>
        <v/>
      </c>
      <c r="AY508"/>
      <c r="AZ508"/>
      <c r="BA508" t="str">
        <f>IF(Table1[[#This Row],[Cost Centre]]="","","Primary Cost Category")</f>
        <v/>
      </c>
      <c r="BB508" t="str">
        <f>IF(Table1[[#This Row],[Cost Centre]]="","",Table1[[#This Row],[DP-1]])</f>
        <v/>
      </c>
      <c r="BC508"/>
      <c r="BD508" t="str">
        <f>IF(Table1[[#This Row],[Cost Centre]]="","",Table1[[#This Row],[Cost Centre]])</f>
        <v/>
      </c>
      <c r="BE508" t="str">
        <f>IF(Table1[[#This Row],[Cost Centre]]="","",Table1[[#This Row],[Amount-1]])</f>
        <v/>
      </c>
      <c r="BF508"/>
      <c r="BG508"/>
      <c r="BH508"/>
      <c r="BI508"/>
      <c r="BJ508" t="str">
        <f>IF(Table1[[#This Row],[Date]]="","","No")</f>
        <v/>
      </c>
      <c r="BK508" t="str">
        <f>IF(Table1[[#This Row],[Date]]="","",IF(Table1[[#This Row],[Net Amt]]&lt;0,"Yes","No"))</f>
        <v/>
      </c>
      <c r="BL508" t="str">
        <f>IF(Table1[[#This Row],[Date]]="","",$C$3)</f>
        <v/>
      </c>
      <c r="BM508" t="str">
        <f>IF(Table1[[#This Row],[Date]]="","",-Table1[[#This Row],[Amount-1]])</f>
        <v/>
      </c>
      <c r="BO508" t="str">
        <f>IF(Table1[[#This Row],[Transaction Type]]="","",Table1[[#This Row],[Transaction Type]])</f>
        <v/>
      </c>
      <c r="BP508" t="str">
        <f>IF(Table1[[#This Row],[Instrument No.]]="","",Table1[[#This Row],[Instrument No.]])</f>
        <v/>
      </c>
      <c r="BQ508" t="str">
        <f>IF(Table1[[#This Row],[Instrument No.]]="","",Table1[[#This Row],[Amount-2]])</f>
        <v/>
      </c>
      <c r="BR508" t="str">
        <f>IF(Table1[[#This Row],[Instrument date]]="","",TEXT(Table1[[#This Row],[Instrument date]],"yyyymmdd"))</f>
        <v/>
      </c>
      <c r="BU508" s="48"/>
      <c r="BV508" s="48"/>
    </row>
    <row r="509" spans="1:74">
      <c r="A509" s="16">
        <f t="shared" si="7"/>
        <v>504</v>
      </c>
      <c r="B509" s="17"/>
      <c r="C509" s="57"/>
      <c r="D509" s="61"/>
      <c r="E509" s="61"/>
      <c r="F509" s="57"/>
      <c r="G509" s="18"/>
      <c r="H5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09" s="18"/>
      <c r="J509" s="18"/>
      <c r="K509" s="18"/>
      <c r="L509" s="18"/>
      <c r="M509" s="18"/>
      <c r="N509" s="51"/>
      <c r="O509" s="14">
        <f>IF(Table1[[#This Row],[Date]]="",COUNTA(B510:$B$1005),0)</f>
        <v>0</v>
      </c>
      <c r="P509" s="14">
        <f>IF(COUNTA(Table1[[#This Row],[Payments]:[Receipts]])=0,0,(IF(COUNTA(Table1[[#This Row],[Payments]:[Receipts]])&gt;1,1,0)))</f>
        <v>0</v>
      </c>
      <c r="Q509" s="14">
        <f>IF(Table1[[#This Row],[Date]]="",0,IF(AND(Table1[[#This Row],[Date]]&gt;=$Q$2,Table1[[#This Row],[Date]]&lt;=$Q$3),0,1))</f>
        <v>0</v>
      </c>
      <c r="R509" s="14">
        <f>IF(Table1[[#This Row],[Payments]]="",0,IF(ISNUMBER(Table1[[#This Row],[Payments]]),0,1))</f>
        <v>0</v>
      </c>
      <c r="S509" s="14">
        <f>IF(Table1[[#This Row],[Receipts]]="",0,IF(ISNUMBER(Table1[[#This Row],[Receipts]]),0,1))</f>
        <v>0</v>
      </c>
      <c r="T509" s="14">
        <f>IF(LEN(Table1[[#This Row],[Second Ledger]])&gt;0,IF(TYPE(VLOOKUP(Table1[[#This Row],[Second Ledger]],$CZ:$CZ,1,FALSE))=16,1,0),0)</f>
        <v>0</v>
      </c>
      <c r="U509" s="14">
        <f>IF(Table1[[#This Row],[Date]]="",0,IF(Table1[[#This Row],[Voucher Type]]&gt;0,IF(TYPE(VLOOKUP(Table1[[#This Row],[Voucher Type]],Table1[[#All],[Voucher Type Master]],1,FALSE))=16,1,0),0))</f>
        <v>0</v>
      </c>
      <c r="V5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09" s="14">
        <f>IF(LEN(Table1[[#This Row],[Cost Centre]])&gt;0,IF(TYPE(VLOOKUP(Table1[[#This Row],[Cost Centre]],$DA:$DA,1,FALSE))=16,1,0),0)</f>
        <v>0</v>
      </c>
      <c r="X509" s="14">
        <f>Table1[[#This Row],[Payments]]-Table1[[#This Row],[Receipts]]</f>
        <v>0</v>
      </c>
      <c r="Y509" s="14"/>
      <c r="Z509" s="14"/>
      <c r="AA509" s="14"/>
      <c r="AB509" s="13"/>
      <c r="AC509" s="39"/>
      <c r="AD509" s="39"/>
      <c r="AE509" s="39"/>
      <c r="AF509" s="39"/>
      <c r="AG509" s="42"/>
      <c r="AH5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09" t="str">
        <f>IF(Table1[[#This Row],[Date]]="","",TEXT(Table1[[#This Row],[Date]],"yyyymmdd"))</f>
        <v/>
      </c>
      <c r="AJ509" t="str">
        <f>Table1[[#This Row],[Date2]]</f>
        <v/>
      </c>
      <c r="AK509" t="str">
        <f>IF(Table1[[#This Row],[Date]]="","",Table1[[#This Row],[Voucher Type]])</f>
        <v/>
      </c>
      <c r="AL509" t="str">
        <f>IF(Table1[[#This Row],[Date]]="","",Table1[[#This Row],[Voucher No]])</f>
        <v/>
      </c>
      <c r="AM509" t="str">
        <f>IF(Table1[[#This Row],[Date]]="","",Table1[[#This Row],[Narration]])</f>
        <v/>
      </c>
      <c r="AN509" t="str">
        <f>IF(Table1[[#This Row],[Date]]="","","tallytools-voucherentry-adhjadhh-"&amp;$AH$1&amp;ROW())</f>
        <v/>
      </c>
      <c r="AO509" t="str">
        <f>IF(Table1[[#This Row],[Date]]="","",$AH$1)</f>
        <v/>
      </c>
      <c r="AP509"/>
      <c r="AQ509" t="str">
        <f>IF(Table1[[#This Row],[Date]]="","","No")</f>
        <v/>
      </c>
      <c r="AR509" t="str">
        <f>IF(Table1[[#This Row],[Date]]="","",IF(Table1[[#This Row],[Net Amt]]&lt;0,"No","Yes"))</f>
        <v/>
      </c>
      <c r="AS509" t="str">
        <f>IF(Table1[[#This Row],[Date]]="","",Table1[[#This Row],[Second Ledger]])</f>
        <v/>
      </c>
      <c r="AT509" t="str">
        <f>IF(Table1[[#This Row],[Date]]="","",IF(Table1[[#This Row],[DP-1]]="Yes",-(Table1[[#This Row],[Payments]]+Table1[[#This Row],[Receipts]]),Table1[[#This Row],[Payments]]+Table1[[#This Row],[Receipts]]))</f>
        <v/>
      </c>
      <c r="AU509"/>
      <c r="AV509" t="str">
        <f>IF(Table1[[#This Row],[Bill Ref No]]="","",Table1[[#This Row],[Bill Ref No]])</f>
        <v/>
      </c>
      <c r="AW509" t="str">
        <f>IF(Table1[[#This Row],[Bill ref name]]="","","New Ref")</f>
        <v/>
      </c>
      <c r="AX509" t="str">
        <f>IF(Table1[[#This Row],[Bill ref name]]="","",Table1[[#This Row],[Amount-1]])</f>
        <v/>
      </c>
      <c r="AY509"/>
      <c r="AZ509"/>
      <c r="BA509" t="str">
        <f>IF(Table1[[#This Row],[Cost Centre]]="","","Primary Cost Category")</f>
        <v/>
      </c>
      <c r="BB509" t="str">
        <f>IF(Table1[[#This Row],[Cost Centre]]="","",Table1[[#This Row],[DP-1]])</f>
        <v/>
      </c>
      <c r="BC509"/>
      <c r="BD509" t="str">
        <f>IF(Table1[[#This Row],[Cost Centre]]="","",Table1[[#This Row],[Cost Centre]])</f>
        <v/>
      </c>
      <c r="BE509" t="str">
        <f>IF(Table1[[#This Row],[Cost Centre]]="","",Table1[[#This Row],[Amount-1]])</f>
        <v/>
      </c>
      <c r="BF509"/>
      <c r="BG509"/>
      <c r="BH509"/>
      <c r="BI509"/>
      <c r="BJ509" t="str">
        <f>IF(Table1[[#This Row],[Date]]="","","No")</f>
        <v/>
      </c>
      <c r="BK509" t="str">
        <f>IF(Table1[[#This Row],[Date]]="","",IF(Table1[[#This Row],[Net Amt]]&lt;0,"Yes","No"))</f>
        <v/>
      </c>
      <c r="BL509" t="str">
        <f>IF(Table1[[#This Row],[Date]]="","",$C$3)</f>
        <v/>
      </c>
      <c r="BM509" t="str">
        <f>IF(Table1[[#This Row],[Date]]="","",-Table1[[#This Row],[Amount-1]])</f>
        <v/>
      </c>
      <c r="BO509" t="str">
        <f>IF(Table1[[#This Row],[Transaction Type]]="","",Table1[[#This Row],[Transaction Type]])</f>
        <v/>
      </c>
      <c r="BP509" t="str">
        <f>IF(Table1[[#This Row],[Instrument No.]]="","",Table1[[#This Row],[Instrument No.]])</f>
        <v/>
      </c>
      <c r="BQ509" t="str">
        <f>IF(Table1[[#This Row],[Instrument No.]]="","",Table1[[#This Row],[Amount-2]])</f>
        <v/>
      </c>
      <c r="BR509" t="str">
        <f>IF(Table1[[#This Row],[Instrument date]]="","",TEXT(Table1[[#This Row],[Instrument date]],"yyyymmdd"))</f>
        <v/>
      </c>
      <c r="BU509" s="48"/>
      <c r="BV509" s="48"/>
    </row>
    <row r="510" spans="1:74">
      <c r="A510" s="16">
        <f t="shared" si="7"/>
        <v>505</v>
      </c>
      <c r="B510" s="17"/>
      <c r="C510" s="57"/>
      <c r="D510" s="61"/>
      <c r="E510" s="61"/>
      <c r="F510" s="57"/>
      <c r="G510" s="18"/>
      <c r="H5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0" s="18"/>
      <c r="J510" s="18"/>
      <c r="K510" s="18"/>
      <c r="L510" s="18"/>
      <c r="M510" s="18"/>
      <c r="N510" s="51"/>
      <c r="O510" s="14">
        <f>IF(Table1[[#This Row],[Date]]="",COUNTA(B511:$B$1005),0)</f>
        <v>0</v>
      </c>
      <c r="P510" s="14">
        <f>IF(COUNTA(Table1[[#This Row],[Payments]:[Receipts]])=0,0,(IF(COUNTA(Table1[[#This Row],[Payments]:[Receipts]])&gt;1,1,0)))</f>
        <v>0</v>
      </c>
      <c r="Q510" s="14">
        <f>IF(Table1[[#This Row],[Date]]="",0,IF(AND(Table1[[#This Row],[Date]]&gt;=$Q$2,Table1[[#This Row],[Date]]&lt;=$Q$3),0,1))</f>
        <v>0</v>
      </c>
      <c r="R510" s="14">
        <f>IF(Table1[[#This Row],[Payments]]="",0,IF(ISNUMBER(Table1[[#This Row],[Payments]]),0,1))</f>
        <v>0</v>
      </c>
      <c r="S510" s="14">
        <f>IF(Table1[[#This Row],[Receipts]]="",0,IF(ISNUMBER(Table1[[#This Row],[Receipts]]),0,1))</f>
        <v>0</v>
      </c>
      <c r="T510" s="14">
        <f>IF(LEN(Table1[[#This Row],[Second Ledger]])&gt;0,IF(TYPE(VLOOKUP(Table1[[#This Row],[Second Ledger]],$CZ:$CZ,1,FALSE))=16,1,0),0)</f>
        <v>0</v>
      </c>
      <c r="U510" s="14">
        <f>IF(Table1[[#This Row],[Date]]="",0,IF(Table1[[#This Row],[Voucher Type]]&gt;0,IF(TYPE(VLOOKUP(Table1[[#This Row],[Voucher Type]],Table1[[#All],[Voucher Type Master]],1,FALSE))=16,1,0),0))</f>
        <v>0</v>
      </c>
      <c r="V5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0" s="14">
        <f>IF(LEN(Table1[[#This Row],[Cost Centre]])&gt;0,IF(TYPE(VLOOKUP(Table1[[#This Row],[Cost Centre]],$DA:$DA,1,FALSE))=16,1,0),0)</f>
        <v>0</v>
      </c>
      <c r="X510" s="14">
        <f>Table1[[#This Row],[Payments]]-Table1[[#This Row],[Receipts]]</f>
        <v>0</v>
      </c>
      <c r="Y510" s="14"/>
      <c r="Z510" s="14"/>
      <c r="AA510" s="14"/>
      <c r="AB510" s="13"/>
      <c r="AC510" s="39"/>
      <c r="AD510" s="39"/>
      <c r="AE510" s="39"/>
      <c r="AF510" s="39"/>
      <c r="AG510" s="42"/>
      <c r="AH5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0" t="str">
        <f>IF(Table1[[#This Row],[Date]]="","",TEXT(Table1[[#This Row],[Date]],"yyyymmdd"))</f>
        <v/>
      </c>
      <c r="AJ510" t="str">
        <f>Table1[[#This Row],[Date2]]</f>
        <v/>
      </c>
      <c r="AK510" t="str">
        <f>IF(Table1[[#This Row],[Date]]="","",Table1[[#This Row],[Voucher Type]])</f>
        <v/>
      </c>
      <c r="AL510" t="str">
        <f>IF(Table1[[#This Row],[Date]]="","",Table1[[#This Row],[Voucher No]])</f>
        <v/>
      </c>
      <c r="AM510" t="str">
        <f>IF(Table1[[#This Row],[Date]]="","",Table1[[#This Row],[Narration]])</f>
        <v/>
      </c>
      <c r="AN510" t="str">
        <f>IF(Table1[[#This Row],[Date]]="","","tallytools-voucherentry-adhjadhh-"&amp;$AH$1&amp;ROW())</f>
        <v/>
      </c>
      <c r="AO510" t="str">
        <f>IF(Table1[[#This Row],[Date]]="","",$AH$1)</f>
        <v/>
      </c>
      <c r="AP510"/>
      <c r="AQ510" t="str">
        <f>IF(Table1[[#This Row],[Date]]="","","No")</f>
        <v/>
      </c>
      <c r="AR510" t="str">
        <f>IF(Table1[[#This Row],[Date]]="","",IF(Table1[[#This Row],[Net Amt]]&lt;0,"No","Yes"))</f>
        <v/>
      </c>
      <c r="AS510" t="str">
        <f>IF(Table1[[#This Row],[Date]]="","",Table1[[#This Row],[Second Ledger]])</f>
        <v/>
      </c>
      <c r="AT510" t="str">
        <f>IF(Table1[[#This Row],[Date]]="","",IF(Table1[[#This Row],[DP-1]]="Yes",-(Table1[[#This Row],[Payments]]+Table1[[#This Row],[Receipts]]),Table1[[#This Row],[Payments]]+Table1[[#This Row],[Receipts]]))</f>
        <v/>
      </c>
      <c r="AU510"/>
      <c r="AV510" t="str">
        <f>IF(Table1[[#This Row],[Bill Ref No]]="","",Table1[[#This Row],[Bill Ref No]])</f>
        <v/>
      </c>
      <c r="AW510" t="str">
        <f>IF(Table1[[#This Row],[Bill ref name]]="","","New Ref")</f>
        <v/>
      </c>
      <c r="AX510" t="str">
        <f>IF(Table1[[#This Row],[Bill ref name]]="","",Table1[[#This Row],[Amount-1]])</f>
        <v/>
      </c>
      <c r="AY510"/>
      <c r="AZ510"/>
      <c r="BA510" t="str">
        <f>IF(Table1[[#This Row],[Cost Centre]]="","","Primary Cost Category")</f>
        <v/>
      </c>
      <c r="BB510" t="str">
        <f>IF(Table1[[#This Row],[Cost Centre]]="","",Table1[[#This Row],[DP-1]])</f>
        <v/>
      </c>
      <c r="BC510"/>
      <c r="BD510" t="str">
        <f>IF(Table1[[#This Row],[Cost Centre]]="","",Table1[[#This Row],[Cost Centre]])</f>
        <v/>
      </c>
      <c r="BE510" t="str">
        <f>IF(Table1[[#This Row],[Cost Centre]]="","",Table1[[#This Row],[Amount-1]])</f>
        <v/>
      </c>
      <c r="BF510"/>
      <c r="BG510"/>
      <c r="BH510"/>
      <c r="BI510"/>
      <c r="BJ510" t="str">
        <f>IF(Table1[[#This Row],[Date]]="","","No")</f>
        <v/>
      </c>
      <c r="BK510" t="str">
        <f>IF(Table1[[#This Row],[Date]]="","",IF(Table1[[#This Row],[Net Amt]]&lt;0,"Yes","No"))</f>
        <v/>
      </c>
      <c r="BL510" t="str">
        <f>IF(Table1[[#This Row],[Date]]="","",$C$3)</f>
        <v/>
      </c>
      <c r="BM510" t="str">
        <f>IF(Table1[[#This Row],[Date]]="","",-Table1[[#This Row],[Amount-1]])</f>
        <v/>
      </c>
      <c r="BO510" t="str">
        <f>IF(Table1[[#This Row],[Transaction Type]]="","",Table1[[#This Row],[Transaction Type]])</f>
        <v/>
      </c>
      <c r="BP510" t="str">
        <f>IF(Table1[[#This Row],[Instrument No.]]="","",Table1[[#This Row],[Instrument No.]])</f>
        <v/>
      </c>
      <c r="BQ510" t="str">
        <f>IF(Table1[[#This Row],[Instrument No.]]="","",Table1[[#This Row],[Amount-2]])</f>
        <v/>
      </c>
      <c r="BR510" t="str">
        <f>IF(Table1[[#This Row],[Instrument date]]="","",TEXT(Table1[[#This Row],[Instrument date]],"yyyymmdd"))</f>
        <v/>
      </c>
      <c r="BU510" s="48"/>
      <c r="BV510" s="48"/>
    </row>
    <row r="511" spans="1:74">
      <c r="A511" s="16">
        <f t="shared" si="7"/>
        <v>506</v>
      </c>
      <c r="B511" s="17"/>
      <c r="C511" s="57"/>
      <c r="D511" s="61"/>
      <c r="E511" s="61"/>
      <c r="F511" s="57"/>
      <c r="G511" s="18"/>
      <c r="H5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1" s="18"/>
      <c r="J511" s="18"/>
      <c r="K511" s="18"/>
      <c r="L511" s="18"/>
      <c r="M511" s="18"/>
      <c r="N511" s="51"/>
      <c r="O511" s="14">
        <f>IF(Table1[[#This Row],[Date]]="",COUNTA(B512:$B$1005),0)</f>
        <v>0</v>
      </c>
      <c r="P511" s="14">
        <f>IF(COUNTA(Table1[[#This Row],[Payments]:[Receipts]])=0,0,(IF(COUNTA(Table1[[#This Row],[Payments]:[Receipts]])&gt;1,1,0)))</f>
        <v>0</v>
      </c>
      <c r="Q511" s="14">
        <f>IF(Table1[[#This Row],[Date]]="",0,IF(AND(Table1[[#This Row],[Date]]&gt;=$Q$2,Table1[[#This Row],[Date]]&lt;=$Q$3),0,1))</f>
        <v>0</v>
      </c>
      <c r="R511" s="14">
        <f>IF(Table1[[#This Row],[Payments]]="",0,IF(ISNUMBER(Table1[[#This Row],[Payments]]),0,1))</f>
        <v>0</v>
      </c>
      <c r="S511" s="14">
        <f>IF(Table1[[#This Row],[Receipts]]="",0,IF(ISNUMBER(Table1[[#This Row],[Receipts]]),0,1))</f>
        <v>0</v>
      </c>
      <c r="T511" s="14">
        <f>IF(LEN(Table1[[#This Row],[Second Ledger]])&gt;0,IF(TYPE(VLOOKUP(Table1[[#This Row],[Second Ledger]],$CZ:$CZ,1,FALSE))=16,1,0),0)</f>
        <v>0</v>
      </c>
      <c r="U511" s="14">
        <f>IF(Table1[[#This Row],[Date]]="",0,IF(Table1[[#This Row],[Voucher Type]]&gt;0,IF(TYPE(VLOOKUP(Table1[[#This Row],[Voucher Type]],Table1[[#All],[Voucher Type Master]],1,FALSE))=16,1,0),0))</f>
        <v>0</v>
      </c>
      <c r="V5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1" s="14">
        <f>IF(LEN(Table1[[#This Row],[Cost Centre]])&gt;0,IF(TYPE(VLOOKUP(Table1[[#This Row],[Cost Centre]],$DA:$DA,1,FALSE))=16,1,0),0)</f>
        <v>0</v>
      </c>
      <c r="X511" s="14">
        <f>Table1[[#This Row],[Payments]]-Table1[[#This Row],[Receipts]]</f>
        <v>0</v>
      </c>
      <c r="Y511" s="14"/>
      <c r="Z511" s="14"/>
      <c r="AA511" s="14"/>
      <c r="AB511" s="13"/>
      <c r="AC511" s="39"/>
      <c r="AD511" s="39"/>
      <c r="AE511" s="39"/>
      <c r="AF511" s="39"/>
      <c r="AG511" s="42"/>
      <c r="AH5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1" t="str">
        <f>IF(Table1[[#This Row],[Date]]="","",TEXT(Table1[[#This Row],[Date]],"yyyymmdd"))</f>
        <v/>
      </c>
      <c r="AJ511" t="str">
        <f>Table1[[#This Row],[Date2]]</f>
        <v/>
      </c>
      <c r="AK511" t="str">
        <f>IF(Table1[[#This Row],[Date]]="","",Table1[[#This Row],[Voucher Type]])</f>
        <v/>
      </c>
      <c r="AL511" t="str">
        <f>IF(Table1[[#This Row],[Date]]="","",Table1[[#This Row],[Voucher No]])</f>
        <v/>
      </c>
      <c r="AM511" t="str">
        <f>IF(Table1[[#This Row],[Date]]="","",Table1[[#This Row],[Narration]])</f>
        <v/>
      </c>
      <c r="AN511" t="str">
        <f>IF(Table1[[#This Row],[Date]]="","","tallytools-voucherentry-adhjadhh-"&amp;$AH$1&amp;ROW())</f>
        <v/>
      </c>
      <c r="AO511" t="str">
        <f>IF(Table1[[#This Row],[Date]]="","",$AH$1)</f>
        <v/>
      </c>
      <c r="AP511"/>
      <c r="AQ511" t="str">
        <f>IF(Table1[[#This Row],[Date]]="","","No")</f>
        <v/>
      </c>
      <c r="AR511" t="str">
        <f>IF(Table1[[#This Row],[Date]]="","",IF(Table1[[#This Row],[Net Amt]]&lt;0,"No","Yes"))</f>
        <v/>
      </c>
      <c r="AS511" t="str">
        <f>IF(Table1[[#This Row],[Date]]="","",Table1[[#This Row],[Second Ledger]])</f>
        <v/>
      </c>
      <c r="AT511" t="str">
        <f>IF(Table1[[#This Row],[Date]]="","",IF(Table1[[#This Row],[DP-1]]="Yes",-(Table1[[#This Row],[Payments]]+Table1[[#This Row],[Receipts]]),Table1[[#This Row],[Payments]]+Table1[[#This Row],[Receipts]]))</f>
        <v/>
      </c>
      <c r="AU511"/>
      <c r="AV511" t="str">
        <f>IF(Table1[[#This Row],[Bill Ref No]]="","",Table1[[#This Row],[Bill Ref No]])</f>
        <v/>
      </c>
      <c r="AW511" t="str">
        <f>IF(Table1[[#This Row],[Bill ref name]]="","","New Ref")</f>
        <v/>
      </c>
      <c r="AX511" t="str">
        <f>IF(Table1[[#This Row],[Bill ref name]]="","",Table1[[#This Row],[Amount-1]])</f>
        <v/>
      </c>
      <c r="AY511"/>
      <c r="AZ511"/>
      <c r="BA511" t="str">
        <f>IF(Table1[[#This Row],[Cost Centre]]="","","Primary Cost Category")</f>
        <v/>
      </c>
      <c r="BB511" t="str">
        <f>IF(Table1[[#This Row],[Cost Centre]]="","",Table1[[#This Row],[DP-1]])</f>
        <v/>
      </c>
      <c r="BC511"/>
      <c r="BD511" t="str">
        <f>IF(Table1[[#This Row],[Cost Centre]]="","",Table1[[#This Row],[Cost Centre]])</f>
        <v/>
      </c>
      <c r="BE511" t="str">
        <f>IF(Table1[[#This Row],[Cost Centre]]="","",Table1[[#This Row],[Amount-1]])</f>
        <v/>
      </c>
      <c r="BF511"/>
      <c r="BG511"/>
      <c r="BH511"/>
      <c r="BI511"/>
      <c r="BJ511" t="str">
        <f>IF(Table1[[#This Row],[Date]]="","","No")</f>
        <v/>
      </c>
      <c r="BK511" t="str">
        <f>IF(Table1[[#This Row],[Date]]="","",IF(Table1[[#This Row],[Net Amt]]&lt;0,"Yes","No"))</f>
        <v/>
      </c>
      <c r="BL511" t="str">
        <f>IF(Table1[[#This Row],[Date]]="","",$C$3)</f>
        <v/>
      </c>
      <c r="BM511" t="str">
        <f>IF(Table1[[#This Row],[Date]]="","",-Table1[[#This Row],[Amount-1]])</f>
        <v/>
      </c>
      <c r="BO511" t="str">
        <f>IF(Table1[[#This Row],[Transaction Type]]="","",Table1[[#This Row],[Transaction Type]])</f>
        <v/>
      </c>
      <c r="BP511" t="str">
        <f>IF(Table1[[#This Row],[Instrument No.]]="","",Table1[[#This Row],[Instrument No.]])</f>
        <v/>
      </c>
      <c r="BQ511" t="str">
        <f>IF(Table1[[#This Row],[Instrument No.]]="","",Table1[[#This Row],[Amount-2]])</f>
        <v/>
      </c>
      <c r="BR511" t="str">
        <f>IF(Table1[[#This Row],[Instrument date]]="","",TEXT(Table1[[#This Row],[Instrument date]],"yyyymmdd"))</f>
        <v/>
      </c>
      <c r="BU511" s="48"/>
      <c r="BV511" s="48"/>
    </row>
    <row r="512" spans="1:74">
      <c r="A512" s="16">
        <f t="shared" si="7"/>
        <v>507</v>
      </c>
      <c r="B512" s="17"/>
      <c r="C512" s="57"/>
      <c r="D512" s="61"/>
      <c r="E512" s="61"/>
      <c r="F512" s="57"/>
      <c r="G512" s="18"/>
      <c r="H5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2" s="18"/>
      <c r="J512" s="18"/>
      <c r="K512" s="18"/>
      <c r="L512" s="18"/>
      <c r="M512" s="18"/>
      <c r="N512" s="51"/>
      <c r="O512" s="14">
        <f>IF(Table1[[#This Row],[Date]]="",COUNTA(B513:$B$1005),0)</f>
        <v>0</v>
      </c>
      <c r="P512" s="14">
        <f>IF(COUNTA(Table1[[#This Row],[Payments]:[Receipts]])=0,0,(IF(COUNTA(Table1[[#This Row],[Payments]:[Receipts]])&gt;1,1,0)))</f>
        <v>0</v>
      </c>
      <c r="Q512" s="14">
        <f>IF(Table1[[#This Row],[Date]]="",0,IF(AND(Table1[[#This Row],[Date]]&gt;=$Q$2,Table1[[#This Row],[Date]]&lt;=$Q$3),0,1))</f>
        <v>0</v>
      </c>
      <c r="R512" s="14">
        <f>IF(Table1[[#This Row],[Payments]]="",0,IF(ISNUMBER(Table1[[#This Row],[Payments]]),0,1))</f>
        <v>0</v>
      </c>
      <c r="S512" s="14">
        <f>IF(Table1[[#This Row],[Receipts]]="",0,IF(ISNUMBER(Table1[[#This Row],[Receipts]]),0,1))</f>
        <v>0</v>
      </c>
      <c r="T512" s="14">
        <f>IF(LEN(Table1[[#This Row],[Second Ledger]])&gt;0,IF(TYPE(VLOOKUP(Table1[[#This Row],[Second Ledger]],$CZ:$CZ,1,FALSE))=16,1,0),0)</f>
        <v>0</v>
      </c>
      <c r="U512" s="14">
        <f>IF(Table1[[#This Row],[Date]]="",0,IF(Table1[[#This Row],[Voucher Type]]&gt;0,IF(TYPE(VLOOKUP(Table1[[#This Row],[Voucher Type]],Table1[[#All],[Voucher Type Master]],1,FALSE))=16,1,0),0))</f>
        <v>0</v>
      </c>
      <c r="V5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2" s="14">
        <f>IF(LEN(Table1[[#This Row],[Cost Centre]])&gt;0,IF(TYPE(VLOOKUP(Table1[[#This Row],[Cost Centre]],$DA:$DA,1,FALSE))=16,1,0),0)</f>
        <v>0</v>
      </c>
      <c r="X512" s="14">
        <f>Table1[[#This Row],[Payments]]-Table1[[#This Row],[Receipts]]</f>
        <v>0</v>
      </c>
      <c r="Y512" s="14"/>
      <c r="Z512" s="14"/>
      <c r="AA512" s="14"/>
      <c r="AB512" s="13"/>
      <c r="AC512" s="39"/>
      <c r="AD512" s="39"/>
      <c r="AE512" s="39"/>
      <c r="AF512" s="39"/>
      <c r="AG512" s="42"/>
      <c r="AH5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2" t="str">
        <f>IF(Table1[[#This Row],[Date]]="","",TEXT(Table1[[#This Row],[Date]],"yyyymmdd"))</f>
        <v/>
      </c>
      <c r="AJ512" t="str">
        <f>Table1[[#This Row],[Date2]]</f>
        <v/>
      </c>
      <c r="AK512" t="str">
        <f>IF(Table1[[#This Row],[Date]]="","",Table1[[#This Row],[Voucher Type]])</f>
        <v/>
      </c>
      <c r="AL512" t="str">
        <f>IF(Table1[[#This Row],[Date]]="","",Table1[[#This Row],[Voucher No]])</f>
        <v/>
      </c>
      <c r="AM512" t="str">
        <f>IF(Table1[[#This Row],[Date]]="","",Table1[[#This Row],[Narration]])</f>
        <v/>
      </c>
      <c r="AN512" t="str">
        <f>IF(Table1[[#This Row],[Date]]="","","tallytools-voucherentry-adhjadhh-"&amp;$AH$1&amp;ROW())</f>
        <v/>
      </c>
      <c r="AO512" t="str">
        <f>IF(Table1[[#This Row],[Date]]="","",$AH$1)</f>
        <v/>
      </c>
      <c r="AP512"/>
      <c r="AQ512" t="str">
        <f>IF(Table1[[#This Row],[Date]]="","","No")</f>
        <v/>
      </c>
      <c r="AR512" t="str">
        <f>IF(Table1[[#This Row],[Date]]="","",IF(Table1[[#This Row],[Net Amt]]&lt;0,"No","Yes"))</f>
        <v/>
      </c>
      <c r="AS512" t="str">
        <f>IF(Table1[[#This Row],[Date]]="","",Table1[[#This Row],[Second Ledger]])</f>
        <v/>
      </c>
      <c r="AT512" t="str">
        <f>IF(Table1[[#This Row],[Date]]="","",IF(Table1[[#This Row],[DP-1]]="Yes",-(Table1[[#This Row],[Payments]]+Table1[[#This Row],[Receipts]]),Table1[[#This Row],[Payments]]+Table1[[#This Row],[Receipts]]))</f>
        <v/>
      </c>
      <c r="AU512"/>
      <c r="AV512" t="str">
        <f>IF(Table1[[#This Row],[Bill Ref No]]="","",Table1[[#This Row],[Bill Ref No]])</f>
        <v/>
      </c>
      <c r="AW512" t="str">
        <f>IF(Table1[[#This Row],[Bill ref name]]="","","New Ref")</f>
        <v/>
      </c>
      <c r="AX512" t="str">
        <f>IF(Table1[[#This Row],[Bill ref name]]="","",Table1[[#This Row],[Amount-1]])</f>
        <v/>
      </c>
      <c r="AY512"/>
      <c r="AZ512"/>
      <c r="BA512" t="str">
        <f>IF(Table1[[#This Row],[Cost Centre]]="","","Primary Cost Category")</f>
        <v/>
      </c>
      <c r="BB512" t="str">
        <f>IF(Table1[[#This Row],[Cost Centre]]="","",Table1[[#This Row],[DP-1]])</f>
        <v/>
      </c>
      <c r="BC512"/>
      <c r="BD512" t="str">
        <f>IF(Table1[[#This Row],[Cost Centre]]="","",Table1[[#This Row],[Cost Centre]])</f>
        <v/>
      </c>
      <c r="BE512" t="str">
        <f>IF(Table1[[#This Row],[Cost Centre]]="","",Table1[[#This Row],[Amount-1]])</f>
        <v/>
      </c>
      <c r="BF512"/>
      <c r="BG512"/>
      <c r="BH512"/>
      <c r="BI512"/>
      <c r="BJ512" t="str">
        <f>IF(Table1[[#This Row],[Date]]="","","No")</f>
        <v/>
      </c>
      <c r="BK512" t="str">
        <f>IF(Table1[[#This Row],[Date]]="","",IF(Table1[[#This Row],[Net Amt]]&lt;0,"Yes","No"))</f>
        <v/>
      </c>
      <c r="BL512" t="str">
        <f>IF(Table1[[#This Row],[Date]]="","",$C$3)</f>
        <v/>
      </c>
      <c r="BM512" t="str">
        <f>IF(Table1[[#This Row],[Date]]="","",-Table1[[#This Row],[Amount-1]])</f>
        <v/>
      </c>
      <c r="BO512" t="str">
        <f>IF(Table1[[#This Row],[Transaction Type]]="","",Table1[[#This Row],[Transaction Type]])</f>
        <v/>
      </c>
      <c r="BP512" t="str">
        <f>IF(Table1[[#This Row],[Instrument No.]]="","",Table1[[#This Row],[Instrument No.]])</f>
        <v/>
      </c>
      <c r="BQ512" t="str">
        <f>IF(Table1[[#This Row],[Instrument No.]]="","",Table1[[#This Row],[Amount-2]])</f>
        <v/>
      </c>
      <c r="BR512" t="str">
        <f>IF(Table1[[#This Row],[Instrument date]]="","",TEXT(Table1[[#This Row],[Instrument date]],"yyyymmdd"))</f>
        <v/>
      </c>
      <c r="BU512" s="48"/>
      <c r="BV512" s="48"/>
    </row>
    <row r="513" spans="1:74">
      <c r="A513" s="16">
        <f t="shared" si="7"/>
        <v>508</v>
      </c>
      <c r="B513" s="17"/>
      <c r="C513" s="57"/>
      <c r="D513" s="61"/>
      <c r="E513" s="61"/>
      <c r="F513" s="57"/>
      <c r="G513" s="18"/>
      <c r="H5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3" s="18"/>
      <c r="J513" s="18"/>
      <c r="K513" s="18"/>
      <c r="L513" s="18"/>
      <c r="M513" s="18"/>
      <c r="N513" s="51"/>
      <c r="O513" s="14">
        <f>IF(Table1[[#This Row],[Date]]="",COUNTA(B514:$B$1005),0)</f>
        <v>0</v>
      </c>
      <c r="P513" s="14">
        <f>IF(COUNTA(Table1[[#This Row],[Payments]:[Receipts]])=0,0,(IF(COUNTA(Table1[[#This Row],[Payments]:[Receipts]])&gt;1,1,0)))</f>
        <v>0</v>
      </c>
      <c r="Q513" s="14">
        <f>IF(Table1[[#This Row],[Date]]="",0,IF(AND(Table1[[#This Row],[Date]]&gt;=$Q$2,Table1[[#This Row],[Date]]&lt;=$Q$3),0,1))</f>
        <v>0</v>
      </c>
      <c r="R513" s="14">
        <f>IF(Table1[[#This Row],[Payments]]="",0,IF(ISNUMBER(Table1[[#This Row],[Payments]]),0,1))</f>
        <v>0</v>
      </c>
      <c r="S513" s="14">
        <f>IF(Table1[[#This Row],[Receipts]]="",0,IF(ISNUMBER(Table1[[#This Row],[Receipts]]),0,1))</f>
        <v>0</v>
      </c>
      <c r="T513" s="14">
        <f>IF(LEN(Table1[[#This Row],[Second Ledger]])&gt;0,IF(TYPE(VLOOKUP(Table1[[#This Row],[Second Ledger]],$CZ:$CZ,1,FALSE))=16,1,0),0)</f>
        <v>0</v>
      </c>
      <c r="U513" s="14">
        <f>IF(Table1[[#This Row],[Date]]="",0,IF(Table1[[#This Row],[Voucher Type]]&gt;0,IF(TYPE(VLOOKUP(Table1[[#This Row],[Voucher Type]],Table1[[#All],[Voucher Type Master]],1,FALSE))=16,1,0),0))</f>
        <v>0</v>
      </c>
      <c r="V5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3" s="14">
        <f>IF(LEN(Table1[[#This Row],[Cost Centre]])&gt;0,IF(TYPE(VLOOKUP(Table1[[#This Row],[Cost Centre]],$DA:$DA,1,FALSE))=16,1,0),0)</f>
        <v>0</v>
      </c>
      <c r="X513" s="14">
        <f>Table1[[#This Row],[Payments]]-Table1[[#This Row],[Receipts]]</f>
        <v>0</v>
      </c>
      <c r="Y513" s="14"/>
      <c r="Z513" s="14"/>
      <c r="AA513" s="14"/>
      <c r="AB513" s="13"/>
      <c r="AC513" s="39"/>
      <c r="AD513" s="39"/>
      <c r="AE513" s="39"/>
      <c r="AF513" s="39"/>
      <c r="AG513" s="42"/>
      <c r="AH5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3" t="str">
        <f>IF(Table1[[#This Row],[Date]]="","",TEXT(Table1[[#This Row],[Date]],"yyyymmdd"))</f>
        <v/>
      </c>
      <c r="AJ513" t="str">
        <f>Table1[[#This Row],[Date2]]</f>
        <v/>
      </c>
      <c r="AK513" t="str">
        <f>IF(Table1[[#This Row],[Date]]="","",Table1[[#This Row],[Voucher Type]])</f>
        <v/>
      </c>
      <c r="AL513" t="str">
        <f>IF(Table1[[#This Row],[Date]]="","",Table1[[#This Row],[Voucher No]])</f>
        <v/>
      </c>
      <c r="AM513" t="str">
        <f>IF(Table1[[#This Row],[Date]]="","",Table1[[#This Row],[Narration]])</f>
        <v/>
      </c>
      <c r="AN513" t="str">
        <f>IF(Table1[[#This Row],[Date]]="","","tallytools-voucherentry-adhjadhh-"&amp;$AH$1&amp;ROW())</f>
        <v/>
      </c>
      <c r="AO513" t="str">
        <f>IF(Table1[[#This Row],[Date]]="","",$AH$1)</f>
        <v/>
      </c>
      <c r="AP513"/>
      <c r="AQ513" t="str">
        <f>IF(Table1[[#This Row],[Date]]="","","No")</f>
        <v/>
      </c>
      <c r="AR513" t="str">
        <f>IF(Table1[[#This Row],[Date]]="","",IF(Table1[[#This Row],[Net Amt]]&lt;0,"No","Yes"))</f>
        <v/>
      </c>
      <c r="AS513" t="str">
        <f>IF(Table1[[#This Row],[Date]]="","",Table1[[#This Row],[Second Ledger]])</f>
        <v/>
      </c>
      <c r="AT513" t="str">
        <f>IF(Table1[[#This Row],[Date]]="","",IF(Table1[[#This Row],[DP-1]]="Yes",-(Table1[[#This Row],[Payments]]+Table1[[#This Row],[Receipts]]),Table1[[#This Row],[Payments]]+Table1[[#This Row],[Receipts]]))</f>
        <v/>
      </c>
      <c r="AU513"/>
      <c r="AV513" t="str">
        <f>IF(Table1[[#This Row],[Bill Ref No]]="","",Table1[[#This Row],[Bill Ref No]])</f>
        <v/>
      </c>
      <c r="AW513" t="str">
        <f>IF(Table1[[#This Row],[Bill ref name]]="","","New Ref")</f>
        <v/>
      </c>
      <c r="AX513" t="str">
        <f>IF(Table1[[#This Row],[Bill ref name]]="","",Table1[[#This Row],[Amount-1]])</f>
        <v/>
      </c>
      <c r="AY513"/>
      <c r="AZ513"/>
      <c r="BA513" t="str">
        <f>IF(Table1[[#This Row],[Cost Centre]]="","","Primary Cost Category")</f>
        <v/>
      </c>
      <c r="BB513" t="str">
        <f>IF(Table1[[#This Row],[Cost Centre]]="","",Table1[[#This Row],[DP-1]])</f>
        <v/>
      </c>
      <c r="BC513"/>
      <c r="BD513" t="str">
        <f>IF(Table1[[#This Row],[Cost Centre]]="","",Table1[[#This Row],[Cost Centre]])</f>
        <v/>
      </c>
      <c r="BE513" t="str">
        <f>IF(Table1[[#This Row],[Cost Centre]]="","",Table1[[#This Row],[Amount-1]])</f>
        <v/>
      </c>
      <c r="BF513"/>
      <c r="BG513"/>
      <c r="BH513"/>
      <c r="BI513"/>
      <c r="BJ513" t="str">
        <f>IF(Table1[[#This Row],[Date]]="","","No")</f>
        <v/>
      </c>
      <c r="BK513" t="str">
        <f>IF(Table1[[#This Row],[Date]]="","",IF(Table1[[#This Row],[Net Amt]]&lt;0,"Yes","No"))</f>
        <v/>
      </c>
      <c r="BL513" t="str">
        <f>IF(Table1[[#This Row],[Date]]="","",$C$3)</f>
        <v/>
      </c>
      <c r="BM513" t="str">
        <f>IF(Table1[[#This Row],[Date]]="","",-Table1[[#This Row],[Amount-1]])</f>
        <v/>
      </c>
      <c r="BO513" t="str">
        <f>IF(Table1[[#This Row],[Transaction Type]]="","",Table1[[#This Row],[Transaction Type]])</f>
        <v/>
      </c>
      <c r="BP513" t="str">
        <f>IF(Table1[[#This Row],[Instrument No.]]="","",Table1[[#This Row],[Instrument No.]])</f>
        <v/>
      </c>
      <c r="BQ513" t="str">
        <f>IF(Table1[[#This Row],[Instrument No.]]="","",Table1[[#This Row],[Amount-2]])</f>
        <v/>
      </c>
      <c r="BR513" t="str">
        <f>IF(Table1[[#This Row],[Instrument date]]="","",TEXT(Table1[[#This Row],[Instrument date]],"yyyymmdd"))</f>
        <v/>
      </c>
      <c r="BU513" s="48"/>
      <c r="BV513" s="48"/>
    </row>
    <row r="514" spans="1:74">
      <c r="A514" s="16">
        <f t="shared" si="7"/>
        <v>509</v>
      </c>
      <c r="B514" s="17"/>
      <c r="C514" s="57"/>
      <c r="D514" s="61"/>
      <c r="E514" s="61"/>
      <c r="F514" s="57"/>
      <c r="G514" s="18"/>
      <c r="H5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4" s="18"/>
      <c r="J514" s="18"/>
      <c r="K514" s="18"/>
      <c r="L514" s="18"/>
      <c r="M514" s="18"/>
      <c r="N514" s="51"/>
      <c r="O514" s="14">
        <f>IF(Table1[[#This Row],[Date]]="",COUNTA(B515:$B$1005),0)</f>
        <v>0</v>
      </c>
      <c r="P514" s="14">
        <f>IF(COUNTA(Table1[[#This Row],[Payments]:[Receipts]])=0,0,(IF(COUNTA(Table1[[#This Row],[Payments]:[Receipts]])&gt;1,1,0)))</f>
        <v>0</v>
      </c>
      <c r="Q514" s="14">
        <f>IF(Table1[[#This Row],[Date]]="",0,IF(AND(Table1[[#This Row],[Date]]&gt;=$Q$2,Table1[[#This Row],[Date]]&lt;=$Q$3),0,1))</f>
        <v>0</v>
      </c>
      <c r="R514" s="14">
        <f>IF(Table1[[#This Row],[Payments]]="",0,IF(ISNUMBER(Table1[[#This Row],[Payments]]),0,1))</f>
        <v>0</v>
      </c>
      <c r="S514" s="14">
        <f>IF(Table1[[#This Row],[Receipts]]="",0,IF(ISNUMBER(Table1[[#This Row],[Receipts]]),0,1))</f>
        <v>0</v>
      </c>
      <c r="T514" s="14">
        <f>IF(LEN(Table1[[#This Row],[Second Ledger]])&gt;0,IF(TYPE(VLOOKUP(Table1[[#This Row],[Second Ledger]],$CZ:$CZ,1,FALSE))=16,1,0),0)</f>
        <v>0</v>
      </c>
      <c r="U514" s="14">
        <f>IF(Table1[[#This Row],[Date]]="",0,IF(Table1[[#This Row],[Voucher Type]]&gt;0,IF(TYPE(VLOOKUP(Table1[[#This Row],[Voucher Type]],Table1[[#All],[Voucher Type Master]],1,FALSE))=16,1,0),0))</f>
        <v>0</v>
      </c>
      <c r="V5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4" s="14">
        <f>IF(LEN(Table1[[#This Row],[Cost Centre]])&gt;0,IF(TYPE(VLOOKUP(Table1[[#This Row],[Cost Centre]],$DA:$DA,1,FALSE))=16,1,0),0)</f>
        <v>0</v>
      </c>
      <c r="X514" s="14">
        <f>Table1[[#This Row],[Payments]]-Table1[[#This Row],[Receipts]]</f>
        <v>0</v>
      </c>
      <c r="Y514" s="14"/>
      <c r="Z514" s="14"/>
      <c r="AA514" s="14"/>
      <c r="AB514" s="13"/>
      <c r="AC514" s="39"/>
      <c r="AD514" s="39"/>
      <c r="AE514" s="39"/>
      <c r="AF514" s="39"/>
      <c r="AG514" s="42"/>
      <c r="AH5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4" t="str">
        <f>IF(Table1[[#This Row],[Date]]="","",TEXT(Table1[[#This Row],[Date]],"yyyymmdd"))</f>
        <v/>
      </c>
      <c r="AJ514" t="str">
        <f>Table1[[#This Row],[Date2]]</f>
        <v/>
      </c>
      <c r="AK514" t="str">
        <f>IF(Table1[[#This Row],[Date]]="","",Table1[[#This Row],[Voucher Type]])</f>
        <v/>
      </c>
      <c r="AL514" t="str">
        <f>IF(Table1[[#This Row],[Date]]="","",Table1[[#This Row],[Voucher No]])</f>
        <v/>
      </c>
      <c r="AM514" t="str">
        <f>IF(Table1[[#This Row],[Date]]="","",Table1[[#This Row],[Narration]])</f>
        <v/>
      </c>
      <c r="AN514" t="str">
        <f>IF(Table1[[#This Row],[Date]]="","","tallytools-voucherentry-adhjadhh-"&amp;$AH$1&amp;ROW())</f>
        <v/>
      </c>
      <c r="AO514" t="str">
        <f>IF(Table1[[#This Row],[Date]]="","",$AH$1)</f>
        <v/>
      </c>
      <c r="AP514"/>
      <c r="AQ514" t="str">
        <f>IF(Table1[[#This Row],[Date]]="","","No")</f>
        <v/>
      </c>
      <c r="AR514" t="str">
        <f>IF(Table1[[#This Row],[Date]]="","",IF(Table1[[#This Row],[Net Amt]]&lt;0,"No","Yes"))</f>
        <v/>
      </c>
      <c r="AS514" t="str">
        <f>IF(Table1[[#This Row],[Date]]="","",Table1[[#This Row],[Second Ledger]])</f>
        <v/>
      </c>
      <c r="AT514" t="str">
        <f>IF(Table1[[#This Row],[Date]]="","",IF(Table1[[#This Row],[DP-1]]="Yes",-(Table1[[#This Row],[Payments]]+Table1[[#This Row],[Receipts]]),Table1[[#This Row],[Payments]]+Table1[[#This Row],[Receipts]]))</f>
        <v/>
      </c>
      <c r="AU514"/>
      <c r="AV514" t="str">
        <f>IF(Table1[[#This Row],[Bill Ref No]]="","",Table1[[#This Row],[Bill Ref No]])</f>
        <v/>
      </c>
      <c r="AW514" t="str">
        <f>IF(Table1[[#This Row],[Bill ref name]]="","","New Ref")</f>
        <v/>
      </c>
      <c r="AX514" t="str">
        <f>IF(Table1[[#This Row],[Bill ref name]]="","",Table1[[#This Row],[Amount-1]])</f>
        <v/>
      </c>
      <c r="AY514"/>
      <c r="AZ514"/>
      <c r="BA514" t="str">
        <f>IF(Table1[[#This Row],[Cost Centre]]="","","Primary Cost Category")</f>
        <v/>
      </c>
      <c r="BB514" t="str">
        <f>IF(Table1[[#This Row],[Cost Centre]]="","",Table1[[#This Row],[DP-1]])</f>
        <v/>
      </c>
      <c r="BC514"/>
      <c r="BD514" t="str">
        <f>IF(Table1[[#This Row],[Cost Centre]]="","",Table1[[#This Row],[Cost Centre]])</f>
        <v/>
      </c>
      <c r="BE514" t="str">
        <f>IF(Table1[[#This Row],[Cost Centre]]="","",Table1[[#This Row],[Amount-1]])</f>
        <v/>
      </c>
      <c r="BF514"/>
      <c r="BG514"/>
      <c r="BH514"/>
      <c r="BI514"/>
      <c r="BJ514" t="str">
        <f>IF(Table1[[#This Row],[Date]]="","","No")</f>
        <v/>
      </c>
      <c r="BK514" t="str">
        <f>IF(Table1[[#This Row],[Date]]="","",IF(Table1[[#This Row],[Net Amt]]&lt;0,"Yes","No"))</f>
        <v/>
      </c>
      <c r="BL514" t="str">
        <f>IF(Table1[[#This Row],[Date]]="","",$C$3)</f>
        <v/>
      </c>
      <c r="BM514" t="str">
        <f>IF(Table1[[#This Row],[Date]]="","",-Table1[[#This Row],[Amount-1]])</f>
        <v/>
      </c>
      <c r="BO514" t="str">
        <f>IF(Table1[[#This Row],[Transaction Type]]="","",Table1[[#This Row],[Transaction Type]])</f>
        <v/>
      </c>
      <c r="BP514" t="str">
        <f>IF(Table1[[#This Row],[Instrument No.]]="","",Table1[[#This Row],[Instrument No.]])</f>
        <v/>
      </c>
      <c r="BQ514" t="str">
        <f>IF(Table1[[#This Row],[Instrument No.]]="","",Table1[[#This Row],[Amount-2]])</f>
        <v/>
      </c>
      <c r="BR514" t="str">
        <f>IF(Table1[[#This Row],[Instrument date]]="","",TEXT(Table1[[#This Row],[Instrument date]],"yyyymmdd"))</f>
        <v/>
      </c>
      <c r="BU514" s="48"/>
      <c r="BV514" s="48"/>
    </row>
    <row r="515" spans="1:74">
      <c r="A515" s="16">
        <f t="shared" si="7"/>
        <v>510</v>
      </c>
      <c r="B515" s="17"/>
      <c r="C515" s="57"/>
      <c r="D515" s="61"/>
      <c r="E515" s="61"/>
      <c r="F515" s="57"/>
      <c r="G515" s="18"/>
      <c r="H5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5" s="18"/>
      <c r="J515" s="18"/>
      <c r="K515" s="18"/>
      <c r="L515" s="18"/>
      <c r="M515" s="18"/>
      <c r="N515" s="51"/>
      <c r="O515" s="14">
        <f>IF(Table1[[#This Row],[Date]]="",COUNTA(B516:$B$1005),0)</f>
        <v>0</v>
      </c>
      <c r="P515" s="14">
        <f>IF(COUNTA(Table1[[#This Row],[Payments]:[Receipts]])=0,0,(IF(COUNTA(Table1[[#This Row],[Payments]:[Receipts]])&gt;1,1,0)))</f>
        <v>0</v>
      </c>
      <c r="Q515" s="14">
        <f>IF(Table1[[#This Row],[Date]]="",0,IF(AND(Table1[[#This Row],[Date]]&gt;=$Q$2,Table1[[#This Row],[Date]]&lt;=$Q$3),0,1))</f>
        <v>0</v>
      </c>
      <c r="R515" s="14">
        <f>IF(Table1[[#This Row],[Payments]]="",0,IF(ISNUMBER(Table1[[#This Row],[Payments]]),0,1))</f>
        <v>0</v>
      </c>
      <c r="S515" s="14">
        <f>IF(Table1[[#This Row],[Receipts]]="",0,IF(ISNUMBER(Table1[[#This Row],[Receipts]]),0,1))</f>
        <v>0</v>
      </c>
      <c r="T515" s="14">
        <f>IF(LEN(Table1[[#This Row],[Second Ledger]])&gt;0,IF(TYPE(VLOOKUP(Table1[[#This Row],[Second Ledger]],$CZ:$CZ,1,FALSE))=16,1,0),0)</f>
        <v>0</v>
      </c>
      <c r="U515" s="14">
        <f>IF(Table1[[#This Row],[Date]]="",0,IF(Table1[[#This Row],[Voucher Type]]&gt;0,IF(TYPE(VLOOKUP(Table1[[#This Row],[Voucher Type]],Table1[[#All],[Voucher Type Master]],1,FALSE))=16,1,0),0))</f>
        <v>0</v>
      </c>
      <c r="V5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5" s="14">
        <f>IF(LEN(Table1[[#This Row],[Cost Centre]])&gt;0,IF(TYPE(VLOOKUP(Table1[[#This Row],[Cost Centre]],$DA:$DA,1,FALSE))=16,1,0),0)</f>
        <v>0</v>
      </c>
      <c r="X515" s="14">
        <f>Table1[[#This Row],[Payments]]-Table1[[#This Row],[Receipts]]</f>
        <v>0</v>
      </c>
      <c r="Y515" s="14"/>
      <c r="Z515" s="14"/>
      <c r="AA515" s="14"/>
      <c r="AB515" s="13"/>
      <c r="AC515" s="39"/>
      <c r="AD515" s="39"/>
      <c r="AE515" s="39"/>
      <c r="AF515" s="39"/>
      <c r="AG515" s="42"/>
      <c r="AH5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5" t="str">
        <f>IF(Table1[[#This Row],[Date]]="","",TEXT(Table1[[#This Row],[Date]],"yyyymmdd"))</f>
        <v/>
      </c>
      <c r="AJ515" t="str">
        <f>Table1[[#This Row],[Date2]]</f>
        <v/>
      </c>
      <c r="AK515" t="str">
        <f>IF(Table1[[#This Row],[Date]]="","",Table1[[#This Row],[Voucher Type]])</f>
        <v/>
      </c>
      <c r="AL515" t="str">
        <f>IF(Table1[[#This Row],[Date]]="","",Table1[[#This Row],[Voucher No]])</f>
        <v/>
      </c>
      <c r="AM515" t="str">
        <f>IF(Table1[[#This Row],[Date]]="","",Table1[[#This Row],[Narration]])</f>
        <v/>
      </c>
      <c r="AN515" t="str">
        <f>IF(Table1[[#This Row],[Date]]="","","tallytools-voucherentry-adhjadhh-"&amp;$AH$1&amp;ROW())</f>
        <v/>
      </c>
      <c r="AO515" t="str">
        <f>IF(Table1[[#This Row],[Date]]="","",$AH$1)</f>
        <v/>
      </c>
      <c r="AP515"/>
      <c r="AQ515" t="str">
        <f>IF(Table1[[#This Row],[Date]]="","","No")</f>
        <v/>
      </c>
      <c r="AR515" t="str">
        <f>IF(Table1[[#This Row],[Date]]="","",IF(Table1[[#This Row],[Net Amt]]&lt;0,"No","Yes"))</f>
        <v/>
      </c>
      <c r="AS515" t="str">
        <f>IF(Table1[[#This Row],[Date]]="","",Table1[[#This Row],[Second Ledger]])</f>
        <v/>
      </c>
      <c r="AT515" t="str">
        <f>IF(Table1[[#This Row],[Date]]="","",IF(Table1[[#This Row],[DP-1]]="Yes",-(Table1[[#This Row],[Payments]]+Table1[[#This Row],[Receipts]]),Table1[[#This Row],[Payments]]+Table1[[#This Row],[Receipts]]))</f>
        <v/>
      </c>
      <c r="AU515"/>
      <c r="AV515" t="str">
        <f>IF(Table1[[#This Row],[Bill Ref No]]="","",Table1[[#This Row],[Bill Ref No]])</f>
        <v/>
      </c>
      <c r="AW515" t="str">
        <f>IF(Table1[[#This Row],[Bill ref name]]="","","New Ref")</f>
        <v/>
      </c>
      <c r="AX515" t="str">
        <f>IF(Table1[[#This Row],[Bill ref name]]="","",Table1[[#This Row],[Amount-1]])</f>
        <v/>
      </c>
      <c r="AY515"/>
      <c r="AZ515"/>
      <c r="BA515" t="str">
        <f>IF(Table1[[#This Row],[Cost Centre]]="","","Primary Cost Category")</f>
        <v/>
      </c>
      <c r="BB515" t="str">
        <f>IF(Table1[[#This Row],[Cost Centre]]="","",Table1[[#This Row],[DP-1]])</f>
        <v/>
      </c>
      <c r="BC515"/>
      <c r="BD515" t="str">
        <f>IF(Table1[[#This Row],[Cost Centre]]="","",Table1[[#This Row],[Cost Centre]])</f>
        <v/>
      </c>
      <c r="BE515" t="str">
        <f>IF(Table1[[#This Row],[Cost Centre]]="","",Table1[[#This Row],[Amount-1]])</f>
        <v/>
      </c>
      <c r="BF515"/>
      <c r="BG515"/>
      <c r="BH515"/>
      <c r="BI515"/>
      <c r="BJ515" t="str">
        <f>IF(Table1[[#This Row],[Date]]="","","No")</f>
        <v/>
      </c>
      <c r="BK515" t="str">
        <f>IF(Table1[[#This Row],[Date]]="","",IF(Table1[[#This Row],[Net Amt]]&lt;0,"Yes","No"))</f>
        <v/>
      </c>
      <c r="BL515" t="str">
        <f>IF(Table1[[#This Row],[Date]]="","",$C$3)</f>
        <v/>
      </c>
      <c r="BM515" t="str">
        <f>IF(Table1[[#This Row],[Date]]="","",-Table1[[#This Row],[Amount-1]])</f>
        <v/>
      </c>
      <c r="BO515" t="str">
        <f>IF(Table1[[#This Row],[Transaction Type]]="","",Table1[[#This Row],[Transaction Type]])</f>
        <v/>
      </c>
      <c r="BP515" t="str">
        <f>IF(Table1[[#This Row],[Instrument No.]]="","",Table1[[#This Row],[Instrument No.]])</f>
        <v/>
      </c>
      <c r="BQ515" t="str">
        <f>IF(Table1[[#This Row],[Instrument No.]]="","",Table1[[#This Row],[Amount-2]])</f>
        <v/>
      </c>
      <c r="BR515" t="str">
        <f>IF(Table1[[#This Row],[Instrument date]]="","",TEXT(Table1[[#This Row],[Instrument date]],"yyyymmdd"))</f>
        <v/>
      </c>
      <c r="BU515" s="48"/>
      <c r="BV515" s="48"/>
    </row>
    <row r="516" spans="1:74">
      <c r="A516" s="16">
        <f t="shared" si="7"/>
        <v>511</v>
      </c>
      <c r="B516" s="17"/>
      <c r="C516" s="57"/>
      <c r="D516" s="61"/>
      <c r="E516" s="61"/>
      <c r="F516" s="57"/>
      <c r="G516" s="18"/>
      <c r="H5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6" s="18"/>
      <c r="J516" s="18"/>
      <c r="K516" s="18"/>
      <c r="L516" s="18"/>
      <c r="M516" s="18"/>
      <c r="N516" s="51"/>
      <c r="O516" s="14">
        <f>IF(Table1[[#This Row],[Date]]="",COUNTA(B517:$B$1005),0)</f>
        <v>0</v>
      </c>
      <c r="P516" s="14">
        <f>IF(COUNTA(Table1[[#This Row],[Payments]:[Receipts]])=0,0,(IF(COUNTA(Table1[[#This Row],[Payments]:[Receipts]])&gt;1,1,0)))</f>
        <v>0</v>
      </c>
      <c r="Q516" s="14">
        <f>IF(Table1[[#This Row],[Date]]="",0,IF(AND(Table1[[#This Row],[Date]]&gt;=$Q$2,Table1[[#This Row],[Date]]&lt;=$Q$3),0,1))</f>
        <v>0</v>
      </c>
      <c r="R516" s="14">
        <f>IF(Table1[[#This Row],[Payments]]="",0,IF(ISNUMBER(Table1[[#This Row],[Payments]]),0,1))</f>
        <v>0</v>
      </c>
      <c r="S516" s="14">
        <f>IF(Table1[[#This Row],[Receipts]]="",0,IF(ISNUMBER(Table1[[#This Row],[Receipts]]),0,1))</f>
        <v>0</v>
      </c>
      <c r="T516" s="14">
        <f>IF(LEN(Table1[[#This Row],[Second Ledger]])&gt;0,IF(TYPE(VLOOKUP(Table1[[#This Row],[Second Ledger]],$CZ:$CZ,1,FALSE))=16,1,0),0)</f>
        <v>0</v>
      </c>
      <c r="U516" s="14">
        <f>IF(Table1[[#This Row],[Date]]="",0,IF(Table1[[#This Row],[Voucher Type]]&gt;0,IF(TYPE(VLOOKUP(Table1[[#This Row],[Voucher Type]],Table1[[#All],[Voucher Type Master]],1,FALSE))=16,1,0),0))</f>
        <v>0</v>
      </c>
      <c r="V5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6" s="14">
        <f>IF(LEN(Table1[[#This Row],[Cost Centre]])&gt;0,IF(TYPE(VLOOKUP(Table1[[#This Row],[Cost Centre]],$DA:$DA,1,FALSE))=16,1,0),0)</f>
        <v>0</v>
      </c>
      <c r="X516" s="14">
        <f>Table1[[#This Row],[Payments]]-Table1[[#This Row],[Receipts]]</f>
        <v>0</v>
      </c>
      <c r="Y516" s="14"/>
      <c r="Z516" s="14"/>
      <c r="AA516" s="14"/>
      <c r="AB516" s="13"/>
      <c r="AC516" s="39"/>
      <c r="AD516" s="39"/>
      <c r="AE516" s="39"/>
      <c r="AF516" s="39"/>
      <c r="AG516" s="42"/>
      <c r="AH5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6" t="str">
        <f>IF(Table1[[#This Row],[Date]]="","",TEXT(Table1[[#This Row],[Date]],"yyyymmdd"))</f>
        <v/>
      </c>
      <c r="AJ516" t="str">
        <f>Table1[[#This Row],[Date2]]</f>
        <v/>
      </c>
      <c r="AK516" t="str">
        <f>IF(Table1[[#This Row],[Date]]="","",Table1[[#This Row],[Voucher Type]])</f>
        <v/>
      </c>
      <c r="AL516" t="str">
        <f>IF(Table1[[#This Row],[Date]]="","",Table1[[#This Row],[Voucher No]])</f>
        <v/>
      </c>
      <c r="AM516" t="str">
        <f>IF(Table1[[#This Row],[Date]]="","",Table1[[#This Row],[Narration]])</f>
        <v/>
      </c>
      <c r="AN516" t="str">
        <f>IF(Table1[[#This Row],[Date]]="","","tallytools-voucherentry-adhjadhh-"&amp;$AH$1&amp;ROW())</f>
        <v/>
      </c>
      <c r="AO516" t="str">
        <f>IF(Table1[[#This Row],[Date]]="","",$AH$1)</f>
        <v/>
      </c>
      <c r="AP516"/>
      <c r="AQ516" t="str">
        <f>IF(Table1[[#This Row],[Date]]="","","No")</f>
        <v/>
      </c>
      <c r="AR516" t="str">
        <f>IF(Table1[[#This Row],[Date]]="","",IF(Table1[[#This Row],[Net Amt]]&lt;0,"No","Yes"))</f>
        <v/>
      </c>
      <c r="AS516" t="str">
        <f>IF(Table1[[#This Row],[Date]]="","",Table1[[#This Row],[Second Ledger]])</f>
        <v/>
      </c>
      <c r="AT516" t="str">
        <f>IF(Table1[[#This Row],[Date]]="","",IF(Table1[[#This Row],[DP-1]]="Yes",-(Table1[[#This Row],[Payments]]+Table1[[#This Row],[Receipts]]),Table1[[#This Row],[Payments]]+Table1[[#This Row],[Receipts]]))</f>
        <v/>
      </c>
      <c r="AU516"/>
      <c r="AV516" t="str">
        <f>IF(Table1[[#This Row],[Bill Ref No]]="","",Table1[[#This Row],[Bill Ref No]])</f>
        <v/>
      </c>
      <c r="AW516" t="str">
        <f>IF(Table1[[#This Row],[Bill ref name]]="","","New Ref")</f>
        <v/>
      </c>
      <c r="AX516" t="str">
        <f>IF(Table1[[#This Row],[Bill ref name]]="","",Table1[[#This Row],[Amount-1]])</f>
        <v/>
      </c>
      <c r="AY516"/>
      <c r="AZ516"/>
      <c r="BA516" t="str">
        <f>IF(Table1[[#This Row],[Cost Centre]]="","","Primary Cost Category")</f>
        <v/>
      </c>
      <c r="BB516" t="str">
        <f>IF(Table1[[#This Row],[Cost Centre]]="","",Table1[[#This Row],[DP-1]])</f>
        <v/>
      </c>
      <c r="BC516"/>
      <c r="BD516" t="str">
        <f>IF(Table1[[#This Row],[Cost Centre]]="","",Table1[[#This Row],[Cost Centre]])</f>
        <v/>
      </c>
      <c r="BE516" t="str">
        <f>IF(Table1[[#This Row],[Cost Centre]]="","",Table1[[#This Row],[Amount-1]])</f>
        <v/>
      </c>
      <c r="BF516"/>
      <c r="BG516"/>
      <c r="BH516"/>
      <c r="BI516"/>
      <c r="BJ516" t="str">
        <f>IF(Table1[[#This Row],[Date]]="","","No")</f>
        <v/>
      </c>
      <c r="BK516" t="str">
        <f>IF(Table1[[#This Row],[Date]]="","",IF(Table1[[#This Row],[Net Amt]]&lt;0,"Yes","No"))</f>
        <v/>
      </c>
      <c r="BL516" t="str">
        <f>IF(Table1[[#This Row],[Date]]="","",$C$3)</f>
        <v/>
      </c>
      <c r="BM516" t="str">
        <f>IF(Table1[[#This Row],[Date]]="","",-Table1[[#This Row],[Amount-1]])</f>
        <v/>
      </c>
      <c r="BO516" t="str">
        <f>IF(Table1[[#This Row],[Transaction Type]]="","",Table1[[#This Row],[Transaction Type]])</f>
        <v/>
      </c>
      <c r="BP516" t="str">
        <f>IF(Table1[[#This Row],[Instrument No.]]="","",Table1[[#This Row],[Instrument No.]])</f>
        <v/>
      </c>
      <c r="BQ516" t="str">
        <f>IF(Table1[[#This Row],[Instrument No.]]="","",Table1[[#This Row],[Amount-2]])</f>
        <v/>
      </c>
      <c r="BR516" t="str">
        <f>IF(Table1[[#This Row],[Instrument date]]="","",TEXT(Table1[[#This Row],[Instrument date]],"yyyymmdd"))</f>
        <v/>
      </c>
      <c r="BU516" s="48"/>
      <c r="BV516" s="48"/>
    </row>
    <row r="517" spans="1:74">
      <c r="A517" s="16">
        <f t="shared" si="7"/>
        <v>512</v>
      </c>
      <c r="B517" s="17"/>
      <c r="C517" s="57"/>
      <c r="D517" s="61"/>
      <c r="E517" s="61"/>
      <c r="F517" s="57"/>
      <c r="G517" s="18"/>
      <c r="H5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7" s="18"/>
      <c r="J517" s="18"/>
      <c r="K517" s="18"/>
      <c r="L517" s="18"/>
      <c r="M517" s="18"/>
      <c r="N517" s="51"/>
      <c r="O517" s="14">
        <f>IF(Table1[[#This Row],[Date]]="",COUNTA(B518:$B$1005),0)</f>
        <v>0</v>
      </c>
      <c r="P517" s="14">
        <f>IF(COUNTA(Table1[[#This Row],[Payments]:[Receipts]])=0,0,(IF(COUNTA(Table1[[#This Row],[Payments]:[Receipts]])&gt;1,1,0)))</f>
        <v>0</v>
      </c>
      <c r="Q517" s="14">
        <f>IF(Table1[[#This Row],[Date]]="",0,IF(AND(Table1[[#This Row],[Date]]&gt;=$Q$2,Table1[[#This Row],[Date]]&lt;=$Q$3),0,1))</f>
        <v>0</v>
      </c>
      <c r="R517" s="14">
        <f>IF(Table1[[#This Row],[Payments]]="",0,IF(ISNUMBER(Table1[[#This Row],[Payments]]),0,1))</f>
        <v>0</v>
      </c>
      <c r="S517" s="14">
        <f>IF(Table1[[#This Row],[Receipts]]="",0,IF(ISNUMBER(Table1[[#This Row],[Receipts]]),0,1))</f>
        <v>0</v>
      </c>
      <c r="T517" s="14">
        <f>IF(LEN(Table1[[#This Row],[Second Ledger]])&gt;0,IF(TYPE(VLOOKUP(Table1[[#This Row],[Second Ledger]],$CZ:$CZ,1,FALSE))=16,1,0),0)</f>
        <v>0</v>
      </c>
      <c r="U517" s="14">
        <f>IF(Table1[[#This Row],[Date]]="",0,IF(Table1[[#This Row],[Voucher Type]]&gt;0,IF(TYPE(VLOOKUP(Table1[[#This Row],[Voucher Type]],Table1[[#All],[Voucher Type Master]],1,FALSE))=16,1,0),0))</f>
        <v>0</v>
      </c>
      <c r="V5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7" s="14">
        <f>IF(LEN(Table1[[#This Row],[Cost Centre]])&gt;0,IF(TYPE(VLOOKUP(Table1[[#This Row],[Cost Centre]],$DA:$DA,1,FALSE))=16,1,0),0)</f>
        <v>0</v>
      </c>
      <c r="X517" s="14">
        <f>Table1[[#This Row],[Payments]]-Table1[[#This Row],[Receipts]]</f>
        <v>0</v>
      </c>
      <c r="Y517" s="14"/>
      <c r="Z517" s="14"/>
      <c r="AA517" s="14"/>
      <c r="AB517" s="13"/>
      <c r="AC517" s="39"/>
      <c r="AD517" s="39"/>
      <c r="AE517" s="39"/>
      <c r="AF517" s="39"/>
      <c r="AG517" s="42"/>
      <c r="AH5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7" t="str">
        <f>IF(Table1[[#This Row],[Date]]="","",TEXT(Table1[[#This Row],[Date]],"yyyymmdd"))</f>
        <v/>
      </c>
      <c r="AJ517" t="str">
        <f>Table1[[#This Row],[Date2]]</f>
        <v/>
      </c>
      <c r="AK517" t="str">
        <f>IF(Table1[[#This Row],[Date]]="","",Table1[[#This Row],[Voucher Type]])</f>
        <v/>
      </c>
      <c r="AL517" t="str">
        <f>IF(Table1[[#This Row],[Date]]="","",Table1[[#This Row],[Voucher No]])</f>
        <v/>
      </c>
      <c r="AM517" t="str">
        <f>IF(Table1[[#This Row],[Date]]="","",Table1[[#This Row],[Narration]])</f>
        <v/>
      </c>
      <c r="AN517" t="str">
        <f>IF(Table1[[#This Row],[Date]]="","","tallytools-voucherentry-adhjadhh-"&amp;$AH$1&amp;ROW())</f>
        <v/>
      </c>
      <c r="AO517" t="str">
        <f>IF(Table1[[#This Row],[Date]]="","",$AH$1)</f>
        <v/>
      </c>
      <c r="AP517"/>
      <c r="AQ517" t="str">
        <f>IF(Table1[[#This Row],[Date]]="","","No")</f>
        <v/>
      </c>
      <c r="AR517" t="str">
        <f>IF(Table1[[#This Row],[Date]]="","",IF(Table1[[#This Row],[Net Amt]]&lt;0,"No","Yes"))</f>
        <v/>
      </c>
      <c r="AS517" t="str">
        <f>IF(Table1[[#This Row],[Date]]="","",Table1[[#This Row],[Second Ledger]])</f>
        <v/>
      </c>
      <c r="AT517" t="str">
        <f>IF(Table1[[#This Row],[Date]]="","",IF(Table1[[#This Row],[DP-1]]="Yes",-(Table1[[#This Row],[Payments]]+Table1[[#This Row],[Receipts]]),Table1[[#This Row],[Payments]]+Table1[[#This Row],[Receipts]]))</f>
        <v/>
      </c>
      <c r="AU517"/>
      <c r="AV517" t="str">
        <f>IF(Table1[[#This Row],[Bill Ref No]]="","",Table1[[#This Row],[Bill Ref No]])</f>
        <v/>
      </c>
      <c r="AW517" t="str">
        <f>IF(Table1[[#This Row],[Bill ref name]]="","","New Ref")</f>
        <v/>
      </c>
      <c r="AX517" t="str">
        <f>IF(Table1[[#This Row],[Bill ref name]]="","",Table1[[#This Row],[Amount-1]])</f>
        <v/>
      </c>
      <c r="AY517"/>
      <c r="AZ517"/>
      <c r="BA517" t="str">
        <f>IF(Table1[[#This Row],[Cost Centre]]="","","Primary Cost Category")</f>
        <v/>
      </c>
      <c r="BB517" t="str">
        <f>IF(Table1[[#This Row],[Cost Centre]]="","",Table1[[#This Row],[DP-1]])</f>
        <v/>
      </c>
      <c r="BC517"/>
      <c r="BD517" t="str">
        <f>IF(Table1[[#This Row],[Cost Centre]]="","",Table1[[#This Row],[Cost Centre]])</f>
        <v/>
      </c>
      <c r="BE517" t="str">
        <f>IF(Table1[[#This Row],[Cost Centre]]="","",Table1[[#This Row],[Amount-1]])</f>
        <v/>
      </c>
      <c r="BF517"/>
      <c r="BG517"/>
      <c r="BH517"/>
      <c r="BI517"/>
      <c r="BJ517" t="str">
        <f>IF(Table1[[#This Row],[Date]]="","","No")</f>
        <v/>
      </c>
      <c r="BK517" t="str">
        <f>IF(Table1[[#This Row],[Date]]="","",IF(Table1[[#This Row],[Net Amt]]&lt;0,"Yes","No"))</f>
        <v/>
      </c>
      <c r="BL517" t="str">
        <f>IF(Table1[[#This Row],[Date]]="","",$C$3)</f>
        <v/>
      </c>
      <c r="BM517" t="str">
        <f>IF(Table1[[#This Row],[Date]]="","",-Table1[[#This Row],[Amount-1]])</f>
        <v/>
      </c>
      <c r="BO517" t="str">
        <f>IF(Table1[[#This Row],[Transaction Type]]="","",Table1[[#This Row],[Transaction Type]])</f>
        <v/>
      </c>
      <c r="BP517" t="str">
        <f>IF(Table1[[#This Row],[Instrument No.]]="","",Table1[[#This Row],[Instrument No.]])</f>
        <v/>
      </c>
      <c r="BQ517" t="str">
        <f>IF(Table1[[#This Row],[Instrument No.]]="","",Table1[[#This Row],[Amount-2]])</f>
        <v/>
      </c>
      <c r="BR517" t="str">
        <f>IF(Table1[[#This Row],[Instrument date]]="","",TEXT(Table1[[#This Row],[Instrument date]],"yyyymmdd"))</f>
        <v/>
      </c>
      <c r="BU517" s="48"/>
      <c r="BV517" s="48"/>
    </row>
    <row r="518" spans="1:74">
      <c r="A518" s="16">
        <f t="shared" si="7"/>
        <v>513</v>
      </c>
      <c r="B518" s="17"/>
      <c r="C518" s="57"/>
      <c r="D518" s="61"/>
      <c r="E518" s="61"/>
      <c r="F518" s="57"/>
      <c r="G518" s="18"/>
      <c r="H5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8" s="18"/>
      <c r="J518" s="18"/>
      <c r="K518" s="18"/>
      <c r="L518" s="18"/>
      <c r="M518" s="18"/>
      <c r="N518" s="51"/>
      <c r="O518" s="14">
        <f>IF(Table1[[#This Row],[Date]]="",COUNTA(B519:$B$1005),0)</f>
        <v>0</v>
      </c>
      <c r="P518" s="14">
        <f>IF(COUNTA(Table1[[#This Row],[Payments]:[Receipts]])=0,0,(IF(COUNTA(Table1[[#This Row],[Payments]:[Receipts]])&gt;1,1,0)))</f>
        <v>0</v>
      </c>
      <c r="Q518" s="14">
        <f>IF(Table1[[#This Row],[Date]]="",0,IF(AND(Table1[[#This Row],[Date]]&gt;=$Q$2,Table1[[#This Row],[Date]]&lt;=$Q$3),0,1))</f>
        <v>0</v>
      </c>
      <c r="R518" s="14">
        <f>IF(Table1[[#This Row],[Payments]]="",0,IF(ISNUMBER(Table1[[#This Row],[Payments]]),0,1))</f>
        <v>0</v>
      </c>
      <c r="S518" s="14">
        <f>IF(Table1[[#This Row],[Receipts]]="",0,IF(ISNUMBER(Table1[[#This Row],[Receipts]]),0,1))</f>
        <v>0</v>
      </c>
      <c r="T518" s="14">
        <f>IF(LEN(Table1[[#This Row],[Second Ledger]])&gt;0,IF(TYPE(VLOOKUP(Table1[[#This Row],[Second Ledger]],$CZ:$CZ,1,FALSE))=16,1,0),0)</f>
        <v>0</v>
      </c>
      <c r="U518" s="14">
        <f>IF(Table1[[#This Row],[Date]]="",0,IF(Table1[[#This Row],[Voucher Type]]&gt;0,IF(TYPE(VLOOKUP(Table1[[#This Row],[Voucher Type]],Table1[[#All],[Voucher Type Master]],1,FALSE))=16,1,0),0))</f>
        <v>0</v>
      </c>
      <c r="V5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8" s="14">
        <f>IF(LEN(Table1[[#This Row],[Cost Centre]])&gt;0,IF(TYPE(VLOOKUP(Table1[[#This Row],[Cost Centre]],$DA:$DA,1,FALSE))=16,1,0),0)</f>
        <v>0</v>
      </c>
      <c r="X518" s="14">
        <f>Table1[[#This Row],[Payments]]-Table1[[#This Row],[Receipts]]</f>
        <v>0</v>
      </c>
      <c r="Y518" s="14"/>
      <c r="Z518" s="14"/>
      <c r="AA518" s="14"/>
      <c r="AB518" s="13"/>
      <c r="AC518" s="39"/>
      <c r="AD518" s="39"/>
      <c r="AE518" s="39"/>
      <c r="AF518" s="39"/>
      <c r="AG518" s="42"/>
      <c r="AH5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8" t="str">
        <f>IF(Table1[[#This Row],[Date]]="","",TEXT(Table1[[#This Row],[Date]],"yyyymmdd"))</f>
        <v/>
      </c>
      <c r="AJ518" t="str">
        <f>Table1[[#This Row],[Date2]]</f>
        <v/>
      </c>
      <c r="AK518" t="str">
        <f>IF(Table1[[#This Row],[Date]]="","",Table1[[#This Row],[Voucher Type]])</f>
        <v/>
      </c>
      <c r="AL518" t="str">
        <f>IF(Table1[[#This Row],[Date]]="","",Table1[[#This Row],[Voucher No]])</f>
        <v/>
      </c>
      <c r="AM518" t="str">
        <f>IF(Table1[[#This Row],[Date]]="","",Table1[[#This Row],[Narration]])</f>
        <v/>
      </c>
      <c r="AN518" t="str">
        <f>IF(Table1[[#This Row],[Date]]="","","tallytools-voucherentry-adhjadhh-"&amp;$AH$1&amp;ROW())</f>
        <v/>
      </c>
      <c r="AO518" t="str">
        <f>IF(Table1[[#This Row],[Date]]="","",$AH$1)</f>
        <v/>
      </c>
      <c r="AP518"/>
      <c r="AQ518" t="str">
        <f>IF(Table1[[#This Row],[Date]]="","","No")</f>
        <v/>
      </c>
      <c r="AR518" t="str">
        <f>IF(Table1[[#This Row],[Date]]="","",IF(Table1[[#This Row],[Net Amt]]&lt;0,"No","Yes"))</f>
        <v/>
      </c>
      <c r="AS518" t="str">
        <f>IF(Table1[[#This Row],[Date]]="","",Table1[[#This Row],[Second Ledger]])</f>
        <v/>
      </c>
      <c r="AT518" t="str">
        <f>IF(Table1[[#This Row],[Date]]="","",IF(Table1[[#This Row],[DP-1]]="Yes",-(Table1[[#This Row],[Payments]]+Table1[[#This Row],[Receipts]]),Table1[[#This Row],[Payments]]+Table1[[#This Row],[Receipts]]))</f>
        <v/>
      </c>
      <c r="AU518"/>
      <c r="AV518" t="str">
        <f>IF(Table1[[#This Row],[Bill Ref No]]="","",Table1[[#This Row],[Bill Ref No]])</f>
        <v/>
      </c>
      <c r="AW518" t="str">
        <f>IF(Table1[[#This Row],[Bill ref name]]="","","New Ref")</f>
        <v/>
      </c>
      <c r="AX518" t="str">
        <f>IF(Table1[[#This Row],[Bill ref name]]="","",Table1[[#This Row],[Amount-1]])</f>
        <v/>
      </c>
      <c r="AY518"/>
      <c r="AZ518"/>
      <c r="BA518" t="str">
        <f>IF(Table1[[#This Row],[Cost Centre]]="","","Primary Cost Category")</f>
        <v/>
      </c>
      <c r="BB518" t="str">
        <f>IF(Table1[[#This Row],[Cost Centre]]="","",Table1[[#This Row],[DP-1]])</f>
        <v/>
      </c>
      <c r="BC518"/>
      <c r="BD518" t="str">
        <f>IF(Table1[[#This Row],[Cost Centre]]="","",Table1[[#This Row],[Cost Centre]])</f>
        <v/>
      </c>
      <c r="BE518" t="str">
        <f>IF(Table1[[#This Row],[Cost Centre]]="","",Table1[[#This Row],[Amount-1]])</f>
        <v/>
      </c>
      <c r="BF518"/>
      <c r="BG518"/>
      <c r="BH518"/>
      <c r="BI518"/>
      <c r="BJ518" t="str">
        <f>IF(Table1[[#This Row],[Date]]="","","No")</f>
        <v/>
      </c>
      <c r="BK518" t="str">
        <f>IF(Table1[[#This Row],[Date]]="","",IF(Table1[[#This Row],[Net Amt]]&lt;0,"Yes","No"))</f>
        <v/>
      </c>
      <c r="BL518" t="str">
        <f>IF(Table1[[#This Row],[Date]]="","",$C$3)</f>
        <v/>
      </c>
      <c r="BM518" t="str">
        <f>IF(Table1[[#This Row],[Date]]="","",-Table1[[#This Row],[Amount-1]])</f>
        <v/>
      </c>
      <c r="BO518" t="str">
        <f>IF(Table1[[#This Row],[Transaction Type]]="","",Table1[[#This Row],[Transaction Type]])</f>
        <v/>
      </c>
      <c r="BP518" t="str">
        <f>IF(Table1[[#This Row],[Instrument No.]]="","",Table1[[#This Row],[Instrument No.]])</f>
        <v/>
      </c>
      <c r="BQ518" t="str">
        <f>IF(Table1[[#This Row],[Instrument No.]]="","",Table1[[#This Row],[Amount-2]])</f>
        <v/>
      </c>
      <c r="BR518" t="str">
        <f>IF(Table1[[#This Row],[Instrument date]]="","",TEXT(Table1[[#This Row],[Instrument date]],"yyyymmdd"))</f>
        <v/>
      </c>
      <c r="BU518" s="48"/>
      <c r="BV518" s="48"/>
    </row>
    <row r="519" spans="1:74">
      <c r="A519" s="16">
        <f t="shared" si="7"/>
        <v>514</v>
      </c>
      <c r="B519" s="17"/>
      <c r="C519" s="57"/>
      <c r="D519" s="61"/>
      <c r="E519" s="61"/>
      <c r="F519" s="57"/>
      <c r="G519" s="18"/>
      <c r="H5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19" s="18"/>
      <c r="J519" s="18"/>
      <c r="K519" s="18"/>
      <c r="L519" s="18"/>
      <c r="M519" s="18"/>
      <c r="N519" s="51"/>
      <c r="O519" s="14">
        <f>IF(Table1[[#This Row],[Date]]="",COUNTA(B520:$B$1005),0)</f>
        <v>0</v>
      </c>
      <c r="P519" s="14">
        <f>IF(COUNTA(Table1[[#This Row],[Payments]:[Receipts]])=0,0,(IF(COUNTA(Table1[[#This Row],[Payments]:[Receipts]])&gt;1,1,0)))</f>
        <v>0</v>
      </c>
      <c r="Q519" s="14">
        <f>IF(Table1[[#This Row],[Date]]="",0,IF(AND(Table1[[#This Row],[Date]]&gt;=$Q$2,Table1[[#This Row],[Date]]&lt;=$Q$3),0,1))</f>
        <v>0</v>
      </c>
      <c r="R519" s="14">
        <f>IF(Table1[[#This Row],[Payments]]="",0,IF(ISNUMBER(Table1[[#This Row],[Payments]]),0,1))</f>
        <v>0</v>
      </c>
      <c r="S519" s="14">
        <f>IF(Table1[[#This Row],[Receipts]]="",0,IF(ISNUMBER(Table1[[#This Row],[Receipts]]),0,1))</f>
        <v>0</v>
      </c>
      <c r="T519" s="14">
        <f>IF(LEN(Table1[[#This Row],[Second Ledger]])&gt;0,IF(TYPE(VLOOKUP(Table1[[#This Row],[Second Ledger]],$CZ:$CZ,1,FALSE))=16,1,0),0)</f>
        <v>0</v>
      </c>
      <c r="U519" s="14">
        <f>IF(Table1[[#This Row],[Date]]="",0,IF(Table1[[#This Row],[Voucher Type]]&gt;0,IF(TYPE(VLOOKUP(Table1[[#This Row],[Voucher Type]],Table1[[#All],[Voucher Type Master]],1,FALSE))=16,1,0),0))</f>
        <v>0</v>
      </c>
      <c r="V5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19" s="14">
        <f>IF(LEN(Table1[[#This Row],[Cost Centre]])&gt;0,IF(TYPE(VLOOKUP(Table1[[#This Row],[Cost Centre]],$DA:$DA,1,FALSE))=16,1,0),0)</f>
        <v>0</v>
      </c>
      <c r="X519" s="14">
        <f>Table1[[#This Row],[Payments]]-Table1[[#This Row],[Receipts]]</f>
        <v>0</v>
      </c>
      <c r="Y519" s="14"/>
      <c r="Z519" s="14"/>
      <c r="AA519" s="14"/>
      <c r="AB519" s="13"/>
      <c r="AC519" s="39"/>
      <c r="AD519" s="39"/>
      <c r="AE519" s="39"/>
      <c r="AF519" s="39"/>
      <c r="AG519" s="42"/>
      <c r="AH5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19" t="str">
        <f>IF(Table1[[#This Row],[Date]]="","",TEXT(Table1[[#This Row],[Date]],"yyyymmdd"))</f>
        <v/>
      </c>
      <c r="AJ519" t="str">
        <f>Table1[[#This Row],[Date2]]</f>
        <v/>
      </c>
      <c r="AK519" t="str">
        <f>IF(Table1[[#This Row],[Date]]="","",Table1[[#This Row],[Voucher Type]])</f>
        <v/>
      </c>
      <c r="AL519" t="str">
        <f>IF(Table1[[#This Row],[Date]]="","",Table1[[#This Row],[Voucher No]])</f>
        <v/>
      </c>
      <c r="AM519" t="str">
        <f>IF(Table1[[#This Row],[Date]]="","",Table1[[#This Row],[Narration]])</f>
        <v/>
      </c>
      <c r="AN519" t="str">
        <f>IF(Table1[[#This Row],[Date]]="","","tallytools-voucherentry-adhjadhh-"&amp;$AH$1&amp;ROW())</f>
        <v/>
      </c>
      <c r="AO519" t="str">
        <f>IF(Table1[[#This Row],[Date]]="","",$AH$1)</f>
        <v/>
      </c>
      <c r="AP519"/>
      <c r="AQ519" t="str">
        <f>IF(Table1[[#This Row],[Date]]="","","No")</f>
        <v/>
      </c>
      <c r="AR519" t="str">
        <f>IF(Table1[[#This Row],[Date]]="","",IF(Table1[[#This Row],[Net Amt]]&lt;0,"No","Yes"))</f>
        <v/>
      </c>
      <c r="AS519" t="str">
        <f>IF(Table1[[#This Row],[Date]]="","",Table1[[#This Row],[Second Ledger]])</f>
        <v/>
      </c>
      <c r="AT519" t="str">
        <f>IF(Table1[[#This Row],[Date]]="","",IF(Table1[[#This Row],[DP-1]]="Yes",-(Table1[[#This Row],[Payments]]+Table1[[#This Row],[Receipts]]),Table1[[#This Row],[Payments]]+Table1[[#This Row],[Receipts]]))</f>
        <v/>
      </c>
      <c r="AU519"/>
      <c r="AV519" t="str">
        <f>IF(Table1[[#This Row],[Bill Ref No]]="","",Table1[[#This Row],[Bill Ref No]])</f>
        <v/>
      </c>
      <c r="AW519" t="str">
        <f>IF(Table1[[#This Row],[Bill ref name]]="","","New Ref")</f>
        <v/>
      </c>
      <c r="AX519" t="str">
        <f>IF(Table1[[#This Row],[Bill ref name]]="","",Table1[[#This Row],[Amount-1]])</f>
        <v/>
      </c>
      <c r="AY519"/>
      <c r="AZ519"/>
      <c r="BA519" t="str">
        <f>IF(Table1[[#This Row],[Cost Centre]]="","","Primary Cost Category")</f>
        <v/>
      </c>
      <c r="BB519" t="str">
        <f>IF(Table1[[#This Row],[Cost Centre]]="","",Table1[[#This Row],[DP-1]])</f>
        <v/>
      </c>
      <c r="BC519"/>
      <c r="BD519" t="str">
        <f>IF(Table1[[#This Row],[Cost Centre]]="","",Table1[[#This Row],[Cost Centre]])</f>
        <v/>
      </c>
      <c r="BE519" t="str">
        <f>IF(Table1[[#This Row],[Cost Centre]]="","",Table1[[#This Row],[Amount-1]])</f>
        <v/>
      </c>
      <c r="BF519"/>
      <c r="BG519"/>
      <c r="BH519"/>
      <c r="BI519"/>
      <c r="BJ519" t="str">
        <f>IF(Table1[[#This Row],[Date]]="","","No")</f>
        <v/>
      </c>
      <c r="BK519" t="str">
        <f>IF(Table1[[#This Row],[Date]]="","",IF(Table1[[#This Row],[Net Amt]]&lt;0,"Yes","No"))</f>
        <v/>
      </c>
      <c r="BL519" t="str">
        <f>IF(Table1[[#This Row],[Date]]="","",$C$3)</f>
        <v/>
      </c>
      <c r="BM519" t="str">
        <f>IF(Table1[[#This Row],[Date]]="","",-Table1[[#This Row],[Amount-1]])</f>
        <v/>
      </c>
      <c r="BO519" t="str">
        <f>IF(Table1[[#This Row],[Transaction Type]]="","",Table1[[#This Row],[Transaction Type]])</f>
        <v/>
      </c>
      <c r="BP519" t="str">
        <f>IF(Table1[[#This Row],[Instrument No.]]="","",Table1[[#This Row],[Instrument No.]])</f>
        <v/>
      </c>
      <c r="BQ519" t="str">
        <f>IF(Table1[[#This Row],[Instrument No.]]="","",Table1[[#This Row],[Amount-2]])</f>
        <v/>
      </c>
      <c r="BR519" t="str">
        <f>IF(Table1[[#This Row],[Instrument date]]="","",TEXT(Table1[[#This Row],[Instrument date]],"yyyymmdd"))</f>
        <v/>
      </c>
      <c r="BU519" s="48"/>
      <c r="BV519" s="48"/>
    </row>
    <row r="520" spans="1:74">
      <c r="A520" s="16">
        <f t="shared" ref="A520:A583" si="8">A519+1</f>
        <v>515</v>
      </c>
      <c r="B520" s="17"/>
      <c r="C520" s="57"/>
      <c r="D520" s="61"/>
      <c r="E520" s="61"/>
      <c r="F520" s="57"/>
      <c r="G520" s="18"/>
      <c r="H5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0" s="18"/>
      <c r="J520" s="18"/>
      <c r="K520" s="18"/>
      <c r="L520" s="18"/>
      <c r="M520" s="18"/>
      <c r="N520" s="51"/>
      <c r="O520" s="14">
        <f>IF(Table1[[#This Row],[Date]]="",COUNTA(B521:$B$1005),0)</f>
        <v>0</v>
      </c>
      <c r="P520" s="14">
        <f>IF(COUNTA(Table1[[#This Row],[Payments]:[Receipts]])=0,0,(IF(COUNTA(Table1[[#This Row],[Payments]:[Receipts]])&gt;1,1,0)))</f>
        <v>0</v>
      </c>
      <c r="Q520" s="14">
        <f>IF(Table1[[#This Row],[Date]]="",0,IF(AND(Table1[[#This Row],[Date]]&gt;=$Q$2,Table1[[#This Row],[Date]]&lt;=$Q$3),0,1))</f>
        <v>0</v>
      </c>
      <c r="R520" s="14">
        <f>IF(Table1[[#This Row],[Payments]]="",0,IF(ISNUMBER(Table1[[#This Row],[Payments]]),0,1))</f>
        <v>0</v>
      </c>
      <c r="S520" s="14">
        <f>IF(Table1[[#This Row],[Receipts]]="",0,IF(ISNUMBER(Table1[[#This Row],[Receipts]]),0,1))</f>
        <v>0</v>
      </c>
      <c r="T520" s="14">
        <f>IF(LEN(Table1[[#This Row],[Second Ledger]])&gt;0,IF(TYPE(VLOOKUP(Table1[[#This Row],[Second Ledger]],$CZ:$CZ,1,FALSE))=16,1,0),0)</f>
        <v>0</v>
      </c>
      <c r="U520" s="14">
        <f>IF(Table1[[#This Row],[Date]]="",0,IF(Table1[[#This Row],[Voucher Type]]&gt;0,IF(TYPE(VLOOKUP(Table1[[#This Row],[Voucher Type]],Table1[[#All],[Voucher Type Master]],1,FALSE))=16,1,0),0))</f>
        <v>0</v>
      </c>
      <c r="V5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0" s="14">
        <f>IF(LEN(Table1[[#This Row],[Cost Centre]])&gt;0,IF(TYPE(VLOOKUP(Table1[[#This Row],[Cost Centre]],$DA:$DA,1,FALSE))=16,1,0),0)</f>
        <v>0</v>
      </c>
      <c r="X520" s="14">
        <f>Table1[[#This Row],[Payments]]-Table1[[#This Row],[Receipts]]</f>
        <v>0</v>
      </c>
      <c r="Y520" s="14"/>
      <c r="Z520" s="14"/>
      <c r="AA520" s="14"/>
      <c r="AB520" s="13"/>
      <c r="AC520" s="39"/>
      <c r="AD520" s="39"/>
      <c r="AE520" s="39"/>
      <c r="AF520" s="39"/>
      <c r="AG520" s="42"/>
      <c r="AH5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0" t="str">
        <f>IF(Table1[[#This Row],[Date]]="","",TEXT(Table1[[#This Row],[Date]],"yyyymmdd"))</f>
        <v/>
      </c>
      <c r="AJ520" t="str">
        <f>Table1[[#This Row],[Date2]]</f>
        <v/>
      </c>
      <c r="AK520" t="str">
        <f>IF(Table1[[#This Row],[Date]]="","",Table1[[#This Row],[Voucher Type]])</f>
        <v/>
      </c>
      <c r="AL520" t="str">
        <f>IF(Table1[[#This Row],[Date]]="","",Table1[[#This Row],[Voucher No]])</f>
        <v/>
      </c>
      <c r="AM520" t="str">
        <f>IF(Table1[[#This Row],[Date]]="","",Table1[[#This Row],[Narration]])</f>
        <v/>
      </c>
      <c r="AN520" t="str">
        <f>IF(Table1[[#This Row],[Date]]="","","tallytools-voucherentry-adhjadhh-"&amp;$AH$1&amp;ROW())</f>
        <v/>
      </c>
      <c r="AO520" t="str">
        <f>IF(Table1[[#This Row],[Date]]="","",$AH$1)</f>
        <v/>
      </c>
      <c r="AP520"/>
      <c r="AQ520" t="str">
        <f>IF(Table1[[#This Row],[Date]]="","","No")</f>
        <v/>
      </c>
      <c r="AR520" t="str">
        <f>IF(Table1[[#This Row],[Date]]="","",IF(Table1[[#This Row],[Net Amt]]&lt;0,"No","Yes"))</f>
        <v/>
      </c>
      <c r="AS520" t="str">
        <f>IF(Table1[[#This Row],[Date]]="","",Table1[[#This Row],[Second Ledger]])</f>
        <v/>
      </c>
      <c r="AT520" t="str">
        <f>IF(Table1[[#This Row],[Date]]="","",IF(Table1[[#This Row],[DP-1]]="Yes",-(Table1[[#This Row],[Payments]]+Table1[[#This Row],[Receipts]]),Table1[[#This Row],[Payments]]+Table1[[#This Row],[Receipts]]))</f>
        <v/>
      </c>
      <c r="AU520"/>
      <c r="AV520" t="str">
        <f>IF(Table1[[#This Row],[Bill Ref No]]="","",Table1[[#This Row],[Bill Ref No]])</f>
        <v/>
      </c>
      <c r="AW520" t="str">
        <f>IF(Table1[[#This Row],[Bill ref name]]="","","New Ref")</f>
        <v/>
      </c>
      <c r="AX520" t="str">
        <f>IF(Table1[[#This Row],[Bill ref name]]="","",Table1[[#This Row],[Amount-1]])</f>
        <v/>
      </c>
      <c r="AY520"/>
      <c r="AZ520"/>
      <c r="BA520" t="str">
        <f>IF(Table1[[#This Row],[Cost Centre]]="","","Primary Cost Category")</f>
        <v/>
      </c>
      <c r="BB520" t="str">
        <f>IF(Table1[[#This Row],[Cost Centre]]="","",Table1[[#This Row],[DP-1]])</f>
        <v/>
      </c>
      <c r="BC520"/>
      <c r="BD520" t="str">
        <f>IF(Table1[[#This Row],[Cost Centre]]="","",Table1[[#This Row],[Cost Centre]])</f>
        <v/>
      </c>
      <c r="BE520" t="str">
        <f>IF(Table1[[#This Row],[Cost Centre]]="","",Table1[[#This Row],[Amount-1]])</f>
        <v/>
      </c>
      <c r="BF520"/>
      <c r="BG520"/>
      <c r="BH520"/>
      <c r="BI520"/>
      <c r="BJ520" t="str">
        <f>IF(Table1[[#This Row],[Date]]="","","No")</f>
        <v/>
      </c>
      <c r="BK520" t="str">
        <f>IF(Table1[[#This Row],[Date]]="","",IF(Table1[[#This Row],[Net Amt]]&lt;0,"Yes","No"))</f>
        <v/>
      </c>
      <c r="BL520" t="str">
        <f>IF(Table1[[#This Row],[Date]]="","",$C$3)</f>
        <v/>
      </c>
      <c r="BM520" t="str">
        <f>IF(Table1[[#This Row],[Date]]="","",-Table1[[#This Row],[Amount-1]])</f>
        <v/>
      </c>
      <c r="BO520" t="str">
        <f>IF(Table1[[#This Row],[Transaction Type]]="","",Table1[[#This Row],[Transaction Type]])</f>
        <v/>
      </c>
      <c r="BP520" t="str">
        <f>IF(Table1[[#This Row],[Instrument No.]]="","",Table1[[#This Row],[Instrument No.]])</f>
        <v/>
      </c>
      <c r="BQ520" t="str">
        <f>IF(Table1[[#This Row],[Instrument No.]]="","",Table1[[#This Row],[Amount-2]])</f>
        <v/>
      </c>
      <c r="BR520" t="str">
        <f>IF(Table1[[#This Row],[Instrument date]]="","",TEXT(Table1[[#This Row],[Instrument date]],"yyyymmdd"))</f>
        <v/>
      </c>
      <c r="BU520" s="48"/>
      <c r="BV520" s="48"/>
    </row>
    <row r="521" spans="1:74">
      <c r="A521" s="16">
        <f t="shared" si="8"/>
        <v>516</v>
      </c>
      <c r="B521" s="17"/>
      <c r="C521" s="57"/>
      <c r="D521" s="61"/>
      <c r="E521" s="61"/>
      <c r="F521" s="57"/>
      <c r="G521" s="18"/>
      <c r="H5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1" s="18"/>
      <c r="J521" s="18"/>
      <c r="K521" s="18"/>
      <c r="L521" s="18"/>
      <c r="M521" s="18"/>
      <c r="N521" s="51"/>
      <c r="O521" s="14">
        <f>IF(Table1[[#This Row],[Date]]="",COUNTA(B522:$B$1005),0)</f>
        <v>0</v>
      </c>
      <c r="P521" s="14">
        <f>IF(COUNTA(Table1[[#This Row],[Payments]:[Receipts]])=0,0,(IF(COUNTA(Table1[[#This Row],[Payments]:[Receipts]])&gt;1,1,0)))</f>
        <v>0</v>
      </c>
      <c r="Q521" s="14">
        <f>IF(Table1[[#This Row],[Date]]="",0,IF(AND(Table1[[#This Row],[Date]]&gt;=$Q$2,Table1[[#This Row],[Date]]&lt;=$Q$3),0,1))</f>
        <v>0</v>
      </c>
      <c r="R521" s="14">
        <f>IF(Table1[[#This Row],[Payments]]="",0,IF(ISNUMBER(Table1[[#This Row],[Payments]]),0,1))</f>
        <v>0</v>
      </c>
      <c r="S521" s="14">
        <f>IF(Table1[[#This Row],[Receipts]]="",0,IF(ISNUMBER(Table1[[#This Row],[Receipts]]),0,1))</f>
        <v>0</v>
      </c>
      <c r="T521" s="14">
        <f>IF(LEN(Table1[[#This Row],[Second Ledger]])&gt;0,IF(TYPE(VLOOKUP(Table1[[#This Row],[Second Ledger]],$CZ:$CZ,1,FALSE))=16,1,0),0)</f>
        <v>0</v>
      </c>
      <c r="U521" s="14">
        <f>IF(Table1[[#This Row],[Date]]="",0,IF(Table1[[#This Row],[Voucher Type]]&gt;0,IF(TYPE(VLOOKUP(Table1[[#This Row],[Voucher Type]],Table1[[#All],[Voucher Type Master]],1,FALSE))=16,1,0),0))</f>
        <v>0</v>
      </c>
      <c r="V5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1" s="14">
        <f>IF(LEN(Table1[[#This Row],[Cost Centre]])&gt;0,IF(TYPE(VLOOKUP(Table1[[#This Row],[Cost Centre]],$DA:$DA,1,FALSE))=16,1,0),0)</f>
        <v>0</v>
      </c>
      <c r="X521" s="14">
        <f>Table1[[#This Row],[Payments]]-Table1[[#This Row],[Receipts]]</f>
        <v>0</v>
      </c>
      <c r="Y521" s="14"/>
      <c r="Z521" s="14"/>
      <c r="AA521" s="14"/>
      <c r="AB521" s="13"/>
      <c r="AC521" s="39"/>
      <c r="AD521" s="39"/>
      <c r="AE521" s="39"/>
      <c r="AF521" s="39"/>
      <c r="AG521" s="42"/>
      <c r="AH5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1" t="str">
        <f>IF(Table1[[#This Row],[Date]]="","",TEXT(Table1[[#This Row],[Date]],"yyyymmdd"))</f>
        <v/>
      </c>
      <c r="AJ521" t="str">
        <f>Table1[[#This Row],[Date2]]</f>
        <v/>
      </c>
      <c r="AK521" t="str">
        <f>IF(Table1[[#This Row],[Date]]="","",Table1[[#This Row],[Voucher Type]])</f>
        <v/>
      </c>
      <c r="AL521" t="str">
        <f>IF(Table1[[#This Row],[Date]]="","",Table1[[#This Row],[Voucher No]])</f>
        <v/>
      </c>
      <c r="AM521" t="str">
        <f>IF(Table1[[#This Row],[Date]]="","",Table1[[#This Row],[Narration]])</f>
        <v/>
      </c>
      <c r="AN521" t="str">
        <f>IF(Table1[[#This Row],[Date]]="","","tallytools-voucherentry-adhjadhh-"&amp;$AH$1&amp;ROW())</f>
        <v/>
      </c>
      <c r="AO521" t="str">
        <f>IF(Table1[[#This Row],[Date]]="","",$AH$1)</f>
        <v/>
      </c>
      <c r="AP521"/>
      <c r="AQ521" t="str">
        <f>IF(Table1[[#This Row],[Date]]="","","No")</f>
        <v/>
      </c>
      <c r="AR521" t="str">
        <f>IF(Table1[[#This Row],[Date]]="","",IF(Table1[[#This Row],[Net Amt]]&lt;0,"No","Yes"))</f>
        <v/>
      </c>
      <c r="AS521" t="str">
        <f>IF(Table1[[#This Row],[Date]]="","",Table1[[#This Row],[Second Ledger]])</f>
        <v/>
      </c>
      <c r="AT521" t="str">
        <f>IF(Table1[[#This Row],[Date]]="","",IF(Table1[[#This Row],[DP-1]]="Yes",-(Table1[[#This Row],[Payments]]+Table1[[#This Row],[Receipts]]),Table1[[#This Row],[Payments]]+Table1[[#This Row],[Receipts]]))</f>
        <v/>
      </c>
      <c r="AU521"/>
      <c r="AV521" t="str">
        <f>IF(Table1[[#This Row],[Bill Ref No]]="","",Table1[[#This Row],[Bill Ref No]])</f>
        <v/>
      </c>
      <c r="AW521" t="str">
        <f>IF(Table1[[#This Row],[Bill ref name]]="","","New Ref")</f>
        <v/>
      </c>
      <c r="AX521" t="str">
        <f>IF(Table1[[#This Row],[Bill ref name]]="","",Table1[[#This Row],[Amount-1]])</f>
        <v/>
      </c>
      <c r="AY521"/>
      <c r="AZ521"/>
      <c r="BA521" t="str">
        <f>IF(Table1[[#This Row],[Cost Centre]]="","","Primary Cost Category")</f>
        <v/>
      </c>
      <c r="BB521" t="str">
        <f>IF(Table1[[#This Row],[Cost Centre]]="","",Table1[[#This Row],[DP-1]])</f>
        <v/>
      </c>
      <c r="BC521"/>
      <c r="BD521" t="str">
        <f>IF(Table1[[#This Row],[Cost Centre]]="","",Table1[[#This Row],[Cost Centre]])</f>
        <v/>
      </c>
      <c r="BE521" t="str">
        <f>IF(Table1[[#This Row],[Cost Centre]]="","",Table1[[#This Row],[Amount-1]])</f>
        <v/>
      </c>
      <c r="BF521"/>
      <c r="BG521"/>
      <c r="BH521"/>
      <c r="BI521"/>
      <c r="BJ521" t="str">
        <f>IF(Table1[[#This Row],[Date]]="","","No")</f>
        <v/>
      </c>
      <c r="BK521" t="str">
        <f>IF(Table1[[#This Row],[Date]]="","",IF(Table1[[#This Row],[Net Amt]]&lt;0,"Yes","No"))</f>
        <v/>
      </c>
      <c r="BL521" t="str">
        <f>IF(Table1[[#This Row],[Date]]="","",$C$3)</f>
        <v/>
      </c>
      <c r="BM521" t="str">
        <f>IF(Table1[[#This Row],[Date]]="","",-Table1[[#This Row],[Amount-1]])</f>
        <v/>
      </c>
      <c r="BO521" t="str">
        <f>IF(Table1[[#This Row],[Transaction Type]]="","",Table1[[#This Row],[Transaction Type]])</f>
        <v/>
      </c>
      <c r="BP521" t="str">
        <f>IF(Table1[[#This Row],[Instrument No.]]="","",Table1[[#This Row],[Instrument No.]])</f>
        <v/>
      </c>
      <c r="BQ521" t="str">
        <f>IF(Table1[[#This Row],[Instrument No.]]="","",Table1[[#This Row],[Amount-2]])</f>
        <v/>
      </c>
      <c r="BR521" t="str">
        <f>IF(Table1[[#This Row],[Instrument date]]="","",TEXT(Table1[[#This Row],[Instrument date]],"yyyymmdd"))</f>
        <v/>
      </c>
      <c r="BU521" s="48"/>
      <c r="BV521" s="48"/>
    </row>
    <row r="522" spans="1:74">
      <c r="A522" s="16">
        <f t="shared" si="8"/>
        <v>517</v>
      </c>
      <c r="B522" s="17"/>
      <c r="C522" s="57"/>
      <c r="D522" s="61"/>
      <c r="E522" s="61"/>
      <c r="F522" s="57"/>
      <c r="G522" s="18"/>
      <c r="H5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2" s="18"/>
      <c r="J522" s="18"/>
      <c r="K522" s="18"/>
      <c r="L522" s="18"/>
      <c r="M522" s="18"/>
      <c r="N522" s="51"/>
      <c r="O522" s="14">
        <f>IF(Table1[[#This Row],[Date]]="",COUNTA(B523:$B$1005),0)</f>
        <v>0</v>
      </c>
      <c r="P522" s="14">
        <f>IF(COUNTA(Table1[[#This Row],[Payments]:[Receipts]])=0,0,(IF(COUNTA(Table1[[#This Row],[Payments]:[Receipts]])&gt;1,1,0)))</f>
        <v>0</v>
      </c>
      <c r="Q522" s="14">
        <f>IF(Table1[[#This Row],[Date]]="",0,IF(AND(Table1[[#This Row],[Date]]&gt;=$Q$2,Table1[[#This Row],[Date]]&lt;=$Q$3),0,1))</f>
        <v>0</v>
      </c>
      <c r="R522" s="14">
        <f>IF(Table1[[#This Row],[Payments]]="",0,IF(ISNUMBER(Table1[[#This Row],[Payments]]),0,1))</f>
        <v>0</v>
      </c>
      <c r="S522" s="14">
        <f>IF(Table1[[#This Row],[Receipts]]="",0,IF(ISNUMBER(Table1[[#This Row],[Receipts]]),0,1))</f>
        <v>0</v>
      </c>
      <c r="T522" s="14">
        <f>IF(LEN(Table1[[#This Row],[Second Ledger]])&gt;0,IF(TYPE(VLOOKUP(Table1[[#This Row],[Second Ledger]],$CZ:$CZ,1,FALSE))=16,1,0),0)</f>
        <v>0</v>
      </c>
      <c r="U522" s="14">
        <f>IF(Table1[[#This Row],[Date]]="",0,IF(Table1[[#This Row],[Voucher Type]]&gt;0,IF(TYPE(VLOOKUP(Table1[[#This Row],[Voucher Type]],Table1[[#All],[Voucher Type Master]],1,FALSE))=16,1,0),0))</f>
        <v>0</v>
      </c>
      <c r="V5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2" s="14">
        <f>IF(LEN(Table1[[#This Row],[Cost Centre]])&gt;0,IF(TYPE(VLOOKUP(Table1[[#This Row],[Cost Centre]],$DA:$DA,1,FALSE))=16,1,0),0)</f>
        <v>0</v>
      </c>
      <c r="X522" s="14">
        <f>Table1[[#This Row],[Payments]]-Table1[[#This Row],[Receipts]]</f>
        <v>0</v>
      </c>
      <c r="Y522" s="14"/>
      <c r="Z522" s="14"/>
      <c r="AA522" s="14"/>
      <c r="AB522" s="13"/>
      <c r="AC522" s="39"/>
      <c r="AD522" s="39"/>
      <c r="AE522" s="39"/>
      <c r="AF522" s="39"/>
      <c r="AG522" s="42"/>
      <c r="AH5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2" t="str">
        <f>IF(Table1[[#This Row],[Date]]="","",TEXT(Table1[[#This Row],[Date]],"yyyymmdd"))</f>
        <v/>
      </c>
      <c r="AJ522" t="str">
        <f>Table1[[#This Row],[Date2]]</f>
        <v/>
      </c>
      <c r="AK522" t="str">
        <f>IF(Table1[[#This Row],[Date]]="","",Table1[[#This Row],[Voucher Type]])</f>
        <v/>
      </c>
      <c r="AL522" t="str">
        <f>IF(Table1[[#This Row],[Date]]="","",Table1[[#This Row],[Voucher No]])</f>
        <v/>
      </c>
      <c r="AM522" t="str">
        <f>IF(Table1[[#This Row],[Date]]="","",Table1[[#This Row],[Narration]])</f>
        <v/>
      </c>
      <c r="AN522" t="str">
        <f>IF(Table1[[#This Row],[Date]]="","","tallytools-voucherentry-adhjadhh-"&amp;$AH$1&amp;ROW())</f>
        <v/>
      </c>
      <c r="AO522" t="str">
        <f>IF(Table1[[#This Row],[Date]]="","",$AH$1)</f>
        <v/>
      </c>
      <c r="AP522"/>
      <c r="AQ522" t="str">
        <f>IF(Table1[[#This Row],[Date]]="","","No")</f>
        <v/>
      </c>
      <c r="AR522" t="str">
        <f>IF(Table1[[#This Row],[Date]]="","",IF(Table1[[#This Row],[Net Amt]]&lt;0,"No","Yes"))</f>
        <v/>
      </c>
      <c r="AS522" t="str">
        <f>IF(Table1[[#This Row],[Date]]="","",Table1[[#This Row],[Second Ledger]])</f>
        <v/>
      </c>
      <c r="AT522" t="str">
        <f>IF(Table1[[#This Row],[Date]]="","",IF(Table1[[#This Row],[DP-1]]="Yes",-(Table1[[#This Row],[Payments]]+Table1[[#This Row],[Receipts]]),Table1[[#This Row],[Payments]]+Table1[[#This Row],[Receipts]]))</f>
        <v/>
      </c>
      <c r="AU522"/>
      <c r="AV522" t="str">
        <f>IF(Table1[[#This Row],[Bill Ref No]]="","",Table1[[#This Row],[Bill Ref No]])</f>
        <v/>
      </c>
      <c r="AW522" t="str">
        <f>IF(Table1[[#This Row],[Bill ref name]]="","","New Ref")</f>
        <v/>
      </c>
      <c r="AX522" t="str">
        <f>IF(Table1[[#This Row],[Bill ref name]]="","",Table1[[#This Row],[Amount-1]])</f>
        <v/>
      </c>
      <c r="AY522"/>
      <c r="AZ522"/>
      <c r="BA522" t="str">
        <f>IF(Table1[[#This Row],[Cost Centre]]="","","Primary Cost Category")</f>
        <v/>
      </c>
      <c r="BB522" t="str">
        <f>IF(Table1[[#This Row],[Cost Centre]]="","",Table1[[#This Row],[DP-1]])</f>
        <v/>
      </c>
      <c r="BC522"/>
      <c r="BD522" t="str">
        <f>IF(Table1[[#This Row],[Cost Centre]]="","",Table1[[#This Row],[Cost Centre]])</f>
        <v/>
      </c>
      <c r="BE522" t="str">
        <f>IF(Table1[[#This Row],[Cost Centre]]="","",Table1[[#This Row],[Amount-1]])</f>
        <v/>
      </c>
      <c r="BF522"/>
      <c r="BG522"/>
      <c r="BH522"/>
      <c r="BI522"/>
      <c r="BJ522" t="str">
        <f>IF(Table1[[#This Row],[Date]]="","","No")</f>
        <v/>
      </c>
      <c r="BK522" t="str">
        <f>IF(Table1[[#This Row],[Date]]="","",IF(Table1[[#This Row],[Net Amt]]&lt;0,"Yes","No"))</f>
        <v/>
      </c>
      <c r="BL522" t="str">
        <f>IF(Table1[[#This Row],[Date]]="","",$C$3)</f>
        <v/>
      </c>
      <c r="BM522" t="str">
        <f>IF(Table1[[#This Row],[Date]]="","",-Table1[[#This Row],[Amount-1]])</f>
        <v/>
      </c>
      <c r="BO522" t="str">
        <f>IF(Table1[[#This Row],[Transaction Type]]="","",Table1[[#This Row],[Transaction Type]])</f>
        <v/>
      </c>
      <c r="BP522" t="str">
        <f>IF(Table1[[#This Row],[Instrument No.]]="","",Table1[[#This Row],[Instrument No.]])</f>
        <v/>
      </c>
      <c r="BQ522" t="str">
        <f>IF(Table1[[#This Row],[Instrument No.]]="","",Table1[[#This Row],[Amount-2]])</f>
        <v/>
      </c>
      <c r="BR522" t="str">
        <f>IF(Table1[[#This Row],[Instrument date]]="","",TEXT(Table1[[#This Row],[Instrument date]],"yyyymmdd"))</f>
        <v/>
      </c>
      <c r="BU522" s="48"/>
      <c r="BV522" s="48"/>
    </row>
    <row r="523" spans="1:74">
      <c r="A523" s="16">
        <f t="shared" si="8"/>
        <v>518</v>
      </c>
      <c r="B523" s="17"/>
      <c r="C523" s="57"/>
      <c r="D523" s="61"/>
      <c r="E523" s="61"/>
      <c r="F523" s="57"/>
      <c r="G523" s="18"/>
      <c r="H5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3" s="18"/>
      <c r="J523" s="18"/>
      <c r="K523" s="18"/>
      <c r="L523" s="18"/>
      <c r="M523" s="18"/>
      <c r="N523" s="51"/>
      <c r="O523" s="14">
        <f>IF(Table1[[#This Row],[Date]]="",COUNTA(B524:$B$1005),0)</f>
        <v>0</v>
      </c>
      <c r="P523" s="14">
        <f>IF(COUNTA(Table1[[#This Row],[Payments]:[Receipts]])=0,0,(IF(COUNTA(Table1[[#This Row],[Payments]:[Receipts]])&gt;1,1,0)))</f>
        <v>0</v>
      </c>
      <c r="Q523" s="14">
        <f>IF(Table1[[#This Row],[Date]]="",0,IF(AND(Table1[[#This Row],[Date]]&gt;=$Q$2,Table1[[#This Row],[Date]]&lt;=$Q$3),0,1))</f>
        <v>0</v>
      </c>
      <c r="R523" s="14">
        <f>IF(Table1[[#This Row],[Payments]]="",0,IF(ISNUMBER(Table1[[#This Row],[Payments]]),0,1))</f>
        <v>0</v>
      </c>
      <c r="S523" s="14">
        <f>IF(Table1[[#This Row],[Receipts]]="",0,IF(ISNUMBER(Table1[[#This Row],[Receipts]]),0,1))</f>
        <v>0</v>
      </c>
      <c r="T523" s="14">
        <f>IF(LEN(Table1[[#This Row],[Second Ledger]])&gt;0,IF(TYPE(VLOOKUP(Table1[[#This Row],[Second Ledger]],$CZ:$CZ,1,FALSE))=16,1,0),0)</f>
        <v>0</v>
      </c>
      <c r="U523" s="14">
        <f>IF(Table1[[#This Row],[Date]]="",0,IF(Table1[[#This Row],[Voucher Type]]&gt;0,IF(TYPE(VLOOKUP(Table1[[#This Row],[Voucher Type]],Table1[[#All],[Voucher Type Master]],1,FALSE))=16,1,0),0))</f>
        <v>0</v>
      </c>
      <c r="V5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3" s="14">
        <f>IF(LEN(Table1[[#This Row],[Cost Centre]])&gt;0,IF(TYPE(VLOOKUP(Table1[[#This Row],[Cost Centre]],$DA:$DA,1,FALSE))=16,1,0),0)</f>
        <v>0</v>
      </c>
      <c r="X523" s="14">
        <f>Table1[[#This Row],[Payments]]-Table1[[#This Row],[Receipts]]</f>
        <v>0</v>
      </c>
      <c r="Y523" s="14"/>
      <c r="Z523" s="14"/>
      <c r="AA523" s="14"/>
      <c r="AB523" s="13"/>
      <c r="AC523" s="39"/>
      <c r="AD523" s="39"/>
      <c r="AE523" s="39"/>
      <c r="AF523" s="39"/>
      <c r="AG523" s="42"/>
      <c r="AH5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3" t="str">
        <f>IF(Table1[[#This Row],[Date]]="","",TEXT(Table1[[#This Row],[Date]],"yyyymmdd"))</f>
        <v/>
      </c>
      <c r="AJ523" t="str">
        <f>Table1[[#This Row],[Date2]]</f>
        <v/>
      </c>
      <c r="AK523" t="str">
        <f>IF(Table1[[#This Row],[Date]]="","",Table1[[#This Row],[Voucher Type]])</f>
        <v/>
      </c>
      <c r="AL523" t="str">
        <f>IF(Table1[[#This Row],[Date]]="","",Table1[[#This Row],[Voucher No]])</f>
        <v/>
      </c>
      <c r="AM523" t="str">
        <f>IF(Table1[[#This Row],[Date]]="","",Table1[[#This Row],[Narration]])</f>
        <v/>
      </c>
      <c r="AN523" t="str">
        <f>IF(Table1[[#This Row],[Date]]="","","tallytools-voucherentry-adhjadhh-"&amp;$AH$1&amp;ROW())</f>
        <v/>
      </c>
      <c r="AO523" t="str">
        <f>IF(Table1[[#This Row],[Date]]="","",$AH$1)</f>
        <v/>
      </c>
      <c r="AP523"/>
      <c r="AQ523" t="str">
        <f>IF(Table1[[#This Row],[Date]]="","","No")</f>
        <v/>
      </c>
      <c r="AR523" t="str">
        <f>IF(Table1[[#This Row],[Date]]="","",IF(Table1[[#This Row],[Net Amt]]&lt;0,"No","Yes"))</f>
        <v/>
      </c>
      <c r="AS523" t="str">
        <f>IF(Table1[[#This Row],[Date]]="","",Table1[[#This Row],[Second Ledger]])</f>
        <v/>
      </c>
      <c r="AT523" t="str">
        <f>IF(Table1[[#This Row],[Date]]="","",IF(Table1[[#This Row],[DP-1]]="Yes",-(Table1[[#This Row],[Payments]]+Table1[[#This Row],[Receipts]]),Table1[[#This Row],[Payments]]+Table1[[#This Row],[Receipts]]))</f>
        <v/>
      </c>
      <c r="AU523"/>
      <c r="AV523" t="str">
        <f>IF(Table1[[#This Row],[Bill Ref No]]="","",Table1[[#This Row],[Bill Ref No]])</f>
        <v/>
      </c>
      <c r="AW523" t="str">
        <f>IF(Table1[[#This Row],[Bill ref name]]="","","New Ref")</f>
        <v/>
      </c>
      <c r="AX523" t="str">
        <f>IF(Table1[[#This Row],[Bill ref name]]="","",Table1[[#This Row],[Amount-1]])</f>
        <v/>
      </c>
      <c r="AY523"/>
      <c r="AZ523"/>
      <c r="BA523" t="str">
        <f>IF(Table1[[#This Row],[Cost Centre]]="","","Primary Cost Category")</f>
        <v/>
      </c>
      <c r="BB523" t="str">
        <f>IF(Table1[[#This Row],[Cost Centre]]="","",Table1[[#This Row],[DP-1]])</f>
        <v/>
      </c>
      <c r="BC523"/>
      <c r="BD523" t="str">
        <f>IF(Table1[[#This Row],[Cost Centre]]="","",Table1[[#This Row],[Cost Centre]])</f>
        <v/>
      </c>
      <c r="BE523" t="str">
        <f>IF(Table1[[#This Row],[Cost Centre]]="","",Table1[[#This Row],[Amount-1]])</f>
        <v/>
      </c>
      <c r="BF523"/>
      <c r="BG523"/>
      <c r="BH523"/>
      <c r="BI523"/>
      <c r="BJ523" t="str">
        <f>IF(Table1[[#This Row],[Date]]="","","No")</f>
        <v/>
      </c>
      <c r="BK523" t="str">
        <f>IF(Table1[[#This Row],[Date]]="","",IF(Table1[[#This Row],[Net Amt]]&lt;0,"Yes","No"))</f>
        <v/>
      </c>
      <c r="BL523" t="str">
        <f>IF(Table1[[#This Row],[Date]]="","",$C$3)</f>
        <v/>
      </c>
      <c r="BM523" t="str">
        <f>IF(Table1[[#This Row],[Date]]="","",-Table1[[#This Row],[Amount-1]])</f>
        <v/>
      </c>
      <c r="BO523" t="str">
        <f>IF(Table1[[#This Row],[Transaction Type]]="","",Table1[[#This Row],[Transaction Type]])</f>
        <v/>
      </c>
      <c r="BP523" t="str">
        <f>IF(Table1[[#This Row],[Instrument No.]]="","",Table1[[#This Row],[Instrument No.]])</f>
        <v/>
      </c>
      <c r="BQ523" t="str">
        <f>IF(Table1[[#This Row],[Instrument No.]]="","",Table1[[#This Row],[Amount-2]])</f>
        <v/>
      </c>
      <c r="BR523" t="str">
        <f>IF(Table1[[#This Row],[Instrument date]]="","",TEXT(Table1[[#This Row],[Instrument date]],"yyyymmdd"))</f>
        <v/>
      </c>
      <c r="BU523" s="48"/>
      <c r="BV523" s="48"/>
    </row>
    <row r="524" spans="1:74">
      <c r="A524" s="16">
        <f t="shared" si="8"/>
        <v>519</v>
      </c>
      <c r="B524" s="17"/>
      <c r="C524" s="57"/>
      <c r="D524" s="61"/>
      <c r="E524" s="61"/>
      <c r="F524" s="57"/>
      <c r="G524" s="18"/>
      <c r="H5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4" s="18"/>
      <c r="J524" s="18"/>
      <c r="K524" s="18"/>
      <c r="L524" s="18"/>
      <c r="M524" s="18"/>
      <c r="N524" s="51"/>
      <c r="O524" s="14">
        <f>IF(Table1[[#This Row],[Date]]="",COUNTA(B525:$B$1005),0)</f>
        <v>0</v>
      </c>
      <c r="P524" s="14">
        <f>IF(COUNTA(Table1[[#This Row],[Payments]:[Receipts]])=0,0,(IF(COUNTA(Table1[[#This Row],[Payments]:[Receipts]])&gt;1,1,0)))</f>
        <v>0</v>
      </c>
      <c r="Q524" s="14">
        <f>IF(Table1[[#This Row],[Date]]="",0,IF(AND(Table1[[#This Row],[Date]]&gt;=$Q$2,Table1[[#This Row],[Date]]&lt;=$Q$3),0,1))</f>
        <v>0</v>
      </c>
      <c r="R524" s="14">
        <f>IF(Table1[[#This Row],[Payments]]="",0,IF(ISNUMBER(Table1[[#This Row],[Payments]]),0,1))</f>
        <v>0</v>
      </c>
      <c r="S524" s="14">
        <f>IF(Table1[[#This Row],[Receipts]]="",0,IF(ISNUMBER(Table1[[#This Row],[Receipts]]),0,1))</f>
        <v>0</v>
      </c>
      <c r="T524" s="14">
        <f>IF(LEN(Table1[[#This Row],[Second Ledger]])&gt;0,IF(TYPE(VLOOKUP(Table1[[#This Row],[Second Ledger]],$CZ:$CZ,1,FALSE))=16,1,0),0)</f>
        <v>0</v>
      </c>
      <c r="U524" s="14">
        <f>IF(Table1[[#This Row],[Date]]="",0,IF(Table1[[#This Row],[Voucher Type]]&gt;0,IF(TYPE(VLOOKUP(Table1[[#This Row],[Voucher Type]],Table1[[#All],[Voucher Type Master]],1,FALSE))=16,1,0),0))</f>
        <v>0</v>
      </c>
      <c r="V5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4" s="14">
        <f>IF(LEN(Table1[[#This Row],[Cost Centre]])&gt;0,IF(TYPE(VLOOKUP(Table1[[#This Row],[Cost Centre]],$DA:$DA,1,FALSE))=16,1,0),0)</f>
        <v>0</v>
      </c>
      <c r="X524" s="14">
        <f>Table1[[#This Row],[Payments]]-Table1[[#This Row],[Receipts]]</f>
        <v>0</v>
      </c>
      <c r="Y524" s="14"/>
      <c r="Z524" s="14"/>
      <c r="AA524" s="14"/>
      <c r="AB524" s="13"/>
      <c r="AC524" s="39"/>
      <c r="AD524" s="39"/>
      <c r="AE524" s="39"/>
      <c r="AF524" s="39"/>
      <c r="AG524" s="42"/>
      <c r="AH5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4" t="str">
        <f>IF(Table1[[#This Row],[Date]]="","",TEXT(Table1[[#This Row],[Date]],"yyyymmdd"))</f>
        <v/>
      </c>
      <c r="AJ524" t="str">
        <f>Table1[[#This Row],[Date2]]</f>
        <v/>
      </c>
      <c r="AK524" t="str">
        <f>IF(Table1[[#This Row],[Date]]="","",Table1[[#This Row],[Voucher Type]])</f>
        <v/>
      </c>
      <c r="AL524" t="str">
        <f>IF(Table1[[#This Row],[Date]]="","",Table1[[#This Row],[Voucher No]])</f>
        <v/>
      </c>
      <c r="AM524" t="str">
        <f>IF(Table1[[#This Row],[Date]]="","",Table1[[#This Row],[Narration]])</f>
        <v/>
      </c>
      <c r="AN524" t="str">
        <f>IF(Table1[[#This Row],[Date]]="","","tallytools-voucherentry-adhjadhh-"&amp;$AH$1&amp;ROW())</f>
        <v/>
      </c>
      <c r="AO524" t="str">
        <f>IF(Table1[[#This Row],[Date]]="","",$AH$1)</f>
        <v/>
      </c>
      <c r="AP524"/>
      <c r="AQ524" t="str">
        <f>IF(Table1[[#This Row],[Date]]="","","No")</f>
        <v/>
      </c>
      <c r="AR524" t="str">
        <f>IF(Table1[[#This Row],[Date]]="","",IF(Table1[[#This Row],[Net Amt]]&lt;0,"No","Yes"))</f>
        <v/>
      </c>
      <c r="AS524" t="str">
        <f>IF(Table1[[#This Row],[Date]]="","",Table1[[#This Row],[Second Ledger]])</f>
        <v/>
      </c>
      <c r="AT524" t="str">
        <f>IF(Table1[[#This Row],[Date]]="","",IF(Table1[[#This Row],[DP-1]]="Yes",-(Table1[[#This Row],[Payments]]+Table1[[#This Row],[Receipts]]),Table1[[#This Row],[Payments]]+Table1[[#This Row],[Receipts]]))</f>
        <v/>
      </c>
      <c r="AU524"/>
      <c r="AV524" t="str">
        <f>IF(Table1[[#This Row],[Bill Ref No]]="","",Table1[[#This Row],[Bill Ref No]])</f>
        <v/>
      </c>
      <c r="AW524" t="str">
        <f>IF(Table1[[#This Row],[Bill ref name]]="","","New Ref")</f>
        <v/>
      </c>
      <c r="AX524" t="str">
        <f>IF(Table1[[#This Row],[Bill ref name]]="","",Table1[[#This Row],[Amount-1]])</f>
        <v/>
      </c>
      <c r="AY524"/>
      <c r="AZ524"/>
      <c r="BA524" t="str">
        <f>IF(Table1[[#This Row],[Cost Centre]]="","","Primary Cost Category")</f>
        <v/>
      </c>
      <c r="BB524" t="str">
        <f>IF(Table1[[#This Row],[Cost Centre]]="","",Table1[[#This Row],[DP-1]])</f>
        <v/>
      </c>
      <c r="BC524"/>
      <c r="BD524" t="str">
        <f>IF(Table1[[#This Row],[Cost Centre]]="","",Table1[[#This Row],[Cost Centre]])</f>
        <v/>
      </c>
      <c r="BE524" t="str">
        <f>IF(Table1[[#This Row],[Cost Centre]]="","",Table1[[#This Row],[Amount-1]])</f>
        <v/>
      </c>
      <c r="BF524"/>
      <c r="BG524"/>
      <c r="BH524"/>
      <c r="BI524"/>
      <c r="BJ524" t="str">
        <f>IF(Table1[[#This Row],[Date]]="","","No")</f>
        <v/>
      </c>
      <c r="BK524" t="str">
        <f>IF(Table1[[#This Row],[Date]]="","",IF(Table1[[#This Row],[Net Amt]]&lt;0,"Yes","No"))</f>
        <v/>
      </c>
      <c r="BL524" t="str">
        <f>IF(Table1[[#This Row],[Date]]="","",$C$3)</f>
        <v/>
      </c>
      <c r="BM524" t="str">
        <f>IF(Table1[[#This Row],[Date]]="","",-Table1[[#This Row],[Amount-1]])</f>
        <v/>
      </c>
      <c r="BO524" t="str">
        <f>IF(Table1[[#This Row],[Transaction Type]]="","",Table1[[#This Row],[Transaction Type]])</f>
        <v/>
      </c>
      <c r="BP524" t="str">
        <f>IF(Table1[[#This Row],[Instrument No.]]="","",Table1[[#This Row],[Instrument No.]])</f>
        <v/>
      </c>
      <c r="BQ524" t="str">
        <f>IF(Table1[[#This Row],[Instrument No.]]="","",Table1[[#This Row],[Amount-2]])</f>
        <v/>
      </c>
      <c r="BR524" t="str">
        <f>IF(Table1[[#This Row],[Instrument date]]="","",TEXT(Table1[[#This Row],[Instrument date]],"yyyymmdd"))</f>
        <v/>
      </c>
      <c r="BU524" s="48"/>
      <c r="BV524" s="48"/>
    </row>
    <row r="525" spans="1:74">
      <c r="A525" s="16">
        <f t="shared" si="8"/>
        <v>520</v>
      </c>
      <c r="B525" s="17"/>
      <c r="C525" s="57"/>
      <c r="D525" s="61"/>
      <c r="E525" s="61"/>
      <c r="F525" s="57"/>
      <c r="G525" s="18"/>
      <c r="H5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5" s="18"/>
      <c r="J525" s="18"/>
      <c r="K525" s="18"/>
      <c r="L525" s="18"/>
      <c r="M525" s="18"/>
      <c r="N525" s="51"/>
      <c r="O525" s="14">
        <f>IF(Table1[[#This Row],[Date]]="",COUNTA(B526:$B$1005),0)</f>
        <v>0</v>
      </c>
      <c r="P525" s="14">
        <f>IF(COUNTA(Table1[[#This Row],[Payments]:[Receipts]])=0,0,(IF(COUNTA(Table1[[#This Row],[Payments]:[Receipts]])&gt;1,1,0)))</f>
        <v>0</v>
      </c>
      <c r="Q525" s="14">
        <f>IF(Table1[[#This Row],[Date]]="",0,IF(AND(Table1[[#This Row],[Date]]&gt;=$Q$2,Table1[[#This Row],[Date]]&lt;=$Q$3),0,1))</f>
        <v>0</v>
      </c>
      <c r="R525" s="14">
        <f>IF(Table1[[#This Row],[Payments]]="",0,IF(ISNUMBER(Table1[[#This Row],[Payments]]),0,1))</f>
        <v>0</v>
      </c>
      <c r="S525" s="14">
        <f>IF(Table1[[#This Row],[Receipts]]="",0,IF(ISNUMBER(Table1[[#This Row],[Receipts]]),0,1))</f>
        <v>0</v>
      </c>
      <c r="T525" s="14">
        <f>IF(LEN(Table1[[#This Row],[Second Ledger]])&gt;0,IF(TYPE(VLOOKUP(Table1[[#This Row],[Second Ledger]],$CZ:$CZ,1,FALSE))=16,1,0),0)</f>
        <v>0</v>
      </c>
      <c r="U525" s="14">
        <f>IF(Table1[[#This Row],[Date]]="",0,IF(Table1[[#This Row],[Voucher Type]]&gt;0,IF(TYPE(VLOOKUP(Table1[[#This Row],[Voucher Type]],Table1[[#All],[Voucher Type Master]],1,FALSE))=16,1,0),0))</f>
        <v>0</v>
      </c>
      <c r="V5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5" s="14">
        <f>IF(LEN(Table1[[#This Row],[Cost Centre]])&gt;0,IF(TYPE(VLOOKUP(Table1[[#This Row],[Cost Centre]],$DA:$DA,1,FALSE))=16,1,0),0)</f>
        <v>0</v>
      </c>
      <c r="X525" s="14">
        <f>Table1[[#This Row],[Payments]]-Table1[[#This Row],[Receipts]]</f>
        <v>0</v>
      </c>
      <c r="Y525" s="14"/>
      <c r="Z525" s="14"/>
      <c r="AA525" s="14"/>
      <c r="AB525" s="13"/>
      <c r="AC525" s="39"/>
      <c r="AD525" s="39"/>
      <c r="AE525" s="39"/>
      <c r="AF525" s="39"/>
      <c r="AG525" s="42"/>
      <c r="AH5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5" t="str">
        <f>IF(Table1[[#This Row],[Date]]="","",TEXT(Table1[[#This Row],[Date]],"yyyymmdd"))</f>
        <v/>
      </c>
      <c r="AJ525" t="str">
        <f>Table1[[#This Row],[Date2]]</f>
        <v/>
      </c>
      <c r="AK525" t="str">
        <f>IF(Table1[[#This Row],[Date]]="","",Table1[[#This Row],[Voucher Type]])</f>
        <v/>
      </c>
      <c r="AL525" t="str">
        <f>IF(Table1[[#This Row],[Date]]="","",Table1[[#This Row],[Voucher No]])</f>
        <v/>
      </c>
      <c r="AM525" t="str">
        <f>IF(Table1[[#This Row],[Date]]="","",Table1[[#This Row],[Narration]])</f>
        <v/>
      </c>
      <c r="AN525" t="str">
        <f>IF(Table1[[#This Row],[Date]]="","","tallytools-voucherentry-adhjadhh-"&amp;$AH$1&amp;ROW())</f>
        <v/>
      </c>
      <c r="AO525" t="str">
        <f>IF(Table1[[#This Row],[Date]]="","",$AH$1)</f>
        <v/>
      </c>
      <c r="AP525"/>
      <c r="AQ525" t="str">
        <f>IF(Table1[[#This Row],[Date]]="","","No")</f>
        <v/>
      </c>
      <c r="AR525" t="str">
        <f>IF(Table1[[#This Row],[Date]]="","",IF(Table1[[#This Row],[Net Amt]]&lt;0,"No","Yes"))</f>
        <v/>
      </c>
      <c r="AS525" t="str">
        <f>IF(Table1[[#This Row],[Date]]="","",Table1[[#This Row],[Second Ledger]])</f>
        <v/>
      </c>
      <c r="AT525" t="str">
        <f>IF(Table1[[#This Row],[Date]]="","",IF(Table1[[#This Row],[DP-1]]="Yes",-(Table1[[#This Row],[Payments]]+Table1[[#This Row],[Receipts]]),Table1[[#This Row],[Payments]]+Table1[[#This Row],[Receipts]]))</f>
        <v/>
      </c>
      <c r="AU525"/>
      <c r="AV525" t="str">
        <f>IF(Table1[[#This Row],[Bill Ref No]]="","",Table1[[#This Row],[Bill Ref No]])</f>
        <v/>
      </c>
      <c r="AW525" t="str">
        <f>IF(Table1[[#This Row],[Bill ref name]]="","","New Ref")</f>
        <v/>
      </c>
      <c r="AX525" t="str">
        <f>IF(Table1[[#This Row],[Bill ref name]]="","",Table1[[#This Row],[Amount-1]])</f>
        <v/>
      </c>
      <c r="AY525"/>
      <c r="AZ525"/>
      <c r="BA525" t="str">
        <f>IF(Table1[[#This Row],[Cost Centre]]="","","Primary Cost Category")</f>
        <v/>
      </c>
      <c r="BB525" t="str">
        <f>IF(Table1[[#This Row],[Cost Centre]]="","",Table1[[#This Row],[DP-1]])</f>
        <v/>
      </c>
      <c r="BC525"/>
      <c r="BD525" t="str">
        <f>IF(Table1[[#This Row],[Cost Centre]]="","",Table1[[#This Row],[Cost Centre]])</f>
        <v/>
      </c>
      <c r="BE525" t="str">
        <f>IF(Table1[[#This Row],[Cost Centre]]="","",Table1[[#This Row],[Amount-1]])</f>
        <v/>
      </c>
      <c r="BF525"/>
      <c r="BG525"/>
      <c r="BH525"/>
      <c r="BI525"/>
      <c r="BJ525" t="str">
        <f>IF(Table1[[#This Row],[Date]]="","","No")</f>
        <v/>
      </c>
      <c r="BK525" t="str">
        <f>IF(Table1[[#This Row],[Date]]="","",IF(Table1[[#This Row],[Net Amt]]&lt;0,"Yes","No"))</f>
        <v/>
      </c>
      <c r="BL525" t="str">
        <f>IF(Table1[[#This Row],[Date]]="","",$C$3)</f>
        <v/>
      </c>
      <c r="BM525" t="str">
        <f>IF(Table1[[#This Row],[Date]]="","",-Table1[[#This Row],[Amount-1]])</f>
        <v/>
      </c>
      <c r="BO525" t="str">
        <f>IF(Table1[[#This Row],[Transaction Type]]="","",Table1[[#This Row],[Transaction Type]])</f>
        <v/>
      </c>
      <c r="BP525" t="str">
        <f>IF(Table1[[#This Row],[Instrument No.]]="","",Table1[[#This Row],[Instrument No.]])</f>
        <v/>
      </c>
      <c r="BQ525" t="str">
        <f>IF(Table1[[#This Row],[Instrument No.]]="","",Table1[[#This Row],[Amount-2]])</f>
        <v/>
      </c>
      <c r="BR525" t="str">
        <f>IF(Table1[[#This Row],[Instrument date]]="","",TEXT(Table1[[#This Row],[Instrument date]],"yyyymmdd"))</f>
        <v/>
      </c>
      <c r="BU525" s="48"/>
      <c r="BV525" s="48"/>
    </row>
    <row r="526" spans="1:74">
      <c r="A526" s="16">
        <f t="shared" si="8"/>
        <v>521</v>
      </c>
      <c r="B526" s="17"/>
      <c r="C526" s="57"/>
      <c r="D526" s="61"/>
      <c r="E526" s="61"/>
      <c r="F526" s="57"/>
      <c r="G526" s="18"/>
      <c r="H5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6" s="18"/>
      <c r="J526" s="18"/>
      <c r="K526" s="18"/>
      <c r="L526" s="18"/>
      <c r="M526" s="18"/>
      <c r="N526" s="51"/>
      <c r="O526" s="14">
        <f>IF(Table1[[#This Row],[Date]]="",COUNTA(B527:$B$1005),0)</f>
        <v>0</v>
      </c>
      <c r="P526" s="14">
        <f>IF(COUNTA(Table1[[#This Row],[Payments]:[Receipts]])=0,0,(IF(COUNTA(Table1[[#This Row],[Payments]:[Receipts]])&gt;1,1,0)))</f>
        <v>0</v>
      </c>
      <c r="Q526" s="14">
        <f>IF(Table1[[#This Row],[Date]]="",0,IF(AND(Table1[[#This Row],[Date]]&gt;=$Q$2,Table1[[#This Row],[Date]]&lt;=$Q$3),0,1))</f>
        <v>0</v>
      </c>
      <c r="R526" s="14">
        <f>IF(Table1[[#This Row],[Payments]]="",0,IF(ISNUMBER(Table1[[#This Row],[Payments]]),0,1))</f>
        <v>0</v>
      </c>
      <c r="S526" s="14">
        <f>IF(Table1[[#This Row],[Receipts]]="",0,IF(ISNUMBER(Table1[[#This Row],[Receipts]]),0,1))</f>
        <v>0</v>
      </c>
      <c r="T526" s="14">
        <f>IF(LEN(Table1[[#This Row],[Second Ledger]])&gt;0,IF(TYPE(VLOOKUP(Table1[[#This Row],[Second Ledger]],$CZ:$CZ,1,FALSE))=16,1,0),0)</f>
        <v>0</v>
      </c>
      <c r="U526" s="14">
        <f>IF(Table1[[#This Row],[Date]]="",0,IF(Table1[[#This Row],[Voucher Type]]&gt;0,IF(TYPE(VLOOKUP(Table1[[#This Row],[Voucher Type]],Table1[[#All],[Voucher Type Master]],1,FALSE))=16,1,0),0))</f>
        <v>0</v>
      </c>
      <c r="V5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6" s="14">
        <f>IF(LEN(Table1[[#This Row],[Cost Centre]])&gt;0,IF(TYPE(VLOOKUP(Table1[[#This Row],[Cost Centre]],$DA:$DA,1,FALSE))=16,1,0),0)</f>
        <v>0</v>
      </c>
      <c r="X526" s="14">
        <f>Table1[[#This Row],[Payments]]-Table1[[#This Row],[Receipts]]</f>
        <v>0</v>
      </c>
      <c r="Y526" s="14"/>
      <c r="Z526" s="14"/>
      <c r="AA526" s="14"/>
      <c r="AB526" s="13"/>
      <c r="AC526" s="39"/>
      <c r="AD526" s="39"/>
      <c r="AE526" s="39"/>
      <c r="AF526" s="39"/>
      <c r="AG526" s="42"/>
      <c r="AH5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6" t="str">
        <f>IF(Table1[[#This Row],[Date]]="","",TEXT(Table1[[#This Row],[Date]],"yyyymmdd"))</f>
        <v/>
      </c>
      <c r="AJ526" t="str">
        <f>Table1[[#This Row],[Date2]]</f>
        <v/>
      </c>
      <c r="AK526" t="str">
        <f>IF(Table1[[#This Row],[Date]]="","",Table1[[#This Row],[Voucher Type]])</f>
        <v/>
      </c>
      <c r="AL526" t="str">
        <f>IF(Table1[[#This Row],[Date]]="","",Table1[[#This Row],[Voucher No]])</f>
        <v/>
      </c>
      <c r="AM526" t="str">
        <f>IF(Table1[[#This Row],[Date]]="","",Table1[[#This Row],[Narration]])</f>
        <v/>
      </c>
      <c r="AN526" t="str">
        <f>IF(Table1[[#This Row],[Date]]="","","tallytools-voucherentry-adhjadhh-"&amp;$AH$1&amp;ROW())</f>
        <v/>
      </c>
      <c r="AO526" t="str">
        <f>IF(Table1[[#This Row],[Date]]="","",$AH$1)</f>
        <v/>
      </c>
      <c r="AP526"/>
      <c r="AQ526" t="str">
        <f>IF(Table1[[#This Row],[Date]]="","","No")</f>
        <v/>
      </c>
      <c r="AR526" t="str">
        <f>IF(Table1[[#This Row],[Date]]="","",IF(Table1[[#This Row],[Net Amt]]&lt;0,"No","Yes"))</f>
        <v/>
      </c>
      <c r="AS526" t="str">
        <f>IF(Table1[[#This Row],[Date]]="","",Table1[[#This Row],[Second Ledger]])</f>
        <v/>
      </c>
      <c r="AT526" t="str">
        <f>IF(Table1[[#This Row],[Date]]="","",IF(Table1[[#This Row],[DP-1]]="Yes",-(Table1[[#This Row],[Payments]]+Table1[[#This Row],[Receipts]]),Table1[[#This Row],[Payments]]+Table1[[#This Row],[Receipts]]))</f>
        <v/>
      </c>
      <c r="AU526"/>
      <c r="AV526" t="str">
        <f>IF(Table1[[#This Row],[Bill Ref No]]="","",Table1[[#This Row],[Bill Ref No]])</f>
        <v/>
      </c>
      <c r="AW526" t="str">
        <f>IF(Table1[[#This Row],[Bill ref name]]="","","New Ref")</f>
        <v/>
      </c>
      <c r="AX526" t="str">
        <f>IF(Table1[[#This Row],[Bill ref name]]="","",Table1[[#This Row],[Amount-1]])</f>
        <v/>
      </c>
      <c r="AY526"/>
      <c r="AZ526"/>
      <c r="BA526" t="str">
        <f>IF(Table1[[#This Row],[Cost Centre]]="","","Primary Cost Category")</f>
        <v/>
      </c>
      <c r="BB526" t="str">
        <f>IF(Table1[[#This Row],[Cost Centre]]="","",Table1[[#This Row],[DP-1]])</f>
        <v/>
      </c>
      <c r="BC526"/>
      <c r="BD526" t="str">
        <f>IF(Table1[[#This Row],[Cost Centre]]="","",Table1[[#This Row],[Cost Centre]])</f>
        <v/>
      </c>
      <c r="BE526" t="str">
        <f>IF(Table1[[#This Row],[Cost Centre]]="","",Table1[[#This Row],[Amount-1]])</f>
        <v/>
      </c>
      <c r="BF526"/>
      <c r="BG526"/>
      <c r="BH526"/>
      <c r="BI526"/>
      <c r="BJ526" t="str">
        <f>IF(Table1[[#This Row],[Date]]="","","No")</f>
        <v/>
      </c>
      <c r="BK526" t="str">
        <f>IF(Table1[[#This Row],[Date]]="","",IF(Table1[[#This Row],[Net Amt]]&lt;0,"Yes","No"))</f>
        <v/>
      </c>
      <c r="BL526" t="str">
        <f>IF(Table1[[#This Row],[Date]]="","",$C$3)</f>
        <v/>
      </c>
      <c r="BM526" t="str">
        <f>IF(Table1[[#This Row],[Date]]="","",-Table1[[#This Row],[Amount-1]])</f>
        <v/>
      </c>
      <c r="BO526" t="str">
        <f>IF(Table1[[#This Row],[Transaction Type]]="","",Table1[[#This Row],[Transaction Type]])</f>
        <v/>
      </c>
      <c r="BP526" t="str">
        <f>IF(Table1[[#This Row],[Instrument No.]]="","",Table1[[#This Row],[Instrument No.]])</f>
        <v/>
      </c>
      <c r="BQ526" t="str">
        <f>IF(Table1[[#This Row],[Instrument No.]]="","",Table1[[#This Row],[Amount-2]])</f>
        <v/>
      </c>
      <c r="BR526" t="str">
        <f>IF(Table1[[#This Row],[Instrument date]]="","",TEXT(Table1[[#This Row],[Instrument date]],"yyyymmdd"))</f>
        <v/>
      </c>
      <c r="BU526" s="48"/>
      <c r="BV526" s="48"/>
    </row>
    <row r="527" spans="1:74">
      <c r="A527" s="16">
        <f t="shared" si="8"/>
        <v>522</v>
      </c>
      <c r="B527" s="17"/>
      <c r="C527" s="57"/>
      <c r="D527" s="61"/>
      <c r="E527" s="61"/>
      <c r="F527" s="57"/>
      <c r="G527" s="18"/>
      <c r="H5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7" s="18"/>
      <c r="J527" s="18"/>
      <c r="K527" s="18"/>
      <c r="L527" s="18"/>
      <c r="M527" s="18"/>
      <c r="N527" s="51"/>
      <c r="O527" s="14">
        <f>IF(Table1[[#This Row],[Date]]="",COUNTA(B528:$B$1005),0)</f>
        <v>0</v>
      </c>
      <c r="P527" s="14">
        <f>IF(COUNTA(Table1[[#This Row],[Payments]:[Receipts]])=0,0,(IF(COUNTA(Table1[[#This Row],[Payments]:[Receipts]])&gt;1,1,0)))</f>
        <v>0</v>
      </c>
      <c r="Q527" s="14">
        <f>IF(Table1[[#This Row],[Date]]="",0,IF(AND(Table1[[#This Row],[Date]]&gt;=$Q$2,Table1[[#This Row],[Date]]&lt;=$Q$3),0,1))</f>
        <v>0</v>
      </c>
      <c r="R527" s="14">
        <f>IF(Table1[[#This Row],[Payments]]="",0,IF(ISNUMBER(Table1[[#This Row],[Payments]]),0,1))</f>
        <v>0</v>
      </c>
      <c r="S527" s="14">
        <f>IF(Table1[[#This Row],[Receipts]]="",0,IF(ISNUMBER(Table1[[#This Row],[Receipts]]),0,1))</f>
        <v>0</v>
      </c>
      <c r="T527" s="14">
        <f>IF(LEN(Table1[[#This Row],[Second Ledger]])&gt;0,IF(TYPE(VLOOKUP(Table1[[#This Row],[Second Ledger]],$CZ:$CZ,1,FALSE))=16,1,0),0)</f>
        <v>0</v>
      </c>
      <c r="U527" s="14">
        <f>IF(Table1[[#This Row],[Date]]="",0,IF(Table1[[#This Row],[Voucher Type]]&gt;0,IF(TYPE(VLOOKUP(Table1[[#This Row],[Voucher Type]],Table1[[#All],[Voucher Type Master]],1,FALSE))=16,1,0),0))</f>
        <v>0</v>
      </c>
      <c r="V5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7" s="14">
        <f>IF(LEN(Table1[[#This Row],[Cost Centre]])&gt;0,IF(TYPE(VLOOKUP(Table1[[#This Row],[Cost Centre]],$DA:$DA,1,FALSE))=16,1,0),0)</f>
        <v>0</v>
      </c>
      <c r="X527" s="14">
        <f>Table1[[#This Row],[Payments]]-Table1[[#This Row],[Receipts]]</f>
        <v>0</v>
      </c>
      <c r="Y527" s="14"/>
      <c r="Z527" s="14"/>
      <c r="AA527" s="14"/>
      <c r="AB527" s="13"/>
      <c r="AC527" s="39"/>
      <c r="AD527" s="39"/>
      <c r="AE527" s="39"/>
      <c r="AF527" s="39"/>
      <c r="AG527" s="42"/>
      <c r="AH5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7" t="str">
        <f>IF(Table1[[#This Row],[Date]]="","",TEXT(Table1[[#This Row],[Date]],"yyyymmdd"))</f>
        <v/>
      </c>
      <c r="AJ527" t="str">
        <f>Table1[[#This Row],[Date2]]</f>
        <v/>
      </c>
      <c r="AK527" t="str">
        <f>IF(Table1[[#This Row],[Date]]="","",Table1[[#This Row],[Voucher Type]])</f>
        <v/>
      </c>
      <c r="AL527" t="str">
        <f>IF(Table1[[#This Row],[Date]]="","",Table1[[#This Row],[Voucher No]])</f>
        <v/>
      </c>
      <c r="AM527" t="str">
        <f>IF(Table1[[#This Row],[Date]]="","",Table1[[#This Row],[Narration]])</f>
        <v/>
      </c>
      <c r="AN527" t="str">
        <f>IF(Table1[[#This Row],[Date]]="","","tallytools-voucherentry-adhjadhh-"&amp;$AH$1&amp;ROW())</f>
        <v/>
      </c>
      <c r="AO527" t="str">
        <f>IF(Table1[[#This Row],[Date]]="","",$AH$1)</f>
        <v/>
      </c>
      <c r="AP527"/>
      <c r="AQ527" t="str">
        <f>IF(Table1[[#This Row],[Date]]="","","No")</f>
        <v/>
      </c>
      <c r="AR527" t="str">
        <f>IF(Table1[[#This Row],[Date]]="","",IF(Table1[[#This Row],[Net Amt]]&lt;0,"No","Yes"))</f>
        <v/>
      </c>
      <c r="AS527" t="str">
        <f>IF(Table1[[#This Row],[Date]]="","",Table1[[#This Row],[Second Ledger]])</f>
        <v/>
      </c>
      <c r="AT527" t="str">
        <f>IF(Table1[[#This Row],[Date]]="","",IF(Table1[[#This Row],[DP-1]]="Yes",-(Table1[[#This Row],[Payments]]+Table1[[#This Row],[Receipts]]),Table1[[#This Row],[Payments]]+Table1[[#This Row],[Receipts]]))</f>
        <v/>
      </c>
      <c r="AU527"/>
      <c r="AV527" t="str">
        <f>IF(Table1[[#This Row],[Bill Ref No]]="","",Table1[[#This Row],[Bill Ref No]])</f>
        <v/>
      </c>
      <c r="AW527" t="str">
        <f>IF(Table1[[#This Row],[Bill ref name]]="","","New Ref")</f>
        <v/>
      </c>
      <c r="AX527" t="str">
        <f>IF(Table1[[#This Row],[Bill ref name]]="","",Table1[[#This Row],[Amount-1]])</f>
        <v/>
      </c>
      <c r="AY527"/>
      <c r="AZ527"/>
      <c r="BA527" t="str">
        <f>IF(Table1[[#This Row],[Cost Centre]]="","","Primary Cost Category")</f>
        <v/>
      </c>
      <c r="BB527" t="str">
        <f>IF(Table1[[#This Row],[Cost Centre]]="","",Table1[[#This Row],[DP-1]])</f>
        <v/>
      </c>
      <c r="BC527"/>
      <c r="BD527" t="str">
        <f>IF(Table1[[#This Row],[Cost Centre]]="","",Table1[[#This Row],[Cost Centre]])</f>
        <v/>
      </c>
      <c r="BE527" t="str">
        <f>IF(Table1[[#This Row],[Cost Centre]]="","",Table1[[#This Row],[Amount-1]])</f>
        <v/>
      </c>
      <c r="BF527"/>
      <c r="BG527"/>
      <c r="BH527"/>
      <c r="BI527"/>
      <c r="BJ527" t="str">
        <f>IF(Table1[[#This Row],[Date]]="","","No")</f>
        <v/>
      </c>
      <c r="BK527" t="str">
        <f>IF(Table1[[#This Row],[Date]]="","",IF(Table1[[#This Row],[Net Amt]]&lt;0,"Yes","No"))</f>
        <v/>
      </c>
      <c r="BL527" t="str">
        <f>IF(Table1[[#This Row],[Date]]="","",$C$3)</f>
        <v/>
      </c>
      <c r="BM527" t="str">
        <f>IF(Table1[[#This Row],[Date]]="","",-Table1[[#This Row],[Amount-1]])</f>
        <v/>
      </c>
      <c r="BO527" t="str">
        <f>IF(Table1[[#This Row],[Transaction Type]]="","",Table1[[#This Row],[Transaction Type]])</f>
        <v/>
      </c>
      <c r="BP527" t="str">
        <f>IF(Table1[[#This Row],[Instrument No.]]="","",Table1[[#This Row],[Instrument No.]])</f>
        <v/>
      </c>
      <c r="BQ527" t="str">
        <f>IF(Table1[[#This Row],[Instrument No.]]="","",Table1[[#This Row],[Amount-2]])</f>
        <v/>
      </c>
      <c r="BR527" t="str">
        <f>IF(Table1[[#This Row],[Instrument date]]="","",TEXT(Table1[[#This Row],[Instrument date]],"yyyymmdd"))</f>
        <v/>
      </c>
      <c r="BU527" s="48"/>
      <c r="BV527" s="48"/>
    </row>
    <row r="528" spans="1:74">
      <c r="A528" s="16">
        <f t="shared" si="8"/>
        <v>523</v>
      </c>
      <c r="B528" s="17"/>
      <c r="C528" s="57"/>
      <c r="D528" s="61"/>
      <c r="E528" s="61"/>
      <c r="F528" s="57"/>
      <c r="G528" s="18"/>
      <c r="H5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8" s="18"/>
      <c r="J528" s="18"/>
      <c r="K528" s="18"/>
      <c r="L528" s="18"/>
      <c r="M528" s="18"/>
      <c r="N528" s="51"/>
      <c r="O528" s="14">
        <f>IF(Table1[[#This Row],[Date]]="",COUNTA(B529:$B$1005),0)</f>
        <v>0</v>
      </c>
      <c r="P528" s="14">
        <f>IF(COUNTA(Table1[[#This Row],[Payments]:[Receipts]])=0,0,(IF(COUNTA(Table1[[#This Row],[Payments]:[Receipts]])&gt;1,1,0)))</f>
        <v>0</v>
      </c>
      <c r="Q528" s="14">
        <f>IF(Table1[[#This Row],[Date]]="",0,IF(AND(Table1[[#This Row],[Date]]&gt;=$Q$2,Table1[[#This Row],[Date]]&lt;=$Q$3),0,1))</f>
        <v>0</v>
      </c>
      <c r="R528" s="14">
        <f>IF(Table1[[#This Row],[Payments]]="",0,IF(ISNUMBER(Table1[[#This Row],[Payments]]),0,1))</f>
        <v>0</v>
      </c>
      <c r="S528" s="14">
        <f>IF(Table1[[#This Row],[Receipts]]="",0,IF(ISNUMBER(Table1[[#This Row],[Receipts]]),0,1))</f>
        <v>0</v>
      </c>
      <c r="T528" s="14">
        <f>IF(LEN(Table1[[#This Row],[Second Ledger]])&gt;0,IF(TYPE(VLOOKUP(Table1[[#This Row],[Second Ledger]],$CZ:$CZ,1,FALSE))=16,1,0),0)</f>
        <v>0</v>
      </c>
      <c r="U528" s="14">
        <f>IF(Table1[[#This Row],[Date]]="",0,IF(Table1[[#This Row],[Voucher Type]]&gt;0,IF(TYPE(VLOOKUP(Table1[[#This Row],[Voucher Type]],Table1[[#All],[Voucher Type Master]],1,FALSE))=16,1,0),0))</f>
        <v>0</v>
      </c>
      <c r="V5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8" s="14">
        <f>IF(LEN(Table1[[#This Row],[Cost Centre]])&gt;0,IF(TYPE(VLOOKUP(Table1[[#This Row],[Cost Centre]],$DA:$DA,1,FALSE))=16,1,0),0)</f>
        <v>0</v>
      </c>
      <c r="X528" s="14">
        <f>Table1[[#This Row],[Payments]]-Table1[[#This Row],[Receipts]]</f>
        <v>0</v>
      </c>
      <c r="Y528" s="14"/>
      <c r="Z528" s="14"/>
      <c r="AA528" s="14"/>
      <c r="AB528" s="13"/>
      <c r="AC528" s="39"/>
      <c r="AD528" s="39"/>
      <c r="AE528" s="39"/>
      <c r="AF528" s="39"/>
      <c r="AG528" s="42"/>
      <c r="AH5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8" t="str">
        <f>IF(Table1[[#This Row],[Date]]="","",TEXT(Table1[[#This Row],[Date]],"yyyymmdd"))</f>
        <v/>
      </c>
      <c r="AJ528" t="str">
        <f>Table1[[#This Row],[Date2]]</f>
        <v/>
      </c>
      <c r="AK528" t="str">
        <f>IF(Table1[[#This Row],[Date]]="","",Table1[[#This Row],[Voucher Type]])</f>
        <v/>
      </c>
      <c r="AL528" t="str">
        <f>IF(Table1[[#This Row],[Date]]="","",Table1[[#This Row],[Voucher No]])</f>
        <v/>
      </c>
      <c r="AM528" t="str">
        <f>IF(Table1[[#This Row],[Date]]="","",Table1[[#This Row],[Narration]])</f>
        <v/>
      </c>
      <c r="AN528" t="str">
        <f>IF(Table1[[#This Row],[Date]]="","","tallytools-voucherentry-adhjadhh-"&amp;$AH$1&amp;ROW())</f>
        <v/>
      </c>
      <c r="AO528" t="str">
        <f>IF(Table1[[#This Row],[Date]]="","",$AH$1)</f>
        <v/>
      </c>
      <c r="AP528"/>
      <c r="AQ528" t="str">
        <f>IF(Table1[[#This Row],[Date]]="","","No")</f>
        <v/>
      </c>
      <c r="AR528" t="str">
        <f>IF(Table1[[#This Row],[Date]]="","",IF(Table1[[#This Row],[Net Amt]]&lt;0,"No","Yes"))</f>
        <v/>
      </c>
      <c r="AS528" t="str">
        <f>IF(Table1[[#This Row],[Date]]="","",Table1[[#This Row],[Second Ledger]])</f>
        <v/>
      </c>
      <c r="AT528" t="str">
        <f>IF(Table1[[#This Row],[Date]]="","",IF(Table1[[#This Row],[DP-1]]="Yes",-(Table1[[#This Row],[Payments]]+Table1[[#This Row],[Receipts]]),Table1[[#This Row],[Payments]]+Table1[[#This Row],[Receipts]]))</f>
        <v/>
      </c>
      <c r="AU528"/>
      <c r="AV528" t="str">
        <f>IF(Table1[[#This Row],[Bill Ref No]]="","",Table1[[#This Row],[Bill Ref No]])</f>
        <v/>
      </c>
      <c r="AW528" t="str">
        <f>IF(Table1[[#This Row],[Bill ref name]]="","","New Ref")</f>
        <v/>
      </c>
      <c r="AX528" t="str">
        <f>IF(Table1[[#This Row],[Bill ref name]]="","",Table1[[#This Row],[Amount-1]])</f>
        <v/>
      </c>
      <c r="AY528"/>
      <c r="AZ528"/>
      <c r="BA528" t="str">
        <f>IF(Table1[[#This Row],[Cost Centre]]="","","Primary Cost Category")</f>
        <v/>
      </c>
      <c r="BB528" t="str">
        <f>IF(Table1[[#This Row],[Cost Centre]]="","",Table1[[#This Row],[DP-1]])</f>
        <v/>
      </c>
      <c r="BC528"/>
      <c r="BD528" t="str">
        <f>IF(Table1[[#This Row],[Cost Centre]]="","",Table1[[#This Row],[Cost Centre]])</f>
        <v/>
      </c>
      <c r="BE528" t="str">
        <f>IF(Table1[[#This Row],[Cost Centre]]="","",Table1[[#This Row],[Amount-1]])</f>
        <v/>
      </c>
      <c r="BF528"/>
      <c r="BG528"/>
      <c r="BH528"/>
      <c r="BI528"/>
      <c r="BJ528" t="str">
        <f>IF(Table1[[#This Row],[Date]]="","","No")</f>
        <v/>
      </c>
      <c r="BK528" t="str">
        <f>IF(Table1[[#This Row],[Date]]="","",IF(Table1[[#This Row],[Net Amt]]&lt;0,"Yes","No"))</f>
        <v/>
      </c>
      <c r="BL528" t="str">
        <f>IF(Table1[[#This Row],[Date]]="","",$C$3)</f>
        <v/>
      </c>
      <c r="BM528" t="str">
        <f>IF(Table1[[#This Row],[Date]]="","",-Table1[[#This Row],[Amount-1]])</f>
        <v/>
      </c>
      <c r="BO528" t="str">
        <f>IF(Table1[[#This Row],[Transaction Type]]="","",Table1[[#This Row],[Transaction Type]])</f>
        <v/>
      </c>
      <c r="BP528" t="str">
        <f>IF(Table1[[#This Row],[Instrument No.]]="","",Table1[[#This Row],[Instrument No.]])</f>
        <v/>
      </c>
      <c r="BQ528" t="str">
        <f>IF(Table1[[#This Row],[Instrument No.]]="","",Table1[[#This Row],[Amount-2]])</f>
        <v/>
      </c>
      <c r="BR528" t="str">
        <f>IF(Table1[[#This Row],[Instrument date]]="","",TEXT(Table1[[#This Row],[Instrument date]],"yyyymmdd"))</f>
        <v/>
      </c>
      <c r="BU528" s="48"/>
      <c r="BV528" s="48"/>
    </row>
    <row r="529" spans="1:74">
      <c r="A529" s="16">
        <f t="shared" si="8"/>
        <v>524</v>
      </c>
      <c r="B529" s="17"/>
      <c r="C529" s="57"/>
      <c r="D529" s="61"/>
      <c r="E529" s="61"/>
      <c r="F529" s="57"/>
      <c r="G529" s="18"/>
      <c r="H5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29" s="18"/>
      <c r="J529" s="18"/>
      <c r="K529" s="18"/>
      <c r="L529" s="18"/>
      <c r="M529" s="18"/>
      <c r="N529" s="51"/>
      <c r="O529" s="14">
        <f>IF(Table1[[#This Row],[Date]]="",COUNTA(B530:$B$1005),0)</f>
        <v>0</v>
      </c>
      <c r="P529" s="14">
        <f>IF(COUNTA(Table1[[#This Row],[Payments]:[Receipts]])=0,0,(IF(COUNTA(Table1[[#This Row],[Payments]:[Receipts]])&gt;1,1,0)))</f>
        <v>0</v>
      </c>
      <c r="Q529" s="14">
        <f>IF(Table1[[#This Row],[Date]]="",0,IF(AND(Table1[[#This Row],[Date]]&gt;=$Q$2,Table1[[#This Row],[Date]]&lt;=$Q$3),0,1))</f>
        <v>0</v>
      </c>
      <c r="R529" s="14">
        <f>IF(Table1[[#This Row],[Payments]]="",0,IF(ISNUMBER(Table1[[#This Row],[Payments]]),0,1))</f>
        <v>0</v>
      </c>
      <c r="S529" s="14">
        <f>IF(Table1[[#This Row],[Receipts]]="",0,IF(ISNUMBER(Table1[[#This Row],[Receipts]]),0,1))</f>
        <v>0</v>
      </c>
      <c r="T529" s="14">
        <f>IF(LEN(Table1[[#This Row],[Second Ledger]])&gt;0,IF(TYPE(VLOOKUP(Table1[[#This Row],[Second Ledger]],$CZ:$CZ,1,FALSE))=16,1,0),0)</f>
        <v>0</v>
      </c>
      <c r="U529" s="14">
        <f>IF(Table1[[#This Row],[Date]]="",0,IF(Table1[[#This Row],[Voucher Type]]&gt;0,IF(TYPE(VLOOKUP(Table1[[#This Row],[Voucher Type]],Table1[[#All],[Voucher Type Master]],1,FALSE))=16,1,0),0))</f>
        <v>0</v>
      </c>
      <c r="V5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29" s="14">
        <f>IF(LEN(Table1[[#This Row],[Cost Centre]])&gt;0,IF(TYPE(VLOOKUP(Table1[[#This Row],[Cost Centre]],$DA:$DA,1,FALSE))=16,1,0),0)</f>
        <v>0</v>
      </c>
      <c r="X529" s="14">
        <f>Table1[[#This Row],[Payments]]-Table1[[#This Row],[Receipts]]</f>
        <v>0</v>
      </c>
      <c r="Y529" s="14"/>
      <c r="Z529" s="14"/>
      <c r="AA529" s="14"/>
      <c r="AB529" s="13"/>
      <c r="AC529" s="39"/>
      <c r="AD529" s="39"/>
      <c r="AE529" s="39"/>
      <c r="AF529" s="39"/>
      <c r="AG529" s="42"/>
      <c r="AH5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29" t="str">
        <f>IF(Table1[[#This Row],[Date]]="","",TEXT(Table1[[#This Row],[Date]],"yyyymmdd"))</f>
        <v/>
      </c>
      <c r="AJ529" t="str">
        <f>Table1[[#This Row],[Date2]]</f>
        <v/>
      </c>
      <c r="AK529" t="str">
        <f>IF(Table1[[#This Row],[Date]]="","",Table1[[#This Row],[Voucher Type]])</f>
        <v/>
      </c>
      <c r="AL529" t="str">
        <f>IF(Table1[[#This Row],[Date]]="","",Table1[[#This Row],[Voucher No]])</f>
        <v/>
      </c>
      <c r="AM529" t="str">
        <f>IF(Table1[[#This Row],[Date]]="","",Table1[[#This Row],[Narration]])</f>
        <v/>
      </c>
      <c r="AN529" t="str">
        <f>IF(Table1[[#This Row],[Date]]="","","tallytools-voucherentry-adhjadhh-"&amp;$AH$1&amp;ROW())</f>
        <v/>
      </c>
      <c r="AO529" t="str">
        <f>IF(Table1[[#This Row],[Date]]="","",$AH$1)</f>
        <v/>
      </c>
      <c r="AP529"/>
      <c r="AQ529" t="str">
        <f>IF(Table1[[#This Row],[Date]]="","","No")</f>
        <v/>
      </c>
      <c r="AR529" t="str">
        <f>IF(Table1[[#This Row],[Date]]="","",IF(Table1[[#This Row],[Net Amt]]&lt;0,"No","Yes"))</f>
        <v/>
      </c>
      <c r="AS529" t="str">
        <f>IF(Table1[[#This Row],[Date]]="","",Table1[[#This Row],[Second Ledger]])</f>
        <v/>
      </c>
      <c r="AT529" t="str">
        <f>IF(Table1[[#This Row],[Date]]="","",IF(Table1[[#This Row],[DP-1]]="Yes",-(Table1[[#This Row],[Payments]]+Table1[[#This Row],[Receipts]]),Table1[[#This Row],[Payments]]+Table1[[#This Row],[Receipts]]))</f>
        <v/>
      </c>
      <c r="AU529"/>
      <c r="AV529" t="str">
        <f>IF(Table1[[#This Row],[Bill Ref No]]="","",Table1[[#This Row],[Bill Ref No]])</f>
        <v/>
      </c>
      <c r="AW529" t="str">
        <f>IF(Table1[[#This Row],[Bill ref name]]="","","New Ref")</f>
        <v/>
      </c>
      <c r="AX529" t="str">
        <f>IF(Table1[[#This Row],[Bill ref name]]="","",Table1[[#This Row],[Amount-1]])</f>
        <v/>
      </c>
      <c r="AY529"/>
      <c r="AZ529"/>
      <c r="BA529" t="str">
        <f>IF(Table1[[#This Row],[Cost Centre]]="","","Primary Cost Category")</f>
        <v/>
      </c>
      <c r="BB529" t="str">
        <f>IF(Table1[[#This Row],[Cost Centre]]="","",Table1[[#This Row],[DP-1]])</f>
        <v/>
      </c>
      <c r="BC529"/>
      <c r="BD529" t="str">
        <f>IF(Table1[[#This Row],[Cost Centre]]="","",Table1[[#This Row],[Cost Centre]])</f>
        <v/>
      </c>
      <c r="BE529" t="str">
        <f>IF(Table1[[#This Row],[Cost Centre]]="","",Table1[[#This Row],[Amount-1]])</f>
        <v/>
      </c>
      <c r="BF529"/>
      <c r="BG529"/>
      <c r="BH529"/>
      <c r="BI529"/>
      <c r="BJ529" t="str">
        <f>IF(Table1[[#This Row],[Date]]="","","No")</f>
        <v/>
      </c>
      <c r="BK529" t="str">
        <f>IF(Table1[[#This Row],[Date]]="","",IF(Table1[[#This Row],[Net Amt]]&lt;0,"Yes","No"))</f>
        <v/>
      </c>
      <c r="BL529" t="str">
        <f>IF(Table1[[#This Row],[Date]]="","",$C$3)</f>
        <v/>
      </c>
      <c r="BM529" t="str">
        <f>IF(Table1[[#This Row],[Date]]="","",-Table1[[#This Row],[Amount-1]])</f>
        <v/>
      </c>
      <c r="BO529" t="str">
        <f>IF(Table1[[#This Row],[Transaction Type]]="","",Table1[[#This Row],[Transaction Type]])</f>
        <v/>
      </c>
      <c r="BP529" t="str">
        <f>IF(Table1[[#This Row],[Instrument No.]]="","",Table1[[#This Row],[Instrument No.]])</f>
        <v/>
      </c>
      <c r="BQ529" t="str">
        <f>IF(Table1[[#This Row],[Instrument No.]]="","",Table1[[#This Row],[Amount-2]])</f>
        <v/>
      </c>
      <c r="BR529" t="str">
        <f>IF(Table1[[#This Row],[Instrument date]]="","",TEXT(Table1[[#This Row],[Instrument date]],"yyyymmdd"))</f>
        <v/>
      </c>
      <c r="BU529" s="48"/>
      <c r="BV529" s="48"/>
    </row>
    <row r="530" spans="1:74">
      <c r="A530" s="16">
        <f t="shared" si="8"/>
        <v>525</v>
      </c>
      <c r="B530" s="17"/>
      <c r="C530" s="57"/>
      <c r="D530" s="61"/>
      <c r="E530" s="61"/>
      <c r="F530" s="57"/>
      <c r="G530" s="18"/>
      <c r="H5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0" s="18"/>
      <c r="J530" s="18"/>
      <c r="K530" s="18"/>
      <c r="L530" s="18"/>
      <c r="M530" s="18"/>
      <c r="N530" s="51"/>
      <c r="O530" s="14">
        <f>IF(Table1[[#This Row],[Date]]="",COUNTA(B531:$B$1005),0)</f>
        <v>0</v>
      </c>
      <c r="P530" s="14">
        <f>IF(COUNTA(Table1[[#This Row],[Payments]:[Receipts]])=0,0,(IF(COUNTA(Table1[[#This Row],[Payments]:[Receipts]])&gt;1,1,0)))</f>
        <v>0</v>
      </c>
      <c r="Q530" s="14">
        <f>IF(Table1[[#This Row],[Date]]="",0,IF(AND(Table1[[#This Row],[Date]]&gt;=$Q$2,Table1[[#This Row],[Date]]&lt;=$Q$3),0,1))</f>
        <v>0</v>
      </c>
      <c r="R530" s="14">
        <f>IF(Table1[[#This Row],[Payments]]="",0,IF(ISNUMBER(Table1[[#This Row],[Payments]]),0,1))</f>
        <v>0</v>
      </c>
      <c r="S530" s="14">
        <f>IF(Table1[[#This Row],[Receipts]]="",0,IF(ISNUMBER(Table1[[#This Row],[Receipts]]),0,1))</f>
        <v>0</v>
      </c>
      <c r="T530" s="14">
        <f>IF(LEN(Table1[[#This Row],[Second Ledger]])&gt;0,IF(TYPE(VLOOKUP(Table1[[#This Row],[Second Ledger]],$CZ:$CZ,1,FALSE))=16,1,0),0)</f>
        <v>0</v>
      </c>
      <c r="U530" s="14">
        <f>IF(Table1[[#This Row],[Date]]="",0,IF(Table1[[#This Row],[Voucher Type]]&gt;0,IF(TYPE(VLOOKUP(Table1[[#This Row],[Voucher Type]],Table1[[#All],[Voucher Type Master]],1,FALSE))=16,1,0),0))</f>
        <v>0</v>
      </c>
      <c r="V5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0" s="14">
        <f>IF(LEN(Table1[[#This Row],[Cost Centre]])&gt;0,IF(TYPE(VLOOKUP(Table1[[#This Row],[Cost Centre]],$DA:$DA,1,FALSE))=16,1,0),0)</f>
        <v>0</v>
      </c>
      <c r="X530" s="14">
        <f>Table1[[#This Row],[Payments]]-Table1[[#This Row],[Receipts]]</f>
        <v>0</v>
      </c>
      <c r="Y530" s="14"/>
      <c r="Z530" s="14"/>
      <c r="AA530" s="14"/>
      <c r="AB530" s="13"/>
      <c r="AC530" s="39"/>
      <c r="AD530" s="39"/>
      <c r="AE530" s="39"/>
      <c r="AF530" s="39"/>
      <c r="AG530" s="42"/>
      <c r="AH5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0" t="str">
        <f>IF(Table1[[#This Row],[Date]]="","",TEXT(Table1[[#This Row],[Date]],"yyyymmdd"))</f>
        <v/>
      </c>
      <c r="AJ530" t="str">
        <f>Table1[[#This Row],[Date2]]</f>
        <v/>
      </c>
      <c r="AK530" t="str">
        <f>IF(Table1[[#This Row],[Date]]="","",Table1[[#This Row],[Voucher Type]])</f>
        <v/>
      </c>
      <c r="AL530" t="str">
        <f>IF(Table1[[#This Row],[Date]]="","",Table1[[#This Row],[Voucher No]])</f>
        <v/>
      </c>
      <c r="AM530" t="str">
        <f>IF(Table1[[#This Row],[Date]]="","",Table1[[#This Row],[Narration]])</f>
        <v/>
      </c>
      <c r="AN530" t="str">
        <f>IF(Table1[[#This Row],[Date]]="","","tallytools-voucherentry-adhjadhh-"&amp;$AH$1&amp;ROW())</f>
        <v/>
      </c>
      <c r="AO530" t="str">
        <f>IF(Table1[[#This Row],[Date]]="","",$AH$1)</f>
        <v/>
      </c>
      <c r="AP530"/>
      <c r="AQ530" t="str">
        <f>IF(Table1[[#This Row],[Date]]="","","No")</f>
        <v/>
      </c>
      <c r="AR530" t="str">
        <f>IF(Table1[[#This Row],[Date]]="","",IF(Table1[[#This Row],[Net Amt]]&lt;0,"No","Yes"))</f>
        <v/>
      </c>
      <c r="AS530" t="str">
        <f>IF(Table1[[#This Row],[Date]]="","",Table1[[#This Row],[Second Ledger]])</f>
        <v/>
      </c>
      <c r="AT530" t="str">
        <f>IF(Table1[[#This Row],[Date]]="","",IF(Table1[[#This Row],[DP-1]]="Yes",-(Table1[[#This Row],[Payments]]+Table1[[#This Row],[Receipts]]),Table1[[#This Row],[Payments]]+Table1[[#This Row],[Receipts]]))</f>
        <v/>
      </c>
      <c r="AU530"/>
      <c r="AV530" t="str">
        <f>IF(Table1[[#This Row],[Bill Ref No]]="","",Table1[[#This Row],[Bill Ref No]])</f>
        <v/>
      </c>
      <c r="AW530" t="str">
        <f>IF(Table1[[#This Row],[Bill ref name]]="","","New Ref")</f>
        <v/>
      </c>
      <c r="AX530" t="str">
        <f>IF(Table1[[#This Row],[Bill ref name]]="","",Table1[[#This Row],[Amount-1]])</f>
        <v/>
      </c>
      <c r="AY530"/>
      <c r="AZ530"/>
      <c r="BA530" t="str">
        <f>IF(Table1[[#This Row],[Cost Centre]]="","","Primary Cost Category")</f>
        <v/>
      </c>
      <c r="BB530" t="str">
        <f>IF(Table1[[#This Row],[Cost Centre]]="","",Table1[[#This Row],[DP-1]])</f>
        <v/>
      </c>
      <c r="BC530"/>
      <c r="BD530" t="str">
        <f>IF(Table1[[#This Row],[Cost Centre]]="","",Table1[[#This Row],[Cost Centre]])</f>
        <v/>
      </c>
      <c r="BE530" t="str">
        <f>IF(Table1[[#This Row],[Cost Centre]]="","",Table1[[#This Row],[Amount-1]])</f>
        <v/>
      </c>
      <c r="BF530"/>
      <c r="BG530"/>
      <c r="BH530"/>
      <c r="BI530"/>
      <c r="BJ530" t="str">
        <f>IF(Table1[[#This Row],[Date]]="","","No")</f>
        <v/>
      </c>
      <c r="BK530" t="str">
        <f>IF(Table1[[#This Row],[Date]]="","",IF(Table1[[#This Row],[Net Amt]]&lt;0,"Yes","No"))</f>
        <v/>
      </c>
      <c r="BL530" t="str">
        <f>IF(Table1[[#This Row],[Date]]="","",$C$3)</f>
        <v/>
      </c>
      <c r="BM530" t="str">
        <f>IF(Table1[[#This Row],[Date]]="","",-Table1[[#This Row],[Amount-1]])</f>
        <v/>
      </c>
      <c r="BO530" t="str">
        <f>IF(Table1[[#This Row],[Transaction Type]]="","",Table1[[#This Row],[Transaction Type]])</f>
        <v/>
      </c>
      <c r="BP530" t="str">
        <f>IF(Table1[[#This Row],[Instrument No.]]="","",Table1[[#This Row],[Instrument No.]])</f>
        <v/>
      </c>
      <c r="BQ530" t="str">
        <f>IF(Table1[[#This Row],[Instrument No.]]="","",Table1[[#This Row],[Amount-2]])</f>
        <v/>
      </c>
      <c r="BR530" t="str">
        <f>IF(Table1[[#This Row],[Instrument date]]="","",TEXT(Table1[[#This Row],[Instrument date]],"yyyymmdd"))</f>
        <v/>
      </c>
      <c r="BU530" s="48"/>
      <c r="BV530" s="48"/>
    </row>
    <row r="531" spans="1:74">
      <c r="A531" s="16">
        <f t="shared" si="8"/>
        <v>526</v>
      </c>
      <c r="B531" s="17"/>
      <c r="C531" s="57"/>
      <c r="D531" s="61"/>
      <c r="E531" s="61"/>
      <c r="F531" s="57"/>
      <c r="G531" s="18"/>
      <c r="H5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1" s="18"/>
      <c r="J531" s="18"/>
      <c r="K531" s="18"/>
      <c r="L531" s="18"/>
      <c r="M531" s="18"/>
      <c r="N531" s="51"/>
      <c r="O531" s="14">
        <f>IF(Table1[[#This Row],[Date]]="",COUNTA(B532:$B$1005),0)</f>
        <v>0</v>
      </c>
      <c r="P531" s="14">
        <f>IF(COUNTA(Table1[[#This Row],[Payments]:[Receipts]])=0,0,(IF(COUNTA(Table1[[#This Row],[Payments]:[Receipts]])&gt;1,1,0)))</f>
        <v>0</v>
      </c>
      <c r="Q531" s="14">
        <f>IF(Table1[[#This Row],[Date]]="",0,IF(AND(Table1[[#This Row],[Date]]&gt;=$Q$2,Table1[[#This Row],[Date]]&lt;=$Q$3),0,1))</f>
        <v>0</v>
      </c>
      <c r="R531" s="14">
        <f>IF(Table1[[#This Row],[Payments]]="",0,IF(ISNUMBER(Table1[[#This Row],[Payments]]),0,1))</f>
        <v>0</v>
      </c>
      <c r="S531" s="14">
        <f>IF(Table1[[#This Row],[Receipts]]="",0,IF(ISNUMBER(Table1[[#This Row],[Receipts]]),0,1))</f>
        <v>0</v>
      </c>
      <c r="T531" s="14">
        <f>IF(LEN(Table1[[#This Row],[Second Ledger]])&gt;0,IF(TYPE(VLOOKUP(Table1[[#This Row],[Second Ledger]],$CZ:$CZ,1,FALSE))=16,1,0),0)</f>
        <v>0</v>
      </c>
      <c r="U531" s="14">
        <f>IF(Table1[[#This Row],[Date]]="",0,IF(Table1[[#This Row],[Voucher Type]]&gt;0,IF(TYPE(VLOOKUP(Table1[[#This Row],[Voucher Type]],Table1[[#All],[Voucher Type Master]],1,FALSE))=16,1,0),0))</f>
        <v>0</v>
      </c>
      <c r="V5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1" s="14">
        <f>IF(LEN(Table1[[#This Row],[Cost Centre]])&gt;0,IF(TYPE(VLOOKUP(Table1[[#This Row],[Cost Centre]],$DA:$DA,1,FALSE))=16,1,0),0)</f>
        <v>0</v>
      </c>
      <c r="X531" s="14">
        <f>Table1[[#This Row],[Payments]]-Table1[[#This Row],[Receipts]]</f>
        <v>0</v>
      </c>
      <c r="Y531" s="14"/>
      <c r="Z531" s="14"/>
      <c r="AA531" s="14"/>
      <c r="AB531" s="13"/>
      <c r="AC531" s="39"/>
      <c r="AD531" s="39"/>
      <c r="AE531" s="39"/>
      <c r="AF531" s="39"/>
      <c r="AG531" s="42"/>
      <c r="AH5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1" t="str">
        <f>IF(Table1[[#This Row],[Date]]="","",TEXT(Table1[[#This Row],[Date]],"yyyymmdd"))</f>
        <v/>
      </c>
      <c r="AJ531" t="str">
        <f>Table1[[#This Row],[Date2]]</f>
        <v/>
      </c>
      <c r="AK531" t="str">
        <f>IF(Table1[[#This Row],[Date]]="","",Table1[[#This Row],[Voucher Type]])</f>
        <v/>
      </c>
      <c r="AL531" t="str">
        <f>IF(Table1[[#This Row],[Date]]="","",Table1[[#This Row],[Voucher No]])</f>
        <v/>
      </c>
      <c r="AM531" t="str">
        <f>IF(Table1[[#This Row],[Date]]="","",Table1[[#This Row],[Narration]])</f>
        <v/>
      </c>
      <c r="AN531" t="str">
        <f>IF(Table1[[#This Row],[Date]]="","","tallytools-voucherentry-adhjadhh-"&amp;$AH$1&amp;ROW())</f>
        <v/>
      </c>
      <c r="AO531" t="str">
        <f>IF(Table1[[#This Row],[Date]]="","",$AH$1)</f>
        <v/>
      </c>
      <c r="AP531"/>
      <c r="AQ531" t="str">
        <f>IF(Table1[[#This Row],[Date]]="","","No")</f>
        <v/>
      </c>
      <c r="AR531" t="str">
        <f>IF(Table1[[#This Row],[Date]]="","",IF(Table1[[#This Row],[Net Amt]]&lt;0,"No","Yes"))</f>
        <v/>
      </c>
      <c r="AS531" t="str">
        <f>IF(Table1[[#This Row],[Date]]="","",Table1[[#This Row],[Second Ledger]])</f>
        <v/>
      </c>
      <c r="AT531" t="str">
        <f>IF(Table1[[#This Row],[Date]]="","",IF(Table1[[#This Row],[DP-1]]="Yes",-(Table1[[#This Row],[Payments]]+Table1[[#This Row],[Receipts]]),Table1[[#This Row],[Payments]]+Table1[[#This Row],[Receipts]]))</f>
        <v/>
      </c>
      <c r="AU531"/>
      <c r="AV531" t="str">
        <f>IF(Table1[[#This Row],[Bill Ref No]]="","",Table1[[#This Row],[Bill Ref No]])</f>
        <v/>
      </c>
      <c r="AW531" t="str">
        <f>IF(Table1[[#This Row],[Bill ref name]]="","","New Ref")</f>
        <v/>
      </c>
      <c r="AX531" t="str">
        <f>IF(Table1[[#This Row],[Bill ref name]]="","",Table1[[#This Row],[Amount-1]])</f>
        <v/>
      </c>
      <c r="AY531"/>
      <c r="AZ531"/>
      <c r="BA531" t="str">
        <f>IF(Table1[[#This Row],[Cost Centre]]="","","Primary Cost Category")</f>
        <v/>
      </c>
      <c r="BB531" t="str">
        <f>IF(Table1[[#This Row],[Cost Centre]]="","",Table1[[#This Row],[DP-1]])</f>
        <v/>
      </c>
      <c r="BC531"/>
      <c r="BD531" t="str">
        <f>IF(Table1[[#This Row],[Cost Centre]]="","",Table1[[#This Row],[Cost Centre]])</f>
        <v/>
      </c>
      <c r="BE531" t="str">
        <f>IF(Table1[[#This Row],[Cost Centre]]="","",Table1[[#This Row],[Amount-1]])</f>
        <v/>
      </c>
      <c r="BF531"/>
      <c r="BG531"/>
      <c r="BH531"/>
      <c r="BI531"/>
      <c r="BJ531" t="str">
        <f>IF(Table1[[#This Row],[Date]]="","","No")</f>
        <v/>
      </c>
      <c r="BK531" t="str">
        <f>IF(Table1[[#This Row],[Date]]="","",IF(Table1[[#This Row],[Net Amt]]&lt;0,"Yes","No"))</f>
        <v/>
      </c>
      <c r="BL531" t="str">
        <f>IF(Table1[[#This Row],[Date]]="","",$C$3)</f>
        <v/>
      </c>
      <c r="BM531" t="str">
        <f>IF(Table1[[#This Row],[Date]]="","",-Table1[[#This Row],[Amount-1]])</f>
        <v/>
      </c>
      <c r="BO531" t="str">
        <f>IF(Table1[[#This Row],[Transaction Type]]="","",Table1[[#This Row],[Transaction Type]])</f>
        <v/>
      </c>
      <c r="BP531" t="str">
        <f>IF(Table1[[#This Row],[Instrument No.]]="","",Table1[[#This Row],[Instrument No.]])</f>
        <v/>
      </c>
      <c r="BQ531" t="str">
        <f>IF(Table1[[#This Row],[Instrument No.]]="","",Table1[[#This Row],[Amount-2]])</f>
        <v/>
      </c>
      <c r="BR531" t="str">
        <f>IF(Table1[[#This Row],[Instrument date]]="","",TEXT(Table1[[#This Row],[Instrument date]],"yyyymmdd"))</f>
        <v/>
      </c>
      <c r="BU531" s="48"/>
      <c r="BV531" s="48"/>
    </row>
    <row r="532" spans="1:74">
      <c r="A532" s="16">
        <f t="shared" si="8"/>
        <v>527</v>
      </c>
      <c r="B532" s="17"/>
      <c r="C532" s="57"/>
      <c r="D532" s="61"/>
      <c r="E532" s="61"/>
      <c r="F532" s="57"/>
      <c r="G532" s="18"/>
      <c r="H5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2" s="18"/>
      <c r="J532" s="18"/>
      <c r="K532" s="18"/>
      <c r="L532" s="18"/>
      <c r="M532" s="18"/>
      <c r="N532" s="51"/>
      <c r="O532" s="14">
        <f>IF(Table1[[#This Row],[Date]]="",COUNTA(B533:$B$1005),0)</f>
        <v>0</v>
      </c>
      <c r="P532" s="14">
        <f>IF(COUNTA(Table1[[#This Row],[Payments]:[Receipts]])=0,0,(IF(COUNTA(Table1[[#This Row],[Payments]:[Receipts]])&gt;1,1,0)))</f>
        <v>0</v>
      </c>
      <c r="Q532" s="14">
        <f>IF(Table1[[#This Row],[Date]]="",0,IF(AND(Table1[[#This Row],[Date]]&gt;=$Q$2,Table1[[#This Row],[Date]]&lt;=$Q$3),0,1))</f>
        <v>0</v>
      </c>
      <c r="R532" s="14">
        <f>IF(Table1[[#This Row],[Payments]]="",0,IF(ISNUMBER(Table1[[#This Row],[Payments]]),0,1))</f>
        <v>0</v>
      </c>
      <c r="S532" s="14">
        <f>IF(Table1[[#This Row],[Receipts]]="",0,IF(ISNUMBER(Table1[[#This Row],[Receipts]]),0,1))</f>
        <v>0</v>
      </c>
      <c r="T532" s="14">
        <f>IF(LEN(Table1[[#This Row],[Second Ledger]])&gt;0,IF(TYPE(VLOOKUP(Table1[[#This Row],[Second Ledger]],$CZ:$CZ,1,FALSE))=16,1,0),0)</f>
        <v>0</v>
      </c>
      <c r="U532" s="14">
        <f>IF(Table1[[#This Row],[Date]]="",0,IF(Table1[[#This Row],[Voucher Type]]&gt;0,IF(TYPE(VLOOKUP(Table1[[#This Row],[Voucher Type]],Table1[[#All],[Voucher Type Master]],1,FALSE))=16,1,0),0))</f>
        <v>0</v>
      </c>
      <c r="V5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2" s="14">
        <f>IF(LEN(Table1[[#This Row],[Cost Centre]])&gt;0,IF(TYPE(VLOOKUP(Table1[[#This Row],[Cost Centre]],$DA:$DA,1,FALSE))=16,1,0),0)</f>
        <v>0</v>
      </c>
      <c r="X532" s="14">
        <f>Table1[[#This Row],[Payments]]-Table1[[#This Row],[Receipts]]</f>
        <v>0</v>
      </c>
      <c r="Y532" s="14"/>
      <c r="Z532" s="14"/>
      <c r="AA532" s="14"/>
      <c r="AB532" s="13"/>
      <c r="AC532" s="39"/>
      <c r="AD532" s="39"/>
      <c r="AE532" s="39"/>
      <c r="AF532" s="39"/>
      <c r="AG532" s="42"/>
      <c r="AH5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2" t="str">
        <f>IF(Table1[[#This Row],[Date]]="","",TEXT(Table1[[#This Row],[Date]],"yyyymmdd"))</f>
        <v/>
      </c>
      <c r="AJ532" t="str">
        <f>Table1[[#This Row],[Date2]]</f>
        <v/>
      </c>
      <c r="AK532" t="str">
        <f>IF(Table1[[#This Row],[Date]]="","",Table1[[#This Row],[Voucher Type]])</f>
        <v/>
      </c>
      <c r="AL532" t="str">
        <f>IF(Table1[[#This Row],[Date]]="","",Table1[[#This Row],[Voucher No]])</f>
        <v/>
      </c>
      <c r="AM532" t="str">
        <f>IF(Table1[[#This Row],[Date]]="","",Table1[[#This Row],[Narration]])</f>
        <v/>
      </c>
      <c r="AN532" t="str">
        <f>IF(Table1[[#This Row],[Date]]="","","tallytools-voucherentry-adhjadhh-"&amp;$AH$1&amp;ROW())</f>
        <v/>
      </c>
      <c r="AO532" t="str">
        <f>IF(Table1[[#This Row],[Date]]="","",$AH$1)</f>
        <v/>
      </c>
      <c r="AP532"/>
      <c r="AQ532" t="str">
        <f>IF(Table1[[#This Row],[Date]]="","","No")</f>
        <v/>
      </c>
      <c r="AR532" t="str">
        <f>IF(Table1[[#This Row],[Date]]="","",IF(Table1[[#This Row],[Net Amt]]&lt;0,"No","Yes"))</f>
        <v/>
      </c>
      <c r="AS532" t="str">
        <f>IF(Table1[[#This Row],[Date]]="","",Table1[[#This Row],[Second Ledger]])</f>
        <v/>
      </c>
      <c r="AT532" t="str">
        <f>IF(Table1[[#This Row],[Date]]="","",IF(Table1[[#This Row],[DP-1]]="Yes",-(Table1[[#This Row],[Payments]]+Table1[[#This Row],[Receipts]]),Table1[[#This Row],[Payments]]+Table1[[#This Row],[Receipts]]))</f>
        <v/>
      </c>
      <c r="AU532"/>
      <c r="AV532" t="str">
        <f>IF(Table1[[#This Row],[Bill Ref No]]="","",Table1[[#This Row],[Bill Ref No]])</f>
        <v/>
      </c>
      <c r="AW532" t="str">
        <f>IF(Table1[[#This Row],[Bill ref name]]="","","New Ref")</f>
        <v/>
      </c>
      <c r="AX532" t="str">
        <f>IF(Table1[[#This Row],[Bill ref name]]="","",Table1[[#This Row],[Amount-1]])</f>
        <v/>
      </c>
      <c r="AY532"/>
      <c r="AZ532"/>
      <c r="BA532" t="str">
        <f>IF(Table1[[#This Row],[Cost Centre]]="","","Primary Cost Category")</f>
        <v/>
      </c>
      <c r="BB532" t="str">
        <f>IF(Table1[[#This Row],[Cost Centre]]="","",Table1[[#This Row],[DP-1]])</f>
        <v/>
      </c>
      <c r="BC532"/>
      <c r="BD532" t="str">
        <f>IF(Table1[[#This Row],[Cost Centre]]="","",Table1[[#This Row],[Cost Centre]])</f>
        <v/>
      </c>
      <c r="BE532" t="str">
        <f>IF(Table1[[#This Row],[Cost Centre]]="","",Table1[[#This Row],[Amount-1]])</f>
        <v/>
      </c>
      <c r="BF532"/>
      <c r="BG532"/>
      <c r="BH532"/>
      <c r="BI532"/>
      <c r="BJ532" t="str">
        <f>IF(Table1[[#This Row],[Date]]="","","No")</f>
        <v/>
      </c>
      <c r="BK532" t="str">
        <f>IF(Table1[[#This Row],[Date]]="","",IF(Table1[[#This Row],[Net Amt]]&lt;0,"Yes","No"))</f>
        <v/>
      </c>
      <c r="BL532" t="str">
        <f>IF(Table1[[#This Row],[Date]]="","",$C$3)</f>
        <v/>
      </c>
      <c r="BM532" t="str">
        <f>IF(Table1[[#This Row],[Date]]="","",-Table1[[#This Row],[Amount-1]])</f>
        <v/>
      </c>
      <c r="BO532" t="str">
        <f>IF(Table1[[#This Row],[Transaction Type]]="","",Table1[[#This Row],[Transaction Type]])</f>
        <v/>
      </c>
      <c r="BP532" t="str">
        <f>IF(Table1[[#This Row],[Instrument No.]]="","",Table1[[#This Row],[Instrument No.]])</f>
        <v/>
      </c>
      <c r="BQ532" t="str">
        <f>IF(Table1[[#This Row],[Instrument No.]]="","",Table1[[#This Row],[Amount-2]])</f>
        <v/>
      </c>
      <c r="BR532" t="str">
        <f>IF(Table1[[#This Row],[Instrument date]]="","",TEXT(Table1[[#This Row],[Instrument date]],"yyyymmdd"))</f>
        <v/>
      </c>
      <c r="BU532" s="48"/>
      <c r="BV532" s="48"/>
    </row>
    <row r="533" spans="1:74">
      <c r="A533" s="16">
        <f t="shared" si="8"/>
        <v>528</v>
      </c>
      <c r="B533" s="17"/>
      <c r="C533" s="57"/>
      <c r="D533" s="61"/>
      <c r="E533" s="61"/>
      <c r="F533" s="57"/>
      <c r="G533" s="18"/>
      <c r="H5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3" s="18"/>
      <c r="J533" s="18"/>
      <c r="K533" s="18"/>
      <c r="L533" s="18"/>
      <c r="M533" s="18"/>
      <c r="N533" s="51"/>
      <c r="O533" s="14">
        <f>IF(Table1[[#This Row],[Date]]="",COUNTA(B534:$B$1005),0)</f>
        <v>0</v>
      </c>
      <c r="P533" s="14">
        <f>IF(COUNTA(Table1[[#This Row],[Payments]:[Receipts]])=0,0,(IF(COUNTA(Table1[[#This Row],[Payments]:[Receipts]])&gt;1,1,0)))</f>
        <v>0</v>
      </c>
      <c r="Q533" s="14">
        <f>IF(Table1[[#This Row],[Date]]="",0,IF(AND(Table1[[#This Row],[Date]]&gt;=$Q$2,Table1[[#This Row],[Date]]&lt;=$Q$3),0,1))</f>
        <v>0</v>
      </c>
      <c r="R533" s="14">
        <f>IF(Table1[[#This Row],[Payments]]="",0,IF(ISNUMBER(Table1[[#This Row],[Payments]]),0,1))</f>
        <v>0</v>
      </c>
      <c r="S533" s="14">
        <f>IF(Table1[[#This Row],[Receipts]]="",0,IF(ISNUMBER(Table1[[#This Row],[Receipts]]),0,1))</f>
        <v>0</v>
      </c>
      <c r="T533" s="14">
        <f>IF(LEN(Table1[[#This Row],[Second Ledger]])&gt;0,IF(TYPE(VLOOKUP(Table1[[#This Row],[Second Ledger]],$CZ:$CZ,1,FALSE))=16,1,0),0)</f>
        <v>0</v>
      </c>
      <c r="U533" s="14">
        <f>IF(Table1[[#This Row],[Date]]="",0,IF(Table1[[#This Row],[Voucher Type]]&gt;0,IF(TYPE(VLOOKUP(Table1[[#This Row],[Voucher Type]],Table1[[#All],[Voucher Type Master]],1,FALSE))=16,1,0),0))</f>
        <v>0</v>
      </c>
      <c r="V5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3" s="14">
        <f>IF(LEN(Table1[[#This Row],[Cost Centre]])&gt;0,IF(TYPE(VLOOKUP(Table1[[#This Row],[Cost Centre]],$DA:$DA,1,FALSE))=16,1,0),0)</f>
        <v>0</v>
      </c>
      <c r="X533" s="14">
        <f>Table1[[#This Row],[Payments]]-Table1[[#This Row],[Receipts]]</f>
        <v>0</v>
      </c>
      <c r="Y533" s="14"/>
      <c r="Z533" s="14"/>
      <c r="AA533" s="14"/>
      <c r="AB533" s="13"/>
      <c r="AC533" s="39"/>
      <c r="AD533" s="39"/>
      <c r="AE533" s="39"/>
      <c r="AF533" s="39"/>
      <c r="AG533" s="42"/>
      <c r="AH5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3" t="str">
        <f>IF(Table1[[#This Row],[Date]]="","",TEXT(Table1[[#This Row],[Date]],"yyyymmdd"))</f>
        <v/>
      </c>
      <c r="AJ533" t="str">
        <f>Table1[[#This Row],[Date2]]</f>
        <v/>
      </c>
      <c r="AK533" t="str">
        <f>IF(Table1[[#This Row],[Date]]="","",Table1[[#This Row],[Voucher Type]])</f>
        <v/>
      </c>
      <c r="AL533" t="str">
        <f>IF(Table1[[#This Row],[Date]]="","",Table1[[#This Row],[Voucher No]])</f>
        <v/>
      </c>
      <c r="AM533" t="str">
        <f>IF(Table1[[#This Row],[Date]]="","",Table1[[#This Row],[Narration]])</f>
        <v/>
      </c>
      <c r="AN533" t="str">
        <f>IF(Table1[[#This Row],[Date]]="","","tallytools-voucherentry-adhjadhh-"&amp;$AH$1&amp;ROW())</f>
        <v/>
      </c>
      <c r="AO533" t="str">
        <f>IF(Table1[[#This Row],[Date]]="","",$AH$1)</f>
        <v/>
      </c>
      <c r="AP533"/>
      <c r="AQ533" t="str">
        <f>IF(Table1[[#This Row],[Date]]="","","No")</f>
        <v/>
      </c>
      <c r="AR533" t="str">
        <f>IF(Table1[[#This Row],[Date]]="","",IF(Table1[[#This Row],[Net Amt]]&lt;0,"No","Yes"))</f>
        <v/>
      </c>
      <c r="AS533" t="str">
        <f>IF(Table1[[#This Row],[Date]]="","",Table1[[#This Row],[Second Ledger]])</f>
        <v/>
      </c>
      <c r="AT533" t="str">
        <f>IF(Table1[[#This Row],[Date]]="","",IF(Table1[[#This Row],[DP-1]]="Yes",-(Table1[[#This Row],[Payments]]+Table1[[#This Row],[Receipts]]),Table1[[#This Row],[Payments]]+Table1[[#This Row],[Receipts]]))</f>
        <v/>
      </c>
      <c r="AU533"/>
      <c r="AV533" t="str">
        <f>IF(Table1[[#This Row],[Bill Ref No]]="","",Table1[[#This Row],[Bill Ref No]])</f>
        <v/>
      </c>
      <c r="AW533" t="str">
        <f>IF(Table1[[#This Row],[Bill ref name]]="","","New Ref")</f>
        <v/>
      </c>
      <c r="AX533" t="str">
        <f>IF(Table1[[#This Row],[Bill ref name]]="","",Table1[[#This Row],[Amount-1]])</f>
        <v/>
      </c>
      <c r="AY533"/>
      <c r="AZ533"/>
      <c r="BA533" t="str">
        <f>IF(Table1[[#This Row],[Cost Centre]]="","","Primary Cost Category")</f>
        <v/>
      </c>
      <c r="BB533" t="str">
        <f>IF(Table1[[#This Row],[Cost Centre]]="","",Table1[[#This Row],[DP-1]])</f>
        <v/>
      </c>
      <c r="BC533"/>
      <c r="BD533" t="str">
        <f>IF(Table1[[#This Row],[Cost Centre]]="","",Table1[[#This Row],[Cost Centre]])</f>
        <v/>
      </c>
      <c r="BE533" t="str">
        <f>IF(Table1[[#This Row],[Cost Centre]]="","",Table1[[#This Row],[Amount-1]])</f>
        <v/>
      </c>
      <c r="BF533"/>
      <c r="BG533"/>
      <c r="BH533"/>
      <c r="BI533"/>
      <c r="BJ533" t="str">
        <f>IF(Table1[[#This Row],[Date]]="","","No")</f>
        <v/>
      </c>
      <c r="BK533" t="str">
        <f>IF(Table1[[#This Row],[Date]]="","",IF(Table1[[#This Row],[Net Amt]]&lt;0,"Yes","No"))</f>
        <v/>
      </c>
      <c r="BL533" t="str">
        <f>IF(Table1[[#This Row],[Date]]="","",$C$3)</f>
        <v/>
      </c>
      <c r="BM533" t="str">
        <f>IF(Table1[[#This Row],[Date]]="","",-Table1[[#This Row],[Amount-1]])</f>
        <v/>
      </c>
      <c r="BO533" t="str">
        <f>IF(Table1[[#This Row],[Transaction Type]]="","",Table1[[#This Row],[Transaction Type]])</f>
        <v/>
      </c>
      <c r="BP533" t="str">
        <f>IF(Table1[[#This Row],[Instrument No.]]="","",Table1[[#This Row],[Instrument No.]])</f>
        <v/>
      </c>
      <c r="BQ533" t="str">
        <f>IF(Table1[[#This Row],[Instrument No.]]="","",Table1[[#This Row],[Amount-2]])</f>
        <v/>
      </c>
      <c r="BR533" t="str">
        <f>IF(Table1[[#This Row],[Instrument date]]="","",TEXT(Table1[[#This Row],[Instrument date]],"yyyymmdd"))</f>
        <v/>
      </c>
      <c r="BU533" s="48"/>
      <c r="BV533" s="48"/>
    </row>
    <row r="534" spans="1:74">
      <c r="A534" s="16">
        <f t="shared" si="8"/>
        <v>529</v>
      </c>
      <c r="B534" s="17"/>
      <c r="C534" s="57"/>
      <c r="D534" s="61"/>
      <c r="E534" s="61"/>
      <c r="F534" s="57"/>
      <c r="G534" s="18"/>
      <c r="H5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4" s="18"/>
      <c r="J534" s="18"/>
      <c r="K534" s="18"/>
      <c r="L534" s="18"/>
      <c r="M534" s="18"/>
      <c r="N534" s="51"/>
      <c r="O534" s="14">
        <f>IF(Table1[[#This Row],[Date]]="",COUNTA(B535:$B$1005),0)</f>
        <v>0</v>
      </c>
      <c r="P534" s="14">
        <f>IF(COUNTA(Table1[[#This Row],[Payments]:[Receipts]])=0,0,(IF(COUNTA(Table1[[#This Row],[Payments]:[Receipts]])&gt;1,1,0)))</f>
        <v>0</v>
      </c>
      <c r="Q534" s="14">
        <f>IF(Table1[[#This Row],[Date]]="",0,IF(AND(Table1[[#This Row],[Date]]&gt;=$Q$2,Table1[[#This Row],[Date]]&lt;=$Q$3),0,1))</f>
        <v>0</v>
      </c>
      <c r="R534" s="14">
        <f>IF(Table1[[#This Row],[Payments]]="",0,IF(ISNUMBER(Table1[[#This Row],[Payments]]),0,1))</f>
        <v>0</v>
      </c>
      <c r="S534" s="14">
        <f>IF(Table1[[#This Row],[Receipts]]="",0,IF(ISNUMBER(Table1[[#This Row],[Receipts]]),0,1))</f>
        <v>0</v>
      </c>
      <c r="T534" s="14">
        <f>IF(LEN(Table1[[#This Row],[Second Ledger]])&gt;0,IF(TYPE(VLOOKUP(Table1[[#This Row],[Second Ledger]],$CZ:$CZ,1,FALSE))=16,1,0),0)</f>
        <v>0</v>
      </c>
      <c r="U534" s="14">
        <f>IF(Table1[[#This Row],[Date]]="",0,IF(Table1[[#This Row],[Voucher Type]]&gt;0,IF(TYPE(VLOOKUP(Table1[[#This Row],[Voucher Type]],Table1[[#All],[Voucher Type Master]],1,FALSE))=16,1,0),0))</f>
        <v>0</v>
      </c>
      <c r="V5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4" s="14">
        <f>IF(LEN(Table1[[#This Row],[Cost Centre]])&gt;0,IF(TYPE(VLOOKUP(Table1[[#This Row],[Cost Centre]],$DA:$DA,1,FALSE))=16,1,0),0)</f>
        <v>0</v>
      </c>
      <c r="X534" s="14">
        <f>Table1[[#This Row],[Payments]]-Table1[[#This Row],[Receipts]]</f>
        <v>0</v>
      </c>
      <c r="Y534" s="14"/>
      <c r="Z534" s="14"/>
      <c r="AA534" s="14"/>
      <c r="AB534" s="13"/>
      <c r="AC534" s="39"/>
      <c r="AD534" s="39"/>
      <c r="AE534" s="39"/>
      <c r="AF534" s="39"/>
      <c r="AG534" s="42"/>
      <c r="AH5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4" t="str">
        <f>IF(Table1[[#This Row],[Date]]="","",TEXT(Table1[[#This Row],[Date]],"yyyymmdd"))</f>
        <v/>
      </c>
      <c r="AJ534" t="str">
        <f>Table1[[#This Row],[Date2]]</f>
        <v/>
      </c>
      <c r="AK534" t="str">
        <f>IF(Table1[[#This Row],[Date]]="","",Table1[[#This Row],[Voucher Type]])</f>
        <v/>
      </c>
      <c r="AL534" t="str">
        <f>IF(Table1[[#This Row],[Date]]="","",Table1[[#This Row],[Voucher No]])</f>
        <v/>
      </c>
      <c r="AM534" t="str">
        <f>IF(Table1[[#This Row],[Date]]="","",Table1[[#This Row],[Narration]])</f>
        <v/>
      </c>
      <c r="AN534" t="str">
        <f>IF(Table1[[#This Row],[Date]]="","","tallytools-voucherentry-adhjadhh-"&amp;$AH$1&amp;ROW())</f>
        <v/>
      </c>
      <c r="AO534" t="str">
        <f>IF(Table1[[#This Row],[Date]]="","",$AH$1)</f>
        <v/>
      </c>
      <c r="AP534"/>
      <c r="AQ534" t="str">
        <f>IF(Table1[[#This Row],[Date]]="","","No")</f>
        <v/>
      </c>
      <c r="AR534" t="str">
        <f>IF(Table1[[#This Row],[Date]]="","",IF(Table1[[#This Row],[Net Amt]]&lt;0,"No","Yes"))</f>
        <v/>
      </c>
      <c r="AS534" t="str">
        <f>IF(Table1[[#This Row],[Date]]="","",Table1[[#This Row],[Second Ledger]])</f>
        <v/>
      </c>
      <c r="AT534" t="str">
        <f>IF(Table1[[#This Row],[Date]]="","",IF(Table1[[#This Row],[DP-1]]="Yes",-(Table1[[#This Row],[Payments]]+Table1[[#This Row],[Receipts]]),Table1[[#This Row],[Payments]]+Table1[[#This Row],[Receipts]]))</f>
        <v/>
      </c>
      <c r="AU534"/>
      <c r="AV534" t="str">
        <f>IF(Table1[[#This Row],[Bill Ref No]]="","",Table1[[#This Row],[Bill Ref No]])</f>
        <v/>
      </c>
      <c r="AW534" t="str">
        <f>IF(Table1[[#This Row],[Bill ref name]]="","","New Ref")</f>
        <v/>
      </c>
      <c r="AX534" t="str">
        <f>IF(Table1[[#This Row],[Bill ref name]]="","",Table1[[#This Row],[Amount-1]])</f>
        <v/>
      </c>
      <c r="AY534"/>
      <c r="AZ534"/>
      <c r="BA534" t="str">
        <f>IF(Table1[[#This Row],[Cost Centre]]="","","Primary Cost Category")</f>
        <v/>
      </c>
      <c r="BB534" t="str">
        <f>IF(Table1[[#This Row],[Cost Centre]]="","",Table1[[#This Row],[DP-1]])</f>
        <v/>
      </c>
      <c r="BC534"/>
      <c r="BD534" t="str">
        <f>IF(Table1[[#This Row],[Cost Centre]]="","",Table1[[#This Row],[Cost Centre]])</f>
        <v/>
      </c>
      <c r="BE534" t="str">
        <f>IF(Table1[[#This Row],[Cost Centre]]="","",Table1[[#This Row],[Amount-1]])</f>
        <v/>
      </c>
      <c r="BF534"/>
      <c r="BG534"/>
      <c r="BH534"/>
      <c r="BI534"/>
      <c r="BJ534" t="str">
        <f>IF(Table1[[#This Row],[Date]]="","","No")</f>
        <v/>
      </c>
      <c r="BK534" t="str">
        <f>IF(Table1[[#This Row],[Date]]="","",IF(Table1[[#This Row],[Net Amt]]&lt;0,"Yes","No"))</f>
        <v/>
      </c>
      <c r="BL534" t="str">
        <f>IF(Table1[[#This Row],[Date]]="","",$C$3)</f>
        <v/>
      </c>
      <c r="BM534" t="str">
        <f>IF(Table1[[#This Row],[Date]]="","",-Table1[[#This Row],[Amount-1]])</f>
        <v/>
      </c>
      <c r="BO534" t="str">
        <f>IF(Table1[[#This Row],[Transaction Type]]="","",Table1[[#This Row],[Transaction Type]])</f>
        <v/>
      </c>
      <c r="BP534" t="str">
        <f>IF(Table1[[#This Row],[Instrument No.]]="","",Table1[[#This Row],[Instrument No.]])</f>
        <v/>
      </c>
      <c r="BQ534" t="str">
        <f>IF(Table1[[#This Row],[Instrument No.]]="","",Table1[[#This Row],[Amount-2]])</f>
        <v/>
      </c>
      <c r="BR534" t="str">
        <f>IF(Table1[[#This Row],[Instrument date]]="","",TEXT(Table1[[#This Row],[Instrument date]],"yyyymmdd"))</f>
        <v/>
      </c>
      <c r="BU534" s="48"/>
      <c r="BV534" s="48"/>
    </row>
    <row r="535" spans="1:74">
      <c r="A535" s="16">
        <f t="shared" si="8"/>
        <v>530</v>
      </c>
      <c r="B535" s="17"/>
      <c r="C535" s="57"/>
      <c r="D535" s="61"/>
      <c r="E535" s="61"/>
      <c r="F535" s="57"/>
      <c r="G535" s="18"/>
      <c r="H5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5" s="18"/>
      <c r="J535" s="18"/>
      <c r="K535" s="18"/>
      <c r="L535" s="18"/>
      <c r="M535" s="18"/>
      <c r="N535" s="51"/>
      <c r="O535" s="14">
        <f>IF(Table1[[#This Row],[Date]]="",COUNTA(B536:$B$1005),0)</f>
        <v>0</v>
      </c>
      <c r="P535" s="14">
        <f>IF(COUNTA(Table1[[#This Row],[Payments]:[Receipts]])=0,0,(IF(COUNTA(Table1[[#This Row],[Payments]:[Receipts]])&gt;1,1,0)))</f>
        <v>0</v>
      </c>
      <c r="Q535" s="14">
        <f>IF(Table1[[#This Row],[Date]]="",0,IF(AND(Table1[[#This Row],[Date]]&gt;=$Q$2,Table1[[#This Row],[Date]]&lt;=$Q$3),0,1))</f>
        <v>0</v>
      </c>
      <c r="R535" s="14">
        <f>IF(Table1[[#This Row],[Payments]]="",0,IF(ISNUMBER(Table1[[#This Row],[Payments]]),0,1))</f>
        <v>0</v>
      </c>
      <c r="S535" s="14">
        <f>IF(Table1[[#This Row],[Receipts]]="",0,IF(ISNUMBER(Table1[[#This Row],[Receipts]]),0,1))</f>
        <v>0</v>
      </c>
      <c r="T535" s="14">
        <f>IF(LEN(Table1[[#This Row],[Second Ledger]])&gt;0,IF(TYPE(VLOOKUP(Table1[[#This Row],[Second Ledger]],$CZ:$CZ,1,FALSE))=16,1,0),0)</f>
        <v>0</v>
      </c>
      <c r="U535" s="14">
        <f>IF(Table1[[#This Row],[Date]]="",0,IF(Table1[[#This Row],[Voucher Type]]&gt;0,IF(TYPE(VLOOKUP(Table1[[#This Row],[Voucher Type]],Table1[[#All],[Voucher Type Master]],1,FALSE))=16,1,0),0))</f>
        <v>0</v>
      </c>
      <c r="V5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5" s="14">
        <f>IF(LEN(Table1[[#This Row],[Cost Centre]])&gt;0,IF(TYPE(VLOOKUP(Table1[[#This Row],[Cost Centre]],$DA:$DA,1,FALSE))=16,1,0),0)</f>
        <v>0</v>
      </c>
      <c r="X535" s="14">
        <f>Table1[[#This Row],[Payments]]-Table1[[#This Row],[Receipts]]</f>
        <v>0</v>
      </c>
      <c r="Y535" s="14"/>
      <c r="Z535" s="14"/>
      <c r="AA535" s="14"/>
      <c r="AB535" s="13"/>
      <c r="AC535" s="39"/>
      <c r="AD535" s="39"/>
      <c r="AE535" s="39"/>
      <c r="AF535" s="39"/>
      <c r="AG535" s="42"/>
      <c r="AH5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5" t="str">
        <f>IF(Table1[[#This Row],[Date]]="","",TEXT(Table1[[#This Row],[Date]],"yyyymmdd"))</f>
        <v/>
      </c>
      <c r="AJ535" t="str">
        <f>Table1[[#This Row],[Date2]]</f>
        <v/>
      </c>
      <c r="AK535" t="str">
        <f>IF(Table1[[#This Row],[Date]]="","",Table1[[#This Row],[Voucher Type]])</f>
        <v/>
      </c>
      <c r="AL535" t="str">
        <f>IF(Table1[[#This Row],[Date]]="","",Table1[[#This Row],[Voucher No]])</f>
        <v/>
      </c>
      <c r="AM535" t="str">
        <f>IF(Table1[[#This Row],[Date]]="","",Table1[[#This Row],[Narration]])</f>
        <v/>
      </c>
      <c r="AN535" t="str">
        <f>IF(Table1[[#This Row],[Date]]="","","tallytools-voucherentry-adhjadhh-"&amp;$AH$1&amp;ROW())</f>
        <v/>
      </c>
      <c r="AO535" t="str">
        <f>IF(Table1[[#This Row],[Date]]="","",$AH$1)</f>
        <v/>
      </c>
      <c r="AP535"/>
      <c r="AQ535" t="str">
        <f>IF(Table1[[#This Row],[Date]]="","","No")</f>
        <v/>
      </c>
      <c r="AR535" t="str">
        <f>IF(Table1[[#This Row],[Date]]="","",IF(Table1[[#This Row],[Net Amt]]&lt;0,"No","Yes"))</f>
        <v/>
      </c>
      <c r="AS535" t="str">
        <f>IF(Table1[[#This Row],[Date]]="","",Table1[[#This Row],[Second Ledger]])</f>
        <v/>
      </c>
      <c r="AT535" t="str">
        <f>IF(Table1[[#This Row],[Date]]="","",IF(Table1[[#This Row],[DP-1]]="Yes",-(Table1[[#This Row],[Payments]]+Table1[[#This Row],[Receipts]]),Table1[[#This Row],[Payments]]+Table1[[#This Row],[Receipts]]))</f>
        <v/>
      </c>
      <c r="AU535"/>
      <c r="AV535" t="str">
        <f>IF(Table1[[#This Row],[Bill Ref No]]="","",Table1[[#This Row],[Bill Ref No]])</f>
        <v/>
      </c>
      <c r="AW535" t="str">
        <f>IF(Table1[[#This Row],[Bill ref name]]="","","New Ref")</f>
        <v/>
      </c>
      <c r="AX535" t="str">
        <f>IF(Table1[[#This Row],[Bill ref name]]="","",Table1[[#This Row],[Amount-1]])</f>
        <v/>
      </c>
      <c r="AY535"/>
      <c r="AZ535"/>
      <c r="BA535" t="str">
        <f>IF(Table1[[#This Row],[Cost Centre]]="","","Primary Cost Category")</f>
        <v/>
      </c>
      <c r="BB535" t="str">
        <f>IF(Table1[[#This Row],[Cost Centre]]="","",Table1[[#This Row],[DP-1]])</f>
        <v/>
      </c>
      <c r="BC535"/>
      <c r="BD535" t="str">
        <f>IF(Table1[[#This Row],[Cost Centre]]="","",Table1[[#This Row],[Cost Centre]])</f>
        <v/>
      </c>
      <c r="BE535" t="str">
        <f>IF(Table1[[#This Row],[Cost Centre]]="","",Table1[[#This Row],[Amount-1]])</f>
        <v/>
      </c>
      <c r="BF535"/>
      <c r="BG535"/>
      <c r="BH535"/>
      <c r="BI535"/>
      <c r="BJ535" t="str">
        <f>IF(Table1[[#This Row],[Date]]="","","No")</f>
        <v/>
      </c>
      <c r="BK535" t="str">
        <f>IF(Table1[[#This Row],[Date]]="","",IF(Table1[[#This Row],[Net Amt]]&lt;0,"Yes","No"))</f>
        <v/>
      </c>
      <c r="BL535" t="str">
        <f>IF(Table1[[#This Row],[Date]]="","",$C$3)</f>
        <v/>
      </c>
      <c r="BM535" t="str">
        <f>IF(Table1[[#This Row],[Date]]="","",-Table1[[#This Row],[Amount-1]])</f>
        <v/>
      </c>
      <c r="BO535" t="str">
        <f>IF(Table1[[#This Row],[Transaction Type]]="","",Table1[[#This Row],[Transaction Type]])</f>
        <v/>
      </c>
      <c r="BP535" t="str">
        <f>IF(Table1[[#This Row],[Instrument No.]]="","",Table1[[#This Row],[Instrument No.]])</f>
        <v/>
      </c>
      <c r="BQ535" t="str">
        <f>IF(Table1[[#This Row],[Instrument No.]]="","",Table1[[#This Row],[Amount-2]])</f>
        <v/>
      </c>
      <c r="BR535" t="str">
        <f>IF(Table1[[#This Row],[Instrument date]]="","",TEXT(Table1[[#This Row],[Instrument date]],"yyyymmdd"))</f>
        <v/>
      </c>
      <c r="BU535" s="48"/>
      <c r="BV535" s="48"/>
    </row>
    <row r="536" spans="1:74">
      <c r="A536" s="16">
        <f t="shared" si="8"/>
        <v>531</v>
      </c>
      <c r="B536" s="17"/>
      <c r="C536" s="57"/>
      <c r="D536" s="61"/>
      <c r="E536" s="61"/>
      <c r="F536" s="57"/>
      <c r="G536" s="18"/>
      <c r="H5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6" s="18"/>
      <c r="J536" s="18"/>
      <c r="K536" s="18"/>
      <c r="L536" s="18"/>
      <c r="M536" s="18"/>
      <c r="N536" s="51"/>
      <c r="O536" s="14">
        <f>IF(Table1[[#This Row],[Date]]="",COUNTA(B537:$B$1005),0)</f>
        <v>0</v>
      </c>
      <c r="P536" s="14">
        <f>IF(COUNTA(Table1[[#This Row],[Payments]:[Receipts]])=0,0,(IF(COUNTA(Table1[[#This Row],[Payments]:[Receipts]])&gt;1,1,0)))</f>
        <v>0</v>
      </c>
      <c r="Q536" s="14">
        <f>IF(Table1[[#This Row],[Date]]="",0,IF(AND(Table1[[#This Row],[Date]]&gt;=$Q$2,Table1[[#This Row],[Date]]&lt;=$Q$3),0,1))</f>
        <v>0</v>
      </c>
      <c r="R536" s="14">
        <f>IF(Table1[[#This Row],[Payments]]="",0,IF(ISNUMBER(Table1[[#This Row],[Payments]]),0,1))</f>
        <v>0</v>
      </c>
      <c r="S536" s="14">
        <f>IF(Table1[[#This Row],[Receipts]]="",0,IF(ISNUMBER(Table1[[#This Row],[Receipts]]),0,1))</f>
        <v>0</v>
      </c>
      <c r="T536" s="14">
        <f>IF(LEN(Table1[[#This Row],[Second Ledger]])&gt;0,IF(TYPE(VLOOKUP(Table1[[#This Row],[Second Ledger]],$CZ:$CZ,1,FALSE))=16,1,0),0)</f>
        <v>0</v>
      </c>
      <c r="U536" s="14">
        <f>IF(Table1[[#This Row],[Date]]="",0,IF(Table1[[#This Row],[Voucher Type]]&gt;0,IF(TYPE(VLOOKUP(Table1[[#This Row],[Voucher Type]],Table1[[#All],[Voucher Type Master]],1,FALSE))=16,1,0),0))</f>
        <v>0</v>
      </c>
      <c r="V5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6" s="14">
        <f>IF(LEN(Table1[[#This Row],[Cost Centre]])&gt;0,IF(TYPE(VLOOKUP(Table1[[#This Row],[Cost Centre]],$DA:$DA,1,FALSE))=16,1,0),0)</f>
        <v>0</v>
      </c>
      <c r="X536" s="14">
        <f>Table1[[#This Row],[Payments]]-Table1[[#This Row],[Receipts]]</f>
        <v>0</v>
      </c>
      <c r="Y536" s="14"/>
      <c r="Z536" s="14"/>
      <c r="AA536" s="14"/>
      <c r="AB536" s="13"/>
      <c r="AC536" s="39"/>
      <c r="AD536" s="39"/>
      <c r="AE536" s="39"/>
      <c r="AF536" s="39"/>
      <c r="AG536" s="42"/>
      <c r="AH5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6" t="str">
        <f>IF(Table1[[#This Row],[Date]]="","",TEXT(Table1[[#This Row],[Date]],"yyyymmdd"))</f>
        <v/>
      </c>
      <c r="AJ536" t="str">
        <f>Table1[[#This Row],[Date2]]</f>
        <v/>
      </c>
      <c r="AK536" t="str">
        <f>IF(Table1[[#This Row],[Date]]="","",Table1[[#This Row],[Voucher Type]])</f>
        <v/>
      </c>
      <c r="AL536" t="str">
        <f>IF(Table1[[#This Row],[Date]]="","",Table1[[#This Row],[Voucher No]])</f>
        <v/>
      </c>
      <c r="AM536" t="str">
        <f>IF(Table1[[#This Row],[Date]]="","",Table1[[#This Row],[Narration]])</f>
        <v/>
      </c>
      <c r="AN536" t="str">
        <f>IF(Table1[[#This Row],[Date]]="","","tallytools-voucherentry-adhjadhh-"&amp;$AH$1&amp;ROW())</f>
        <v/>
      </c>
      <c r="AO536" t="str">
        <f>IF(Table1[[#This Row],[Date]]="","",$AH$1)</f>
        <v/>
      </c>
      <c r="AP536"/>
      <c r="AQ536" t="str">
        <f>IF(Table1[[#This Row],[Date]]="","","No")</f>
        <v/>
      </c>
      <c r="AR536" t="str">
        <f>IF(Table1[[#This Row],[Date]]="","",IF(Table1[[#This Row],[Net Amt]]&lt;0,"No","Yes"))</f>
        <v/>
      </c>
      <c r="AS536" t="str">
        <f>IF(Table1[[#This Row],[Date]]="","",Table1[[#This Row],[Second Ledger]])</f>
        <v/>
      </c>
      <c r="AT536" t="str">
        <f>IF(Table1[[#This Row],[Date]]="","",IF(Table1[[#This Row],[DP-1]]="Yes",-(Table1[[#This Row],[Payments]]+Table1[[#This Row],[Receipts]]),Table1[[#This Row],[Payments]]+Table1[[#This Row],[Receipts]]))</f>
        <v/>
      </c>
      <c r="AU536"/>
      <c r="AV536" t="str">
        <f>IF(Table1[[#This Row],[Bill Ref No]]="","",Table1[[#This Row],[Bill Ref No]])</f>
        <v/>
      </c>
      <c r="AW536" t="str">
        <f>IF(Table1[[#This Row],[Bill ref name]]="","","New Ref")</f>
        <v/>
      </c>
      <c r="AX536" t="str">
        <f>IF(Table1[[#This Row],[Bill ref name]]="","",Table1[[#This Row],[Amount-1]])</f>
        <v/>
      </c>
      <c r="AY536"/>
      <c r="AZ536"/>
      <c r="BA536" t="str">
        <f>IF(Table1[[#This Row],[Cost Centre]]="","","Primary Cost Category")</f>
        <v/>
      </c>
      <c r="BB536" t="str">
        <f>IF(Table1[[#This Row],[Cost Centre]]="","",Table1[[#This Row],[DP-1]])</f>
        <v/>
      </c>
      <c r="BC536"/>
      <c r="BD536" t="str">
        <f>IF(Table1[[#This Row],[Cost Centre]]="","",Table1[[#This Row],[Cost Centre]])</f>
        <v/>
      </c>
      <c r="BE536" t="str">
        <f>IF(Table1[[#This Row],[Cost Centre]]="","",Table1[[#This Row],[Amount-1]])</f>
        <v/>
      </c>
      <c r="BF536"/>
      <c r="BG536"/>
      <c r="BH536"/>
      <c r="BI536"/>
      <c r="BJ536" t="str">
        <f>IF(Table1[[#This Row],[Date]]="","","No")</f>
        <v/>
      </c>
      <c r="BK536" t="str">
        <f>IF(Table1[[#This Row],[Date]]="","",IF(Table1[[#This Row],[Net Amt]]&lt;0,"Yes","No"))</f>
        <v/>
      </c>
      <c r="BL536" t="str">
        <f>IF(Table1[[#This Row],[Date]]="","",$C$3)</f>
        <v/>
      </c>
      <c r="BM536" t="str">
        <f>IF(Table1[[#This Row],[Date]]="","",-Table1[[#This Row],[Amount-1]])</f>
        <v/>
      </c>
      <c r="BO536" t="str">
        <f>IF(Table1[[#This Row],[Transaction Type]]="","",Table1[[#This Row],[Transaction Type]])</f>
        <v/>
      </c>
      <c r="BP536" t="str">
        <f>IF(Table1[[#This Row],[Instrument No.]]="","",Table1[[#This Row],[Instrument No.]])</f>
        <v/>
      </c>
      <c r="BQ536" t="str">
        <f>IF(Table1[[#This Row],[Instrument No.]]="","",Table1[[#This Row],[Amount-2]])</f>
        <v/>
      </c>
      <c r="BR536" t="str">
        <f>IF(Table1[[#This Row],[Instrument date]]="","",TEXT(Table1[[#This Row],[Instrument date]],"yyyymmdd"))</f>
        <v/>
      </c>
      <c r="BU536" s="48"/>
      <c r="BV536" s="48"/>
    </row>
    <row r="537" spans="1:74">
      <c r="A537" s="16">
        <f t="shared" si="8"/>
        <v>532</v>
      </c>
      <c r="B537" s="17"/>
      <c r="C537" s="57"/>
      <c r="D537" s="61"/>
      <c r="E537" s="61"/>
      <c r="F537" s="57"/>
      <c r="G537" s="18"/>
      <c r="H5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7" s="18"/>
      <c r="J537" s="18"/>
      <c r="K537" s="18"/>
      <c r="L537" s="18"/>
      <c r="M537" s="18"/>
      <c r="N537" s="51"/>
      <c r="O537" s="14">
        <f>IF(Table1[[#This Row],[Date]]="",COUNTA(B538:$B$1005),0)</f>
        <v>0</v>
      </c>
      <c r="P537" s="14">
        <f>IF(COUNTA(Table1[[#This Row],[Payments]:[Receipts]])=0,0,(IF(COUNTA(Table1[[#This Row],[Payments]:[Receipts]])&gt;1,1,0)))</f>
        <v>0</v>
      </c>
      <c r="Q537" s="14">
        <f>IF(Table1[[#This Row],[Date]]="",0,IF(AND(Table1[[#This Row],[Date]]&gt;=$Q$2,Table1[[#This Row],[Date]]&lt;=$Q$3),0,1))</f>
        <v>0</v>
      </c>
      <c r="R537" s="14">
        <f>IF(Table1[[#This Row],[Payments]]="",0,IF(ISNUMBER(Table1[[#This Row],[Payments]]),0,1))</f>
        <v>0</v>
      </c>
      <c r="S537" s="14">
        <f>IF(Table1[[#This Row],[Receipts]]="",0,IF(ISNUMBER(Table1[[#This Row],[Receipts]]),0,1))</f>
        <v>0</v>
      </c>
      <c r="T537" s="14">
        <f>IF(LEN(Table1[[#This Row],[Second Ledger]])&gt;0,IF(TYPE(VLOOKUP(Table1[[#This Row],[Second Ledger]],$CZ:$CZ,1,FALSE))=16,1,0),0)</f>
        <v>0</v>
      </c>
      <c r="U537" s="14">
        <f>IF(Table1[[#This Row],[Date]]="",0,IF(Table1[[#This Row],[Voucher Type]]&gt;0,IF(TYPE(VLOOKUP(Table1[[#This Row],[Voucher Type]],Table1[[#All],[Voucher Type Master]],1,FALSE))=16,1,0),0))</f>
        <v>0</v>
      </c>
      <c r="V5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7" s="14">
        <f>IF(LEN(Table1[[#This Row],[Cost Centre]])&gt;0,IF(TYPE(VLOOKUP(Table1[[#This Row],[Cost Centre]],$DA:$DA,1,FALSE))=16,1,0),0)</f>
        <v>0</v>
      </c>
      <c r="X537" s="14">
        <f>Table1[[#This Row],[Payments]]-Table1[[#This Row],[Receipts]]</f>
        <v>0</v>
      </c>
      <c r="Y537" s="14"/>
      <c r="Z537" s="14"/>
      <c r="AA537" s="14"/>
      <c r="AB537" s="13"/>
      <c r="AC537" s="39"/>
      <c r="AD537" s="39"/>
      <c r="AE537" s="39"/>
      <c r="AF537" s="39"/>
      <c r="AG537" s="42"/>
      <c r="AH5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7" t="str">
        <f>IF(Table1[[#This Row],[Date]]="","",TEXT(Table1[[#This Row],[Date]],"yyyymmdd"))</f>
        <v/>
      </c>
      <c r="AJ537" t="str">
        <f>Table1[[#This Row],[Date2]]</f>
        <v/>
      </c>
      <c r="AK537" t="str">
        <f>IF(Table1[[#This Row],[Date]]="","",Table1[[#This Row],[Voucher Type]])</f>
        <v/>
      </c>
      <c r="AL537" t="str">
        <f>IF(Table1[[#This Row],[Date]]="","",Table1[[#This Row],[Voucher No]])</f>
        <v/>
      </c>
      <c r="AM537" t="str">
        <f>IF(Table1[[#This Row],[Date]]="","",Table1[[#This Row],[Narration]])</f>
        <v/>
      </c>
      <c r="AN537" t="str">
        <f>IF(Table1[[#This Row],[Date]]="","","tallytools-voucherentry-adhjadhh-"&amp;$AH$1&amp;ROW())</f>
        <v/>
      </c>
      <c r="AO537" t="str">
        <f>IF(Table1[[#This Row],[Date]]="","",$AH$1)</f>
        <v/>
      </c>
      <c r="AP537"/>
      <c r="AQ537" t="str">
        <f>IF(Table1[[#This Row],[Date]]="","","No")</f>
        <v/>
      </c>
      <c r="AR537" t="str">
        <f>IF(Table1[[#This Row],[Date]]="","",IF(Table1[[#This Row],[Net Amt]]&lt;0,"No","Yes"))</f>
        <v/>
      </c>
      <c r="AS537" t="str">
        <f>IF(Table1[[#This Row],[Date]]="","",Table1[[#This Row],[Second Ledger]])</f>
        <v/>
      </c>
      <c r="AT537" t="str">
        <f>IF(Table1[[#This Row],[Date]]="","",IF(Table1[[#This Row],[DP-1]]="Yes",-(Table1[[#This Row],[Payments]]+Table1[[#This Row],[Receipts]]),Table1[[#This Row],[Payments]]+Table1[[#This Row],[Receipts]]))</f>
        <v/>
      </c>
      <c r="AU537"/>
      <c r="AV537" t="str">
        <f>IF(Table1[[#This Row],[Bill Ref No]]="","",Table1[[#This Row],[Bill Ref No]])</f>
        <v/>
      </c>
      <c r="AW537" t="str">
        <f>IF(Table1[[#This Row],[Bill ref name]]="","","New Ref")</f>
        <v/>
      </c>
      <c r="AX537" t="str">
        <f>IF(Table1[[#This Row],[Bill ref name]]="","",Table1[[#This Row],[Amount-1]])</f>
        <v/>
      </c>
      <c r="AY537"/>
      <c r="AZ537"/>
      <c r="BA537" t="str">
        <f>IF(Table1[[#This Row],[Cost Centre]]="","","Primary Cost Category")</f>
        <v/>
      </c>
      <c r="BB537" t="str">
        <f>IF(Table1[[#This Row],[Cost Centre]]="","",Table1[[#This Row],[DP-1]])</f>
        <v/>
      </c>
      <c r="BC537"/>
      <c r="BD537" t="str">
        <f>IF(Table1[[#This Row],[Cost Centre]]="","",Table1[[#This Row],[Cost Centre]])</f>
        <v/>
      </c>
      <c r="BE537" t="str">
        <f>IF(Table1[[#This Row],[Cost Centre]]="","",Table1[[#This Row],[Amount-1]])</f>
        <v/>
      </c>
      <c r="BF537"/>
      <c r="BG537"/>
      <c r="BH537"/>
      <c r="BI537"/>
      <c r="BJ537" t="str">
        <f>IF(Table1[[#This Row],[Date]]="","","No")</f>
        <v/>
      </c>
      <c r="BK537" t="str">
        <f>IF(Table1[[#This Row],[Date]]="","",IF(Table1[[#This Row],[Net Amt]]&lt;0,"Yes","No"))</f>
        <v/>
      </c>
      <c r="BL537" t="str">
        <f>IF(Table1[[#This Row],[Date]]="","",$C$3)</f>
        <v/>
      </c>
      <c r="BM537" t="str">
        <f>IF(Table1[[#This Row],[Date]]="","",-Table1[[#This Row],[Amount-1]])</f>
        <v/>
      </c>
      <c r="BO537" t="str">
        <f>IF(Table1[[#This Row],[Transaction Type]]="","",Table1[[#This Row],[Transaction Type]])</f>
        <v/>
      </c>
      <c r="BP537" t="str">
        <f>IF(Table1[[#This Row],[Instrument No.]]="","",Table1[[#This Row],[Instrument No.]])</f>
        <v/>
      </c>
      <c r="BQ537" t="str">
        <f>IF(Table1[[#This Row],[Instrument No.]]="","",Table1[[#This Row],[Amount-2]])</f>
        <v/>
      </c>
      <c r="BR537" t="str">
        <f>IF(Table1[[#This Row],[Instrument date]]="","",TEXT(Table1[[#This Row],[Instrument date]],"yyyymmdd"))</f>
        <v/>
      </c>
      <c r="BU537" s="48"/>
      <c r="BV537" s="48"/>
    </row>
    <row r="538" spans="1:74">
      <c r="A538" s="16">
        <f t="shared" si="8"/>
        <v>533</v>
      </c>
      <c r="B538" s="17"/>
      <c r="C538" s="57"/>
      <c r="D538" s="61"/>
      <c r="E538" s="61"/>
      <c r="F538" s="57"/>
      <c r="G538" s="18"/>
      <c r="H5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8" s="18"/>
      <c r="J538" s="18"/>
      <c r="K538" s="18"/>
      <c r="L538" s="18"/>
      <c r="M538" s="18"/>
      <c r="N538" s="51"/>
      <c r="O538" s="14">
        <f>IF(Table1[[#This Row],[Date]]="",COUNTA(B539:$B$1005),0)</f>
        <v>0</v>
      </c>
      <c r="P538" s="14">
        <f>IF(COUNTA(Table1[[#This Row],[Payments]:[Receipts]])=0,0,(IF(COUNTA(Table1[[#This Row],[Payments]:[Receipts]])&gt;1,1,0)))</f>
        <v>0</v>
      </c>
      <c r="Q538" s="14">
        <f>IF(Table1[[#This Row],[Date]]="",0,IF(AND(Table1[[#This Row],[Date]]&gt;=$Q$2,Table1[[#This Row],[Date]]&lt;=$Q$3),0,1))</f>
        <v>0</v>
      </c>
      <c r="R538" s="14">
        <f>IF(Table1[[#This Row],[Payments]]="",0,IF(ISNUMBER(Table1[[#This Row],[Payments]]),0,1))</f>
        <v>0</v>
      </c>
      <c r="S538" s="14">
        <f>IF(Table1[[#This Row],[Receipts]]="",0,IF(ISNUMBER(Table1[[#This Row],[Receipts]]),0,1))</f>
        <v>0</v>
      </c>
      <c r="T538" s="14">
        <f>IF(LEN(Table1[[#This Row],[Second Ledger]])&gt;0,IF(TYPE(VLOOKUP(Table1[[#This Row],[Second Ledger]],$CZ:$CZ,1,FALSE))=16,1,0),0)</f>
        <v>0</v>
      </c>
      <c r="U538" s="14">
        <f>IF(Table1[[#This Row],[Date]]="",0,IF(Table1[[#This Row],[Voucher Type]]&gt;0,IF(TYPE(VLOOKUP(Table1[[#This Row],[Voucher Type]],Table1[[#All],[Voucher Type Master]],1,FALSE))=16,1,0),0))</f>
        <v>0</v>
      </c>
      <c r="V5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8" s="14">
        <f>IF(LEN(Table1[[#This Row],[Cost Centre]])&gt;0,IF(TYPE(VLOOKUP(Table1[[#This Row],[Cost Centre]],$DA:$DA,1,FALSE))=16,1,0),0)</f>
        <v>0</v>
      </c>
      <c r="X538" s="14">
        <f>Table1[[#This Row],[Payments]]-Table1[[#This Row],[Receipts]]</f>
        <v>0</v>
      </c>
      <c r="Y538" s="14"/>
      <c r="Z538" s="14"/>
      <c r="AA538" s="14"/>
      <c r="AB538" s="13"/>
      <c r="AC538" s="39"/>
      <c r="AD538" s="39"/>
      <c r="AE538" s="39"/>
      <c r="AF538" s="39"/>
      <c r="AG538" s="42"/>
      <c r="AH5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8" t="str">
        <f>IF(Table1[[#This Row],[Date]]="","",TEXT(Table1[[#This Row],[Date]],"yyyymmdd"))</f>
        <v/>
      </c>
      <c r="AJ538" t="str">
        <f>Table1[[#This Row],[Date2]]</f>
        <v/>
      </c>
      <c r="AK538" t="str">
        <f>IF(Table1[[#This Row],[Date]]="","",Table1[[#This Row],[Voucher Type]])</f>
        <v/>
      </c>
      <c r="AL538" t="str">
        <f>IF(Table1[[#This Row],[Date]]="","",Table1[[#This Row],[Voucher No]])</f>
        <v/>
      </c>
      <c r="AM538" t="str">
        <f>IF(Table1[[#This Row],[Date]]="","",Table1[[#This Row],[Narration]])</f>
        <v/>
      </c>
      <c r="AN538" t="str">
        <f>IF(Table1[[#This Row],[Date]]="","","tallytools-voucherentry-adhjadhh-"&amp;$AH$1&amp;ROW())</f>
        <v/>
      </c>
      <c r="AO538" t="str">
        <f>IF(Table1[[#This Row],[Date]]="","",$AH$1)</f>
        <v/>
      </c>
      <c r="AP538"/>
      <c r="AQ538" t="str">
        <f>IF(Table1[[#This Row],[Date]]="","","No")</f>
        <v/>
      </c>
      <c r="AR538" t="str">
        <f>IF(Table1[[#This Row],[Date]]="","",IF(Table1[[#This Row],[Net Amt]]&lt;0,"No","Yes"))</f>
        <v/>
      </c>
      <c r="AS538" t="str">
        <f>IF(Table1[[#This Row],[Date]]="","",Table1[[#This Row],[Second Ledger]])</f>
        <v/>
      </c>
      <c r="AT538" t="str">
        <f>IF(Table1[[#This Row],[Date]]="","",IF(Table1[[#This Row],[DP-1]]="Yes",-(Table1[[#This Row],[Payments]]+Table1[[#This Row],[Receipts]]),Table1[[#This Row],[Payments]]+Table1[[#This Row],[Receipts]]))</f>
        <v/>
      </c>
      <c r="AU538"/>
      <c r="AV538" t="str">
        <f>IF(Table1[[#This Row],[Bill Ref No]]="","",Table1[[#This Row],[Bill Ref No]])</f>
        <v/>
      </c>
      <c r="AW538" t="str">
        <f>IF(Table1[[#This Row],[Bill ref name]]="","","New Ref")</f>
        <v/>
      </c>
      <c r="AX538" t="str">
        <f>IF(Table1[[#This Row],[Bill ref name]]="","",Table1[[#This Row],[Amount-1]])</f>
        <v/>
      </c>
      <c r="AY538"/>
      <c r="AZ538"/>
      <c r="BA538" t="str">
        <f>IF(Table1[[#This Row],[Cost Centre]]="","","Primary Cost Category")</f>
        <v/>
      </c>
      <c r="BB538" t="str">
        <f>IF(Table1[[#This Row],[Cost Centre]]="","",Table1[[#This Row],[DP-1]])</f>
        <v/>
      </c>
      <c r="BC538"/>
      <c r="BD538" t="str">
        <f>IF(Table1[[#This Row],[Cost Centre]]="","",Table1[[#This Row],[Cost Centre]])</f>
        <v/>
      </c>
      <c r="BE538" t="str">
        <f>IF(Table1[[#This Row],[Cost Centre]]="","",Table1[[#This Row],[Amount-1]])</f>
        <v/>
      </c>
      <c r="BF538"/>
      <c r="BG538"/>
      <c r="BH538"/>
      <c r="BI538"/>
      <c r="BJ538" t="str">
        <f>IF(Table1[[#This Row],[Date]]="","","No")</f>
        <v/>
      </c>
      <c r="BK538" t="str">
        <f>IF(Table1[[#This Row],[Date]]="","",IF(Table1[[#This Row],[Net Amt]]&lt;0,"Yes","No"))</f>
        <v/>
      </c>
      <c r="BL538" t="str">
        <f>IF(Table1[[#This Row],[Date]]="","",$C$3)</f>
        <v/>
      </c>
      <c r="BM538" t="str">
        <f>IF(Table1[[#This Row],[Date]]="","",-Table1[[#This Row],[Amount-1]])</f>
        <v/>
      </c>
      <c r="BO538" t="str">
        <f>IF(Table1[[#This Row],[Transaction Type]]="","",Table1[[#This Row],[Transaction Type]])</f>
        <v/>
      </c>
      <c r="BP538" t="str">
        <f>IF(Table1[[#This Row],[Instrument No.]]="","",Table1[[#This Row],[Instrument No.]])</f>
        <v/>
      </c>
      <c r="BQ538" t="str">
        <f>IF(Table1[[#This Row],[Instrument No.]]="","",Table1[[#This Row],[Amount-2]])</f>
        <v/>
      </c>
      <c r="BR538" t="str">
        <f>IF(Table1[[#This Row],[Instrument date]]="","",TEXT(Table1[[#This Row],[Instrument date]],"yyyymmdd"))</f>
        <v/>
      </c>
      <c r="BU538" s="48"/>
      <c r="BV538" s="48"/>
    </row>
    <row r="539" spans="1:74">
      <c r="A539" s="16">
        <f t="shared" si="8"/>
        <v>534</v>
      </c>
      <c r="B539" s="17"/>
      <c r="C539" s="57"/>
      <c r="D539" s="61"/>
      <c r="E539" s="61"/>
      <c r="F539" s="57"/>
      <c r="G539" s="18"/>
      <c r="H5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39" s="18"/>
      <c r="J539" s="18"/>
      <c r="K539" s="18"/>
      <c r="L539" s="18"/>
      <c r="M539" s="18"/>
      <c r="N539" s="51"/>
      <c r="O539" s="14">
        <f>IF(Table1[[#This Row],[Date]]="",COUNTA(B540:$B$1005),0)</f>
        <v>0</v>
      </c>
      <c r="P539" s="14">
        <f>IF(COUNTA(Table1[[#This Row],[Payments]:[Receipts]])=0,0,(IF(COUNTA(Table1[[#This Row],[Payments]:[Receipts]])&gt;1,1,0)))</f>
        <v>0</v>
      </c>
      <c r="Q539" s="14">
        <f>IF(Table1[[#This Row],[Date]]="",0,IF(AND(Table1[[#This Row],[Date]]&gt;=$Q$2,Table1[[#This Row],[Date]]&lt;=$Q$3),0,1))</f>
        <v>0</v>
      </c>
      <c r="R539" s="14">
        <f>IF(Table1[[#This Row],[Payments]]="",0,IF(ISNUMBER(Table1[[#This Row],[Payments]]),0,1))</f>
        <v>0</v>
      </c>
      <c r="S539" s="14">
        <f>IF(Table1[[#This Row],[Receipts]]="",0,IF(ISNUMBER(Table1[[#This Row],[Receipts]]),0,1))</f>
        <v>0</v>
      </c>
      <c r="T539" s="14">
        <f>IF(LEN(Table1[[#This Row],[Second Ledger]])&gt;0,IF(TYPE(VLOOKUP(Table1[[#This Row],[Second Ledger]],$CZ:$CZ,1,FALSE))=16,1,0),0)</f>
        <v>0</v>
      </c>
      <c r="U539" s="14">
        <f>IF(Table1[[#This Row],[Date]]="",0,IF(Table1[[#This Row],[Voucher Type]]&gt;0,IF(TYPE(VLOOKUP(Table1[[#This Row],[Voucher Type]],Table1[[#All],[Voucher Type Master]],1,FALSE))=16,1,0),0))</f>
        <v>0</v>
      </c>
      <c r="V5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39" s="14">
        <f>IF(LEN(Table1[[#This Row],[Cost Centre]])&gt;0,IF(TYPE(VLOOKUP(Table1[[#This Row],[Cost Centre]],$DA:$DA,1,FALSE))=16,1,0),0)</f>
        <v>0</v>
      </c>
      <c r="X539" s="14">
        <f>Table1[[#This Row],[Payments]]-Table1[[#This Row],[Receipts]]</f>
        <v>0</v>
      </c>
      <c r="Y539" s="14"/>
      <c r="Z539" s="14"/>
      <c r="AA539" s="14"/>
      <c r="AB539" s="13"/>
      <c r="AC539" s="39"/>
      <c r="AD539" s="39"/>
      <c r="AE539" s="39"/>
      <c r="AF539" s="39"/>
      <c r="AG539" s="42"/>
      <c r="AH5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39" t="str">
        <f>IF(Table1[[#This Row],[Date]]="","",TEXT(Table1[[#This Row],[Date]],"yyyymmdd"))</f>
        <v/>
      </c>
      <c r="AJ539" t="str">
        <f>Table1[[#This Row],[Date2]]</f>
        <v/>
      </c>
      <c r="AK539" t="str">
        <f>IF(Table1[[#This Row],[Date]]="","",Table1[[#This Row],[Voucher Type]])</f>
        <v/>
      </c>
      <c r="AL539" t="str">
        <f>IF(Table1[[#This Row],[Date]]="","",Table1[[#This Row],[Voucher No]])</f>
        <v/>
      </c>
      <c r="AM539" t="str">
        <f>IF(Table1[[#This Row],[Date]]="","",Table1[[#This Row],[Narration]])</f>
        <v/>
      </c>
      <c r="AN539" t="str">
        <f>IF(Table1[[#This Row],[Date]]="","","tallytools-voucherentry-adhjadhh-"&amp;$AH$1&amp;ROW())</f>
        <v/>
      </c>
      <c r="AO539" t="str">
        <f>IF(Table1[[#This Row],[Date]]="","",$AH$1)</f>
        <v/>
      </c>
      <c r="AP539"/>
      <c r="AQ539" t="str">
        <f>IF(Table1[[#This Row],[Date]]="","","No")</f>
        <v/>
      </c>
      <c r="AR539" t="str">
        <f>IF(Table1[[#This Row],[Date]]="","",IF(Table1[[#This Row],[Net Amt]]&lt;0,"No","Yes"))</f>
        <v/>
      </c>
      <c r="AS539" t="str">
        <f>IF(Table1[[#This Row],[Date]]="","",Table1[[#This Row],[Second Ledger]])</f>
        <v/>
      </c>
      <c r="AT539" t="str">
        <f>IF(Table1[[#This Row],[Date]]="","",IF(Table1[[#This Row],[DP-1]]="Yes",-(Table1[[#This Row],[Payments]]+Table1[[#This Row],[Receipts]]),Table1[[#This Row],[Payments]]+Table1[[#This Row],[Receipts]]))</f>
        <v/>
      </c>
      <c r="AU539"/>
      <c r="AV539" t="str">
        <f>IF(Table1[[#This Row],[Bill Ref No]]="","",Table1[[#This Row],[Bill Ref No]])</f>
        <v/>
      </c>
      <c r="AW539" t="str">
        <f>IF(Table1[[#This Row],[Bill ref name]]="","","New Ref")</f>
        <v/>
      </c>
      <c r="AX539" t="str">
        <f>IF(Table1[[#This Row],[Bill ref name]]="","",Table1[[#This Row],[Amount-1]])</f>
        <v/>
      </c>
      <c r="AY539"/>
      <c r="AZ539"/>
      <c r="BA539" t="str">
        <f>IF(Table1[[#This Row],[Cost Centre]]="","","Primary Cost Category")</f>
        <v/>
      </c>
      <c r="BB539" t="str">
        <f>IF(Table1[[#This Row],[Cost Centre]]="","",Table1[[#This Row],[DP-1]])</f>
        <v/>
      </c>
      <c r="BC539"/>
      <c r="BD539" t="str">
        <f>IF(Table1[[#This Row],[Cost Centre]]="","",Table1[[#This Row],[Cost Centre]])</f>
        <v/>
      </c>
      <c r="BE539" t="str">
        <f>IF(Table1[[#This Row],[Cost Centre]]="","",Table1[[#This Row],[Amount-1]])</f>
        <v/>
      </c>
      <c r="BF539"/>
      <c r="BG539"/>
      <c r="BH539"/>
      <c r="BI539"/>
      <c r="BJ539" t="str">
        <f>IF(Table1[[#This Row],[Date]]="","","No")</f>
        <v/>
      </c>
      <c r="BK539" t="str">
        <f>IF(Table1[[#This Row],[Date]]="","",IF(Table1[[#This Row],[Net Amt]]&lt;0,"Yes","No"))</f>
        <v/>
      </c>
      <c r="BL539" t="str">
        <f>IF(Table1[[#This Row],[Date]]="","",$C$3)</f>
        <v/>
      </c>
      <c r="BM539" t="str">
        <f>IF(Table1[[#This Row],[Date]]="","",-Table1[[#This Row],[Amount-1]])</f>
        <v/>
      </c>
      <c r="BO539" t="str">
        <f>IF(Table1[[#This Row],[Transaction Type]]="","",Table1[[#This Row],[Transaction Type]])</f>
        <v/>
      </c>
      <c r="BP539" t="str">
        <f>IF(Table1[[#This Row],[Instrument No.]]="","",Table1[[#This Row],[Instrument No.]])</f>
        <v/>
      </c>
      <c r="BQ539" t="str">
        <f>IF(Table1[[#This Row],[Instrument No.]]="","",Table1[[#This Row],[Amount-2]])</f>
        <v/>
      </c>
      <c r="BR539" t="str">
        <f>IF(Table1[[#This Row],[Instrument date]]="","",TEXT(Table1[[#This Row],[Instrument date]],"yyyymmdd"))</f>
        <v/>
      </c>
      <c r="BU539" s="48"/>
      <c r="BV539" s="48"/>
    </row>
    <row r="540" spans="1:74">
      <c r="A540" s="16">
        <f t="shared" si="8"/>
        <v>535</v>
      </c>
      <c r="B540" s="17"/>
      <c r="C540" s="57"/>
      <c r="D540" s="61"/>
      <c r="E540" s="61"/>
      <c r="F540" s="57"/>
      <c r="G540" s="18"/>
      <c r="H5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0" s="18"/>
      <c r="J540" s="18"/>
      <c r="K540" s="18"/>
      <c r="L540" s="18"/>
      <c r="M540" s="18"/>
      <c r="N540" s="51"/>
      <c r="O540" s="14">
        <f>IF(Table1[[#This Row],[Date]]="",COUNTA(B541:$B$1005),0)</f>
        <v>0</v>
      </c>
      <c r="P540" s="14">
        <f>IF(COUNTA(Table1[[#This Row],[Payments]:[Receipts]])=0,0,(IF(COUNTA(Table1[[#This Row],[Payments]:[Receipts]])&gt;1,1,0)))</f>
        <v>0</v>
      </c>
      <c r="Q540" s="14">
        <f>IF(Table1[[#This Row],[Date]]="",0,IF(AND(Table1[[#This Row],[Date]]&gt;=$Q$2,Table1[[#This Row],[Date]]&lt;=$Q$3),0,1))</f>
        <v>0</v>
      </c>
      <c r="R540" s="14">
        <f>IF(Table1[[#This Row],[Payments]]="",0,IF(ISNUMBER(Table1[[#This Row],[Payments]]),0,1))</f>
        <v>0</v>
      </c>
      <c r="S540" s="14">
        <f>IF(Table1[[#This Row],[Receipts]]="",0,IF(ISNUMBER(Table1[[#This Row],[Receipts]]),0,1))</f>
        <v>0</v>
      </c>
      <c r="T540" s="14">
        <f>IF(LEN(Table1[[#This Row],[Second Ledger]])&gt;0,IF(TYPE(VLOOKUP(Table1[[#This Row],[Second Ledger]],$CZ:$CZ,1,FALSE))=16,1,0),0)</f>
        <v>0</v>
      </c>
      <c r="U540" s="14">
        <f>IF(Table1[[#This Row],[Date]]="",0,IF(Table1[[#This Row],[Voucher Type]]&gt;0,IF(TYPE(VLOOKUP(Table1[[#This Row],[Voucher Type]],Table1[[#All],[Voucher Type Master]],1,FALSE))=16,1,0),0))</f>
        <v>0</v>
      </c>
      <c r="V5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0" s="14">
        <f>IF(LEN(Table1[[#This Row],[Cost Centre]])&gt;0,IF(TYPE(VLOOKUP(Table1[[#This Row],[Cost Centre]],$DA:$DA,1,FALSE))=16,1,0),0)</f>
        <v>0</v>
      </c>
      <c r="X540" s="14">
        <f>Table1[[#This Row],[Payments]]-Table1[[#This Row],[Receipts]]</f>
        <v>0</v>
      </c>
      <c r="Y540" s="14"/>
      <c r="Z540" s="14"/>
      <c r="AA540" s="14"/>
      <c r="AB540" s="13"/>
      <c r="AC540" s="39"/>
      <c r="AD540" s="39"/>
      <c r="AE540" s="39"/>
      <c r="AF540" s="39"/>
      <c r="AG540" s="42"/>
      <c r="AH5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0" t="str">
        <f>IF(Table1[[#This Row],[Date]]="","",TEXT(Table1[[#This Row],[Date]],"yyyymmdd"))</f>
        <v/>
      </c>
      <c r="AJ540" t="str">
        <f>Table1[[#This Row],[Date2]]</f>
        <v/>
      </c>
      <c r="AK540" t="str">
        <f>IF(Table1[[#This Row],[Date]]="","",Table1[[#This Row],[Voucher Type]])</f>
        <v/>
      </c>
      <c r="AL540" t="str">
        <f>IF(Table1[[#This Row],[Date]]="","",Table1[[#This Row],[Voucher No]])</f>
        <v/>
      </c>
      <c r="AM540" t="str">
        <f>IF(Table1[[#This Row],[Date]]="","",Table1[[#This Row],[Narration]])</f>
        <v/>
      </c>
      <c r="AN540" t="str">
        <f>IF(Table1[[#This Row],[Date]]="","","tallytools-voucherentry-adhjadhh-"&amp;$AH$1&amp;ROW())</f>
        <v/>
      </c>
      <c r="AO540" t="str">
        <f>IF(Table1[[#This Row],[Date]]="","",$AH$1)</f>
        <v/>
      </c>
      <c r="AP540"/>
      <c r="AQ540" t="str">
        <f>IF(Table1[[#This Row],[Date]]="","","No")</f>
        <v/>
      </c>
      <c r="AR540" t="str">
        <f>IF(Table1[[#This Row],[Date]]="","",IF(Table1[[#This Row],[Net Amt]]&lt;0,"No","Yes"))</f>
        <v/>
      </c>
      <c r="AS540" t="str">
        <f>IF(Table1[[#This Row],[Date]]="","",Table1[[#This Row],[Second Ledger]])</f>
        <v/>
      </c>
      <c r="AT540" t="str">
        <f>IF(Table1[[#This Row],[Date]]="","",IF(Table1[[#This Row],[DP-1]]="Yes",-(Table1[[#This Row],[Payments]]+Table1[[#This Row],[Receipts]]),Table1[[#This Row],[Payments]]+Table1[[#This Row],[Receipts]]))</f>
        <v/>
      </c>
      <c r="AU540"/>
      <c r="AV540" t="str">
        <f>IF(Table1[[#This Row],[Bill Ref No]]="","",Table1[[#This Row],[Bill Ref No]])</f>
        <v/>
      </c>
      <c r="AW540" t="str">
        <f>IF(Table1[[#This Row],[Bill ref name]]="","","New Ref")</f>
        <v/>
      </c>
      <c r="AX540" t="str">
        <f>IF(Table1[[#This Row],[Bill ref name]]="","",Table1[[#This Row],[Amount-1]])</f>
        <v/>
      </c>
      <c r="AY540"/>
      <c r="AZ540"/>
      <c r="BA540" t="str">
        <f>IF(Table1[[#This Row],[Cost Centre]]="","","Primary Cost Category")</f>
        <v/>
      </c>
      <c r="BB540" t="str">
        <f>IF(Table1[[#This Row],[Cost Centre]]="","",Table1[[#This Row],[DP-1]])</f>
        <v/>
      </c>
      <c r="BC540"/>
      <c r="BD540" t="str">
        <f>IF(Table1[[#This Row],[Cost Centre]]="","",Table1[[#This Row],[Cost Centre]])</f>
        <v/>
      </c>
      <c r="BE540" t="str">
        <f>IF(Table1[[#This Row],[Cost Centre]]="","",Table1[[#This Row],[Amount-1]])</f>
        <v/>
      </c>
      <c r="BF540"/>
      <c r="BG540"/>
      <c r="BH540"/>
      <c r="BI540"/>
      <c r="BJ540" t="str">
        <f>IF(Table1[[#This Row],[Date]]="","","No")</f>
        <v/>
      </c>
      <c r="BK540" t="str">
        <f>IF(Table1[[#This Row],[Date]]="","",IF(Table1[[#This Row],[Net Amt]]&lt;0,"Yes","No"))</f>
        <v/>
      </c>
      <c r="BL540" t="str">
        <f>IF(Table1[[#This Row],[Date]]="","",$C$3)</f>
        <v/>
      </c>
      <c r="BM540" t="str">
        <f>IF(Table1[[#This Row],[Date]]="","",-Table1[[#This Row],[Amount-1]])</f>
        <v/>
      </c>
      <c r="BO540" t="str">
        <f>IF(Table1[[#This Row],[Transaction Type]]="","",Table1[[#This Row],[Transaction Type]])</f>
        <v/>
      </c>
      <c r="BP540" t="str">
        <f>IF(Table1[[#This Row],[Instrument No.]]="","",Table1[[#This Row],[Instrument No.]])</f>
        <v/>
      </c>
      <c r="BQ540" t="str">
        <f>IF(Table1[[#This Row],[Instrument No.]]="","",Table1[[#This Row],[Amount-2]])</f>
        <v/>
      </c>
      <c r="BR540" t="str">
        <f>IF(Table1[[#This Row],[Instrument date]]="","",TEXT(Table1[[#This Row],[Instrument date]],"yyyymmdd"))</f>
        <v/>
      </c>
      <c r="BU540" s="48"/>
      <c r="BV540" s="48"/>
    </row>
    <row r="541" spans="1:74">
      <c r="A541" s="16">
        <f t="shared" si="8"/>
        <v>536</v>
      </c>
      <c r="B541" s="17"/>
      <c r="C541" s="57"/>
      <c r="D541" s="61"/>
      <c r="E541" s="61"/>
      <c r="F541" s="57"/>
      <c r="G541" s="18"/>
      <c r="H5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1" s="18"/>
      <c r="J541" s="18"/>
      <c r="K541" s="18"/>
      <c r="L541" s="18"/>
      <c r="M541" s="18"/>
      <c r="N541" s="51"/>
      <c r="O541" s="14">
        <f>IF(Table1[[#This Row],[Date]]="",COUNTA(B542:$B$1005),0)</f>
        <v>0</v>
      </c>
      <c r="P541" s="14">
        <f>IF(COUNTA(Table1[[#This Row],[Payments]:[Receipts]])=0,0,(IF(COUNTA(Table1[[#This Row],[Payments]:[Receipts]])&gt;1,1,0)))</f>
        <v>0</v>
      </c>
      <c r="Q541" s="14">
        <f>IF(Table1[[#This Row],[Date]]="",0,IF(AND(Table1[[#This Row],[Date]]&gt;=$Q$2,Table1[[#This Row],[Date]]&lt;=$Q$3),0,1))</f>
        <v>0</v>
      </c>
      <c r="R541" s="14">
        <f>IF(Table1[[#This Row],[Payments]]="",0,IF(ISNUMBER(Table1[[#This Row],[Payments]]),0,1))</f>
        <v>0</v>
      </c>
      <c r="S541" s="14">
        <f>IF(Table1[[#This Row],[Receipts]]="",0,IF(ISNUMBER(Table1[[#This Row],[Receipts]]),0,1))</f>
        <v>0</v>
      </c>
      <c r="T541" s="14">
        <f>IF(LEN(Table1[[#This Row],[Second Ledger]])&gt;0,IF(TYPE(VLOOKUP(Table1[[#This Row],[Second Ledger]],$CZ:$CZ,1,FALSE))=16,1,0),0)</f>
        <v>0</v>
      </c>
      <c r="U541" s="14">
        <f>IF(Table1[[#This Row],[Date]]="",0,IF(Table1[[#This Row],[Voucher Type]]&gt;0,IF(TYPE(VLOOKUP(Table1[[#This Row],[Voucher Type]],Table1[[#All],[Voucher Type Master]],1,FALSE))=16,1,0),0))</f>
        <v>0</v>
      </c>
      <c r="V5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1" s="14">
        <f>IF(LEN(Table1[[#This Row],[Cost Centre]])&gt;0,IF(TYPE(VLOOKUP(Table1[[#This Row],[Cost Centre]],$DA:$DA,1,FALSE))=16,1,0),0)</f>
        <v>0</v>
      </c>
      <c r="X541" s="14">
        <f>Table1[[#This Row],[Payments]]-Table1[[#This Row],[Receipts]]</f>
        <v>0</v>
      </c>
      <c r="Y541" s="14"/>
      <c r="Z541" s="14"/>
      <c r="AA541" s="14"/>
      <c r="AB541" s="13"/>
      <c r="AC541" s="39"/>
      <c r="AD541" s="39"/>
      <c r="AE541" s="39"/>
      <c r="AF541" s="39"/>
      <c r="AG541" s="42"/>
      <c r="AH5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1" t="str">
        <f>IF(Table1[[#This Row],[Date]]="","",TEXT(Table1[[#This Row],[Date]],"yyyymmdd"))</f>
        <v/>
      </c>
      <c r="AJ541" t="str">
        <f>Table1[[#This Row],[Date2]]</f>
        <v/>
      </c>
      <c r="AK541" t="str">
        <f>IF(Table1[[#This Row],[Date]]="","",Table1[[#This Row],[Voucher Type]])</f>
        <v/>
      </c>
      <c r="AL541" t="str">
        <f>IF(Table1[[#This Row],[Date]]="","",Table1[[#This Row],[Voucher No]])</f>
        <v/>
      </c>
      <c r="AM541" t="str">
        <f>IF(Table1[[#This Row],[Date]]="","",Table1[[#This Row],[Narration]])</f>
        <v/>
      </c>
      <c r="AN541" t="str">
        <f>IF(Table1[[#This Row],[Date]]="","","tallytools-voucherentry-adhjadhh-"&amp;$AH$1&amp;ROW())</f>
        <v/>
      </c>
      <c r="AO541" t="str">
        <f>IF(Table1[[#This Row],[Date]]="","",$AH$1)</f>
        <v/>
      </c>
      <c r="AP541"/>
      <c r="AQ541" t="str">
        <f>IF(Table1[[#This Row],[Date]]="","","No")</f>
        <v/>
      </c>
      <c r="AR541" t="str">
        <f>IF(Table1[[#This Row],[Date]]="","",IF(Table1[[#This Row],[Net Amt]]&lt;0,"No","Yes"))</f>
        <v/>
      </c>
      <c r="AS541" t="str">
        <f>IF(Table1[[#This Row],[Date]]="","",Table1[[#This Row],[Second Ledger]])</f>
        <v/>
      </c>
      <c r="AT541" t="str">
        <f>IF(Table1[[#This Row],[Date]]="","",IF(Table1[[#This Row],[DP-1]]="Yes",-(Table1[[#This Row],[Payments]]+Table1[[#This Row],[Receipts]]),Table1[[#This Row],[Payments]]+Table1[[#This Row],[Receipts]]))</f>
        <v/>
      </c>
      <c r="AU541"/>
      <c r="AV541" t="str">
        <f>IF(Table1[[#This Row],[Bill Ref No]]="","",Table1[[#This Row],[Bill Ref No]])</f>
        <v/>
      </c>
      <c r="AW541" t="str">
        <f>IF(Table1[[#This Row],[Bill ref name]]="","","New Ref")</f>
        <v/>
      </c>
      <c r="AX541" t="str">
        <f>IF(Table1[[#This Row],[Bill ref name]]="","",Table1[[#This Row],[Amount-1]])</f>
        <v/>
      </c>
      <c r="AY541"/>
      <c r="AZ541"/>
      <c r="BA541" t="str">
        <f>IF(Table1[[#This Row],[Cost Centre]]="","","Primary Cost Category")</f>
        <v/>
      </c>
      <c r="BB541" t="str">
        <f>IF(Table1[[#This Row],[Cost Centre]]="","",Table1[[#This Row],[DP-1]])</f>
        <v/>
      </c>
      <c r="BC541"/>
      <c r="BD541" t="str">
        <f>IF(Table1[[#This Row],[Cost Centre]]="","",Table1[[#This Row],[Cost Centre]])</f>
        <v/>
      </c>
      <c r="BE541" t="str">
        <f>IF(Table1[[#This Row],[Cost Centre]]="","",Table1[[#This Row],[Amount-1]])</f>
        <v/>
      </c>
      <c r="BF541"/>
      <c r="BG541"/>
      <c r="BH541"/>
      <c r="BI541"/>
      <c r="BJ541" t="str">
        <f>IF(Table1[[#This Row],[Date]]="","","No")</f>
        <v/>
      </c>
      <c r="BK541" t="str">
        <f>IF(Table1[[#This Row],[Date]]="","",IF(Table1[[#This Row],[Net Amt]]&lt;0,"Yes","No"))</f>
        <v/>
      </c>
      <c r="BL541" t="str">
        <f>IF(Table1[[#This Row],[Date]]="","",$C$3)</f>
        <v/>
      </c>
      <c r="BM541" t="str">
        <f>IF(Table1[[#This Row],[Date]]="","",-Table1[[#This Row],[Amount-1]])</f>
        <v/>
      </c>
      <c r="BO541" t="str">
        <f>IF(Table1[[#This Row],[Transaction Type]]="","",Table1[[#This Row],[Transaction Type]])</f>
        <v/>
      </c>
      <c r="BP541" t="str">
        <f>IF(Table1[[#This Row],[Instrument No.]]="","",Table1[[#This Row],[Instrument No.]])</f>
        <v/>
      </c>
      <c r="BQ541" t="str">
        <f>IF(Table1[[#This Row],[Instrument No.]]="","",Table1[[#This Row],[Amount-2]])</f>
        <v/>
      </c>
      <c r="BR541" t="str">
        <f>IF(Table1[[#This Row],[Instrument date]]="","",TEXT(Table1[[#This Row],[Instrument date]],"yyyymmdd"))</f>
        <v/>
      </c>
      <c r="BU541" s="48"/>
      <c r="BV541" s="48"/>
    </row>
    <row r="542" spans="1:74">
      <c r="A542" s="16">
        <f t="shared" si="8"/>
        <v>537</v>
      </c>
      <c r="B542" s="17"/>
      <c r="C542" s="57"/>
      <c r="D542" s="61"/>
      <c r="E542" s="61"/>
      <c r="F542" s="57"/>
      <c r="G542" s="18"/>
      <c r="H5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2" s="18"/>
      <c r="J542" s="18"/>
      <c r="K542" s="18"/>
      <c r="L542" s="18"/>
      <c r="M542" s="18"/>
      <c r="N542" s="51"/>
      <c r="O542" s="14">
        <f>IF(Table1[[#This Row],[Date]]="",COUNTA(B543:$B$1005),0)</f>
        <v>0</v>
      </c>
      <c r="P542" s="14">
        <f>IF(COUNTA(Table1[[#This Row],[Payments]:[Receipts]])=0,0,(IF(COUNTA(Table1[[#This Row],[Payments]:[Receipts]])&gt;1,1,0)))</f>
        <v>0</v>
      </c>
      <c r="Q542" s="14">
        <f>IF(Table1[[#This Row],[Date]]="",0,IF(AND(Table1[[#This Row],[Date]]&gt;=$Q$2,Table1[[#This Row],[Date]]&lt;=$Q$3),0,1))</f>
        <v>0</v>
      </c>
      <c r="R542" s="14">
        <f>IF(Table1[[#This Row],[Payments]]="",0,IF(ISNUMBER(Table1[[#This Row],[Payments]]),0,1))</f>
        <v>0</v>
      </c>
      <c r="S542" s="14">
        <f>IF(Table1[[#This Row],[Receipts]]="",0,IF(ISNUMBER(Table1[[#This Row],[Receipts]]),0,1))</f>
        <v>0</v>
      </c>
      <c r="T542" s="14">
        <f>IF(LEN(Table1[[#This Row],[Second Ledger]])&gt;0,IF(TYPE(VLOOKUP(Table1[[#This Row],[Second Ledger]],$CZ:$CZ,1,FALSE))=16,1,0),0)</f>
        <v>0</v>
      </c>
      <c r="U542" s="14">
        <f>IF(Table1[[#This Row],[Date]]="",0,IF(Table1[[#This Row],[Voucher Type]]&gt;0,IF(TYPE(VLOOKUP(Table1[[#This Row],[Voucher Type]],Table1[[#All],[Voucher Type Master]],1,FALSE))=16,1,0),0))</f>
        <v>0</v>
      </c>
      <c r="V5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2" s="14">
        <f>IF(LEN(Table1[[#This Row],[Cost Centre]])&gt;0,IF(TYPE(VLOOKUP(Table1[[#This Row],[Cost Centre]],$DA:$DA,1,FALSE))=16,1,0),0)</f>
        <v>0</v>
      </c>
      <c r="X542" s="14">
        <f>Table1[[#This Row],[Payments]]-Table1[[#This Row],[Receipts]]</f>
        <v>0</v>
      </c>
      <c r="Y542" s="14"/>
      <c r="Z542" s="14"/>
      <c r="AA542" s="14"/>
      <c r="AB542" s="13"/>
      <c r="AC542" s="39"/>
      <c r="AD542" s="39"/>
      <c r="AE542" s="39"/>
      <c r="AF542" s="39"/>
      <c r="AG542" s="42"/>
      <c r="AH5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2" t="str">
        <f>IF(Table1[[#This Row],[Date]]="","",TEXT(Table1[[#This Row],[Date]],"yyyymmdd"))</f>
        <v/>
      </c>
      <c r="AJ542" t="str">
        <f>Table1[[#This Row],[Date2]]</f>
        <v/>
      </c>
      <c r="AK542" t="str">
        <f>IF(Table1[[#This Row],[Date]]="","",Table1[[#This Row],[Voucher Type]])</f>
        <v/>
      </c>
      <c r="AL542" t="str">
        <f>IF(Table1[[#This Row],[Date]]="","",Table1[[#This Row],[Voucher No]])</f>
        <v/>
      </c>
      <c r="AM542" t="str">
        <f>IF(Table1[[#This Row],[Date]]="","",Table1[[#This Row],[Narration]])</f>
        <v/>
      </c>
      <c r="AN542" t="str">
        <f>IF(Table1[[#This Row],[Date]]="","","tallytools-voucherentry-adhjadhh-"&amp;$AH$1&amp;ROW())</f>
        <v/>
      </c>
      <c r="AO542" t="str">
        <f>IF(Table1[[#This Row],[Date]]="","",$AH$1)</f>
        <v/>
      </c>
      <c r="AP542"/>
      <c r="AQ542" t="str">
        <f>IF(Table1[[#This Row],[Date]]="","","No")</f>
        <v/>
      </c>
      <c r="AR542" t="str">
        <f>IF(Table1[[#This Row],[Date]]="","",IF(Table1[[#This Row],[Net Amt]]&lt;0,"No","Yes"))</f>
        <v/>
      </c>
      <c r="AS542" t="str">
        <f>IF(Table1[[#This Row],[Date]]="","",Table1[[#This Row],[Second Ledger]])</f>
        <v/>
      </c>
      <c r="AT542" t="str">
        <f>IF(Table1[[#This Row],[Date]]="","",IF(Table1[[#This Row],[DP-1]]="Yes",-(Table1[[#This Row],[Payments]]+Table1[[#This Row],[Receipts]]),Table1[[#This Row],[Payments]]+Table1[[#This Row],[Receipts]]))</f>
        <v/>
      </c>
      <c r="AU542"/>
      <c r="AV542" t="str">
        <f>IF(Table1[[#This Row],[Bill Ref No]]="","",Table1[[#This Row],[Bill Ref No]])</f>
        <v/>
      </c>
      <c r="AW542" t="str">
        <f>IF(Table1[[#This Row],[Bill ref name]]="","","New Ref")</f>
        <v/>
      </c>
      <c r="AX542" t="str">
        <f>IF(Table1[[#This Row],[Bill ref name]]="","",Table1[[#This Row],[Amount-1]])</f>
        <v/>
      </c>
      <c r="AY542"/>
      <c r="AZ542"/>
      <c r="BA542" t="str">
        <f>IF(Table1[[#This Row],[Cost Centre]]="","","Primary Cost Category")</f>
        <v/>
      </c>
      <c r="BB542" t="str">
        <f>IF(Table1[[#This Row],[Cost Centre]]="","",Table1[[#This Row],[DP-1]])</f>
        <v/>
      </c>
      <c r="BC542"/>
      <c r="BD542" t="str">
        <f>IF(Table1[[#This Row],[Cost Centre]]="","",Table1[[#This Row],[Cost Centre]])</f>
        <v/>
      </c>
      <c r="BE542" t="str">
        <f>IF(Table1[[#This Row],[Cost Centre]]="","",Table1[[#This Row],[Amount-1]])</f>
        <v/>
      </c>
      <c r="BF542"/>
      <c r="BG542"/>
      <c r="BH542"/>
      <c r="BI542"/>
      <c r="BJ542" t="str">
        <f>IF(Table1[[#This Row],[Date]]="","","No")</f>
        <v/>
      </c>
      <c r="BK542" t="str">
        <f>IF(Table1[[#This Row],[Date]]="","",IF(Table1[[#This Row],[Net Amt]]&lt;0,"Yes","No"))</f>
        <v/>
      </c>
      <c r="BL542" t="str">
        <f>IF(Table1[[#This Row],[Date]]="","",$C$3)</f>
        <v/>
      </c>
      <c r="BM542" t="str">
        <f>IF(Table1[[#This Row],[Date]]="","",-Table1[[#This Row],[Amount-1]])</f>
        <v/>
      </c>
      <c r="BO542" t="str">
        <f>IF(Table1[[#This Row],[Transaction Type]]="","",Table1[[#This Row],[Transaction Type]])</f>
        <v/>
      </c>
      <c r="BP542" t="str">
        <f>IF(Table1[[#This Row],[Instrument No.]]="","",Table1[[#This Row],[Instrument No.]])</f>
        <v/>
      </c>
      <c r="BQ542" t="str">
        <f>IF(Table1[[#This Row],[Instrument No.]]="","",Table1[[#This Row],[Amount-2]])</f>
        <v/>
      </c>
      <c r="BR542" t="str">
        <f>IF(Table1[[#This Row],[Instrument date]]="","",TEXT(Table1[[#This Row],[Instrument date]],"yyyymmdd"))</f>
        <v/>
      </c>
      <c r="BU542" s="48"/>
      <c r="BV542" s="48"/>
    </row>
    <row r="543" spans="1:74">
      <c r="A543" s="16">
        <f t="shared" si="8"/>
        <v>538</v>
      </c>
      <c r="B543" s="17"/>
      <c r="C543" s="57"/>
      <c r="D543" s="61"/>
      <c r="E543" s="61"/>
      <c r="F543" s="57"/>
      <c r="G543" s="18"/>
      <c r="H5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3" s="18"/>
      <c r="J543" s="18"/>
      <c r="K543" s="18"/>
      <c r="L543" s="18"/>
      <c r="M543" s="18"/>
      <c r="N543" s="51"/>
      <c r="O543" s="14">
        <f>IF(Table1[[#This Row],[Date]]="",COUNTA(B544:$B$1005),0)</f>
        <v>0</v>
      </c>
      <c r="P543" s="14">
        <f>IF(COUNTA(Table1[[#This Row],[Payments]:[Receipts]])=0,0,(IF(COUNTA(Table1[[#This Row],[Payments]:[Receipts]])&gt;1,1,0)))</f>
        <v>0</v>
      </c>
      <c r="Q543" s="14">
        <f>IF(Table1[[#This Row],[Date]]="",0,IF(AND(Table1[[#This Row],[Date]]&gt;=$Q$2,Table1[[#This Row],[Date]]&lt;=$Q$3),0,1))</f>
        <v>0</v>
      </c>
      <c r="R543" s="14">
        <f>IF(Table1[[#This Row],[Payments]]="",0,IF(ISNUMBER(Table1[[#This Row],[Payments]]),0,1))</f>
        <v>0</v>
      </c>
      <c r="S543" s="14">
        <f>IF(Table1[[#This Row],[Receipts]]="",0,IF(ISNUMBER(Table1[[#This Row],[Receipts]]),0,1))</f>
        <v>0</v>
      </c>
      <c r="T543" s="14">
        <f>IF(LEN(Table1[[#This Row],[Second Ledger]])&gt;0,IF(TYPE(VLOOKUP(Table1[[#This Row],[Second Ledger]],$CZ:$CZ,1,FALSE))=16,1,0),0)</f>
        <v>0</v>
      </c>
      <c r="U543" s="14">
        <f>IF(Table1[[#This Row],[Date]]="",0,IF(Table1[[#This Row],[Voucher Type]]&gt;0,IF(TYPE(VLOOKUP(Table1[[#This Row],[Voucher Type]],Table1[[#All],[Voucher Type Master]],1,FALSE))=16,1,0),0))</f>
        <v>0</v>
      </c>
      <c r="V5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3" s="14">
        <f>IF(LEN(Table1[[#This Row],[Cost Centre]])&gt;0,IF(TYPE(VLOOKUP(Table1[[#This Row],[Cost Centre]],$DA:$DA,1,FALSE))=16,1,0),0)</f>
        <v>0</v>
      </c>
      <c r="X543" s="14">
        <f>Table1[[#This Row],[Payments]]-Table1[[#This Row],[Receipts]]</f>
        <v>0</v>
      </c>
      <c r="Y543" s="14"/>
      <c r="Z543" s="14"/>
      <c r="AA543" s="14"/>
      <c r="AB543" s="13"/>
      <c r="AC543" s="39"/>
      <c r="AD543" s="39"/>
      <c r="AE543" s="39"/>
      <c r="AF543" s="39"/>
      <c r="AG543" s="42"/>
      <c r="AH5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3" t="str">
        <f>IF(Table1[[#This Row],[Date]]="","",TEXT(Table1[[#This Row],[Date]],"yyyymmdd"))</f>
        <v/>
      </c>
      <c r="AJ543" t="str">
        <f>Table1[[#This Row],[Date2]]</f>
        <v/>
      </c>
      <c r="AK543" t="str">
        <f>IF(Table1[[#This Row],[Date]]="","",Table1[[#This Row],[Voucher Type]])</f>
        <v/>
      </c>
      <c r="AL543" t="str">
        <f>IF(Table1[[#This Row],[Date]]="","",Table1[[#This Row],[Voucher No]])</f>
        <v/>
      </c>
      <c r="AM543" t="str">
        <f>IF(Table1[[#This Row],[Date]]="","",Table1[[#This Row],[Narration]])</f>
        <v/>
      </c>
      <c r="AN543" t="str">
        <f>IF(Table1[[#This Row],[Date]]="","","tallytools-voucherentry-adhjadhh-"&amp;$AH$1&amp;ROW())</f>
        <v/>
      </c>
      <c r="AO543" t="str">
        <f>IF(Table1[[#This Row],[Date]]="","",$AH$1)</f>
        <v/>
      </c>
      <c r="AP543"/>
      <c r="AQ543" t="str">
        <f>IF(Table1[[#This Row],[Date]]="","","No")</f>
        <v/>
      </c>
      <c r="AR543" t="str">
        <f>IF(Table1[[#This Row],[Date]]="","",IF(Table1[[#This Row],[Net Amt]]&lt;0,"No","Yes"))</f>
        <v/>
      </c>
      <c r="AS543" t="str">
        <f>IF(Table1[[#This Row],[Date]]="","",Table1[[#This Row],[Second Ledger]])</f>
        <v/>
      </c>
      <c r="AT543" t="str">
        <f>IF(Table1[[#This Row],[Date]]="","",IF(Table1[[#This Row],[DP-1]]="Yes",-(Table1[[#This Row],[Payments]]+Table1[[#This Row],[Receipts]]),Table1[[#This Row],[Payments]]+Table1[[#This Row],[Receipts]]))</f>
        <v/>
      </c>
      <c r="AU543"/>
      <c r="AV543" t="str">
        <f>IF(Table1[[#This Row],[Bill Ref No]]="","",Table1[[#This Row],[Bill Ref No]])</f>
        <v/>
      </c>
      <c r="AW543" t="str">
        <f>IF(Table1[[#This Row],[Bill ref name]]="","","New Ref")</f>
        <v/>
      </c>
      <c r="AX543" t="str">
        <f>IF(Table1[[#This Row],[Bill ref name]]="","",Table1[[#This Row],[Amount-1]])</f>
        <v/>
      </c>
      <c r="AY543"/>
      <c r="AZ543"/>
      <c r="BA543" t="str">
        <f>IF(Table1[[#This Row],[Cost Centre]]="","","Primary Cost Category")</f>
        <v/>
      </c>
      <c r="BB543" t="str">
        <f>IF(Table1[[#This Row],[Cost Centre]]="","",Table1[[#This Row],[DP-1]])</f>
        <v/>
      </c>
      <c r="BC543"/>
      <c r="BD543" t="str">
        <f>IF(Table1[[#This Row],[Cost Centre]]="","",Table1[[#This Row],[Cost Centre]])</f>
        <v/>
      </c>
      <c r="BE543" t="str">
        <f>IF(Table1[[#This Row],[Cost Centre]]="","",Table1[[#This Row],[Amount-1]])</f>
        <v/>
      </c>
      <c r="BF543"/>
      <c r="BG543"/>
      <c r="BH543"/>
      <c r="BI543"/>
      <c r="BJ543" t="str">
        <f>IF(Table1[[#This Row],[Date]]="","","No")</f>
        <v/>
      </c>
      <c r="BK543" t="str">
        <f>IF(Table1[[#This Row],[Date]]="","",IF(Table1[[#This Row],[Net Amt]]&lt;0,"Yes","No"))</f>
        <v/>
      </c>
      <c r="BL543" t="str">
        <f>IF(Table1[[#This Row],[Date]]="","",$C$3)</f>
        <v/>
      </c>
      <c r="BM543" t="str">
        <f>IF(Table1[[#This Row],[Date]]="","",-Table1[[#This Row],[Amount-1]])</f>
        <v/>
      </c>
      <c r="BO543" t="str">
        <f>IF(Table1[[#This Row],[Transaction Type]]="","",Table1[[#This Row],[Transaction Type]])</f>
        <v/>
      </c>
      <c r="BP543" t="str">
        <f>IF(Table1[[#This Row],[Instrument No.]]="","",Table1[[#This Row],[Instrument No.]])</f>
        <v/>
      </c>
      <c r="BQ543" t="str">
        <f>IF(Table1[[#This Row],[Instrument No.]]="","",Table1[[#This Row],[Amount-2]])</f>
        <v/>
      </c>
      <c r="BR543" t="str">
        <f>IF(Table1[[#This Row],[Instrument date]]="","",TEXT(Table1[[#This Row],[Instrument date]],"yyyymmdd"))</f>
        <v/>
      </c>
      <c r="BU543" s="48"/>
      <c r="BV543" s="48"/>
    </row>
    <row r="544" spans="1:74">
      <c r="A544" s="16">
        <f t="shared" si="8"/>
        <v>539</v>
      </c>
      <c r="B544" s="17"/>
      <c r="C544" s="57"/>
      <c r="D544" s="61"/>
      <c r="E544" s="61"/>
      <c r="F544" s="57"/>
      <c r="G544" s="18"/>
      <c r="H5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4" s="18"/>
      <c r="J544" s="18"/>
      <c r="K544" s="18"/>
      <c r="L544" s="18"/>
      <c r="M544" s="18"/>
      <c r="N544" s="51"/>
      <c r="O544" s="14">
        <f>IF(Table1[[#This Row],[Date]]="",COUNTA(B545:$B$1005),0)</f>
        <v>0</v>
      </c>
      <c r="P544" s="14">
        <f>IF(COUNTA(Table1[[#This Row],[Payments]:[Receipts]])=0,0,(IF(COUNTA(Table1[[#This Row],[Payments]:[Receipts]])&gt;1,1,0)))</f>
        <v>0</v>
      </c>
      <c r="Q544" s="14">
        <f>IF(Table1[[#This Row],[Date]]="",0,IF(AND(Table1[[#This Row],[Date]]&gt;=$Q$2,Table1[[#This Row],[Date]]&lt;=$Q$3),0,1))</f>
        <v>0</v>
      </c>
      <c r="R544" s="14">
        <f>IF(Table1[[#This Row],[Payments]]="",0,IF(ISNUMBER(Table1[[#This Row],[Payments]]),0,1))</f>
        <v>0</v>
      </c>
      <c r="S544" s="14">
        <f>IF(Table1[[#This Row],[Receipts]]="",0,IF(ISNUMBER(Table1[[#This Row],[Receipts]]),0,1))</f>
        <v>0</v>
      </c>
      <c r="T544" s="14">
        <f>IF(LEN(Table1[[#This Row],[Second Ledger]])&gt;0,IF(TYPE(VLOOKUP(Table1[[#This Row],[Second Ledger]],$CZ:$CZ,1,FALSE))=16,1,0),0)</f>
        <v>0</v>
      </c>
      <c r="U544" s="14">
        <f>IF(Table1[[#This Row],[Date]]="",0,IF(Table1[[#This Row],[Voucher Type]]&gt;0,IF(TYPE(VLOOKUP(Table1[[#This Row],[Voucher Type]],Table1[[#All],[Voucher Type Master]],1,FALSE))=16,1,0),0))</f>
        <v>0</v>
      </c>
      <c r="V5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4" s="14">
        <f>IF(LEN(Table1[[#This Row],[Cost Centre]])&gt;0,IF(TYPE(VLOOKUP(Table1[[#This Row],[Cost Centre]],$DA:$DA,1,FALSE))=16,1,0),0)</f>
        <v>0</v>
      </c>
      <c r="X544" s="14">
        <f>Table1[[#This Row],[Payments]]-Table1[[#This Row],[Receipts]]</f>
        <v>0</v>
      </c>
      <c r="Y544" s="14"/>
      <c r="Z544" s="14"/>
      <c r="AA544" s="14"/>
      <c r="AB544" s="13"/>
      <c r="AC544" s="39"/>
      <c r="AD544" s="39"/>
      <c r="AE544" s="39"/>
      <c r="AF544" s="39"/>
      <c r="AG544" s="42"/>
      <c r="AH5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4" t="str">
        <f>IF(Table1[[#This Row],[Date]]="","",TEXT(Table1[[#This Row],[Date]],"yyyymmdd"))</f>
        <v/>
      </c>
      <c r="AJ544" t="str">
        <f>Table1[[#This Row],[Date2]]</f>
        <v/>
      </c>
      <c r="AK544" t="str">
        <f>IF(Table1[[#This Row],[Date]]="","",Table1[[#This Row],[Voucher Type]])</f>
        <v/>
      </c>
      <c r="AL544" t="str">
        <f>IF(Table1[[#This Row],[Date]]="","",Table1[[#This Row],[Voucher No]])</f>
        <v/>
      </c>
      <c r="AM544" t="str">
        <f>IF(Table1[[#This Row],[Date]]="","",Table1[[#This Row],[Narration]])</f>
        <v/>
      </c>
      <c r="AN544" t="str">
        <f>IF(Table1[[#This Row],[Date]]="","","tallytools-voucherentry-adhjadhh-"&amp;$AH$1&amp;ROW())</f>
        <v/>
      </c>
      <c r="AO544" t="str">
        <f>IF(Table1[[#This Row],[Date]]="","",$AH$1)</f>
        <v/>
      </c>
      <c r="AP544"/>
      <c r="AQ544" t="str">
        <f>IF(Table1[[#This Row],[Date]]="","","No")</f>
        <v/>
      </c>
      <c r="AR544" t="str">
        <f>IF(Table1[[#This Row],[Date]]="","",IF(Table1[[#This Row],[Net Amt]]&lt;0,"No","Yes"))</f>
        <v/>
      </c>
      <c r="AS544" t="str">
        <f>IF(Table1[[#This Row],[Date]]="","",Table1[[#This Row],[Second Ledger]])</f>
        <v/>
      </c>
      <c r="AT544" t="str">
        <f>IF(Table1[[#This Row],[Date]]="","",IF(Table1[[#This Row],[DP-1]]="Yes",-(Table1[[#This Row],[Payments]]+Table1[[#This Row],[Receipts]]),Table1[[#This Row],[Payments]]+Table1[[#This Row],[Receipts]]))</f>
        <v/>
      </c>
      <c r="AU544"/>
      <c r="AV544" t="str">
        <f>IF(Table1[[#This Row],[Bill Ref No]]="","",Table1[[#This Row],[Bill Ref No]])</f>
        <v/>
      </c>
      <c r="AW544" t="str">
        <f>IF(Table1[[#This Row],[Bill ref name]]="","","New Ref")</f>
        <v/>
      </c>
      <c r="AX544" t="str">
        <f>IF(Table1[[#This Row],[Bill ref name]]="","",Table1[[#This Row],[Amount-1]])</f>
        <v/>
      </c>
      <c r="AY544"/>
      <c r="AZ544"/>
      <c r="BA544" t="str">
        <f>IF(Table1[[#This Row],[Cost Centre]]="","","Primary Cost Category")</f>
        <v/>
      </c>
      <c r="BB544" t="str">
        <f>IF(Table1[[#This Row],[Cost Centre]]="","",Table1[[#This Row],[DP-1]])</f>
        <v/>
      </c>
      <c r="BC544"/>
      <c r="BD544" t="str">
        <f>IF(Table1[[#This Row],[Cost Centre]]="","",Table1[[#This Row],[Cost Centre]])</f>
        <v/>
      </c>
      <c r="BE544" t="str">
        <f>IF(Table1[[#This Row],[Cost Centre]]="","",Table1[[#This Row],[Amount-1]])</f>
        <v/>
      </c>
      <c r="BF544"/>
      <c r="BG544"/>
      <c r="BH544"/>
      <c r="BI544"/>
      <c r="BJ544" t="str">
        <f>IF(Table1[[#This Row],[Date]]="","","No")</f>
        <v/>
      </c>
      <c r="BK544" t="str">
        <f>IF(Table1[[#This Row],[Date]]="","",IF(Table1[[#This Row],[Net Amt]]&lt;0,"Yes","No"))</f>
        <v/>
      </c>
      <c r="BL544" t="str">
        <f>IF(Table1[[#This Row],[Date]]="","",$C$3)</f>
        <v/>
      </c>
      <c r="BM544" t="str">
        <f>IF(Table1[[#This Row],[Date]]="","",-Table1[[#This Row],[Amount-1]])</f>
        <v/>
      </c>
      <c r="BO544" t="str">
        <f>IF(Table1[[#This Row],[Transaction Type]]="","",Table1[[#This Row],[Transaction Type]])</f>
        <v/>
      </c>
      <c r="BP544" t="str">
        <f>IF(Table1[[#This Row],[Instrument No.]]="","",Table1[[#This Row],[Instrument No.]])</f>
        <v/>
      </c>
      <c r="BQ544" t="str">
        <f>IF(Table1[[#This Row],[Instrument No.]]="","",Table1[[#This Row],[Amount-2]])</f>
        <v/>
      </c>
      <c r="BR544" t="str">
        <f>IF(Table1[[#This Row],[Instrument date]]="","",TEXT(Table1[[#This Row],[Instrument date]],"yyyymmdd"))</f>
        <v/>
      </c>
      <c r="BU544" s="48"/>
      <c r="BV544" s="48"/>
    </row>
    <row r="545" spans="1:74">
      <c r="A545" s="16">
        <f t="shared" si="8"/>
        <v>540</v>
      </c>
      <c r="B545" s="17"/>
      <c r="C545" s="57"/>
      <c r="D545" s="61"/>
      <c r="E545" s="61"/>
      <c r="F545" s="57"/>
      <c r="G545" s="18"/>
      <c r="H5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5" s="18"/>
      <c r="J545" s="18"/>
      <c r="K545" s="18"/>
      <c r="L545" s="18"/>
      <c r="M545" s="18"/>
      <c r="N545" s="51"/>
      <c r="O545" s="14">
        <f>IF(Table1[[#This Row],[Date]]="",COUNTA(B546:$B$1005),0)</f>
        <v>0</v>
      </c>
      <c r="P545" s="14">
        <f>IF(COUNTA(Table1[[#This Row],[Payments]:[Receipts]])=0,0,(IF(COUNTA(Table1[[#This Row],[Payments]:[Receipts]])&gt;1,1,0)))</f>
        <v>0</v>
      </c>
      <c r="Q545" s="14">
        <f>IF(Table1[[#This Row],[Date]]="",0,IF(AND(Table1[[#This Row],[Date]]&gt;=$Q$2,Table1[[#This Row],[Date]]&lt;=$Q$3),0,1))</f>
        <v>0</v>
      </c>
      <c r="R545" s="14">
        <f>IF(Table1[[#This Row],[Payments]]="",0,IF(ISNUMBER(Table1[[#This Row],[Payments]]),0,1))</f>
        <v>0</v>
      </c>
      <c r="S545" s="14">
        <f>IF(Table1[[#This Row],[Receipts]]="",0,IF(ISNUMBER(Table1[[#This Row],[Receipts]]),0,1))</f>
        <v>0</v>
      </c>
      <c r="T545" s="14">
        <f>IF(LEN(Table1[[#This Row],[Second Ledger]])&gt;0,IF(TYPE(VLOOKUP(Table1[[#This Row],[Second Ledger]],$CZ:$CZ,1,FALSE))=16,1,0),0)</f>
        <v>0</v>
      </c>
      <c r="U545" s="14">
        <f>IF(Table1[[#This Row],[Date]]="",0,IF(Table1[[#This Row],[Voucher Type]]&gt;0,IF(TYPE(VLOOKUP(Table1[[#This Row],[Voucher Type]],Table1[[#All],[Voucher Type Master]],1,FALSE))=16,1,0),0))</f>
        <v>0</v>
      </c>
      <c r="V5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5" s="14">
        <f>IF(LEN(Table1[[#This Row],[Cost Centre]])&gt;0,IF(TYPE(VLOOKUP(Table1[[#This Row],[Cost Centre]],$DA:$DA,1,FALSE))=16,1,0),0)</f>
        <v>0</v>
      </c>
      <c r="X545" s="14">
        <f>Table1[[#This Row],[Payments]]-Table1[[#This Row],[Receipts]]</f>
        <v>0</v>
      </c>
      <c r="Y545" s="14"/>
      <c r="Z545" s="14"/>
      <c r="AA545" s="14"/>
      <c r="AB545" s="13"/>
      <c r="AC545" s="39"/>
      <c r="AD545" s="39"/>
      <c r="AE545" s="39"/>
      <c r="AF545" s="39"/>
      <c r="AG545" s="42"/>
      <c r="AH5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5" t="str">
        <f>IF(Table1[[#This Row],[Date]]="","",TEXT(Table1[[#This Row],[Date]],"yyyymmdd"))</f>
        <v/>
      </c>
      <c r="AJ545" t="str">
        <f>Table1[[#This Row],[Date2]]</f>
        <v/>
      </c>
      <c r="AK545" t="str">
        <f>IF(Table1[[#This Row],[Date]]="","",Table1[[#This Row],[Voucher Type]])</f>
        <v/>
      </c>
      <c r="AL545" t="str">
        <f>IF(Table1[[#This Row],[Date]]="","",Table1[[#This Row],[Voucher No]])</f>
        <v/>
      </c>
      <c r="AM545" t="str">
        <f>IF(Table1[[#This Row],[Date]]="","",Table1[[#This Row],[Narration]])</f>
        <v/>
      </c>
      <c r="AN545" t="str">
        <f>IF(Table1[[#This Row],[Date]]="","","tallytools-voucherentry-adhjadhh-"&amp;$AH$1&amp;ROW())</f>
        <v/>
      </c>
      <c r="AO545" t="str">
        <f>IF(Table1[[#This Row],[Date]]="","",$AH$1)</f>
        <v/>
      </c>
      <c r="AP545"/>
      <c r="AQ545" t="str">
        <f>IF(Table1[[#This Row],[Date]]="","","No")</f>
        <v/>
      </c>
      <c r="AR545" t="str">
        <f>IF(Table1[[#This Row],[Date]]="","",IF(Table1[[#This Row],[Net Amt]]&lt;0,"No","Yes"))</f>
        <v/>
      </c>
      <c r="AS545" t="str">
        <f>IF(Table1[[#This Row],[Date]]="","",Table1[[#This Row],[Second Ledger]])</f>
        <v/>
      </c>
      <c r="AT545" t="str">
        <f>IF(Table1[[#This Row],[Date]]="","",IF(Table1[[#This Row],[DP-1]]="Yes",-(Table1[[#This Row],[Payments]]+Table1[[#This Row],[Receipts]]),Table1[[#This Row],[Payments]]+Table1[[#This Row],[Receipts]]))</f>
        <v/>
      </c>
      <c r="AU545"/>
      <c r="AV545" t="str">
        <f>IF(Table1[[#This Row],[Bill Ref No]]="","",Table1[[#This Row],[Bill Ref No]])</f>
        <v/>
      </c>
      <c r="AW545" t="str">
        <f>IF(Table1[[#This Row],[Bill ref name]]="","","New Ref")</f>
        <v/>
      </c>
      <c r="AX545" t="str">
        <f>IF(Table1[[#This Row],[Bill ref name]]="","",Table1[[#This Row],[Amount-1]])</f>
        <v/>
      </c>
      <c r="AY545"/>
      <c r="AZ545"/>
      <c r="BA545" t="str">
        <f>IF(Table1[[#This Row],[Cost Centre]]="","","Primary Cost Category")</f>
        <v/>
      </c>
      <c r="BB545" t="str">
        <f>IF(Table1[[#This Row],[Cost Centre]]="","",Table1[[#This Row],[DP-1]])</f>
        <v/>
      </c>
      <c r="BC545"/>
      <c r="BD545" t="str">
        <f>IF(Table1[[#This Row],[Cost Centre]]="","",Table1[[#This Row],[Cost Centre]])</f>
        <v/>
      </c>
      <c r="BE545" t="str">
        <f>IF(Table1[[#This Row],[Cost Centre]]="","",Table1[[#This Row],[Amount-1]])</f>
        <v/>
      </c>
      <c r="BF545"/>
      <c r="BG545"/>
      <c r="BH545"/>
      <c r="BI545"/>
      <c r="BJ545" t="str">
        <f>IF(Table1[[#This Row],[Date]]="","","No")</f>
        <v/>
      </c>
      <c r="BK545" t="str">
        <f>IF(Table1[[#This Row],[Date]]="","",IF(Table1[[#This Row],[Net Amt]]&lt;0,"Yes","No"))</f>
        <v/>
      </c>
      <c r="BL545" t="str">
        <f>IF(Table1[[#This Row],[Date]]="","",$C$3)</f>
        <v/>
      </c>
      <c r="BM545" t="str">
        <f>IF(Table1[[#This Row],[Date]]="","",-Table1[[#This Row],[Amount-1]])</f>
        <v/>
      </c>
      <c r="BO545" t="str">
        <f>IF(Table1[[#This Row],[Transaction Type]]="","",Table1[[#This Row],[Transaction Type]])</f>
        <v/>
      </c>
      <c r="BP545" t="str">
        <f>IF(Table1[[#This Row],[Instrument No.]]="","",Table1[[#This Row],[Instrument No.]])</f>
        <v/>
      </c>
      <c r="BQ545" t="str">
        <f>IF(Table1[[#This Row],[Instrument No.]]="","",Table1[[#This Row],[Amount-2]])</f>
        <v/>
      </c>
      <c r="BR545" t="str">
        <f>IF(Table1[[#This Row],[Instrument date]]="","",TEXT(Table1[[#This Row],[Instrument date]],"yyyymmdd"))</f>
        <v/>
      </c>
      <c r="BU545" s="48"/>
      <c r="BV545" s="48"/>
    </row>
    <row r="546" spans="1:74">
      <c r="A546" s="16">
        <f t="shared" si="8"/>
        <v>541</v>
      </c>
      <c r="B546" s="17"/>
      <c r="C546" s="57"/>
      <c r="D546" s="61"/>
      <c r="E546" s="61"/>
      <c r="F546" s="57"/>
      <c r="G546" s="18"/>
      <c r="H5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6" s="18"/>
      <c r="J546" s="18"/>
      <c r="K546" s="18"/>
      <c r="L546" s="18"/>
      <c r="M546" s="18"/>
      <c r="N546" s="51"/>
      <c r="O546" s="14">
        <f>IF(Table1[[#This Row],[Date]]="",COUNTA(B547:$B$1005),0)</f>
        <v>0</v>
      </c>
      <c r="P546" s="14">
        <f>IF(COUNTA(Table1[[#This Row],[Payments]:[Receipts]])=0,0,(IF(COUNTA(Table1[[#This Row],[Payments]:[Receipts]])&gt;1,1,0)))</f>
        <v>0</v>
      </c>
      <c r="Q546" s="14">
        <f>IF(Table1[[#This Row],[Date]]="",0,IF(AND(Table1[[#This Row],[Date]]&gt;=$Q$2,Table1[[#This Row],[Date]]&lt;=$Q$3),0,1))</f>
        <v>0</v>
      </c>
      <c r="R546" s="14">
        <f>IF(Table1[[#This Row],[Payments]]="",0,IF(ISNUMBER(Table1[[#This Row],[Payments]]),0,1))</f>
        <v>0</v>
      </c>
      <c r="S546" s="14">
        <f>IF(Table1[[#This Row],[Receipts]]="",0,IF(ISNUMBER(Table1[[#This Row],[Receipts]]),0,1))</f>
        <v>0</v>
      </c>
      <c r="T546" s="14">
        <f>IF(LEN(Table1[[#This Row],[Second Ledger]])&gt;0,IF(TYPE(VLOOKUP(Table1[[#This Row],[Second Ledger]],$CZ:$CZ,1,FALSE))=16,1,0),0)</f>
        <v>0</v>
      </c>
      <c r="U546" s="14">
        <f>IF(Table1[[#This Row],[Date]]="",0,IF(Table1[[#This Row],[Voucher Type]]&gt;0,IF(TYPE(VLOOKUP(Table1[[#This Row],[Voucher Type]],Table1[[#All],[Voucher Type Master]],1,FALSE))=16,1,0),0))</f>
        <v>0</v>
      </c>
      <c r="V5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6" s="14">
        <f>IF(LEN(Table1[[#This Row],[Cost Centre]])&gt;0,IF(TYPE(VLOOKUP(Table1[[#This Row],[Cost Centre]],$DA:$DA,1,FALSE))=16,1,0),0)</f>
        <v>0</v>
      </c>
      <c r="X546" s="14">
        <f>Table1[[#This Row],[Payments]]-Table1[[#This Row],[Receipts]]</f>
        <v>0</v>
      </c>
      <c r="Y546" s="14"/>
      <c r="Z546" s="14"/>
      <c r="AA546" s="14"/>
      <c r="AB546" s="13"/>
      <c r="AC546" s="39"/>
      <c r="AD546" s="39"/>
      <c r="AE546" s="39"/>
      <c r="AF546" s="39"/>
      <c r="AG546" s="42"/>
      <c r="AH5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6" t="str">
        <f>IF(Table1[[#This Row],[Date]]="","",TEXT(Table1[[#This Row],[Date]],"yyyymmdd"))</f>
        <v/>
      </c>
      <c r="AJ546" t="str">
        <f>Table1[[#This Row],[Date2]]</f>
        <v/>
      </c>
      <c r="AK546" t="str">
        <f>IF(Table1[[#This Row],[Date]]="","",Table1[[#This Row],[Voucher Type]])</f>
        <v/>
      </c>
      <c r="AL546" t="str">
        <f>IF(Table1[[#This Row],[Date]]="","",Table1[[#This Row],[Voucher No]])</f>
        <v/>
      </c>
      <c r="AM546" t="str">
        <f>IF(Table1[[#This Row],[Date]]="","",Table1[[#This Row],[Narration]])</f>
        <v/>
      </c>
      <c r="AN546" t="str">
        <f>IF(Table1[[#This Row],[Date]]="","","tallytools-voucherentry-adhjadhh-"&amp;$AH$1&amp;ROW())</f>
        <v/>
      </c>
      <c r="AO546" t="str">
        <f>IF(Table1[[#This Row],[Date]]="","",$AH$1)</f>
        <v/>
      </c>
      <c r="AP546"/>
      <c r="AQ546" t="str">
        <f>IF(Table1[[#This Row],[Date]]="","","No")</f>
        <v/>
      </c>
      <c r="AR546" t="str">
        <f>IF(Table1[[#This Row],[Date]]="","",IF(Table1[[#This Row],[Net Amt]]&lt;0,"No","Yes"))</f>
        <v/>
      </c>
      <c r="AS546" t="str">
        <f>IF(Table1[[#This Row],[Date]]="","",Table1[[#This Row],[Second Ledger]])</f>
        <v/>
      </c>
      <c r="AT546" t="str">
        <f>IF(Table1[[#This Row],[Date]]="","",IF(Table1[[#This Row],[DP-1]]="Yes",-(Table1[[#This Row],[Payments]]+Table1[[#This Row],[Receipts]]),Table1[[#This Row],[Payments]]+Table1[[#This Row],[Receipts]]))</f>
        <v/>
      </c>
      <c r="AU546"/>
      <c r="AV546" t="str">
        <f>IF(Table1[[#This Row],[Bill Ref No]]="","",Table1[[#This Row],[Bill Ref No]])</f>
        <v/>
      </c>
      <c r="AW546" t="str">
        <f>IF(Table1[[#This Row],[Bill ref name]]="","","New Ref")</f>
        <v/>
      </c>
      <c r="AX546" t="str">
        <f>IF(Table1[[#This Row],[Bill ref name]]="","",Table1[[#This Row],[Amount-1]])</f>
        <v/>
      </c>
      <c r="AY546"/>
      <c r="AZ546"/>
      <c r="BA546" t="str">
        <f>IF(Table1[[#This Row],[Cost Centre]]="","","Primary Cost Category")</f>
        <v/>
      </c>
      <c r="BB546" t="str">
        <f>IF(Table1[[#This Row],[Cost Centre]]="","",Table1[[#This Row],[DP-1]])</f>
        <v/>
      </c>
      <c r="BC546"/>
      <c r="BD546" t="str">
        <f>IF(Table1[[#This Row],[Cost Centre]]="","",Table1[[#This Row],[Cost Centre]])</f>
        <v/>
      </c>
      <c r="BE546" t="str">
        <f>IF(Table1[[#This Row],[Cost Centre]]="","",Table1[[#This Row],[Amount-1]])</f>
        <v/>
      </c>
      <c r="BF546"/>
      <c r="BG546"/>
      <c r="BH546"/>
      <c r="BI546"/>
      <c r="BJ546" t="str">
        <f>IF(Table1[[#This Row],[Date]]="","","No")</f>
        <v/>
      </c>
      <c r="BK546" t="str">
        <f>IF(Table1[[#This Row],[Date]]="","",IF(Table1[[#This Row],[Net Amt]]&lt;0,"Yes","No"))</f>
        <v/>
      </c>
      <c r="BL546" t="str">
        <f>IF(Table1[[#This Row],[Date]]="","",$C$3)</f>
        <v/>
      </c>
      <c r="BM546" t="str">
        <f>IF(Table1[[#This Row],[Date]]="","",-Table1[[#This Row],[Amount-1]])</f>
        <v/>
      </c>
      <c r="BO546" t="str">
        <f>IF(Table1[[#This Row],[Transaction Type]]="","",Table1[[#This Row],[Transaction Type]])</f>
        <v/>
      </c>
      <c r="BP546" t="str">
        <f>IF(Table1[[#This Row],[Instrument No.]]="","",Table1[[#This Row],[Instrument No.]])</f>
        <v/>
      </c>
      <c r="BQ546" t="str">
        <f>IF(Table1[[#This Row],[Instrument No.]]="","",Table1[[#This Row],[Amount-2]])</f>
        <v/>
      </c>
      <c r="BR546" t="str">
        <f>IF(Table1[[#This Row],[Instrument date]]="","",TEXT(Table1[[#This Row],[Instrument date]],"yyyymmdd"))</f>
        <v/>
      </c>
      <c r="BU546" s="48"/>
      <c r="BV546" s="48"/>
    </row>
    <row r="547" spans="1:74">
      <c r="A547" s="16">
        <f t="shared" si="8"/>
        <v>542</v>
      </c>
      <c r="B547" s="17"/>
      <c r="C547" s="57"/>
      <c r="D547" s="61"/>
      <c r="E547" s="61"/>
      <c r="F547" s="57"/>
      <c r="G547" s="18"/>
      <c r="H5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7" s="18"/>
      <c r="J547" s="18"/>
      <c r="K547" s="18"/>
      <c r="L547" s="18"/>
      <c r="M547" s="18"/>
      <c r="N547" s="51"/>
      <c r="O547" s="14">
        <f>IF(Table1[[#This Row],[Date]]="",COUNTA(B548:$B$1005),0)</f>
        <v>0</v>
      </c>
      <c r="P547" s="14">
        <f>IF(COUNTA(Table1[[#This Row],[Payments]:[Receipts]])=0,0,(IF(COUNTA(Table1[[#This Row],[Payments]:[Receipts]])&gt;1,1,0)))</f>
        <v>0</v>
      </c>
      <c r="Q547" s="14">
        <f>IF(Table1[[#This Row],[Date]]="",0,IF(AND(Table1[[#This Row],[Date]]&gt;=$Q$2,Table1[[#This Row],[Date]]&lt;=$Q$3),0,1))</f>
        <v>0</v>
      </c>
      <c r="R547" s="14">
        <f>IF(Table1[[#This Row],[Payments]]="",0,IF(ISNUMBER(Table1[[#This Row],[Payments]]),0,1))</f>
        <v>0</v>
      </c>
      <c r="S547" s="14">
        <f>IF(Table1[[#This Row],[Receipts]]="",0,IF(ISNUMBER(Table1[[#This Row],[Receipts]]),0,1))</f>
        <v>0</v>
      </c>
      <c r="T547" s="14">
        <f>IF(LEN(Table1[[#This Row],[Second Ledger]])&gt;0,IF(TYPE(VLOOKUP(Table1[[#This Row],[Second Ledger]],$CZ:$CZ,1,FALSE))=16,1,0),0)</f>
        <v>0</v>
      </c>
      <c r="U547" s="14">
        <f>IF(Table1[[#This Row],[Date]]="",0,IF(Table1[[#This Row],[Voucher Type]]&gt;0,IF(TYPE(VLOOKUP(Table1[[#This Row],[Voucher Type]],Table1[[#All],[Voucher Type Master]],1,FALSE))=16,1,0),0))</f>
        <v>0</v>
      </c>
      <c r="V5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7" s="14">
        <f>IF(LEN(Table1[[#This Row],[Cost Centre]])&gt;0,IF(TYPE(VLOOKUP(Table1[[#This Row],[Cost Centre]],$DA:$DA,1,FALSE))=16,1,0),0)</f>
        <v>0</v>
      </c>
      <c r="X547" s="14">
        <f>Table1[[#This Row],[Payments]]-Table1[[#This Row],[Receipts]]</f>
        <v>0</v>
      </c>
      <c r="Y547" s="14"/>
      <c r="Z547" s="14"/>
      <c r="AA547" s="14"/>
      <c r="AB547" s="13"/>
      <c r="AC547" s="39"/>
      <c r="AD547" s="39"/>
      <c r="AE547" s="39"/>
      <c r="AF547" s="39"/>
      <c r="AG547" s="42"/>
      <c r="AH5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7" t="str">
        <f>IF(Table1[[#This Row],[Date]]="","",TEXT(Table1[[#This Row],[Date]],"yyyymmdd"))</f>
        <v/>
      </c>
      <c r="AJ547" t="str">
        <f>Table1[[#This Row],[Date2]]</f>
        <v/>
      </c>
      <c r="AK547" t="str">
        <f>IF(Table1[[#This Row],[Date]]="","",Table1[[#This Row],[Voucher Type]])</f>
        <v/>
      </c>
      <c r="AL547" t="str">
        <f>IF(Table1[[#This Row],[Date]]="","",Table1[[#This Row],[Voucher No]])</f>
        <v/>
      </c>
      <c r="AM547" t="str">
        <f>IF(Table1[[#This Row],[Date]]="","",Table1[[#This Row],[Narration]])</f>
        <v/>
      </c>
      <c r="AN547" t="str">
        <f>IF(Table1[[#This Row],[Date]]="","","tallytools-voucherentry-adhjadhh-"&amp;$AH$1&amp;ROW())</f>
        <v/>
      </c>
      <c r="AO547" t="str">
        <f>IF(Table1[[#This Row],[Date]]="","",$AH$1)</f>
        <v/>
      </c>
      <c r="AP547"/>
      <c r="AQ547" t="str">
        <f>IF(Table1[[#This Row],[Date]]="","","No")</f>
        <v/>
      </c>
      <c r="AR547" t="str">
        <f>IF(Table1[[#This Row],[Date]]="","",IF(Table1[[#This Row],[Net Amt]]&lt;0,"No","Yes"))</f>
        <v/>
      </c>
      <c r="AS547" t="str">
        <f>IF(Table1[[#This Row],[Date]]="","",Table1[[#This Row],[Second Ledger]])</f>
        <v/>
      </c>
      <c r="AT547" t="str">
        <f>IF(Table1[[#This Row],[Date]]="","",IF(Table1[[#This Row],[DP-1]]="Yes",-(Table1[[#This Row],[Payments]]+Table1[[#This Row],[Receipts]]),Table1[[#This Row],[Payments]]+Table1[[#This Row],[Receipts]]))</f>
        <v/>
      </c>
      <c r="AU547"/>
      <c r="AV547" t="str">
        <f>IF(Table1[[#This Row],[Bill Ref No]]="","",Table1[[#This Row],[Bill Ref No]])</f>
        <v/>
      </c>
      <c r="AW547" t="str">
        <f>IF(Table1[[#This Row],[Bill ref name]]="","","New Ref")</f>
        <v/>
      </c>
      <c r="AX547" t="str">
        <f>IF(Table1[[#This Row],[Bill ref name]]="","",Table1[[#This Row],[Amount-1]])</f>
        <v/>
      </c>
      <c r="AY547"/>
      <c r="AZ547"/>
      <c r="BA547" t="str">
        <f>IF(Table1[[#This Row],[Cost Centre]]="","","Primary Cost Category")</f>
        <v/>
      </c>
      <c r="BB547" t="str">
        <f>IF(Table1[[#This Row],[Cost Centre]]="","",Table1[[#This Row],[DP-1]])</f>
        <v/>
      </c>
      <c r="BC547"/>
      <c r="BD547" t="str">
        <f>IF(Table1[[#This Row],[Cost Centre]]="","",Table1[[#This Row],[Cost Centre]])</f>
        <v/>
      </c>
      <c r="BE547" t="str">
        <f>IF(Table1[[#This Row],[Cost Centre]]="","",Table1[[#This Row],[Amount-1]])</f>
        <v/>
      </c>
      <c r="BF547"/>
      <c r="BG547"/>
      <c r="BH547"/>
      <c r="BI547"/>
      <c r="BJ547" t="str">
        <f>IF(Table1[[#This Row],[Date]]="","","No")</f>
        <v/>
      </c>
      <c r="BK547" t="str">
        <f>IF(Table1[[#This Row],[Date]]="","",IF(Table1[[#This Row],[Net Amt]]&lt;0,"Yes","No"))</f>
        <v/>
      </c>
      <c r="BL547" t="str">
        <f>IF(Table1[[#This Row],[Date]]="","",$C$3)</f>
        <v/>
      </c>
      <c r="BM547" t="str">
        <f>IF(Table1[[#This Row],[Date]]="","",-Table1[[#This Row],[Amount-1]])</f>
        <v/>
      </c>
      <c r="BO547" t="str">
        <f>IF(Table1[[#This Row],[Transaction Type]]="","",Table1[[#This Row],[Transaction Type]])</f>
        <v/>
      </c>
      <c r="BP547" t="str">
        <f>IF(Table1[[#This Row],[Instrument No.]]="","",Table1[[#This Row],[Instrument No.]])</f>
        <v/>
      </c>
      <c r="BQ547" t="str">
        <f>IF(Table1[[#This Row],[Instrument No.]]="","",Table1[[#This Row],[Amount-2]])</f>
        <v/>
      </c>
      <c r="BR547" t="str">
        <f>IF(Table1[[#This Row],[Instrument date]]="","",TEXT(Table1[[#This Row],[Instrument date]],"yyyymmdd"))</f>
        <v/>
      </c>
      <c r="BU547" s="48"/>
      <c r="BV547" s="48"/>
    </row>
    <row r="548" spans="1:74">
      <c r="A548" s="16">
        <f t="shared" si="8"/>
        <v>543</v>
      </c>
      <c r="B548" s="17"/>
      <c r="C548" s="57"/>
      <c r="D548" s="61"/>
      <c r="E548" s="61"/>
      <c r="F548" s="57"/>
      <c r="G548" s="18"/>
      <c r="H5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8" s="18"/>
      <c r="J548" s="18"/>
      <c r="K548" s="18"/>
      <c r="L548" s="18"/>
      <c r="M548" s="18"/>
      <c r="N548" s="51"/>
      <c r="O548" s="14">
        <f>IF(Table1[[#This Row],[Date]]="",COUNTA(B549:$B$1005),0)</f>
        <v>0</v>
      </c>
      <c r="P548" s="14">
        <f>IF(COUNTA(Table1[[#This Row],[Payments]:[Receipts]])=0,0,(IF(COUNTA(Table1[[#This Row],[Payments]:[Receipts]])&gt;1,1,0)))</f>
        <v>0</v>
      </c>
      <c r="Q548" s="14">
        <f>IF(Table1[[#This Row],[Date]]="",0,IF(AND(Table1[[#This Row],[Date]]&gt;=$Q$2,Table1[[#This Row],[Date]]&lt;=$Q$3),0,1))</f>
        <v>0</v>
      </c>
      <c r="R548" s="14">
        <f>IF(Table1[[#This Row],[Payments]]="",0,IF(ISNUMBER(Table1[[#This Row],[Payments]]),0,1))</f>
        <v>0</v>
      </c>
      <c r="S548" s="14">
        <f>IF(Table1[[#This Row],[Receipts]]="",0,IF(ISNUMBER(Table1[[#This Row],[Receipts]]),0,1))</f>
        <v>0</v>
      </c>
      <c r="T548" s="14">
        <f>IF(LEN(Table1[[#This Row],[Second Ledger]])&gt;0,IF(TYPE(VLOOKUP(Table1[[#This Row],[Second Ledger]],$CZ:$CZ,1,FALSE))=16,1,0),0)</f>
        <v>0</v>
      </c>
      <c r="U548" s="14">
        <f>IF(Table1[[#This Row],[Date]]="",0,IF(Table1[[#This Row],[Voucher Type]]&gt;0,IF(TYPE(VLOOKUP(Table1[[#This Row],[Voucher Type]],Table1[[#All],[Voucher Type Master]],1,FALSE))=16,1,0),0))</f>
        <v>0</v>
      </c>
      <c r="V5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8" s="14">
        <f>IF(LEN(Table1[[#This Row],[Cost Centre]])&gt;0,IF(TYPE(VLOOKUP(Table1[[#This Row],[Cost Centre]],$DA:$DA,1,FALSE))=16,1,0),0)</f>
        <v>0</v>
      </c>
      <c r="X548" s="14">
        <f>Table1[[#This Row],[Payments]]-Table1[[#This Row],[Receipts]]</f>
        <v>0</v>
      </c>
      <c r="Y548" s="14"/>
      <c r="Z548" s="14"/>
      <c r="AA548" s="14"/>
      <c r="AB548" s="13"/>
      <c r="AC548" s="39"/>
      <c r="AD548" s="39"/>
      <c r="AE548" s="39"/>
      <c r="AF548" s="39"/>
      <c r="AG548" s="42"/>
      <c r="AH5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8" t="str">
        <f>IF(Table1[[#This Row],[Date]]="","",TEXT(Table1[[#This Row],[Date]],"yyyymmdd"))</f>
        <v/>
      </c>
      <c r="AJ548" t="str">
        <f>Table1[[#This Row],[Date2]]</f>
        <v/>
      </c>
      <c r="AK548" t="str">
        <f>IF(Table1[[#This Row],[Date]]="","",Table1[[#This Row],[Voucher Type]])</f>
        <v/>
      </c>
      <c r="AL548" t="str">
        <f>IF(Table1[[#This Row],[Date]]="","",Table1[[#This Row],[Voucher No]])</f>
        <v/>
      </c>
      <c r="AM548" t="str">
        <f>IF(Table1[[#This Row],[Date]]="","",Table1[[#This Row],[Narration]])</f>
        <v/>
      </c>
      <c r="AN548" t="str">
        <f>IF(Table1[[#This Row],[Date]]="","","tallytools-voucherentry-adhjadhh-"&amp;$AH$1&amp;ROW())</f>
        <v/>
      </c>
      <c r="AO548" t="str">
        <f>IF(Table1[[#This Row],[Date]]="","",$AH$1)</f>
        <v/>
      </c>
      <c r="AP548"/>
      <c r="AQ548" t="str">
        <f>IF(Table1[[#This Row],[Date]]="","","No")</f>
        <v/>
      </c>
      <c r="AR548" t="str">
        <f>IF(Table1[[#This Row],[Date]]="","",IF(Table1[[#This Row],[Net Amt]]&lt;0,"No","Yes"))</f>
        <v/>
      </c>
      <c r="AS548" t="str">
        <f>IF(Table1[[#This Row],[Date]]="","",Table1[[#This Row],[Second Ledger]])</f>
        <v/>
      </c>
      <c r="AT548" t="str">
        <f>IF(Table1[[#This Row],[Date]]="","",IF(Table1[[#This Row],[DP-1]]="Yes",-(Table1[[#This Row],[Payments]]+Table1[[#This Row],[Receipts]]),Table1[[#This Row],[Payments]]+Table1[[#This Row],[Receipts]]))</f>
        <v/>
      </c>
      <c r="AU548"/>
      <c r="AV548" t="str">
        <f>IF(Table1[[#This Row],[Bill Ref No]]="","",Table1[[#This Row],[Bill Ref No]])</f>
        <v/>
      </c>
      <c r="AW548" t="str">
        <f>IF(Table1[[#This Row],[Bill ref name]]="","","New Ref")</f>
        <v/>
      </c>
      <c r="AX548" t="str">
        <f>IF(Table1[[#This Row],[Bill ref name]]="","",Table1[[#This Row],[Amount-1]])</f>
        <v/>
      </c>
      <c r="AY548"/>
      <c r="AZ548"/>
      <c r="BA548" t="str">
        <f>IF(Table1[[#This Row],[Cost Centre]]="","","Primary Cost Category")</f>
        <v/>
      </c>
      <c r="BB548" t="str">
        <f>IF(Table1[[#This Row],[Cost Centre]]="","",Table1[[#This Row],[DP-1]])</f>
        <v/>
      </c>
      <c r="BC548"/>
      <c r="BD548" t="str">
        <f>IF(Table1[[#This Row],[Cost Centre]]="","",Table1[[#This Row],[Cost Centre]])</f>
        <v/>
      </c>
      <c r="BE548" t="str">
        <f>IF(Table1[[#This Row],[Cost Centre]]="","",Table1[[#This Row],[Amount-1]])</f>
        <v/>
      </c>
      <c r="BF548"/>
      <c r="BG548"/>
      <c r="BH548"/>
      <c r="BI548"/>
      <c r="BJ548" t="str">
        <f>IF(Table1[[#This Row],[Date]]="","","No")</f>
        <v/>
      </c>
      <c r="BK548" t="str">
        <f>IF(Table1[[#This Row],[Date]]="","",IF(Table1[[#This Row],[Net Amt]]&lt;0,"Yes","No"))</f>
        <v/>
      </c>
      <c r="BL548" t="str">
        <f>IF(Table1[[#This Row],[Date]]="","",$C$3)</f>
        <v/>
      </c>
      <c r="BM548" t="str">
        <f>IF(Table1[[#This Row],[Date]]="","",-Table1[[#This Row],[Amount-1]])</f>
        <v/>
      </c>
      <c r="BO548" t="str">
        <f>IF(Table1[[#This Row],[Transaction Type]]="","",Table1[[#This Row],[Transaction Type]])</f>
        <v/>
      </c>
      <c r="BP548" t="str">
        <f>IF(Table1[[#This Row],[Instrument No.]]="","",Table1[[#This Row],[Instrument No.]])</f>
        <v/>
      </c>
      <c r="BQ548" t="str">
        <f>IF(Table1[[#This Row],[Instrument No.]]="","",Table1[[#This Row],[Amount-2]])</f>
        <v/>
      </c>
      <c r="BR548" t="str">
        <f>IF(Table1[[#This Row],[Instrument date]]="","",TEXT(Table1[[#This Row],[Instrument date]],"yyyymmdd"))</f>
        <v/>
      </c>
      <c r="BU548" s="48"/>
      <c r="BV548" s="48"/>
    </row>
    <row r="549" spans="1:74">
      <c r="A549" s="16">
        <f t="shared" si="8"/>
        <v>544</v>
      </c>
      <c r="B549" s="17"/>
      <c r="C549" s="57"/>
      <c r="D549" s="61"/>
      <c r="E549" s="61"/>
      <c r="F549" s="57"/>
      <c r="G549" s="18"/>
      <c r="H5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49" s="18"/>
      <c r="J549" s="18"/>
      <c r="K549" s="18"/>
      <c r="L549" s="18"/>
      <c r="M549" s="18"/>
      <c r="N549" s="51"/>
      <c r="O549" s="14">
        <f>IF(Table1[[#This Row],[Date]]="",COUNTA(B550:$B$1005),0)</f>
        <v>0</v>
      </c>
      <c r="P549" s="14">
        <f>IF(COUNTA(Table1[[#This Row],[Payments]:[Receipts]])=0,0,(IF(COUNTA(Table1[[#This Row],[Payments]:[Receipts]])&gt;1,1,0)))</f>
        <v>0</v>
      </c>
      <c r="Q549" s="14">
        <f>IF(Table1[[#This Row],[Date]]="",0,IF(AND(Table1[[#This Row],[Date]]&gt;=$Q$2,Table1[[#This Row],[Date]]&lt;=$Q$3),0,1))</f>
        <v>0</v>
      </c>
      <c r="R549" s="14">
        <f>IF(Table1[[#This Row],[Payments]]="",0,IF(ISNUMBER(Table1[[#This Row],[Payments]]),0,1))</f>
        <v>0</v>
      </c>
      <c r="S549" s="14">
        <f>IF(Table1[[#This Row],[Receipts]]="",0,IF(ISNUMBER(Table1[[#This Row],[Receipts]]),0,1))</f>
        <v>0</v>
      </c>
      <c r="T549" s="14">
        <f>IF(LEN(Table1[[#This Row],[Second Ledger]])&gt;0,IF(TYPE(VLOOKUP(Table1[[#This Row],[Second Ledger]],$CZ:$CZ,1,FALSE))=16,1,0),0)</f>
        <v>0</v>
      </c>
      <c r="U549" s="14">
        <f>IF(Table1[[#This Row],[Date]]="",0,IF(Table1[[#This Row],[Voucher Type]]&gt;0,IF(TYPE(VLOOKUP(Table1[[#This Row],[Voucher Type]],Table1[[#All],[Voucher Type Master]],1,FALSE))=16,1,0),0))</f>
        <v>0</v>
      </c>
      <c r="V5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49" s="14">
        <f>IF(LEN(Table1[[#This Row],[Cost Centre]])&gt;0,IF(TYPE(VLOOKUP(Table1[[#This Row],[Cost Centre]],$DA:$DA,1,FALSE))=16,1,0),0)</f>
        <v>0</v>
      </c>
      <c r="X549" s="14">
        <f>Table1[[#This Row],[Payments]]-Table1[[#This Row],[Receipts]]</f>
        <v>0</v>
      </c>
      <c r="Y549" s="14"/>
      <c r="Z549" s="14"/>
      <c r="AA549" s="14"/>
      <c r="AB549" s="13"/>
      <c r="AC549" s="39"/>
      <c r="AD549" s="39"/>
      <c r="AE549" s="39"/>
      <c r="AF549" s="39"/>
      <c r="AG549" s="42"/>
      <c r="AH5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49" t="str">
        <f>IF(Table1[[#This Row],[Date]]="","",TEXT(Table1[[#This Row],[Date]],"yyyymmdd"))</f>
        <v/>
      </c>
      <c r="AJ549" t="str">
        <f>Table1[[#This Row],[Date2]]</f>
        <v/>
      </c>
      <c r="AK549" t="str">
        <f>IF(Table1[[#This Row],[Date]]="","",Table1[[#This Row],[Voucher Type]])</f>
        <v/>
      </c>
      <c r="AL549" t="str">
        <f>IF(Table1[[#This Row],[Date]]="","",Table1[[#This Row],[Voucher No]])</f>
        <v/>
      </c>
      <c r="AM549" t="str">
        <f>IF(Table1[[#This Row],[Date]]="","",Table1[[#This Row],[Narration]])</f>
        <v/>
      </c>
      <c r="AN549" t="str">
        <f>IF(Table1[[#This Row],[Date]]="","","tallytools-voucherentry-adhjadhh-"&amp;$AH$1&amp;ROW())</f>
        <v/>
      </c>
      <c r="AO549" t="str">
        <f>IF(Table1[[#This Row],[Date]]="","",$AH$1)</f>
        <v/>
      </c>
      <c r="AP549"/>
      <c r="AQ549" t="str">
        <f>IF(Table1[[#This Row],[Date]]="","","No")</f>
        <v/>
      </c>
      <c r="AR549" t="str">
        <f>IF(Table1[[#This Row],[Date]]="","",IF(Table1[[#This Row],[Net Amt]]&lt;0,"No","Yes"))</f>
        <v/>
      </c>
      <c r="AS549" t="str">
        <f>IF(Table1[[#This Row],[Date]]="","",Table1[[#This Row],[Second Ledger]])</f>
        <v/>
      </c>
      <c r="AT549" t="str">
        <f>IF(Table1[[#This Row],[Date]]="","",IF(Table1[[#This Row],[DP-1]]="Yes",-(Table1[[#This Row],[Payments]]+Table1[[#This Row],[Receipts]]),Table1[[#This Row],[Payments]]+Table1[[#This Row],[Receipts]]))</f>
        <v/>
      </c>
      <c r="AU549"/>
      <c r="AV549" t="str">
        <f>IF(Table1[[#This Row],[Bill Ref No]]="","",Table1[[#This Row],[Bill Ref No]])</f>
        <v/>
      </c>
      <c r="AW549" t="str">
        <f>IF(Table1[[#This Row],[Bill ref name]]="","","New Ref")</f>
        <v/>
      </c>
      <c r="AX549" t="str">
        <f>IF(Table1[[#This Row],[Bill ref name]]="","",Table1[[#This Row],[Amount-1]])</f>
        <v/>
      </c>
      <c r="AY549"/>
      <c r="AZ549"/>
      <c r="BA549" t="str">
        <f>IF(Table1[[#This Row],[Cost Centre]]="","","Primary Cost Category")</f>
        <v/>
      </c>
      <c r="BB549" t="str">
        <f>IF(Table1[[#This Row],[Cost Centre]]="","",Table1[[#This Row],[DP-1]])</f>
        <v/>
      </c>
      <c r="BC549"/>
      <c r="BD549" t="str">
        <f>IF(Table1[[#This Row],[Cost Centre]]="","",Table1[[#This Row],[Cost Centre]])</f>
        <v/>
      </c>
      <c r="BE549" t="str">
        <f>IF(Table1[[#This Row],[Cost Centre]]="","",Table1[[#This Row],[Amount-1]])</f>
        <v/>
      </c>
      <c r="BF549"/>
      <c r="BG549"/>
      <c r="BH549"/>
      <c r="BI549"/>
      <c r="BJ549" t="str">
        <f>IF(Table1[[#This Row],[Date]]="","","No")</f>
        <v/>
      </c>
      <c r="BK549" t="str">
        <f>IF(Table1[[#This Row],[Date]]="","",IF(Table1[[#This Row],[Net Amt]]&lt;0,"Yes","No"))</f>
        <v/>
      </c>
      <c r="BL549" t="str">
        <f>IF(Table1[[#This Row],[Date]]="","",$C$3)</f>
        <v/>
      </c>
      <c r="BM549" t="str">
        <f>IF(Table1[[#This Row],[Date]]="","",-Table1[[#This Row],[Amount-1]])</f>
        <v/>
      </c>
      <c r="BO549" t="str">
        <f>IF(Table1[[#This Row],[Transaction Type]]="","",Table1[[#This Row],[Transaction Type]])</f>
        <v/>
      </c>
      <c r="BP549" t="str">
        <f>IF(Table1[[#This Row],[Instrument No.]]="","",Table1[[#This Row],[Instrument No.]])</f>
        <v/>
      </c>
      <c r="BQ549" t="str">
        <f>IF(Table1[[#This Row],[Instrument No.]]="","",Table1[[#This Row],[Amount-2]])</f>
        <v/>
      </c>
      <c r="BR549" t="str">
        <f>IF(Table1[[#This Row],[Instrument date]]="","",TEXT(Table1[[#This Row],[Instrument date]],"yyyymmdd"))</f>
        <v/>
      </c>
      <c r="BU549" s="48"/>
      <c r="BV549" s="48"/>
    </row>
    <row r="550" spans="1:74">
      <c r="A550" s="16">
        <f t="shared" si="8"/>
        <v>545</v>
      </c>
      <c r="B550" s="17"/>
      <c r="C550" s="57"/>
      <c r="D550" s="61"/>
      <c r="E550" s="61"/>
      <c r="F550" s="57"/>
      <c r="G550" s="18"/>
      <c r="H5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0" s="18"/>
      <c r="J550" s="18"/>
      <c r="K550" s="18"/>
      <c r="L550" s="18"/>
      <c r="M550" s="18"/>
      <c r="N550" s="51"/>
      <c r="O550" s="14">
        <f>IF(Table1[[#This Row],[Date]]="",COUNTA(B551:$B$1005),0)</f>
        <v>0</v>
      </c>
      <c r="P550" s="14">
        <f>IF(COUNTA(Table1[[#This Row],[Payments]:[Receipts]])=0,0,(IF(COUNTA(Table1[[#This Row],[Payments]:[Receipts]])&gt;1,1,0)))</f>
        <v>0</v>
      </c>
      <c r="Q550" s="14">
        <f>IF(Table1[[#This Row],[Date]]="",0,IF(AND(Table1[[#This Row],[Date]]&gt;=$Q$2,Table1[[#This Row],[Date]]&lt;=$Q$3),0,1))</f>
        <v>0</v>
      </c>
      <c r="R550" s="14">
        <f>IF(Table1[[#This Row],[Payments]]="",0,IF(ISNUMBER(Table1[[#This Row],[Payments]]),0,1))</f>
        <v>0</v>
      </c>
      <c r="S550" s="14">
        <f>IF(Table1[[#This Row],[Receipts]]="",0,IF(ISNUMBER(Table1[[#This Row],[Receipts]]),0,1))</f>
        <v>0</v>
      </c>
      <c r="T550" s="14">
        <f>IF(LEN(Table1[[#This Row],[Second Ledger]])&gt;0,IF(TYPE(VLOOKUP(Table1[[#This Row],[Second Ledger]],$CZ:$CZ,1,FALSE))=16,1,0),0)</f>
        <v>0</v>
      </c>
      <c r="U550" s="14">
        <f>IF(Table1[[#This Row],[Date]]="",0,IF(Table1[[#This Row],[Voucher Type]]&gt;0,IF(TYPE(VLOOKUP(Table1[[#This Row],[Voucher Type]],Table1[[#All],[Voucher Type Master]],1,FALSE))=16,1,0),0))</f>
        <v>0</v>
      </c>
      <c r="V5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0" s="14">
        <f>IF(LEN(Table1[[#This Row],[Cost Centre]])&gt;0,IF(TYPE(VLOOKUP(Table1[[#This Row],[Cost Centre]],$DA:$DA,1,FALSE))=16,1,0),0)</f>
        <v>0</v>
      </c>
      <c r="X550" s="14">
        <f>Table1[[#This Row],[Payments]]-Table1[[#This Row],[Receipts]]</f>
        <v>0</v>
      </c>
      <c r="Y550" s="14"/>
      <c r="Z550" s="14"/>
      <c r="AA550" s="14"/>
      <c r="AB550" s="13"/>
      <c r="AC550" s="39"/>
      <c r="AD550" s="39"/>
      <c r="AE550" s="39"/>
      <c r="AF550" s="39"/>
      <c r="AG550" s="42"/>
      <c r="AH5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0" t="str">
        <f>IF(Table1[[#This Row],[Date]]="","",TEXT(Table1[[#This Row],[Date]],"yyyymmdd"))</f>
        <v/>
      </c>
      <c r="AJ550" t="str">
        <f>Table1[[#This Row],[Date2]]</f>
        <v/>
      </c>
      <c r="AK550" t="str">
        <f>IF(Table1[[#This Row],[Date]]="","",Table1[[#This Row],[Voucher Type]])</f>
        <v/>
      </c>
      <c r="AL550" t="str">
        <f>IF(Table1[[#This Row],[Date]]="","",Table1[[#This Row],[Voucher No]])</f>
        <v/>
      </c>
      <c r="AM550" t="str">
        <f>IF(Table1[[#This Row],[Date]]="","",Table1[[#This Row],[Narration]])</f>
        <v/>
      </c>
      <c r="AN550" t="str">
        <f>IF(Table1[[#This Row],[Date]]="","","tallytools-voucherentry-adhjadhh-"&amp;$AH$1&amp;ROW())</f>
        <v/>
      </c>
      <c r="AO550" t="str">
        <f>IF(Table1[[#This Row],[Date]]="","",$AH$1)</f>
        <v/>
      </c>
      <c r="AP550"/>
      <c r="AQ550" t="str">
        <f>IF(Table1[[#This Row],[Date]]="","","No")</f>
        <v/>
      </c>
      <c r="AR550" t="str">
        <f>IF(Table1[[#This Row],[Date]]="","",IF(Table1[[#This Row],[Net Amt]]&lt;0,"No","Yes"))</f>
        <v/>
      </c>
      <c r="AS550" t="str">
        <f>IF(Table1[[#This Row],[Date]]="","",Table1[[#This Row],[Second Ledger]])</f>
        <v/>
      </c>
      <c r="AT550" t="str">
        <f>IF(Table1[[#This Row],[Date]]="","",IF(Table1[[#This Row],[DP-1]]="Yes",-(Table1[[#This Row],[Payments]]+Table1[[#This Row],[Receipts]]),Table1[[#This Row],[Payments]]+Table1[[#This Row],[Receipts]]))</f>
        <v/>
      </c>
      <c r="AU550"/>
      <c r="AV550" t="str">
        <f>IF(Table1[[#This Row],[Bill Ref No]]="","",Table1[[#This Row],[Bill Ref No]])</f>
        <v/>
      </c>
      <c r="AW550" t="str">
        <f>IF(Table1[[#This Row],[Bill ref name]]="","","New Ref")</f>
        <v/>
      </c>
      <c r="AX550" t="str">
        <f>IF(Table1[[#This Row],[Bill ref name]]="","",Table1[[#This Row],[Amount-1]])</f>
        <v/>
      </c>
      <c r="AY550"/>
      <c r="AZ550"/>
      <c r="BA550" t="str">
        <f>IF(Table1[[#This Row],[Cost Centre]]="","","Primary Cost Category")</f>
        <v/>
      </c>
      <c r="BB550" t="str">
        <f>IF(Table1[[#This Row],[Cost Centre]]="","",Table1[[#This Row],[DP-1]])</f>
        <v/>
      </c>
      <c r="BC550"/>
      <c r="BD550" t="str">
        <f>IF(Table1[[#This Row],[Cost Centre]]="","",Table1[[#This Row],[Cost Centre]])</f>
        <v/>
      </c>
      <c r="BE550" t="str">
        <f>IF(Table1[[#This Row],[Cost Centre]]="","",Table1[[#This Row],[Amount-1]])</f>
        <v/>
      </c>
      <c r="BF550"/>
      <c r="BG550"/>
      <c r="BH550"/>
      <c r="BI550"/>
      <c r="BJ550" t="str">
        <f>IF(Table1[[#This Row],[Date]]="","","No")</f>
        <v/>
      </c>
      <c r="BK550" t="str">
        <f>IF(Table1[[#This Row],[Date]]="","",IF(Table1[[#This Row],[Net Amt]]&lt;0,"Yes","No"))</f>
        <v/>
      </c>
      <c r="BL550" t="str">
        <f>IF(Table1[[#This Row],[Date]]="","",$C$3)</f>
        <v/>
      </c>
      <c r="BM550" t="str">
        <f>IF(Table1[[#This Row],[Date]]="","",-Table1[[#This Row],[Amount-1]])</f>
        <v/>
      </c>
      <c r="BO550" t="str">
        <f>IF(Table1[[#This Row],[Transaction Type]]="","",Table1[[#This Row],[Transaction Type]])</f>
        <v/>
      </c>
      <c r="BP550" t="str">
        <f>IF(Table1[[#This Row],[Instrument No.]]="","",Table1[[#This Row],[Instrument No.]])</f>
        <v/>
      </c>
      <c r="BQ550" t="str">
        <f>IF(Table1[[#This Row],[Instrument No.]]="","",Table1[[#This Row],[Amount-2]])</f>
        <v/>
      </c>
      <c r="BR550" t="str">
        <f>IF(Table1[[#This Row],[Instrument date]]="","",TEXT(Table1[[#This Row],[Instrument date]],"yyyymmdd"))</f>
        <v/>
      </c>
      <c r="BU550" s="48"/>
      <c r="BV550" s="48"/>
    </row>
    <row r="551" spans="1:74">
      <c r="A551" s="16">
        <f t="shared" si="8"/>
        <v>546</v>
      </c>
      <c r="B551" s="17"/>
      <c r="C551" s="57"/>
      <c r="D551" s="61"/>
      <c r="E551" s="61"/>
      <c r="F551" s="57"/>
      <c r="G551" s="18"/>
      <c r="H5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1" s="18"/>
      <c r="J551" s="18"/>
      <c r="K551" s="18"/>
      <c r="L551" s="18"/>
      <c r="M551" s="18"/>
      <c r="N551" s="51"/>
      <c r="O551" s="14">
        <f>IF(Table1[[#This Row],[Date]]="",COUNTA(B552:$B$1005),0)</f>
        <v>0</v>
      </c>
      <c r="P551" s="14">
        <f>IF(COUNTA(Table1[[#This Row],[Payments]:[Receipts]])=0,0,(IF(COUNTA(Table1[[#This Row],[Payments]:[Receipts]])&gt;1,1,0)))</f>
        <v>0</v>
      </c>
      <c r="Q551" s="14">
        <f>IF(Table1[[#This Row],[Date]]="",0,IF(AND(Table1[[#This Row],[Date]]&gt;=$Q$2,Table1[[#This Row],[Date]]&lt;=$Q$3),0,1))</f>
        <v>0</v>
      </c>
      <c r="R551" s="14">
        <f>IF(Table1[[#This Row],[Payments]]="",0,IF(ISNUMBER(Table1[[#This Row],[Payments]]),0,1))</f>
        <v>0</v>
      </c>
      <c r="S551" s="14">
        <f>IF(Table1[[#This Row],[Receipts]]="",0,IF(ISNUMBER(Table1[[#This Row],[Receipts]]),0,1))</f>
        <v>0</v>
      </c>
      <c r="T551" s="14">
        <f>IF(LEN(Table1[[#This Row],[Second Ledger]])&gt;0,IF(TYPE(VLOOKUP(Table1[[#This Row],[Second Ledger]],$CZ:$CZ,1,FALSE))=16,1,0),0)</f>
        <v>0</v>
      </c>
      <c r="U551" s="14">
        <f>IF(Table1[[#This Row],[Date]]="",0,IF(Table1[[#This Row],[Voucher Type]]&gt;0,IF(TYPE(VLOOKUP(Table1[[#This Row],[Voucher Type]],Table1[[#All],[Voucher Type Master]],1,FALSE))=16,1,0),0))</f>
        <v>0</v>
      </c>
      <c r="V5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1" s="14">
        <f>IF(LEN(Table1[[#This Row],[Cost Centre]])&gt;0,IF(TYPE(VLOOKUP(Table1[[#This Row],[Cost Centre]],$DA:$DA,1,FALSE))=16,1,0),0)</f>
        <v>0</v>
      </c>
      <c r="X551" s="14">
        <f>Table1[[#This Row],[Payments]]-Table1[[#This Row],[Receipts]]</f>
        <v>0</v>
      </c>
      <c r="Y551" s="14"/>
      <c r="Z551" s="14"/>
      <c r="AA551" s="14"/>
      <c r="AB551" s="13"/>
      <c r="AC551" s="39"/>
      <c r="AD551" s="39"/>
      <c r="AE551" s="39"/>
      <c r="AF551" s="39"/>
      <c r="AG551" s="42"/>
      <c r="AH5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1" t="str">
        <f>IF(Table1[[#This Row],[Date]]="","",TEXT(Table1[[#This Row],[Date]],"yyyymmdd"))</f>
        <v/>
      </c>
      <c r="AJ551" t="str">
        <f>Table1[[#This Row],[Date2]]</f>
        <v/>
      </c>
      <c r="AK551" t="str">
        <f>IF(Table1[[#This Row],[Date]]="","",Table1[[#This Row],[Voucher Type]])</f>
        <v/>
      </c>
      <c r="AL551" t="str">
        <f>IF(Table1[[#This Row],[Date]]="","",Table1[[#This Row],[Voucher No]])</f>
        <v/>
      </c>
      <c r="AM551" t="str">
        <f>IF(Table1[[#This Row],[Date]]="","",Table1[[#This Row],[Narration]])</f>
        <v/>
      </c>
      <c r="AN551" t="str">
        <f>IF(Table1[[#This Row],[Date]]="","","tallytools-voucherentry-adhjadhh-"&amp;$AH$1&amp;ROW())</f>
        <v/>
      </c>
      <c r="AO551" t="str">
        <f>IF(Table1[[#This Row],[Date]]="","",$AH$1)</f>
        <v/>
      </c>
      <c r="AP551"/>
      <c r="AQ551" t="str">
        <f>IF(Table1[[#This Row],[Date]]="","","No")</f>
        <v/>
      </c>
      <c r="AR551" t="str">
        <f>IF(Table1[[#This Row],[Date]]="","",IF(Table1[[#This Row],[Net Amt]]&lt;0,"No","Yes"))</f>
        <v/>
      </c>
      <c r="AS551" t="str">
        <f>IF(Table1[[#This Row],[Date]]="","",Table1[[#This Row],[Second Ledger]])</f>
        <v/>
      </c>
      <c r="AT551" t="str">
        <f>IF(Table1[[#This Row],[Date]]="","",IF(Table1[[#This Row],[DP-1]]="Yes",-(Table1[[#This Row],[Payments]]+Table1[[#This Row],[Receipts]]),Table1[[#This Row],[Payments]]+Table1[[#This Row],[Receipts]]))</f>
        <v/>
      </c>
      <c r="AU551"/>
      <c r="AV551" t="str">
        <f>IF(Table1[[#This Row],[Bill Ref No]]="","",Table1[[#This Row],[Bill Ref No]])</f>
        <v/>
      </c>
      <c r="AW551" t="str">
        <f>IF(Table1[[#This Row],[Bill ref name]]="","","New Ref")</f>
        <v/>
      </c>
      <c r="AX551" t="str">
        <f>IF(Table1[[#This Row],[Bill ref name]]="","",Table1[[#This Row],[Amount-1]])</f>
        <v/>
      </c>
      <c r="AY551"/>
      <c r="AZ551"/>
      <c r="BA551" t="str">
        <f>IF(Table1[[#This Row],[Cost Centre]]="","","Primary Cost Category")</f>
        <v/>
      </c>
      <c r="BB551" t="str">
        <f>IF(Table1[[#This Row],[Cost Centre]]="","",Table1[[#This Row],[DP-1]])</f>
        <v/>
      </c>
      <c r="BC551"/>
      <c r="BD551" t="str">
        <f>IF(Table1[[#This Row],[Cost Centre]]="","",Table1[[#This Row],[Cost Centre]])</f>
        <v/>
      </c>
      <c r="BE551" t="str">
        <f>IF(Table1[[#This Row],[Cost Centre]]="","",Table1[[#This Row],[Amount-1]])</f>
        <v/>
      </c>
      <c r="BF551"/>
      <c r="BG551"/>
      <c r="BH551"/>
      <c r="BI551"/>
      <c r="BJ551" t="str">
        <f>IF(Table1[[#This Row],[Date]]="","","No")</f>
        <v/>
      </c>
      <c r="BK551" t="str">
        <f>IF(Table1[[#This Row],[Date]]="","",IF(Table1[[#This Row],[Net Amt]]&lt;0,"Yes","No"))</f>
        <v/>
      </c>
      <c r="BL551" t="str">
        <f>IF(Table1[[#This Row],[Date]]="","",$C$3)</f>
        <v/>
      </c>
      <c r="BM551" t="str">
        <f>IF(Table1[[#This Row],[Date]]="","",-Table1[[#This Row],[Amount-1]])</f>
        <v/>
      </c>
      <c r="BO551" t="str">
        <f>IF(Table1[[#This Row],[Transaction Type]]="","",Table1[[#This Row],[Transaction Type]])</f>
        <v/>
      </c>
      <c r="BP551" t="str">
        <f>IF(Table1[[#This Row],[Instrument No.]]="","",Table1[[#This Row],[Instrument No.]])</f>
        <v/>
      </c>
      <c r="BQ551" t="str">
        <f>IF(Table1[[#This Row],[Instrument No.]]="","",Table1[[#This Row],[Amount-2]])</f>
        <v/>
      </c>
      <c r="BR551" t="str">
        <f>IF(Table1[[#This Row],[Instrument date]]="","",TEXT(Table1[[#This Row],[Instrument date]],"yyyymmdd"))</f>
        <v/>
      </c>
      <c r="BU551" s="48"/>
      <c r="BV551" s="48"/>
    </row>
    <row r="552" spans="1:74">
      <c r="A552" s="16">
        <f t="shared" si="8"/>
        <v>547</v>
      </c>
      <c r="B552" s="17"/>
      <c r="C552" s="57"/>
      <c r="D552" s="61"/>
      <c r="E552" s="61"/>
      <c r="F552" s="57"/>
      <c r="G552" s="18"/>
      <c r="H5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2" s="18"/>
      <c r="J552" s="18"/>
      <c r="K552" s="18"/>
      <c r="L552" s="18"/>
      <c r="M552" s="18"/>
      <c r="N552" s="51"/>
      <c r="O552" s="14">
        <f>IF(Table1[[#This Row],[Date]]="",COUNTA(B553:$B$1005),0)</f>
        <v>0</v>
      </c>
      <c r="P552" s="14">
        <f>IF(COUNTA(Table1[[#This Row],[Payments]:[Receipts]])=0,0,(IF(COUNTA(Table1[[#This Row],[Payments]:[Receipts]])&gt;1,1,0)))</f>
        <v>0</v>
      </c>
      <c r="Q552" s="14">
        <f>IF(Table1[[#This Row],[Date]]="",0,IF(AND(Table1[[#This Row],[Date]]&gt;=$Q$2,Table1[[#This Row],[Date]]&lt;=$Q$3),0,1))</f>
        <v>0</v>
      </c>
      <c r="R552" s="14">
        <f>IF(Table1[[#This Row],[Payments]]="",0,IF(ISNUMBER(Table1[[#This Row],[Payments]]),0,1))</f>
        <v>0</v>
      </c>
      <c r="S552" s="14">
        <f>IF(Table1[[#This Row],[Receipts]]="",0,IF(ISNUMBER(Table1[[#This Row],[Receipts]]),0,1))</f>
        <v>0</v>
      </c>
      <c r="T552" s="14">
        <f>IF(LEN(Table1[[#This Row],[Second Ledger]])&gt;0,IF(TYPE(VLOOKUP(Table1[[#This Row],[Second Ledger]],$CZ:$CZ,1,FALSE))=16,1,0),0)</f>
        <v>0</v>
      </c>
      <c r="U552" s="14">
        <f>IF(Table1[[#This Row],[Date]]="",0,IF(Table1[[#This Row],[Voucher Type]]&gt;0,IF(TYPE(VLOOKUP(Table1[[#This Row],[Voucher Type]],Table1[[#All],[Voucher Type Master]],1,FALSE))=16,1,0),0))</f>
        <v>0</v>
      </c>
      <c r="V5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2" s="14">
        <f>IF(LEN(Table1[[#This Row],[Cost Centre]])&gt;0,IF(TYPE(VLOOKUP(Table1[[#This Row],[Cost Centre]],$DA:$DA,1,FALSE))=16,1,0),0)</f>
        <v>0</v>
      </c>
      <c r="X552" s="14">
        <f>Table1[[#This Row],[Payments]]-Table1[[#This Row],[Receipts]]</f>
        <v>0</v>
      </c>
      <c r="Y552" s="14"/>
      <c r="Z552" s="14"/>
      <c r="AA552" s="14"/>
      <c r="AB552" s="13"/>
      <c r="AC552" s="39"/>
      <c r="AD552" s="39"/>
      <c r="AE552" s="39"/>
      <c r="AF552" s="39"/>
      <c r="AG552" s="42"/>
      <c r="AH5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2" t="str">
        <f>IF(Table1[[#This Row],[Date]]="","",TEXT(Table1[[#This Row],[Date]],"yyyymmdd"))</f>
        <v/>
      </c>
      <c r="AJ552" t="str">
        <f>Table1[[#This Row],[Date2]]</f>
        <v/>
      </c>
      <c r="AK552" t="str">
        <f>IF(Table1[[#This Row],[Date]]="","",Table1[[#This Row],[Voucher Type]])</f>
        <v/>
      </c>
      <c r="AL552" t="str">
        <f>IF(Table1[[#This Row],[Date]]="","",Table1[[#This Row],[Voucher No]])</f>
        <v/>
      </c>
      <c r="AM552" t="str">
        <f>IF(Table1[[#This Row],[Date]]="","",Table1[[#This Row],[Narration]])</f>
        <v/>
      </c>
      <c r="AN552" t="str">
        <f>IF(Table1[[#This Row],[Date]]="","","tallytools-voucherentry-adhjadhh-"&amp;$AH$1&amp;ROW())</f>
        <v/>
      </c>
      <c r="AO552" t="str">
        <f>IF(Table1[[#This Row],[Date]]="","",$AH$1)</f>
        <v/>
      </c>
      <c r="AP552"/>
      <c r="AQ552" t="str">
        <f>IF(Table1[[#This Row],[Date]]="","","No")</f>
        <v/>
      </c>
      <c r="AR552" t="str">
        <f>IF(Table1[[#This Row],[Date]]="","",IF(Table1[[#This Row],[Net Amt]]&lt;0,"No","Yes"))</f>
        <v/>
      </c>
      <c r="AS552" t="str">
        <f>IF(Table1[[#This Row],[Date]]="","",Table1[[#This Row],[Second Ledger]])</f>
        <v/>
      </c>
      <c r="AT552" t="str">
        <f>IF(Table1[[#This Row],[Date]]="","",IF(Table1[[#This Row],[DP-1]]="Yes",-(Table1[[#This Row],[Payments]]+Table1[[#This Row],[Receipts]]),Table1[[#This Row],[Payments]]+Table1[[#This Row],[Receipts]]))</f>
        <v/>
      </c>
      <c r="AU552"/>
      <c r="AV552" t="str">
        <f>IF(Table1[[#This Row],[Bill Ref No]]="","",Table1[[#This Row],[Bill Ref No]])</f>
        <v/>
      </c>
      <c r="AW552" t="str">
        <f>IF(Table1[[#This Row],[Bill ref name]]="","","New Ref")</f>
        <v/>
      </c>
      <c r="AX552" t="str">
        <f>IF(Table1[[#This Row],[Bill ref name]]="","",Table1[[#This Row],[Amount-1]])</f>
        <v/>
      </c>
      <c r="AY552"/>
      <c r="AZ552"/>
      <c r="BA552" t="str">
        <f>IF(Table1[[#This Row],[Cost Centre]]="","","Primary Cost Category")</f>
        <v/>
      </c>
      <c r="BB552" t="str">
        <f>IF(Table1[[#This Row],[Cost Centre]]="","",Table1[[#This Row],[DP-1]])</f>
        <v/>
      </c>
      <c r="BC552"/>
      <c r="BD552" t="str">
        <f>IF(Table1[[#This Row],[Cost Centre]]="","",Table1[[#This Row],[Cost Centre]])</f>
        <v/>
      </c>
      <c r="BE552" t="str">
        <f>IF(Table1[[#This Row],[Cost Centre]]="","",Table1[[#This Row],[Amount-1]])</f>
        <v/>
      </c>
      <c r="BF552"/>
      <c r="BG552"/>
      <c r="BH552"/>
      <c r="BI552"/>
      <c r="BJ552" t="str">
        <f>IF(Table1[[#This Row],[Date]]="","","No")</f>
        <v/>
      </c>
      <c r="BK552" t="str">
        <f>IF(Table1[[#This Row],[Date]]="","",IF(Table1[[#This Row],[Net Amt]]&lt;0,"Yes","No"))</f>
        <v/>
      </c>
      <c r="BL552" t="str">
        <f>IF(Table1[[#This Row],[Date]]="","",$C$3)</f>
        <v/>
      </c>
      <c r="BM552" t="str">
        <f>IF(Table1[[#This Row],[Date]]="","",-Table1[[#This Row],[Amount-1]])</f>
        <v/>
      </c>
      <c r="BO552" t="str">
        <f>IF(Table1[[#This Row],[Transaction Type]]="","",Table1[[#This Row],[Transaction Type]])</f>
        <v/>
      </c>
      <c r="BP552" t="str">
        <f>IF(Table1[[#This Row],[Instrument No.]]="","",Table1[[#This Row],[Instrument No.]])</f>
        <v/>
      </c>
      <c r="BQ552" t="str">
        <f>IF(Table1[[#This Row],[Instrument No.]]="","",Table1[[#This Row],[Amount-2]])</f>
        <v/>
      </c>
      <c r="BR552" t="str">
        <f>IF(Table1[[#This Row],[Instrument date]]="","",TEXT(Table1[[#This Row],[Instrument date]],"yyyymmdd"))</f>
        <v/>
      </c>
      <c r="BU552" s="48"/>
      <c r="BV552" s="48"/>
    </row>
    <row r="553" spans="1:74">
      <c r="A553" s="16">
        <f t="shared" si="8"/>
        <v>548</v>
      </c>
      <c r="B553" s="17"/>
      <c r="C553" s="57"/>
      <c r="D553" s="61"/>
      <c r="E553" s="61"/>
      <c r="F553" s="57"/>
      <c r="G553" s="18"/>
      <c r="H5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3" s="18"/>
      <c r="J553" s="18"/>
      <c r="K553" s="18"/>
      <c r="L553" s="18"/>
      <c r="M553" s="18"/>
      <c r="N553" s="51"/>
      <c r="O553" s="14">
        <f>IF(Table1[[#This Row],[Date]]="",COUNTA(B554:$B$1005),0)</f>
        <v>0</v>
      </c>
      <c r="P553" s="14">
        <f>IF(COUNTA(Table1[[#This Row],[Payments]:[Receipts]])=0,0,(IF(COUNTA(Table1[[#This Row],[Payments]:[Receipts]])&gt;1,1,0)))</f>
        <v>0</v>
      </c>
      <c r="Q553" s="14">
        <f>IF(Table1[[#This Row],[Date]]="",0,IF(AND(Table1[[#This Row],[Date]]&gt;=$Q$2,Table1[[#This Row],[Date]]&lt;=$Q$3),0,1))</f>
        <v>0</v>
      </c>
      <c r="R553" s="14">
        <f>IF(Table1[[#This Row],[Payments]]="",0,IF(ISNUMBER(Table1[[#This Row],[Payments]]),0,1))</f>
        <v>0</v>
      </c>
      <c r="S553" s="14">
        <f>IF(Table1[[#This Row],[Receipts]]="",0,IF(ISNUMBER(Table1[[#This Row],[Receipts]]),0,1))</f>
        <v>0</v>
      </c>
      <c r="T553" s="14">
        <f>IF(LEN(Table1[[#This Row],[Second Ledger]])&gt;0,IF(TYPE(VLOOKUP(Table1[[#This Row],[Second Ledger]],$CZ:$CZ,1,FALSE))=16,1,0),0)</f>
        <v>0</v>
      </c>
      <c r="U553" s="14">
        <f>IF(Table1[[#This Row],[Date]]="",0,IF(Table1[[#This Row],[Voucher Type]]&gt;0,IF(TYPE(VLOOKUP(Table1[[#This Row],[Voucher Type]],Table1[[#All],[Voucher Type Master]],1,FALSE))=16,1,0),0))</f>
        <v>0</v>
      </c>
      <c r="V5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3" s="14">
        <f>IF(LEN(Table1[[#This Row],[Cost Centre]])&gt;0,IF(TYPE(VLOOKUP(Table1[[#This Row],[Cost Centre]],$DA:$DA,1,FALSE))=16,1,0),0)</f>
        <v>0</v>
      </c>
      <c r="X553" s="14">
        <f>Table1[[#This Row],[Payments]]-Table1[[#This Row],[Receipts]]</f>
        <v>0</v>
      </c>
      <c r="Y553" s="14"/>
      <c r="Z553" s="14"/>
      <c r="AA553" s="14"/>
      <c r="AB553" s="13"/>
      <c r="AC553" s="39"/>
      <c r="AD553" s="39"/>
      <c r="AE553" s="39"/>
      <c r="AF553" s="39"/>
      <c r="AG553" s="42"/>
      <c r="AH5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3" t="str">
        <f>IF(Table1[[#This Row],[Date]]="","",TEXT(Table1[[#This Row],[Date]],"yyyymmdd"))</f>
        <v/>
      </c>
      <c r="AJ553" t="str">
        <f>Table1[[#This Row],[Date2]]</f>
        <v/>
      </c>
      <c r="AK553" t="str">
        <f>IF(Table1[[#This Row],[Date]]="","",Table1[[#This Row],[Voucher Type]])</f>
        <v/>
      </c>
      <c r="AL553" t="str">
        <f>IF(Table1[[#This Row],[Date]]="","",Table1[[#This Row],[Voucher No]])</f>
        <v/>
      </c>
      <c r="AM553" t="str">
        <f>IF(Table1[[#This Row],[Date]]="","",Table1[[#This Row],[Narration]])</f>
        <v/>
      </c>
      <c r="AN553" t="str">
        <f>IF(Table1[[#This Row],[Date]]="","","tallytools-voucherentry-adhjadhh-"&amp;$AH$1&amp;ROW())</f>
        <v/>
      </c>
      <c r="AO553" t="str">
        <f>IF(Table1[[#This Row],[Date]]="","",$AH$1)</f>
        <v/>
      </c>
      <c r="AP553"/>
      <c r="AQ553" t="str">
        <f>IF(Table1[[#This Row],[Date]]="","","No")</f>
        <v/>
      </c>
      <c r="AR553" t="str">
        <f>IF(Table1[[#This Row],[Date]]="","",IF(Table1[[#This Row],[Net Amt]]&lt;0,"No","Yes"))</f>
        <v/>
      </c>
      <c r="AS553" t="str">
        <f>IF(Table1[[#This Row],[Date]]="","",Table1[[#This Row],[Second Ledger]])</f>
        <v/>
      </c>
      <c r="AT553" t="str">
        <f>IF(Table1[[#This Row],[Date]]="","",IF(Table1[[#This Row],[DP-1]]="Yes",-(Table1[[#This Row],[Payments]]+Table1[[#This Row],[Receipts]]),Table1[[#This Row],[Payments]]+Table1[[#This Row],[Receipts]]))</f>
        <v/>
      </c>
      <c r="AU553"/>
      <c r="AV553" t="str">
        <f>IF(Table1[[#This Row],[Bill Ref No]]="","",Table1[[#This Row],[Bill Ref No]])</f>
        <v/>
      </c>
      <c r="AW553" t="str">
        <f>IF(Table1[[#This Row],[Bill ref name]]="","","New Ref")</f>
        <v/>
      </c>
      <c r="AX553" t="str">
        <f>IF(Table1[[#This Row],[Bill ref name]]="","",Table1[[#This Row],[Amount-1]])</f>
        <v/>
      </c>
      <c r="AY553"/>
      <c r="AZ553"/>
      <c r="BA553" t="str">
        <f>IF(Table1[[#This Row],[Cost Centre]]="","","Primary Cost Category")</f>
        <v/>
      </c>
      <c r="BB553" t="str">
        <f>IF(Table1[[#This Row],[Cost Centre]]="","",Table1[[#This Row],[DP-1]])</f>
        <v/>
      </c>
      <c r="BC553"/>
      <c r="BD553" t="str">
        <f>IF(Table1[[#This Row],[Cost Centre]]="","",Table1[[#This Row],[Cost Centre]])</f>
        <v/>
      </c>
      <c r="BE553" t="str">
        <f>IF(Table1[[#This Row],[Cost Centre]]="","",Table1[[#This Row],[Amount-1]])</f>
        <v/>
      </c>
      <c r="BF553"/>
      <c r="BG553"/>
      <c r="BH553"/>
      <c r="BI553"/>
      <c r="BJ553" t="str">
        <f>IF(Table1[[#This Row],[Date]]="","","No")</f>
        <v/>
      </c>
      <c r="BK553" t="str">
        <f>IF(Table1[[#This Row],[Date]]="","",IF(Table1[[#This Row],[Net Amt]]&lt;0,"Yes","No"))</f>
        <v/>
      </c>
      <c r="BL553" t="str">
        <f>IF(Table1[[#This Row],[Date]]="","",$C$3)</f>
        <v/>
      </c>
      <c r="BM553" t="str">
        <f>IF(Table1[[#This Row],[Date]]="","",-Table1[[#This Row],[Amount-1]])</f>
        <v/>
      </c>
      <c r="BO553" t="str">
        <f>IF(Table1[[#This Row],[Transaction Type]]="","",Table1[[#This Row],[Transaction Type]])</f>
        <v/>
      </c>
      <c r="BP553" t="str">
        <f>IF(Table1[[#This Row],[Instrument No.]]="","",Table1[[#This Row],[Instrument No.]])</f>
        <v/>
      </c>
      <c r="BQ553" t="str">
        <f>IF(Table1[[#This Row],[Instrument No.]]="","",Table1[[#This Row],[Amount-2]])</f>
        <v/>
      </c>
      <c r="BR553" t="str">
        <f>IF(Table1[[#This Row],[Instrument date]]="","",TEXT(Table1[[#This Row],[Instrument date]],"yyyymmdd"))</f>
        <v/>
      </c>
      <c r="BU553" s="48"/>
      <c r="BV553" s="48"/>
    </row>
    <row r="554" spans="1:74">
      <c r="A554" s="16">
        <f t="shared" si="8"/>
        <v>549</v>
      </c>
      <c r="B554" s="17"/>
      <c r="C554" s="57"/>
      <c r="D554" s="61"/>
      <c r="E554" s="61"/>
      <c r="F554" s="57"/>
      <c r="G554" s="18"/>
      <c r="H5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4" s="18"/>
      <c r="J554" s="18"/>
      <c r="K554" s="18"/>
      <c r="L554" s="18"/>
      <c r="M554" s="18"/>
      <c r="N554" s="51"/>
      <c r="O554" s="14">
        <f>IF(Table1[[#This Row],[Date]]="",COUNTA(B555:$B$1005),0)</f>
        <v>0</v>
      </c>
      <c r="P554" s="14">
        <f>IF(COUNTA(Table1[[#This Row],[Payments]:[Receipts]])=0,0,(IF(COUNTA(Table1[[#This Row],[Payments]:[Receipts]])&gt;1,1,0)))</f>
        <v>0</v>
      </c>
      <c r="Q554" s="14">
        <f>IF(Table1[[#This Row],[Date]]="",0,IF(AND(Table1[[#This Row],[Date]]&gt;=$Q$2,Table1[[#This Row],[Date]]&lt;=$Q$3),0,1))</f>
        <v>0</v>
      </c>
      <c r="R554" s="14">
        <f>IF(Table1[[#This Row],[Payments]]="",0,IF(ISNUMBER(Table1[[#This Row],[Payments]]),0,1))</f>
        <v>0</v>
      </c>
      <c r="S554" s="14">
        <f>IF(Table1[[#This Row],[Receipts]]="",0,IF(ISNUMBER(Table1[[#This Row],[Receipts]]),0,1))</f>
        <v>0</v>
      </c>
      <c r="T554" s="14">
        <f>IF(LEN(Table1[[#This Row],[Second Ledger]])&gt;0,IF(TYPE(VLOOKUP(Table1[[#This Row],[Second Ledger]],$CZ:$CZ,1,FALSE))=16,1,0),0)</f>
        <v>0</v>
      </c>
      <c r="U554" s="14">
        <f>IF(Table1[[#This Row],[Date]]="",0,IF(Table1[[#This Row],[Voucher Type]]&gt;0,IF(TYPE(VLOOKUP(Table1[[#This Row],[Voucher Type]],Table1[[#All],[Voucher Type Master]],1,FALSE))=16,1,0),0))</f>
        <v>0</v>
      </c>
      <c r="V5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4" s="14">
        <f>IF(LEN(Table1[[#This Row],[Cost Centre]])&gt;0,IF(TYPE(VLOOKUP(Table1[[#This Row],[Cost Centre]],$DA:$DA,1,FALSE))=16,1,0),0)</f>
        <v>0</v>
      </c>
      <c r="X554" s="14">
        <f>Table1[[#This Row],[Payments]]-Table1[[#This Row],[Receipts]]</f>
        <v>0</v>
      </c>
      <c r="Y554" s="14"/>
      <c r="Z554" s="14"/>
      <c r="AA554" s="14"/>
      <c r="AB554" s="13"/>
      <c r="AC554" s="39"/>
      <c r="AD554" s="39"/>
      <c r="AE554" s="39"/>
      <c r="AF554" s="39"/>
      <c r="AG554" s="42"/>
      <c r="AH5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4" t="str">
        <f>IF(Table1[[#This Row],[Date]]="","",TEXT(Table1[[#This Row],[Date]],"yyyymmdd"))</f>
        <v/>
      </c>
      <c r="AJ554" t="str">
        <f>Table1[[#This Row],[Date2]]</f>
        <v/>
      </c>
      <c r="AK554" t="str">
        <f>IF(Table1[[#This Row],[Date]]="","",Table1[[#This Row],[Voucher Type]])</f>
        <v/>
      </c>
      <c r="AL554" t="str">
        <f>IF(Table1[[#This Row],[Date]]="","",Table1[[#This Row],[Voucher No]])</f>
        <v/>
      </c>
      <c r="AM554" t="str">
        <f>IF(Table1[[#This Row],[Date]]="","",Table1[[#This Row],[Narration]])</f>
        <v/>
      </c>
      <c r="AN554" t="str">
        <f>IF(Table1[[#This Row],[Date]]="","","tallytools-voucherentry-adhjadhh-"&amp;$AH$1&amp;ROW())</f>
        <v/>
      </c>
      <c r="AO554" t="str">
        <f>IF(Table1[[#This Row],[Date]]="","",$AH$1)</f>
        <v/>
      </c>
      <c r="AP554"/>
      <c r="AQ554" t="str">
        <f>IF(Table1[[#This Row],[Date]]="","","No")</f>
        <v/>
      </c>
      <c r="AR554" t="str">
        <f>IF(Table1[[#This Row],[Date]]="","",IF(Table1[[#This Row],[Net Amt]]&lt;0,"No","Yes"))</f>
        <v/>
      </c>
      <c r="AS554" t="str">
        <f>IF(Table1[[#This Row],[Date]]="","",Table1[[#This Row],[Second Ledger]])</f>
        <v/>
      </c>
      <c r="AT554" t="str">
        <f>IF(Table1[[#This Row],[Date]]="","",IF(Table1[[#This Row],[DP-1]]="Yes",-(Table1[[#This Row],[Payments]]+Table1[[#This Row],[Receipts]]),Table1[[#This Row],[Payments]]+Table1[[#This Row],[Receipts]]))</f>
        <v/>
      </c>
      <c r="AU554"/>
      <c r="AV554" t="str">
        <f>IF(Table1[[#This Row],[Bill Ref No]]="","",Table1[[#This Row],[Bill Ref No]])</f>
        <v/>
      </c>
      <c r="AW554" t="str">
        <f>IF(Table1[[#This Row],[Bill ref name]]="","","New Ref")</f>
        <v/>
      </c>
      <c r="AX554" t="str">
        <f>IF(Table1[[#This Row],[Bill ref name]]="","",Table1[[#This Row],[Amount-1]])</f>
        <v/>
      </c>
      <c r="AY554"/>
      <c r="AZ554"/>
      <c r="BA554" t="str">
        <f>IF(Table1[[#This Row],[Cost Centre]]="","","Primary Cost Category")</f>
        <v/>
      </c>
      <c r="BB554" t="str">
        <f>IF(Table1[[#This Row],[Cost Centre]]="","",Table1[[#This Row],[DP-1]])</f>
        <v/>
      </c>
      <c r="BC554"/>
      <c r="BD554" t="str">
        <f>IF(Table1[[#This Row],[Cost Centre]]="","",Table1[[#This Row],[Cost Centre]])</f>
        <v/>
      </c>
      <c r="BE554" t="str">
        <f>IF(Table1[[#This Row],[Cost Centre]]="","",Table1[[#This Row],[Amount-1]])</f>
        <v/>
      </c>
      <c r="BF554"/>
      <c r="BG554"/>
      <c r="BH554"/>
      <c r="BI554"/>
      <c r="BJ554" t="str">
        <f>IF(Table1[[#This Row],[Date]]="","","No")</f>
        <v/>
      </c>
      <c r="BK554" t="str">
        <f>IF(Table1[[#This Row],[Date]]="","",IF(Table1[[#This Row],[Net Amt]]&lt;0,"Yes","No"))</f>
        <v/>
      </c>
      <c r="BL554" t="str">
        <f>IF(Table1[[#This Row],[Date]]="","",$C$3)</f>
        <v/>
      </c>
      <c r="BM554" t="str">
        <f>IF(Table1[[#This Row],[Date]]="","",-Table1[[#This Row],[Amount-1]])</f>
        <v/>
      </c>
      <c r="BO554" t="str">
        <f>IF(Table1[[#This Row],[Transaction Type]]="","",Table1[[#This Row],[Transaction Type]])</f>
        <v/>
      </c>
      <c r="BP554" t="str">
        <f>IF(Table1[[#This Row],[Instrument No.]]="","",Table1[[#This Row],[Instrument No.]])</f>
        <v/>
      </c>
      <c r="BQ554" t="str">
        <f>IF(Table1[[#This Row],[Instrument No.]]="","",Table1[[#This Row],[Amount-2]])</f>
        <v/>
      </c>
      <c r="BR554" t="str">
        <f>IF(Table1[[#This Row],[Instrument date]]="","",TEXT(Table1[[#This Row],[Instrument date]],"yyyymmdd"))</f>
        <v/>
      </c>
      <c r="BU554" s="48"/>
      <c r="BV554" s="48"/>
    </row>
    <row r="555" spans="1:74">
      <c r="A555" s="16">
        <f t="shared" si="8"/>
        <v>550</v>
      </c>
      <c r="B555" s="17"/>
      <c r="C555" s="57"/>
      <c r="D555" s="61"/>
      <c r="E555" s="61"/>
      <c r="F555" s="57"/>
      <c r="G555" s="18"/>
      <c r="H5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5" s="18"/>
      <c r="J555" s="18"/>
      <c r="K555" s="18"/>
      <c r="L555" s="18"/>
      <c r="M555" s="18"/>
      <c r="N555" s="51"/>
      <c r="O555" s="14">
        <f>IF(Table1[[#This Row],[Date]]="",COUNTA(B556:$B$1005),0)</f>
        <v>0</v>
      </c>
      <c r="P555" s="14">
        <f>IF(COUNTA(Table1[[#This Row],[Payments]:[Receipts]])=0,0,(IF(COUNTA(Table1[[#This Row],[Payments]:[Receipts]])&gt;1,1,0)))</f>
        <v>0</v>
      </c>
      <c r="Q555" s="14">
        <f>IF(Table1[[#This Row],[Date]]="",0,IF(AND(Table1[[#This Row],[Date]]&gt;=$Q$2,Table1[[#This Row],[Date]]&lt;=$Q$3),0,1))</f>
        <v>0</v>
      </c>
      <c r="R555" s="14">
        <f>IF(Table1[[#This Row],[Payments]]="",0,IF(ISNUMBER(Table1[[#This Row],[Payments]]),0,1))</f>
        <v>0</v>
      </c>
      <c r="S555" s="14">
        <f>IF(Table1[[#This Row],[Receipts]]="",0,IF(ISNUMBER(Table1[[#This Row],[Receipts]]),0,1))</f>
        <v>0</v>
      </c>
      <c r="T555" s="14">
        <f>IF(LEN(Table1[[#This Row],[Second Ledger]])&gt;0,IF(TYPE(VLOOKUP(Table1[[#This Row],[Second Ledger]],$CZ:$CZ,1,FALSE))=16,1,0),0)</f>
        <v>0</v>
      </c>
      <c r="U555" s="14">
        <f>IF(Table1[[#This Row],[Date]]="",0,IF(Table1[[#This Row],[Voucher Type]]&gt;0,IF(TYPE(VLOOKUP(Table1[[#This Row],[Voucher Type]],Table1[[#All],[Voucher Type Master]],1,FALSE))=16,1,0),0))</f>
        <v>0</v>
      </c>
      <c r="V5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5" s="14">
        <f>IF(LEN(Table1[[#This Row],[Cost Centre]])&gt;0,IF(TYPE(VLOOKUP(Table1[[#This Row],[Cost Centre]],$DA:$DA,1,FALSE))=16,1,0),0)</f>
        <v>0</v>
      </c>
      <c r="X555" s="14">
        <f>Table1[[#This Row],[Payments]]-Table1[[#This Row],[Receipts]]</f>
        <v>0</v>
      </c>
      <c r="Y555" s="14"/>
      <c r="Z555" s="14"/>
      <c r="AA555" s="14"/>
      <c r="AB555" s="13"/>
      <c r="AC555" s="39"/>
      <c r="AD555" s="39"/>
      <c r="AE555" s="39"/>
      <c r="AF555" s="39"/>
      <c r="AG555" s="42"/>
      <c r="AH5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5" t="str">
        <f>IF(Table1[[#This Row],[Date]]="","",TEXT(Table1[[#This Row],[Date]],"yyyymmdd"))</f>
        <v/>
      </c>
      <c r="AJ555" t="str">
        <f>Table1[[#This Row],[Date2]]</f>
        <v/>
      </c>
      <c r="AK555" t="str">
        <f>IF(Table1[[#This Row],[Date]]="","",Table1[[#This Row],[Voucher Type]])</f>
        <v/>
      </c>
      <c r="AL555" t="str">
        <f>IF(Table1[[#This Row],[Date]]="","",Table1[[#This Row],[Voucher No]])</f>
        <v/>
      </c>
      <c r="AM555" t="str">
        <f>IF(Table1[[#This Row],[Date]]="","",Table1[[#This Row],[Narration]])</f>
        <v/>
      </c>
      <c r="AN555" t="str">
        <f>IF(Table1[[#This Row],[Date]]="","","tallytools-voucherentry-adhjadhh-"&amp;$AH$1&amp;ROW())</f>
        <v/>
      </c>
      <c r="AO555" t="str">
        <f>IF(Table1[[#This Row],[Date]]="","",$AH$1)</f>
        <v/>
      </c>
      <c r="AP555"/>
      <c r="AQ555" t="str">
        <f>IF(Table1[[#This Row],[Date]]="","","No")</f>
        <v/>
      </c>
      <c r="AR555" t="str">
        <f>IF(Table1[[#This Row],[Date]]="","",IF(Table1[[#This Row],[Net Amt]]&lt;0,"No","Yes"))</f>
        <v/>
      </c>
      <c r="AS555" t="str">
        <f>IF(Table1[[#This Row],[Date]]="","",Table1[[#This Row],[Second Ledger]])</f>
        <v/>
      </c>
      <c r="AT555" t="str">
        <f>IF(Table1[[#This Row],[Date]]="","",IF(Table1[[#This Row],[DP-1]]="Yes",-(Table1[[#This Row],[Payments]]+Table1[[#This Row],[Receipts]]),Table1[[#This Row],[Payments]]+Table1[[#This Row],[Receipts]]))</f>
        <v/>
      </c>
      <c r="AU555"/>
      <c r="AV555" t="str">
        <f>IF(Table1[[#This Row],[Bill Ref No]]="","",Table1[[#This Row],[Bill Ref No]])</f>
        <v/>
      </c>
      <c r="AW555" t="str">
        <f>IF(Table1[[#This Row],[Bill ref name]]="","","New Ref")</f>
        <v/>
      </c>
      <c r="AX555" t="str">
        <f>IF(Table1[[#This Row],[Bill ref name]]="","",Table1[[#This Row],[Amount-1]])</f>
        <v/>
      </c>
      <c r="AY555"/>
      <c r="AZ555"/>
      <c r="BA555" t="str">
        <f>IF(Table1[[#This Row],[Cost Centre]]="","","Primary Cost Category")</f>
        <v/>
      </c>
      <c r="BB555" t="str">
        <f>IF(Table1[[#This Row],[Cost Centre]]="","",Table1[[#This Row],[DP-1]])</f>
        <v/>
      </c>
      <c r="BC555"/>
      <c r="BD555" t="str">
        <f>IF(Table1[[#This Row],[Cost Centre]]="","",Table1[[#This Row],[Cost Centre]])</f>
        <v/>
      </c>
      <c r="BE555" t="str">
        <f>IF(Table1[[#This Row],[Cost Centre]]="","",Table1[[#This Row],[Amount-1]])</f>
        <v/>
      </c>
      <c r="BF555"/>
      <c r="BG555"/>
      <c r="BH555"/>
      <c r="BI555"/>
      <c r="BJ555" t="str">
        <f>IF(Table1[[#This Row],[Date]]="","","No")</f>
        <v/>
      </c>
      <c r="BK555" t="str">
        <f>IF(Table1[[#This Row],[Date]]="","",IF(Table1[[#This Row],[Net Amt]]&lt;0,"Yes","No"))</f>
        <v/>
      </c>
      <c r="BL555" t="str">
        <f>IF(Table1[[#This Row],[Date]]="","",$C$3)</f>
        <v/>
      </c>
      <c r="BM555" t="str">
        <f>IF(Table1[[#This Row],[Date]]="","",-Table1[[#This Row],[Amount-1]])</f>
        <v/>
      </c>
      <c r="BO555" t="str">
        <f>IF(Table1[[#This Row],[Transaction Type]]="","",Table1[[#This Row],[Transaction Type]])</f>
        <v/>
      </c>
      <c r="BP555" t="str">
        <f>IF(Table1[[#This Row],[Instrument No.]]="","",Table1[[#This Row],[Instrument No.]])</f>
        <v/>
      </c>
      <c r="BQ555" t="str">
        <f>IF(Table1[[#This Row],[Instrument No.]]="","",Table1[[#This Row],[Amount-2]])</f>
        <v/>
      </c>
      <c r="BR555" t="str">
        <f>IF(Table1[[#This Row],[Instrument date]]="","",TEXT(Table1[[#This Row],[Instrument date]],"yyyymmdd"))</f>
        <v/>
      </c>
      <c r="BU555" s="48"/>
      <c r="BV555" s="48"/>
    </row>
    <row r="556" spans="1:74">
      <c r="A556" s="16">
        <f t="shared" si="8"/>
        <v>551</v>
      </c>
      <c r="B556" s="17"/>
      <c r="C556" s="57"/>
      <c r="D556" s="61"/>
      <c r="E556" s="61"/>
      <c r="F556" s="57"/>
      <c r="G556" s="18"/>
      <c r="H5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6" s="18"/>
      <c r="J556" s="18"/>
      <c r="K556" s="18"/>
      <c r="L556" s="18"/>
      <c r="M556" s="18"/>
      <c r="N556" s="51"/>
      <c r="O556" s="14">
        <f>IF(Table1[[#This Row],[Date]]="",COUNTA(B557:$B$1005),0)</f>
        <v>0</v>
      </c>
      <c r="P556" s="14">
        <f>IF(COUNTA(Table1[[#This Row],[Payments]:[Receipts]])=0,0,(IF(COUNTA(Table1[[#This Row],[Payments]:[Receipts]])&gt;1,1,0)))</f>
        <v>0</v>
      </c>
      <c r="Q556" s="14">
        <f>IF(Table1[[#This Row],[Date]]="",0,IF(AND(Table1[[#This Row],[Date]]&gt;=$Q$2,Table1[[#This Row],[Date]]&lt;=$Q$3),0,1))</f>
        <v>0</v>
      </c>
      <c r="R556" s="14">
        <f>IF(Table1[[#This Row],[Payments]]="",0,IF(ISNUMBER(Table1[[#This Row],[Payments]]),0,1))</f>
        <v>0</v>
      </c>
      <c r="S556" s="14">
        <f>IF(Table1[[#This Row],[Receipts]]="",0,IF(ISNUMBER(Table1[[#This Row],[Receipts]]),0,1))</f>
        <v>0</v>
      </c>
      <c r="T556" s="14">
        <f>IF(LEN(Table1[[#This Row],[Second Ledger]])&gt;0,IF(TYPE(VLOOKUP(Table1[[#This Row],[Second Ledger]],$CZ:$CZ,1,FALSE))=16,1,0),0)</f>
        <v>0</v>
      </c>
      <c r="U556" s="14">
        <f>IF(Table1[[#This Row],[Date]]="",0,IF(Table1[[#This Row],[Voucher Type]]&gt;0,IF(TYPE(VLOOKUP(Table1[[#This Row],[Voucher Type]],Table1[[#All],[Voucher Type Master]],1,FALSE))=16,1,0),0))</f>
        <v>0</v>
      </c>
      <c r="V5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6" s="14">
        <f>IF(LEN(Table1[[#This Row],[Cost Centre]])&gt;0,IF(TYPE(VLOOKUP(Table1[[#This Row],[Cost Centre]],$DA:$DA,1,FALSE))=16,1,0),0)</f>
        <v>0</v>
      </c>
      <c r="X556" s="14">
        <f>Table1[[#This Row],[Payments]]-Table1[[#This Row],[Receipts]]</f>
        <v>0</v>
      </c>
      <c r="Y556" s="14"/>
      <c r="Z556" s="14"/>
      <c r="AA556" s="14"/>
      <c r="AB556" s="13"/>
      <c r="AC556" s="39"/>
      <c r="AD556" s="39"/>
      <c r="AE556" s="39"/>
      <c r="AF556" s="39"/>
      <c r="AG556" s="42"/>
      <c r="AH5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6" t="str">
        <f>IF(Table1[[#This Row],[Date]]="","",TEXT(Table1[[#This Row],[Date]],"yyyymmdd"))</f>
        <v/>
      </c>
      <c r="AJ556" t="str">
        <f>Table1[[#This Row],[Date2]]</f>
        <v/>
      </c>
      <c r="AK556" t="str">
        <f>IF(Table1[[#This Row],[Date]]="","",Table1[[#This Row],[Voucher Type]])</f>
        <v/>
      </c>
      <c r="AL556" t="str">
        <f>IF(Table1[[#This Row],[Date]]="","",Table1[[#This Row],[Voucher No]])</f>
        <v/>
      </c>
      <c r="AM556" t="str">
        <f>IF(Table1[[#This Row],[Date]]="","",Table1[[#This Row],[Narration]])</f>
        <v/>
      </c>
      <c r="AN556" t="str">
        <f>IF(Table1[[#This Row],[Date]]="","","tallytools-voucherentry-adhjadhh-"&amp;$AH$1&amp;ROW())</f>
        <v/>
      </c>
      <c r="AO556" t="str">
        <f>IF(Table1[[#This Row],[Date]]="","",$AH$1)</f>
        <v/>
      </c>
      <c r="AP556"/>
      <c r="AQ556" t="str">
        <f>IF(Table1[[#This Row],[Date]]="","","No")</f>
        <v/>
      </c>
      <c r="AR556" t="str">
        <f>IF(Table1[[#This Row],[Date]]="","",IF(Table1[[#This Row],[Net Amt]]&lt;0,"No","Yes"))</f>
        <v/>
      </c>
      <c r="AS556" t="str">
        <f>IF(Table1[[#This Row],[Date]]="","",Table1[[#This Row],[Second Ledger]])</f>
        <v/>
      </c>
      <c r="AT556" t="str">
        <f>IF(Table1[[#This Row],[Date]]="","",IF(Table1[[#This Row],[DP-1]]="Yes",-(Table1[[#This Row],[Payments]]+Table1[[#This Row],[Receipts]]),Table1[[#This Row],[Payments]]+Table1[[#This Row],[Receipts]]))</f>
        <v/>
      </c>
      <c r="AU556"/>
      <c r="AV556" t="str">
        <f>IF(Table1[[#This Row],[Bill Ref No]]="","",Table1[[#This Row],[Bill Ref No]])</f>
        <v/>
      </c>
      <c r="AW556" t="str">
        <f>IF(Table1[[#This Row],[Bill ref name]]="","","New Ref")</f>
        <v/>
      </c>
      <c r="AX556" t="str">
        <f>IF(Table1[[#This Row],[Bill ref name]]="","",Table1[[#This Row],[Amount-1]])</f>
        <v/>
      </c>
      <c r="AY556"/>
      <c r="AZ556"/>
      <c r="BA556" t="str">
        <f>IF(Table1[[#This Row],[Cost Centre]]="","","Primary Cost Category")</f>
        <v/>
      </c>
      <c r="BB556" t="str">
        <f>IF(Table1[[#This Row],[Cost Centre]]="","",Table1[[#This Row],[DP-1]])</f>
        <v/>
      </c>
      <c r="BC556"/>
      <c r="BD556" t="str">
        <f>IF(Table1[[#This Row],[Cost Centre]]="","",Table1[[#This Row],[Cost Centre]])</f>
        <v/>
      </c>
      <c r="BE556" t="str">
        <f>IF(Table1[[#This Row],[Cost Centre]]="","",Table1[[#This Row],[Amount-1]])</f>
        <v/>
      </c>
      <c r="BF556"/>
      <c r="BG556"/>
      <c r="BH556"/>
      <c r="BI556"/>
      <c r="BJ556" t="str">
        <f>IF(Table1[[#This Row],[Date]]="","","No")</f>
        <v/>
      </c>
      <c r="BK556" t="str">
        <f>IF(Table1[[#This Row],[Date]]="","",IF(Table1[[#This Row],[Net Amt]]&lt;0,"Yes","No"))</f>
        <v/>
      </c>
      <c r="BL556" t="str">
        <f>IF(Table1[[#This Row],[Date]]="","",$C$3)</f>
        <v/>
      </c>
      <c r="BM556" t="str">
        <f>IF(Table1[[#This Row],[Date]]="","",-Table1[[#This Row],[Amount-1]])</f>
        <v/>
      </c>
      <c r="BO556" t="str">
        <f>IF(Table1[[#This Row],[Transaction Type]]="","",Table1[[#This Row],[Transaction Type]])</f>
        <v/>
      </c>
      <c r="BP556" t="str">
        <f>IF(Table1[[#This Row],[Instrument No.]]="","",Table1[[#This Row],[Instrument No.]])</f>
        <v/>
      </c>
      <c r="BQ556" t="str">
        <f>IF(Table1[[#This Row],[Instrument No.]]="","",Table1[[#This Row],[Amount-2]])</f>
        <v/>
      </c>
      <c r="BR556" t="str">
        <f>IF(Table1[[#This Row],[Instrument date]]="","",TEXT(Table1[[#This Row],[Instrument date]],"yyyymmdd"))</f>
        <v/>
      </c>
      <c r="BU556" s="48"/>
      <c r="BV556" s="48"/>
    </row>
    <row r="557" spans="1:74">
      <c r="A557" s="16">
        <f t="shared" si="8"/>
        <v>552</v>
      </c>
      <c r="B557" s="17"/>
      <c r="C557" s="57"/>
      <c r="D557" s="61"/>
      <c r="E557" s="61"/>
      <c r="F557" s="57"/>
      <c r="G557" s="18"/>
      <c r="H5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7" s="18"/>
      <c r="J557" s="18"/>
      <c r="K557" s="18"/>
      <c r="L557" s="18"/>
      <c r="M557" s="18"/>
      <c r="N557" s="51"/>
      <c r="O557" s="14">
        <f>IF(Table1[[#This Row],[Date]]="",COUNTA(B558:$B$1005),0)</f>
        <v>0</v>
      </c>
      <c r="P557" s="14">
        <f>IF(COUNTA(Table1[[#This Row],[Payments]:[Receipts]])=0,0,(IF(COUNTA(Table1[[#This Row],[Payments]:[Receipts]])&gt;1,1,0)))</f>
        <v>0</v>
      </c>
      <c r="Q557" s="14">
        <f>IF(Table1[[#This Row],[Date]]="",0,IF(AND(Table1[[#This Row],[Date]]&gt;=$Q$2,Table1[[#This Row],[Date]]&lt;=$Q$3),0,1))</f>
        <v>0</v>
      </c>
      <c r="R557" s="14">
        <f>IF(Table1[[#This Row],[Payments]]="",0,IF(ISNUMBER(Table1[[#This Row],[Payments]]),0,1))</f>
        <v>0</v>
      </c>
      <c r="S557" s="14">
        <f>IF(Table1[[#This Row],[Receipts]]="",0,IF(ISNUMBER(Table1[[#This Row],[Receipts]]),0,1))</f>
        <v>0</v>
      </c>
      <c r="T557" s="14">
        <f>IF(LEN(Table1[[#This Row],[Second Ledger]])&gt;0,IF(TYPE(VLOOKUP(Table1[[#This Row],[Second Ledger]],$CZ:$CZ,1,FALSE))=16,1,0),0)</f>
        <v>0</v>
      </c>
      <c r="U557" s="14">
        <f>IF(Table1[[#This Row],[Date]]="",0,IF(Table1[[#This Row],[Voucher Type]]&gt;0,IF(TYPE(VLOOKUP(Table1[[#This Row],[Voucher Type]],Table1[[#All],[Voucher Type Master]],1,FALSE))=16,1,0),0))</f>
        <v>0</v>
      </c>
      <c r="V5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7" s="14">
        <f>IF(LEN(Table1[[#This Row],[Cost Centre]])&gt;0,IF(TYPE(VLOOKUP(Table1[[#This Row],[Cost Centre]],$DA:$DA,1,FALSE))=16,1,0),0)</f>
        <v>0</v>
      </c>
      <c r="X557" s="14">
        <f>Table1[[#This Row],[Payments]]-Table1[[#This Row],[Receipts]]</f>
        <v>0</v>
      </c>
      <c r="Y557" s="14"/>
      <c r="Z557" s="14"/>
      <c r="AA557" s="14"/>
      <c r="AB557" s="13"/>
      <c r="AC557" s="39"/>
      <c r="AD557" s="39"/>
      <c r="AE557" s="39"/>
      <c r="AF557" s="39"/>
      <c r="AG557" s="42"/>
      <c r="AH5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7" t="str">
        <f>IF(Table1[[#This Row],[Date]]="","",TEXT(Table1[[#This Row],[Date]],"yyyymmdd"))</f>
        <v/>
      </c>
      <c r="AJ557" t="str">
        <f>Table1[[#This Row],[Date2]]</f>
        <v/>
      </c>
      <c r="AK557" t="str">
        <f>IF(Table1[[#This Row],[Date]]="","",Table1[[#This Row],[Voucher Type]])</f>
        <v/>
      </c>
      <c r="AL557" t="str">
        <f>IF(Table1[[#This Row],[Date]]="","",Table1[[#This Row],[Voucher No]])</f>
        <v/>
      </c>
      <c r="AM557" t="str">
        <f>IF(Table1[[#This Row],[Date]]="","",Table1[[#This Row],[Narration]])</f>
        <v/>
      </c>
      <c r="AN557" t="str">
        <f>IF(Table1[[#This Row],[Date]]="","","tallytools-voucherentry-adhjadhh-"&amp;$AH$1&amp;ROW())</f>
        <v/>
      </c>
      <c r="AO557" t="str">
        <f>IF(Table1[[#This Row],[Date]]="","",$AH$1)</f>
        <v/>
      </c>
      <c r="AP557"/>
      <c r="AQ557" t="str">
        <f>IF(Table1[[#This Row],[Date]]="","","No")</f>
        <v/>
      </c>
      <c r="AR557" t="str">
        <f>IF(Table1[[#This Row],[Date]]="","",IF(Table1[[#This Row],[Net Amt]]&lt;0,"No","Yes"))</f>
        <v/>
      </c>
      <c r="AS557" t="str">
        <f>IF(Table1[[#This Row],[Date]]="","",Table1[[#This Row],[Second Ledger]])</f>
        <v/>
      </c>
      <c r="AT557" t="str">
        <f>IF(Table1[[#This Row],[Date]]="","",IF(Table1[[#This Row],[DP-1]]="Yes",-(Table1[[#This Row],[Payments]]+Table1[[#This Row],[Receipts]]),Table1[[#This Row],[Payments]]+Table1[[#This Row],[Receipts]]))</f>
        <v/>
      </c>
      <c r="AU557"/>
      <c r="AV557" t="str">
        <f>IF(Table1[[#This Row],[Bill Ref No]]="","",Table1[[#This Row],[Bill Ref No]])</f>
        <v/>
      </c>
      <c r="AW557" t="str">
        <f>IF(Table1[[#This Row],[Bill ref name]]="","","New Ref")</f>
        <v/>
      </c>
      <c r="AX557" t="str">
        <f>IF(Table1[[#This Row],[Bill ref name]]="","",Table1[[#This Row],[Amount-1]])</f>
        <v/>
      </c>
      <c r="AY557"/>
      <c r="AZ557"/>
      <c r="BA557" t="str">
        <f>IF(Table1[[#This Row],[Cost Centre]]="","","Primary Cost Category")</f>
        <v/>
      </c>
      <c r="BB557" t="str">
        <f>IF(Table1[[#This Row],[Cost Centre]]="","",Table1[[#This Row],[DP-1]])</f>
        <v/>
      </c>
      <c r="BC557"/>
      <c r="BD557" t="str">
        <f>IF(Table1[[#This Row],[Cost Centre]]="","",Table1[[#This Row],[Cost Centre]])</f>
        <v/>
      </c>
      <c r="BE557" t="str">
        <f>IF(Table1[[#This Row],[Cost Centre]]="","",Table1[[#This Row],[Amount-1]])</f>
        <v/>
      </c>
      <c r="BF557"/>
      <c r="BG557"/>
      <c r="BH557"/>
      <c r="BI557"/>
      <c r="BJ557" t="str">
        <f>IF(Table1[[#This Row],[Date]]="","","No")</f>
        <v/>
      </c>
      <c r="BK557" t="str">
        <f>IF(Table1[[#This Row],[Date]]="","",IF(Table1[[#This Row],[Net Amt]]&lt;0,"Yes","No"))</f>
        <v/>
      </c>
      <c r="BL557" t="str">
        <f>IF(Table1[[#This Row],[Date]]="","",$C$3)</f>
        <v/>
      </c>
      <c r="BM557" t="str">
        <f>IF(Table1[[#This Row],[Date]]="","",-Table1[[#This Row],[Amount-1]])</f>
        <v/>
      </c>
      <c r="BO557" t="str">
        <f>IF(Table1[[#This Row],[Transaction Type]]="","",Table1[[#This Row],[Transaction Type]])</f>
        <v/>
      </c>
      <c r="BP557" t="str">
        <f>IF(Table1[[#This Row],[Instrument No.]]="","",Table1[[#This Row],[Instrument No.]])</f>
        <v/>
      </c>
      <c r="BQ557" t="str">
        <f>IF(Table1[[#This Row],[Instrument No.]]="","",Table1[[#This Row],[Amount-2]])</f>
        <v/>
      </c>
      <c r="BR557" t="str">
        <f>IF(Table1[[#This Row],[Instrument date]]="","",TEXT(Table1[[#This Row],[Instrument date]],"yyyymmdd"))</f>
        <v/>
      </c>
      <c r="BU557" s="48"/>
      <c r="BV557" s="48"/>
    </row>
    <row r="558" spans="1:74">
      <c r="A558" s="16">
        <f t="shared" si="8"/>
        <v>553</v>
      </c>
      <c r="B558" s="17"/>
      <c r="C558" s="57"/>
      <c r="D558" s="61"/>
      <c r="E558" s="61"/>
      <c r="F558" s="57"/>
      <c r="G558" s="18"/>
      <c r="H5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8" s="18"/>
      <c r="J558" s="18"/>
      <c r="K558" s="18"/>
      <c r="L558" s="18"/>
      <c r="M558" s="18"/>
      <c r="N558" s="51"/>
      <c r="O558" s="14">
        <f>IF(Table1[[#This Row],[Date]]="",COUNTA(B559:$B$1005),0)</f>
        <v>0</v>
      </c>
      <c r="P558" s="14">
        <f>IF(COUNTA(Table1[[#This Row],[Payments]:[Receipts]])=0,0,(IF(COUNTA(Table1[[#This Row],[Payments]:[Receipts]])&gt;1,1,0)))</f>
        <v>0</v>
      </c>
      <c r="Q558" s="14">
        <f>IF(Table1[[#This Row],[Date]]="",0,IF(AND(Table1[[#This Row],[Date]]&gt;=$Q$2,Table1[[#This Row],[Date]]&lt;=$Q$3),0,1))</f>
        <v>0</v>
      </c>
      <c r="R558" s="14">
        <f>IF(Table1[[#This Row],[Payments]]="",0,IF(ISNUMBER(Table1[[#This Row],[Payments]]),0,1))</f>
        <v>0</v>
      </c>
      <c r="S558" s="14">
        <f>IF(Table1[[#This Row],[Receipts]]="",0,IF(ISNUMBER(Table1[[#This Row],[Receipts]]),0,1))</f>
        <v>0</v>
      </c>
      <c r="T558" s="14">
        <f>IF(LEN(Table1[[#This Row],[Second Ledger]])&gt;0,IF(TYPE(VLOOKUP(Table1[[#This Row],[Second Ledger]],$CZ:$CZ,1,FALSE))=16,1,0),0)</f>
        <v>0</v>
      </c>
      <c r="U558" s="14">
        <f>IF(Table1[[#This Row],[Date]]="",0,IF(Table1[[#This Row],[Voucher Type]]&gt;0,IF(TYPE(VLOOKUP(Table1[[#This Row],[Voucher Type]],Table1[[#All],[Voucher Type Master]],1,FALSE))=16,1,0),0))</f>
        <v>0</v>
      </c>
      <c r="V5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8" s="14">
        <f>IF(LEN(Table1[[#This Row],[Cost Centre]])&gt;0,IF(TYPE(VLOOKUP(Table1[[#This Row],[Cost Centre]],$DA:$DA,1,FALSE))=16,1,0),0)</f>
        <v>0</v>
      </c>
      <c r="X558" s="14">
        <f>Table1[[#This Row],[Payments]]-Table1[[#This Row],[Receipts]]</f>
        <v>0</v>
      </c>
      <c r="Y558" s="14"/>
      <c r="Z558" s="14"/>
      <c r="AA558" s="14"/>
      <c r="AB558" s="13"/>
      <c r="AC558" s="39"/>
      <c r="AD558" s="39"/>
      <c r="AE558" s="39"/>
      <c r="AF558" s="39"/>
      <c r="AG558" s="42"/>
      <c r="AH5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8" t="str">
        <f>IF(Table1[[#This Row],[Date]]="","",TEXT(Table1[[#This Row],[Date]],"yyyymmdd"))</f>
        <v/>
      </c>
      <c r="AJ558" t="str">
        <f>Table1[[#This Row],[Date2]]</f>
        <v/>
      </c>
      <c r="AK558" t="str">
        <f>IF(Table1[[#This Row],[Date]]="","",Table1[[#This Row],[Voucher Type]])</f>
        <v/>
      </c>
      <c r="AL558" t="str">
        <f>IF(Table1[[#This Row],[Date]]="","",Table1[[#This Row],[Voucher No]])</f>
        <v/>
      </c>
      <c r="AM558" t="str">
        <f>IF(Table1[[#This Row],[Date]]="","",Table1[[#This Row],[Narration]])</f>
        <v/>
      </c>
      <c r="AN558" t="str">
        <f>IF(Table1[[#This Row],[Date]]="","","tallytools-voucherentry-adhjadhh-"&amp;$AH$1&amp;ROW())</f>
        <v/>
      </c>
      <c r="AO558" t="str">
        <f>IF(Table1[[#This Row],[Date]]="","",$AH$1)</f>
        <v/>
      </c>
      <c r="AP558"/>
      <c r="AQ558" t="str">
        <f>IF(Table1[[#This Row],[Date]]="","","No")</f>
        <v/>
      </c>
      <c r="AR558" t="str">
        <f>IF(Table1[[#This Row],[Date]]="","",IF(Table1[[#This Row],[Net Amt]]&lt;0,"No","Yes"))</f>
        <v/>
      </c>
      <c r="AS558" t="str">
        <f>IF(Table1[[#This Row],[Date]]="","",Table1[[#This Row],[Second Ledger]])</f>
        <v/>
      </c>
      <c r="AT558" t="str">
        <f>IF(Table1[[#This Row],[Date]]="","",IF(Table1[[#This Row],[DP-1]]="Yes",-(Table1[[#This Row],[Payments]]+Table1[[#This Row],[Receipts]]),Table1[[#This Row],[Payments]]+Table1[[#This Row],[Receipts]]))</f>
        <v/>
      </c>
      <c r="AU558"/>
      <c r="AV558" t="str">
        <f>IF(Table1[[#This Row],[Bill Ref No]]="","",Table1[[#This Row],[Bill Ref No]])</f>
        <v/>
      </c>
      <c r="AW558" t="str">
        <f>IF(Table1[[#This Row],[Bill ref name]]="","","New Ref")</f>
        <v/>
      </c>
      <c r="AX558" t="str">
        <f>IF(Table1[[#This Row],[Bill ref name]]="","",Table1[[#This Row],[Amount-1]])</f>
        <v/>
      </c>
      <c r="AY558"/>
      <c r="AZ558"/>
      <c r="BA558" t="str">
        <f>IF(Table1[[#This Row],[Cost Centre]]="","","Primary Cost Category")</f>
        <v/>
      </c>
      <c r="BB558" t="str">
        <f>IF(Table1[[#This Row],[Cost Centre]]="","",Table1[[#This Row],[DP-1]])</f>
        <v/>
      </c>
      <c r="BC558"/>
      <c r="BD558" t="str">
        <f>IF(Table1[[#This Row],[Cost Centre]]="","",Table1[[#This Row],[Cost Centre]])</f>
        <v/>
      </c>
      <c r="BE558" t="str">
        <f>IF(Table1[[#This Row],[Cost Centre]]="","",Table1[[#This Row],[Amount-1]])</f>
        <v/>
      </c>
      <c r="BF558"/>
      <c r="BG558"/>
      <c r="BH558"/>
      <c r="BI558"/>
      <c r="BJ558" t="str">
        <f>IF(Table1[[#This Row],[Date]]="","","No")</f>
        <v/>
      </c>
      <c r="BK558" t="str">
        <f>IF(Table1[[#This Row],[Date]]="","",IF(Table1[[#This Row],[Net Amt]]&lt;0,"Yes","No"))</f>
        <v/>
      </c>
      <c r="BL558" t="str">
        <f>IF(Table1[[#This Row],[Date]]="","",$C$3)</f>
        <v/>
      </c>
      <c r="BM558" t="str">
        <f>IF(Table1[[#This Row],[Date]]="","",-Table1[[#This Row],[Amount-1]])</f>
        <v/>
      </c>
      <c r="BO558" t="str">
        <f>IF(Table1[[#This Row],[Transaction Type]]="","",Table1[[#This Row],[Transaction Type]])</f>
        <v/>
      </c>
      <c r="BP558" t="str">
        <f>IF(Table1[[#This Row],[Instrument No.]]="","",Table1[[#This Row],[Instrument No.]])</f>
        <v/>
      </c>
      <c r="BQ558" t="str">
        <f>IF(Table1[[#This Row],[Instrument No.]]="","",Table1[[#This Row],[Amount-2]])</f>
        <v/>
      </c>
      <c r="BR558" t="str">
        <f>IF(Table1[[#This Row],[Instrument date]]="","",TEXT(Table1[[#This Row],[Instrument date]],"yyyymmdd"))</f>
        <v/>
      </c>
      <c r="BU558" s="48"/>
      <c r="BV558" s="48"/>
    </row>
    <row r="559" spans="1:74">
      <c r="A559" s="16">
        <f t="shared" si="8"/>
        <v>554</v>
      </c>
      <c r="B559" s="17"/>
      <c r="C559" s="57"/>
      <c r="D559" s="61"/>
      <c r="E559" s="61"/>
      <c r="F559" s="57"/>
      <c r="G559" s="18"/>
      <c r="H5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59" s="18"/>
      <c r="J559" s="18"/>
      <c r="K559" s="18"/>
      <c r="L559" s="18"/>
      <c r="M559" s="18"/>
      <c r="N559" s="51"/>
      <c r="O559" s="14">
        <f>IF(Table1[[#This Row],[Date]]="",COUNTA(B560:$B$1005),0)</f>
        <v>0</v>
      </c>
      <c r="P559" s="14">
        <f>IF(COUNTA(Table1[[#This Row],[Payments]:[Receipts]])=0,0,(IF(COUNTA(Table1[[#This Row],[Payments]:[Receipts]])&gt;1,1,0)))</f>
        <v>0</v>
      </c>
      <c r="Q559" s="14">
        <f>IF(Table1[[#This Row],[Date]]="",0,IF(AND(Table1[[#This Row],[Date]]&gt;=$Q$2,Table1[[#This Row],[Date]]&lt;=$Q$3),0,1))</f>
        <v>0</v>
      </c>
      <c r="R559" s="14">
        <f>IF(Table1[[#This Row],[Payments]]="",0,IF(ISNUMBER(Table1[[#This Row],[Payments]]),0,1))</f>
        <v>0</v>
      </c>
      <c r="S559" s="14">
        <f>IF(Table1[[#This Row],[Receipts]]="",0,IF(ISNUMBER(Table1[[#This Row],[Receipts]]),0,1))</f>
        <v>0</v>
      </c>
      <c r="T559" s="14">
        <f>IF(LEN(Table1[[#This Row],[Second Ledger]])&gt;0,IF(TYPE(VLOOKUP(Table1[[#This Row],[Second Ledger]],$CZ:$CZ,1,FALSE))=16,1,0),0)</f>
        <v>0</v>
      </c>
      <c r="U559" s="14">
        <f>IF(Table1[[#This Row],[Date]]="",0,IF(Table1[[#This Row],[Voucher Type]]&gt;0,IF(TYPE(VLOOKUP(Table1[[#This Row],[Voucher Type]],Table1[[#All],[Voucher Type Master]],1,FALSE))=16,1,0),0))</f>
        <v>0</v>
      </c>
      <c r="V5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59" s="14">
        <f>IF(LEN(Table1[[#This Row],[Cost Centre]])&gt;0,IF(TYPE(VLOOKUP(Table1[[#This Row],[Cost Centre]],$DA:$DA,1,FALSE))=16,1,0),0)</f>
        <v>0</v>
      </c>
      <c r="X559" s="14">
        <f>Table1[[#This Row],[Payments]]-Table1[[#This Row],[Receipts]]</f>
        <v>0</v>
      </c>
      <c r="Y559" s="14"/>
      <c r="Z559" s="14"/>
      <c r="AA559" s="14"/>
      <c r="AB559" s="13"/>
      <c r="AC559" s="39"/>
      <c r="AD559" s="39"/>
      <c r="AE559" s="39"/>
      <c r="AF559" s="39"/>
      <c r="AG559" s="42"/>
      <c r="AH5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59" t="str">
        <f>IF(Table1[[#This Row],[Date]]="","",TEXT(Table1[[#This Row],[Date]],"yyyymmdd"))</f>
        <v/>
      </c>
      <c r="AJ559" t="str">
        <f>Table1[[#This Row],[Date2]]</f>
        <v/>
      </c>
      <c r="AK559" t="str">
        <f>IF(Table1[[#This Row],[Date]]="","",Table1[[#This Row],[Voucher Type]])</f>
        <v/>
      </c>
      <c r="AL559" t="str">
        <f>IF(Table1[[#This Row],[Date]]="","",Table1[[#This Row],[Voucher No]])</f>
        <v/>
      </c>
      <c r="AM559" t="str">
        <f>IF(Table1[[#This Row],[Date]]="","",Table1[[#This Row],[Narration]])</f>
        <v/>
      </c>
      <c r="AN559" t="str">
        <f>IF(Table1[[#This Row],[Date]]="","","tallytools-voucherentry-adhjadhh-"&amp;$AH$1&amp;ROW())</f>
        <v/>
      </c>
      <c r="AO559" t="str">
        <f>IF(Table1[[#This Row],[Date]]="","",$AH$1)</f>
        <v/>
      </c>
      <c r="AP559"/>
      <c r="AQ559" t="str">
        <f>IF(Table1[[#This Row],[Date]]="","","No")</f>
        <v/>
      </c>
      <c r="AR559" t="str">
        <f>IF(Table1[[#This Row],[Date]]="","",IF(Table1[[#This Row],[Net Amt]]&lt;0,"No","Yes"))</f>
        <v/>
      </c>
      <c r="AS559" t="str">
        <f>IF(Table1[[#This Row],[Date]]="","",Table1[[#This Row],[Second Ledger]])</f>
        <v/>
      </c>
      <c r="AT559" t="str">
        <f>IF(Table1[[#This Row],[Date]]="","",IF(Table1[[#This Row],[DP-1]]="Yes",-(Table1[[#This Row],[Payments]]+Table1[[#This Row],[Receipts]]),Table1[[#This Row],[Payments]]+Table1[[#This Row],[Receipts]]))</f>
        <v/>
      </c>
      <c r="AU559"/>
      <c r="AV559" t="str">
        <f>IF(Table1[[#This Row],[Bill Ref No]]="","",Table1[[#This Row],[Bill Ref No]])</f>
        <v/>
      </c>
      <c r="AW559" t="str">
        <f>IF(Table1[[#This Row],[Bill ref name]]="","","New Ref")</f>
        <v/>
      </c>
      <c r="AX559" t="str">
        <f>IF(Table1[[#This Row],[Bill ref name]]="","",Table1[[#This Row],[Amount-1]])</f>
        <v/>
      </c>
      <c r="AY559"/>
      <c r="AZ559"/>
      <c r="BA559" t="str">
        <f>IF(Table1[[#This Row],[Cost Centre]]="","","Primary Cost Category")</f>
        <v/>
      </c>
      <c r="BB559" t="str">
        <f>IF(Table1[[#This Row],[Cost Centre]]="","",Table1[[#This Row],[DP-1]])</f>
        <v/>
      </c>
      <c r="BC559"/>
      <c r="BD559" t="str">
        <f>IF(Table1[[#This Row],[Cost Centre]]="","",Table1[[#This Row],[Cost Centre]])</f>
        <v/>
      </c>
      <c r="BE559" t="str">
        <f>IF(Table1[[#This Row],[Cost Centre]]="","",Table1[[#This Row],[Amount-1]])</f>
        <v/>
      </c>
      <c r="BF559"/>
      <c r="BG559"/>
      <c r="BH559"/>
      <c r="BI559"/>
      <c r="BJ559" t="str">
        <f>IF(Table1[[#This Row],[Date]]="","","No")</f>
        <v/>
      </c>
      <c r="BK559" t="str">
        <f>IF(Table1[[#This Row],[Date]]="","",IF(Table1[[#This Row],[Net Amt]]&lt;0,"Yes","No"))</f>
        <v/>
      </c>
      <c r="BL559" t="str">
        <f>IF(Table1[[#This Row],[Date]]="","",$C$3)</f>
        <v/>
      </c>
      <c r="BM559" t="str">
        <f>IF(Table1[[#This Row],[Date]]="","",-Table1[[#This Row],[Amount-1]])</f>
        <v/>
      </c>
      <c r="BO559" t="str">
        <f>IF(Table1[[#This Row],[Transaction Type]]="","",Table1[[#This Row],[Transaction Type]])</f>
        <v/>
      </c>
      <c r="BP559" t="str">
        <f>IF(Table1[[#This Row],[Instrument No.]]="","",Table1[[#This Row],[Instrument No.]])</f>
        <v/>
      </c>
      <c r="BQ559" t="str">
        <f>IF(Table1[[#This Row],[Instrument No.]]="","",Table1[[#This Row],[Amount-2]])</f>
        <v/>
      </c>
      <c r="BR559" t="str">
        <f>IF(Table1[[#This Row],[Instrument date]]="","",TEXT(Table1[[#This Row],[Instrument date]],"yyyymmdd"))</f>
        <v/>
      </c>
      <c r="BU559" s="48"/>
      <c r="BV559" s="48"/>
    </row>
    <row r="560" spans="1:74">
      <c r="A560" s="16">
        <f t="shared" si="8"/>
        <v>555</v>
      </c>
      <c r="B560" s="17"/>
      <c r="C560" s="57"/>
      <c r="D560" s="61"/>
      <c r="E560" s="61"/>
      <c r="F560" s="57"/>
      <c r="G560" s="18"/>
      <c r="H5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0" s="18"/>
      <c r="J560" s="18"/>
      <c r="K560" s="18"/>
      <c r="L560" s="18"/>
      <c r="M560" s="18"/>
      <c r="N560" s="51"/>
      <c r="O560" s="14">
        <f>IF(Table1[[#This Row],[Date]]="",COUNTA(B561:$B$1005),0)</f>
        <v>0</v>
      </c>
      <c r="P560" s="14">
        <f>IF(COUNTA(Table1[[#This Row],[Payments]:[Receipts]])=0,0,(IF(COUNTA(Table1[[#This Row],[Payments]:[Receipts]])&gt;1,1,0)))</f>
        <v>0</v>
      </c>
      <c r="Q560" s="14">
        <f>IF(Table1[[#This Row],[Date]]="",0,IF(AND(Table1[[#This Row],[Date]]&gt;=$Q$2,Table1[[#This Row],[Date]]&lt;=$Q$3),0,1))</f>
        <v>0</v>
      </c>
      <c r="R560" s="14">
        <f>IF(Table1[[#This Row],[Payments]]="",0,IF(ISNUMBER(Table1[[#This Row],[Payments]]),0,1))</f>
        <v>0</v>
      </c>
      <c r="S560" s="14">
        <f>IF(Table1[[#This Row],[Receipts]]="",0,IF(ISNUMBER(Table1[[#This Row],[Receipts]]),0,1))</f>
        <v>0</v>
      </c>
      <c r="T560" s="14">
        <f>IF(LEN(Table1[[#This Row],[Second Ledger]])&gt;0,IF(TYPE(VLOOKUP(Table1[[#This Row],[Second Ledger]],$CZ:$CZ,1,FALSE))=16,1,0),0)</f>
        <v>0</v>
      </c>
      <c r="U560" s="14">
        <f>IF(Table1[[#This Row],[Date]]="",0,IF(Table1[[#This Row],[Voucher Type]]&gt;0,IF(TYPE(VLOOKUP(Table1[[#This Row],[Voucher Type]],Table1[[#All],[Voucher Type Master]],1,FALSE))=16,1,0),0))</f>
        <v>0</v>
      </c>
      <c r="V5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0" s="14">
        <f>IF(LEN(Table1[[#This Row],[Cost Centre]])&gt;0,IF(TYPE(VLOOKUP(Table1[[#This Row],[Cost Centre]],$DA:$DA,1,FALSE))=16,1,0),0)</f>
        <v>0</v>
      </c>
      <c r="X560" s="14">
        <f>Table1[[#This Row],[Payments]]-Table1[[#This Row],[Receipts]]</f>
        <v>0</v>
      </c>
      <c r="Y560" s="14"/>
      <c r="Z560" s="14"/>
      <c r="AA560" s="14"/>
      <c r="AB560" s="13"/>
      <c r="AC560" s="39"/>
      <c r="AD560" s="39"/>
      <c r="AE560" s="39"/>
      <c r="AF560" s="39"/>
      <c r="AG560" s="42"/>
      <c r="AH5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0" t="str">
        <f>IF(Table1[[#This Row],[Date]]="","",TEXT(Table1[[#This Row],[Date]],"yyyymmdd"))</f>
        <v/>
      </c>
      <c r="AJ560" t="str">
        <f>Table1[[#This Row],[Date2]]</f>
        <v/>
      </c>
      <c r="AK560" t="str">
        <f>IF(Table1[[#This Row],[Date]]="","",Table1[[#This Row],[Voucher Type]])</f>
        <v/>
      </c>
      <c r="AL560" t="str">
        <f>IF(Table1[[#This Row],[Date]]="","",Table1[[#This Row],[Voucher No]])</f>
        <v/>
      </c>
      <c r="AM560" t="str">
        <f>IF(Table1[[#This Row],[Date]]="","",Table1[[#This Row],[Narration]])</f>
        <v/>
      </c>
      <c r="AN560" t="str">
        <f>IF(Table1[[#This Row],[Date]]="","","tallytools-voucherentry-adhjadhh-"&amp;$AH$1&amp;ROW())</f>
        <v/>
      </c>
      <c r="AO560" t="str">
        <f>IF(Table1[[#This Row],[Date]]="","",$AH$1)</f>
        <v/>
      </c>
      <c r="AP560"/>
      <c r="AQ560" t="str">
        <f>IF(Table1[[#This Row],[Date]]="","","No")</f>
        <v/>
      </c>
      <c r="AR560" t="str">
        <f>IF(Table1[[#This Row],[Date]]="","",IF(Table1[[#This Row],[Net Amt]]&lt;0,"No","Yes"))</f>
        <v/>
      </c>
      <c r="AS560" t="str">
        <f>IF(Table1[[#This Row],[Date]]="","",Table1[[#This Row],[Second Ledger]])</f>
        <v/>
      </c>
      <c r="AT560" t="str">
        <f>IF(Table1[[#This Row],[Date]]="","",IF(Table1[[#This Row],[DP-1]]="Yes",-(Table1[[#This Row],[Payments]]+Table1[[#This Row],[Receipts]]),Table1[[#This Row],[Payments]]+Table1[[#This Row],[Receipts]]))</f>
        <v/>
      </c>
      <c r="AU560"/>
      <c r="AV560" t="str">
        <f>IF(Table1[[#This Row],[Bill Ref No]]="","",Table1[[#This Row],[Bill Ref No]])</f>
        <v/>
      </c>
      <c r="AW560" t="str">
        <f>IF(Table1[[#This Row],[Bill ref name]]="","","New Ref")</f>
        <v/>
      </c>
      <c r="AX560" t="str">
        <f>IF(Table1[[#This Row],[Bill ref name]]="","",Table1[[#This Row],[Amount-1]])</f>
        <v/>
      </c>
      <c r="AY560"/>
      <c r="AZ560"/>
      <c r="BA560" t="str">
        <f>IF(Table1[[#This Row],[Cost Centre]]="","","Primary Cost Category")</f>
        <v/>
      </c>
      <c r="BB560" t="str">
        <f>IF(Table1[[#This Row],[Cost Centre]]="","",Table1[[#This Row],[DP-1]])</f>
        <v/>
      </c>
      <c r="BC560"/>
      <c r="BD560" t="str">
        <f>IF(Table1[[#This Row],[Cost Centre]]="","",Table1[[#This Row],[Cost Centre]])</f>
        <v/>
      </c>
      <c r="BE560" t="str">
        <f>IF(Table1[[#This Row],[Cost Centre]]="","",Table1[[#This Row],[Amount-1]])</f>
        <v/>
      </c>
      <c r="BF560"/>
      <c r="BG560"/>
      <c r="BH560"/>
      <c r="BI560"/>
      <c r="BJ560" t="str">
        <f>IF(Table1[[#This Row],[Date]]="","","No")</f>
        <v/>
      </c>
      <c r="BK560" t="str">
        <f>IF(Table1[[#This Row],[Date]]="","",IF(Table1[[#This Row],[Net Amt]]&lt;0,"Yes","No"))</f>
        <v/>
      </c>
      <c r="BL560" t="str">
        <f>IF(Table1[[#This Row],[Date]]="","",$C$3)</f>
        <v/>
      </c>
      <c r="BM560" t="str">
        <f>IF(Table1[[#This Row],[Date]]="","",-Table1[[#This Row],[Amount-1]])</f>
        <v/>
      </c>
      <c r="BO560" t="str">
        <f>IF(Table1[[#This Row],[Transaction Type]]="","",Table1[[#This Row],[Transaction Type]])</f>
        <v/>
      </c>
      <c r="BP560" t="str">
        <f>IF(Table1[[#This Row],[Instrument No.]]="","",Table1[[#This Row],[Instrument No.]])</f>
        <v/>
      </c>
      <c r="BQ560" t="str">
        <f>IF(Table1[[#This Row],[Instrument No.]]="","",Table1[[#This Row],[Amount-2]])</f>
        <v/>
      </c>
      <c r="BR560" t="str">
        <f>IF(Table1[[#This Row],[Instrument date]]="","",TEXT(Table1[[#This Row],[Instrument date]],"yyyymmdd"))</f>
        <v/>
      </c>
      <c r="BU560" s="48"/>
      <c r="BV560" s="48"/>
    </row>
    <row r="561" spans="1:74">
      <c r="A561" s="16">
        <f t="shared" si="8"/>
        <v>556</v>
      </c>
      <c r="B561" s="17"/>
      <c r="C561" s="57"/>
      <c r="D561" s="61"/>
      <c r="E561" s="61"/>
      <c r="F561" s="57"/>
      <c r="G561" s="18"/>
      <c r="H5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1" s="18"/>
      <c r="J561" s="18"/>
      <c r="K561" s="18"/>
      <c r="L561" s="18"/>
      <c r="M561" s="18"/>
      <c r="N561" s="51"/>
      <c r="O561" s="14">
        <f>IF(Table1[[#This Row],[Date]]="",COUNTA(B562:$B$1005),0)</f>
        <v>0</v>
      </c>
      <c r="P561" s="14">
        <f>IF(COUNTA(Table1[[#This Row],[Payments]:[Receipts]])=0,0,(IF(COUNTA(Table1[[#This Row],[Payments]:[Receipts]])&gt;1,1,0)))</f>
        <v>0</v>
      </c>
      <c r="Q561" s="14">
        <f>IF(Table1[[#This Row],[Date]]="",0,IF(AND(Table1[[#This Row],[Date]]&gt;=$Q$2,Table1[[#This Row],[Date]]&lt;=$Q$3),0,1))</f>
        <v>0</v>
      </c>
      <c r="R561" s="14">
        <f>IF(Table1[[#This Row],[Payments]]="",0,IF(ISNUMBER(Table1[[#This Row],[Payments]]),0,1))</f>
        <v>0</v>
      </c>
      <c r="S561" s="14">
        <f>IF(Table1[[#This Row],[Receipts]]="",0,IF(ISNUMBER(Table1[[#This Row],[Receipts]]),0,1))</f>
        <v>0</v>
      </c>
      <c r="T561" s="14">
        <f>IF(LEN(Table1[[#This Row],[Second Ledger]])&gt;0,IF(TYPE(VLOOKUP(Table1[[#This Row],[Second Ledger]],$CZ:$CZ,1,FALSE))=16,1,0),0)</f>
        <v>0</v>
      </c>
      <c r="U561" s="14">
        <f>IF(Table1[[#This Row],[Date]]="",0,IF(Table1[[#This Row],[Voucher Type]]&gt;0,IF(TYPE(VLOOKUP(Table1[[#This Row],[Voucher Type]],Table1[[#All],[Voucher Type Master]],1,FALSE))=16,1,0),0))</f>
        <v>0</v>
      </c>
      <c r="V5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1" s="14">
        <f>IF(LEN(Table1[[#This Row],[Cost Centre]])&gt;0,IF(TYPE(VLOOKUP(Table1[[#This Row],[Cost Centre]],$DA:$DA,1,FALSE))=16,1,0),0)</f>
        <v>0</v>
      </c>
      <c r="X561" s="14">
        <f>Table1[[#This Row],[Payments]]-Table1[[#This Row],[Receipts]]</f>
        <v>0</v>
      </c>
      <c r="Y561" s="14"/>
      <c r="Z561" s="14"/>
      <c r="AA561" s="14"/>
      <c r="AB561" s="13"/>
      <c r="AC561" s="39"/>
      <c r="AD561" s="39"/>
      <c r="AE561" s="39"/>
      <c r="AF561" s="39"/>
      <c r="AG561" s="42"/>
      <c r="AH5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1" t="str">
        <f>IF(Table1[[#This Row],[Date]]="","",TEXT(Table1[[#This Row],[Date]],"yyyymmdd"))</f>
        <v/>
      </c>
      <c r="AJ561" t="str">
        <f>Table1[[#This Row],[Date2]]</f>
        <v/>
      </c>
      <c r="AK561" t="str">
        <f>IF(Table1[[#This Row],[Date]]="","",Table1[[#This Row],[Voucher Type]])</f>
        <v/>
      </c>
      <c r="AL561" t="str">
        <f>IF(Table1[[#This Row],[Date]]="","",Table1[[#This Row],[Voucher No]])</f>
        <v/>
      </c>
      <c r="AM561" t="str">
        <f>IF(Table1[[#This Row],[Date]]="","",Table1[[#This Row],[Narration]])</f>
        <v/>
      </c>
      <c r="AN561" t="str">
        <f>IF(Table1[[#This Row],[Date]]="","","tallytools-voucherentry-adhjadhh-"&amp;$AH$1&amp;ROW())</f>
        <v/>
      </c>
      <c r="AO561" t="str">
        <f>IF(Table1[[#This Row],[Date]]="","",$AH$1)</f>
        <v/>
      </c>
      <c r="AP561"/>
      <c r="AQ561" t="str">
        <f>IF(Table1[[#This Row],[Date]]="","","No")</f>
        <v/>
      </c>
      <c r="AR561" t="str">
        <f>IF(Table1[[#This Row],[Date]]="","",IF(Table1[[#This Row],[Net Amt]]&lt;0,"No","Yes"))</f>
        <v/>
      </c>
      <c r="AS561" t="str">
        <f>IF(Table1[[#This Row],[Date]]="","",Table1[[#This Row],[Second Ledger]])</f>
        <v/>
      </c>
      <c r="AT561" t="str">
        <f>IF(Table1[[#This Row],[Date]]="","",IF(Table1[[#This Row],[DP-1]]="Yes",-(Table1[[#This Row],[Payments]]+Table1[[#This Row],[Receipts]]),Table1[[#This Row],[Payments]]+Table1[[#This Row],[Receipts]]))</f>
        <v/>
      </c>
      <c r="AU561"/>
      <c r="AV561" t="str">
        <f>IF(Table1[[#This Row],[Bill Ref No]]="","",Table1[[#This Row],[Bill Ref No]])</f>
        <v/>
      </c>
      <c r="AW561" t="str">
        <f>IF(Table1[[#This Row],[Bill ref name]]="","","New Ref")</f>
        <v/>
      </c>
      <c r="AX561" t="str">
        <f>IF(Table1[[#This Row],[Bill ref name]]="","",Table1[[#This Row],[Amount-1]])</f>
        <v/>
      </c>
      <c r="AY561"/>
      <c r="AZ561"/>
      <c r="BA561" t="str">
        <f>IF(Table1[[#This Row],[Cost Centre]]="","","Primary Cost Category")</f>
        <v/>
      </c>
      <c r="BB561" t="str">
        <f>IF(Table1[[#This Row],[Cost Centre]]="","",Table1[[#This Row],[DP-1]])</f>
        <v/>
      </c>
      <c r="BC561"/>
      <c r="BD561" t="str">
        <f>IF(Table1[[#This Row],[Cost Centre]]="","",Table1[[#This Row],[Cost Centre]])</f>
        <v/>
      </c>
      <c r="BE561" t="str">
        <f>IF(Table1[[#This Row],[Cost Centre]]="","",Table1[[#This Row],[Amount-1]])</f>
        <v/>
      </c>
      <c r="BF561"/>
      <c r="BG561"/>
      <c r="BH561"/>
      <c r="BI561"/>
      <c r="BJ561" t="str">
        <f>IF(Table1[[#This Row],[Date]]="","","No")</f>
        <v/>
      </c>
      <c r="BK561" t="str">
        <f>IF(Table1[[#This Row],[Date]]="","",IF(Table1[[#This Row],[Net Amt]]&lt;0,"Yes","No"))</f>
        <v/>
      </c>
      <c r="BL561" t="str">
        <f>IF(Table1[[#This Row],[Date]]="","",$C$3)</f>
        <v/>
      </c>
      <c r="BM561" t="str">
        <f>IF(Table1[[#This Row],[Date]]="","",-Table1[[#This Row],[Amount-1]])</f>
        <v/>
      </c>
      <c r="BO561" t="str">
        <f>IF(Table1[[#This Row],[Transaction Type]]="","",Table1[[#This Row],[Transaction Type]])</f>
        <v/>
      </c>
      <c r="BP561" t="str">
        <f>IF(Table1[[#This Row],[Instrument No.]]="","",Table1[[#This Row],[Instrument No.]])</f>
        <v/>
      </c>
      <c r="BQ561" t="str">
        <f>IF(Table1[[#This Row],[Instrument No.]]="","",Table1[[#This Row],[Amount-2]])</f>
        <v/>
      </c>
      <c r="BR561" t="str">
        <f>IF(Table1[[#This Row],[Instrument date]]="","",TEXT(Table1[[#This Row],[Instrument date]],"yyyymmdd"))</f>
        <v/>
      </c>
      <c r="BU561" s="48"/>
      <c r="BV561" s="48"/>
    </row>
    <row r="562" spans="1:74">
      <c r="A562" s="16">
        <f t="shared" si="8"/>
        <v>557</v>
      </c>
      <c r="B562" s="17"/>
      <c r="C562" s="57"/>
      <c r="D562" s="61"/>
      <c r="E562" s="61"/>
      <c r="F562" s="57"/>
      <c r="G562" s="18"/>
      <c r="H5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2" s="18"/>
      <c r="J562" s="18"/>
      <c r="K562" s="18"/>
      <c r="L562" s="18"/>
      <c r="M562" s="18"/>
      <c r="N562" s="51"/>
      <c r="O562" s="14">
        <f>IF(Table1[[#This Row],[Date]]="",COUNTA(B563:$B$1005),0)</f>
        <v>0</v>
      </c>
      <c r="P562" s="14">
        <f>IF(COUNTA(Table1[[#This Row],[Payments]:[Receipts]])=0,0,(IF(COUNTA(Table1[[#This Row],[Payments]:[Receipts]])&gt;1,1,0)))</f>
        <v>0</v>
      </c>
      <c r="Q562" s="14">
        <f>IF(Table1[[#This Row],[Date]]="",0,IF(AND(Table1[[#This Row],[Date]]&gt;=$Q$2,Table1[[#This Row],[Date]]&lt;=$Q$3),0,1))</f>
        <v>0</v>
      </c>
      <c r="R562" s="14">
        <f>IF(Table1[[#This Row],[Payments]]="",0,IF(ISNUMBER(Table1[[#This Row],[Payments]]),0,1))</f>
        <v>0</v>
      </c>
      <c r="S562" s="14">
        <f>IF(Table1[[#This Row],[Receipts]]="",0,IF(ISNUMBER(Table1[[#This Row],[Receipts]]),0,1))</f>
        <v>0</v>
      </c>
      <c r="T562" s="14">
        <f>IF(LEN(Table1[[#This Row],[Second Ledger]])&gt;0,IF(TYPE(VLOOKUP(Table1[[#This Row],[Second Ledger]],$CZ:$CZ,1,FALSE))=16,1,0),0)</f>
        <v>0</v>
      </c>
      <c r="U562" s="14">
        <f>IF(Table1[[#This Row],[Date]]="",0,IF(Table1[[#This Row],[Voucher Type]]&gt;0,IF(TYPE(VLOOKUP(Table1[[#This Row],[Voucher Type]],Table1[[#All],[Voucher Type Master]],1,FALSE))=16,1,0),0))</f>
        <v>0</v>
      </c>
      <c r="V5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2" s="14">
        <f>IF(LEN(Table1[[#This Row],[Cost Centre]])&gt;0,IF(TYPE(VLOOKUP(Table1[[#This Row],[Cost Centre]],$DA:$DA,1,FALSE))=16,1,0),0)</f>
        <v>0</v>
      </c>
      <c r="X562" s="14">
        <f>Table1[[#This Row],[Payments]]-Table1[[#This Row],[Receipts]]</f>
        <v>0</v>
      </c>
      <c r="Y562" s="14"/>
      <c r="Z562" s="14"/>
      <c r="AA562" s="14"/>
      <c r="AB562" s="13"/>
      <c r="AC562" s="39"/>
      <c r="AD562" s="39"/>
      <c r="AE562" s="39"/>
      <c r="AF562" s="39"/>
      <c r="AG562" s="42"/>
      <c r="AH5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2" t="str">
        <f>IF(Table1[[#This Row],[Date]]="","",TEXT(Table1[[#This Row],[Date]],"yyyymmdd"))</f>
        <v/>
      </c>
      <c r="AJ562" t="str">
        <f>Table1[[#This Row],[Date2]]</f>
        <v/>
      </c>
      <c r="AK562" t="str">
        <f>IF(Table1[[#This Row],[Date]]="","",Table1[[#This Row],[Voucher Type]])</f>
        <v/>
      </c>
      <c r="AL562" t="str">
        <f>IF(Table1[[#This Row],[Date]]="","",Table1[[#This Row],[Voucher No]])</f>
        <v/>
      </c>
      <c r="AM562" t="str">
        <f>IF(Table1[[#This Row],[Date]]="","",Table1[[#This Row],[Narration]])</f>
        <v/>
      </c>
      <c r="AN562" t="str">
        <f>IF(Table1[[#This Row],[Date]]="","","tallytools-voucherentry-adhjadhh-"&amp;$AH$1&amp;ROW())</f>
        <v/>
      </c>
      <c r="AO562" t="str">
        <f>IF(Table1[[#This Row],[Date]]="","",$AH$1)</f>
        <v/>
      </c>
      <c r="AP562"/>
      <c r="AQ562" t="str">
        <f>IF(Table1[[#This Row],[Date]]="","","No")</f>
        <v/>
      </c>
      <c r="AR562" t="str">
        <f>IF(Table1[[#This Row],[Date]]="","",IF(Table1[[#This Row],[Net Amt]]&lt;0,"No","Yes"))</f>
        <v/>
      </c>
      <c r="AS562" t="str">
        <f>IF(Table1[[#This Row],[Date]]="","",Table1[[#This Row],[Second Ledger]])</f>
        <v/>
      </c>
      <c r="AT562" t="str">
        <f>IF(Table1[[#This Row],[Date]]="","",IF(Table1[[#This Row],[DP-1]]="Yes",-(Table1[[#This Row],[Payments]]+Table1[[#This Row],[Receipts]]),Table1[[#This Row],[Payments]]+Table1[[#This Row],[Receipts]]))</f>
        <v/>
      </c>
      <c r="AU562"/>
      <c r="AV562" t="str">
        <f>IF(Table1[[#This Row],[Bill Ref No]]="","",Table1[[#This Row],[Bill Ref No]])</f>
        <v/>
      </c>
      <c r="AW562" t="str">
        <f>IF(Table1[[#This Row],[Bill ref name]]="","","New Ref")</f>
        <v/>
      </c>
      <c r="AX562" t="str">
        <f>IF(Table1[[#This Row],[Bill ref name]]="","",Table1[[#This Row],[Amount-1]])</f>
        <v/>
      </c>
      <c r="AY562"/>
      <c r="AZ562"/>
      <c r="BA562" t="str">
        <f>IF(Table1[[#This Row],[Cost Centre]]="","","Primary Cost Category")</f>
        <v/>
      </c>
      <c r="BB562" t="str">
        <f>IF(Table1[[#This Row],[Cost Centre]]="","",Table1[[#This Row],[DP-1]])</f>
        <v/>
      </c>
      <c r="BC562"/>
      <c r="BD562" t="str">
        <f>IF(Table1[[#This Row],[Cost Centre]]="","",Table1[[#This Row],[Cost Centre]])</f>
        <v/>
      </c>
      <c r="BE562" t="str">
        <f>IF(Table1[[#This Row],[Cost Centre]]="","",Table1[[#This Row],[Amount-1]])</f>
        <v/>
      </c>
      <c r="BF562"/>
      <c r="BG562"/>
      <c r="BH562"/>
      <c r="BI562"/>
      <c r="BJ562" t="str">
        <f>IF(Table1[[#This Row],[Date]]="","","No")</f>
        <v/>
      </c>
      <c r="BK562" t="str">
        <f>IF(Table1[[#This Row],[Date]]="","",IF(Table1[[#This Row],[Net Amt]]&lt;0,"Yes","No"))</f>
        <v/>
      </c>
      <c r="BL562" t="str">
        <f>IF(Table1[[#This Row],[Date]]="","",$C$3)</f>
        <v/>
      </c>
      <c r="BM562" t="str">
        <f>IF(Table1[[#This Row],[Date]]="","",-Table1[[#This Row],[Amount-1]])</f>
        <v/>
      </c>
      <c r="BO562" t="str">
        <f>IF(Table1[[#This Row],[Transaction Type]]="","",Table1[[#This Row],[Transaction Type]])</f>
        <v/>
      </c>
      <c r="BP562" t="str">
        <f>IF(Table1[[#This Row],[Instrument No.]]="","",Table1[[#This Row],[Instrument No.]])</f>
        <v/>
      </c>
      <c r="BQ562" t="str">
        <f>IF(Table1[[#This Row],[Instrument No.]]="","",Table1[[#This Row],[Amount-2]])</f>
        <v/>
      </c>
      <c r="BR562" t="str">
        <f>IF(Table1[[#This Row],[Instrument date]]="","",TEXT(Table1[[#This Row],[Instrument date]],"yyyymmdd"))</f>
        <v/>
      </c>
      <c r="BU562" s="48"/>
      <c r="BV562" s="48"/>
    </row>
    <row r="563" spans="1:74">
      <c r="A563" s="16">
        <f t="shared" si="8"/>
        <v>558</v>
      </c>
      <c r="B563" s="17"/>
      <c r="C563" s="57"/>
      <c r="D563" s="61"/>
      <c r="E563" s="61"/>
      <c r="F563" s="57"/>
      <c r="G563" s="18"/>
      <c r="H5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3" s="18"/>
      <c r="J563" s="18"/>
      <c r="K563" s="18"/>
      <c r="L563" s="18"/>
      <c r="M563" s="18"/>
      <c r="N563" s="51"/>
      <c r="O563" s="14">
        <f>IF(Table1[[#This Row],[Date]]="",COUNTA(B564:$B$1005),0)</f>
        <v>0</v>
      </c>
      <c r="P563" s="14">
        <f>IF(COUNTA(Table1[[#This Row],[Payments]:[Receipts]])=0,0,(IF(COUNTA(Table1[[#This Row],[Payments]:[Receipts]])&gt;1,1,0)))</f>
        <v>0</v>
      </c>
      <c r="Q563" s="14">
        <f>IF(Table1[[#This Row],[Date]]="",0,IF(AND(Table1[[#This Row],[Date]]&gt;=$Q$2,Table1[[#This Row],[Date]]&lt;=$Q$3),0,1))</f>
        <v>0</v>
      </c>
      <c r="R563" s="14">
        <f>IF(Table1[[#This Row],[Payments]]="",0,IF(ISNUMBER(Table1[[#This Row],[Payments]]),0,1))</f>
        <v>0</v>
      </c>
      <c r="S563" s="14">
        <f>IF(Table1[[#This Row],[Receipts]]="",0,IF(ISNUMBER(Table1[[#This Row],[Receipts]]),0,1))</f>
        <v>0</v>
      </c>
      <c r="T563" s="14">
        <f>IF(LEN(Table1[[#This Row],[Second Ledger]])&gt;0,IF(TYPE(VLOOKUP(Table1[[#This Row],[Second Ledger]],$CZ:$CZ,1,FALSE))=16,1,0),0)</f>
        <v>0</v>
      </c>
      <c r="U563" s="14">
        <f>IF(Table1[[#This Row],[Date]]="",0,IF(Table1[[#This Row],[Voucher Type]]&gt;0,IF(TYPE(VLOOKUP(Table1[[#This Row],[Voucher Type]],Table1[[#All],[Voucher Type Master]],1,FALSE))=16,1,0),0))</f>
        <v>0</v>
      </c>
      <c r="V5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3" s="14">
        <f>IF(LEN(Table1[[#This Row],[Cost Centre]])&gt;0,IF(TYPE(VLOOKUP(Table1[[#This Row],[Cost Centre]],$DA:$DA,1,FALSE))=16,1,0),0)</f>
        <v>0</v>
      </c>
      <c r="X563" s="14">
        <f>Table1[[#This Row],[Payments]]-Table1[[#This Row],[Receipts]]</f>
        <v>0</v>
      </c>
      <c r="Y563" s="14"/>
      <c r="Z563" s="14"/>
      <c r="AA563" s="14"/>
      <c r="AB563" s="13"/>
      <c r="AC563" s="39"/>
      <c r="AD563" s="39"/>
      <c r="AE563" s="39"/>
      <c r="AF563" s="39"/>
      <c r="AG563" s="42"/>
      <c r="AH5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3" t="str">
        <f>IF(Table1[[#This Row],[Date]]="","",TEXT(Table1[[#This Row],[Date]],"yyyymmdd"))</f>
        <v/>
      </c>
      <c r="AJ563" t="str">
        <f>Table1[[#This Row],[Date2]]</f>
        <v/>
      </c>
      <c r="AK563" t="str">
        <f>IF(Table1[[#This Row],[Date]]="","",Table1[[#This Row],[Voucher Type]])</f>
        <v/>
      </c>
      <c r="AL563" t="str">
        <f>IF(Table1[[#This Row],[Date]]="","",Table1[[#This Row],[Voucher No]])</f>
        <v/>
      </c>
      <c r="AM563" t="str">
        <f>IF(Table1[[#This Row],[Date]]="","",Table1[[#This Row],[Narration]])</f>
        <v/>
      </c>
      <c r="AN563" t="str">
        <f>IF(Table1[[#This Row],[Date]]="","","tallytools-voucherentry-adhjadhh-"&amp;$AH$1&amp;ROW())</f>
        <v/>
      </c>
      <c r="AO563" t="str">
        <f>IF(Table1[[#This Row],[Date]]="","",$AH$1)</f>
        <v/>
      </c>
      <c r="AP563"/>
      <c r="AQ563" t="str">
        <f>IF(Table1[[#This Row],[Date]]="","","No")</f>
        <v/>
      </c>
      <c r="AR563" t="str">
        <f>IF(Table1[[#This Row],[Date]]="","",IF(Table1[[#This Row],[Net Amt]]&lt;0,"No","Yes"))</f>
        <v/>
      </c>
      <c r="AS563" t="str">
        <f>IF(Table1[[#This Row],[Date]]="","",Table1[[#This Row],[Second Ledger]])</f>
        <v/>
      </c>
      <c r="AT563" t="str">
        <f>IF(Table1[[#This Row],[Date]]="","",IF(Table1[[#This Row],[DP-1]]="Yes",-(Table1[[#This Row],[Payments]]+Table1[[#This Row],[Receipts]]),Table1[[#This Row],[Payments]]+Table1[[#This Row],[Receipts]]))</f>
        <v/>
      </c>
      <c r="AU563"/>
      <c r="AV563" t="str">
        <f>IF(Table1[[#This Row],[Bill Ref No]]="","",Table1[[#This Row],[Bill Ref No]])</f>
        <v/>
      </c>
      <c r="AW563" t="str">
        <f>IF(Table1[[#This Row],[Bill ref name]]="","","New Ref")</f>
        <v/>
      </c>
      <c r="AX563" t="str">
        <f>IF(Table1[[#This Row],[Bill ref name]]="","",Table1[[#This Row],[Amount-1]])</f>
        <v/>
      </c>
      <c r="AY563"/>
      <c r="AZ563"/>
      <c r="BA563" t="str">
        <f>IF(Table1[[#This Row],[Cost Centre]]="","","Primary Cost Category")</f>
        <v/>
      </c>
      <c r="BB563" t="str">
        <f>IF(Table1[[#This Row],[Cost Centre]]="","",Table1[[#This Row],[DP-1]])</f>
        <v/>
      </c>
      <c r="BC563"/>
      <c r="BD563" t="str">
        <f>IF(Table1[[#This Row],[Cost Centre]]="","",Table1[[#This Row],[Cost Centre]])</f>
        <v/>
      </c>
      <c r="BE563" t="str">
        <f>IF(Table1[[#This Row],[Cost Centre]]="","",Table1[[#This Row],[Amount-1]])</f>
        <v/>
      </c>
      <c r="BF563"/>
      <c r="BG563"/>
      <c r="BH563"/>
      <c r="BI563"/>
      <c r="BJ563" t="str">
        <f>IF(Table1[[#This Row],[Date]]="","","No")</f>
        <v/>
      </c>
      <c r="BK563" t="str">
        <f>IF(Table1[[#This Row],[Date]]="","",IF(Table1[[#This Row],[Net Amt]]&lt;0,"Yes","No"))</f>
        <v/>
      </c>
      <c r="BL563" t="str">
        <f>IF(Table1[[#This Row],[Date]]="","",$C$3)</f>
        <v/>
      </c>
      <c r="BM563" t="str">
        <f>IF(Table1[[#This Row],[Date]]="","",-Table1[[#This Row],[Amount-1]])</f>
        <v/>
      </c>
      <c r="BO563" t="str">
        <f>IF(Table1[[#This Row],[Transaction Type]]="","",Table1[[#This Row],[Transaction Type]])</f>
        <v/>
      </c>
      <c r="BP563" t="str">
        <f>IF(Table1[[#This Row],[Instrument No.]]="","",Table1[[#This Row],[Instrument No.]])</f>
        <v/>
      </c>
      <c r="BQ563" t="str">
        <f>IF(Table1[[#This Row],[Instrument No.]]="","",Table1[[#This Row],[Amount-2]])</f>
        <v/>
      </c>
      <c r="BR563" t="str">
        <f>IF(Table1[[#This Row],[Instrument date]]="","",TEXT(Table1[[#This Row],[Instrument date]],"yyyymmdd"))</f>
        <v/>
      </c>
      <c r="BU563" s="48"/>
      <c r="BV563" s="48"/>
    </row>
    <row r="564" spans="1:74">
      <c r="A564" s="16">
        <f t="shared" si="8"/>
        <v>559</v>
      </c>
      <c r="B564" s="17"/>
      <c r="C564" s="57"/>
      <c r="D564" s="61"/>
      <c r="E564" s="61"/>
      <c r="F564" s="57"/>
      <c r="G564" s="18"/>
      <c r="H5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4" s="18"/>
      <c r="J564" s="18"/>
      <c r="K564" s="18"/>
      <c r="L564" s="18"/>
      <c r="M564" s="18"/>
      <c r="N564" s="51"/>
      <c r="O564" s="14">
        <f>IF(Table1[[#This Row],[Date]]="",COUNTA(B565:$B$1005),0)</f>
        <v>0</v>
      </c>
      <c r="P564" s="14">
        <f>IF(COUNTA(Table1[[#This Row],[Payments]:[Receipts]])=0,0,(IF(COUNTA(Table1[[#This Row],[Payments]:[Receipts]])&gt;1,1,0)))</f>
        <v>0</v>
      </c>
      <c r="Q564" s="14">
        <f>IF(Table1[[#This Row],[Date]]="",0,IF(AND(Table1[[#This Row],[Date]]&gt;=$Q$2,Table1[[#This Row],[Date]]&lt;=$Q$3),0,1))</f>
        <v>0</v>
      </c>
      <c r="R564" s="14">
        <f>IF(Table1[[#This Row],[Payments]]="",0,IF(ISNUMBER(Table1[[#This Row],[Payments]]),0,1))</f>
        <v>0</v>
      </c>
      <c r="S564" s="14">
        <f>IF(Table1[[#This Row],[Receipts]]="",0,IF(ISNUMBER(Table1[[#This Row],[Receipts]]),0,1))</f>
        <v>0</v>
      </c>
      <c r="T564" s="14">
        <f>IF(LEN(Table1[[#This Row],[Second Ledger]])&gt;0,IF(TYPE(VLOOKUP(Table1[[#This Row],[Second Ledger]],$CZ:$CZ,1,FALSE))=16,1,0),0)</f>
        <v>0</v>
      </c>
      <c r="U564" s="14">
        <f>IF(Table1[[#This Row],[Date]]="",0,IF(Table1[[#This Row],[Voucher Type]]&gt;0,IF(TYPE(VLOOKUP(Table1[[#This Row],[Voucher Type]],Table1[[#All],[Voucher Type Master]],1,FALSE))=16,1,0),0))</f>
        <v>0</v>
      </c>
      <c r="V5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4" s="14">
        <f>IF(LEN(Table1[[#This Row],[Cost Centre]])&gt;0,IF(TYPE(VLOOKUP(Table1[[#This Row],[Cost Centre]],$DA:$DA,1,FALSE))=16,1,0),0)</f>
        <v>0</v>
      </c>
      <c r="X564" s="14">
        <f>Table1[[#This Row],[Payments]]-Table1[[#This Row],[Receipts]]</f>
        <v>0</v>
      </c>
      <c r="Y564" s="14"/>
      <c r="Z564" s="14"/>
      <c r="AA564" s="14"/>
      <c r="AB564" s="13"/>
      <c r="AC564" s="39"/>
      <c r="AD564" s="39"/>
      <c r="AE564" s="39"/>
      <c r="AF564" s="39"/>
      <c r="AG564" s="42"/>
      <c r="AH5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4" t="str">
        <f>IF(Table1[[#This Row],[Date]]="","",TEXT(Table1[[#This Row],[Date]],"yyyymmdd"))</f>
        <v/>
      </c>
      <c r="AJ564" t="str">
        <f>Table1[[#This Row],[Date2]]</f>
        <v/>
      </c>
      <c r="AK564" t="str">
        <f>IF(Table1[[#This Row],[Date]]="","",Table1[[#This Row],[Voucher Type]])</f>
        <v/>
      </c>
      <c r="AL564" t="str">
        <f>IF(Table1[[#This Row],[Date]]="","",Table1[[#This Row],[Voucher No]])</f>
        <v/>
      </c>
      <c r="AM564" t="str">
        <f>IF(Table1[[#This Row],[Date]]="","",Table1[[#This Row],[Narration]])</f>
        <v/>
      </c>
      <c r="AN564" t="str">
        <f>IF(Table1[[#This Row],[Date]]="","","tallytools-voucherentry-adhjadhh-"&amp;$AH$1&amp;ROW())</f>
        <v/>
      </c>
      <c r="AO564" t="str">
        <f>IF(Table1[[#This Row],[Date]]="","",$AH$1)</f>
        <v/>
      </c>
      <c r="AP564"/>
      <c r="AQ564" t="str">
        <f>IF(Table1[[#This Row],[Date]]="","","No")</f>
        <v/>
      </c>
      <c r="AR564" t="str">
        <f>IF(Table1[[#This Row],[Date]]="","",IF(Table1[[#This Row],[Net Amt]]&lt;0,"No","Yes"))</f>
        <v/>
      </c>
      <c r="AS564" t="str">
        <f>IF(Table1[[#This Row],[Date]]="","",Table1[[#This Row],[Second Ledger]])</f>
        <v/>
      </c>
      <c r="AT564" t="str">
        <f>IF(Table1[[#This Row],[Date]]="","",IF(Table1[[#This Row],[DP-1]]="Yes",-(Table1[[#This Row],[Payments]]+Table1[[#This Row],[Receipts]]),Table1[[#This Row],[Payments]]+Table1[[#This Row],[Receipts]]))</f>
        <v/>
      </c>
      <c r="AU564"/>
      <c r="AV564" t="str">
        <f>IF(Table1[[#This Row],[Bill Ref No]]="","",Table1[[#This Row],[Bill Ref No]])</f>
        <v/>
      </c>
      <c r="AW564" t="str">
        <f>IF(Table1[[#This Row],[Bill ref name]]="","","New Ref")</f>
        <v/>
      </c>
      <c r="AX564" t="str">
        <f>IF(Table1[[#This Row],[Bill ref name]]="","",Table1[[#This Row],[Amount-1]])</f>
        <v/>
      </c>
      <c r="AY564"/>
      <c r="AZ564"/>
      <c r="BA564" t="str">
        <f>IF(Table1[[#This Row],[Cost Centre]]="","","Primary Cost Category")</f>
        <v/>
      </c>
      <c r="BB564" t="str">
        <f>IF(Table1[[#This Row],[Cost Centre]]="","",Table1[[#This Row],[DP-1]])</f>
        <v/>
      </c>
      <c r="BC564"/>
      <c r="BD564" t="str">
        <f>IF(Table1[[#This Row],[Cost Centre]]="","",Table1[[#This Row],[Cost Centre]])</f>
        <v/>
      </c>
      <c r="BE564" t="str">
        <f>IF(Table1[[#This Row],[Cost Centre]]="","",Table1[[#This Row],[Amount-1]])</f>
        <v/>
      </c>
      <c r="BF564"/>
      <c r="BG564"/>
      <c r="BH564"/>
      <c r="BI564"/>
      <c r="BJ564" t="str">
        <f>IF(Table1[[#This Row],[Date]]="","","No")</f>
        <v/>
      </c>
      <c r="BK564" t="str">
        <f>IF(Table1[[#This Row],[Date]]="","",IF(Table1[[#This Row],[Net Amt]]&lt;0,"Yes","No"))</f>
        <v/>
      </c>
      <c r="BL564" t="str">
        <f>IF(Table1[[#This Row],[Date]]="","",$C$3)</f>
        <v/>
      </c>
      <c r="BM564" t="str">
        <f>IF(Table1[[#This Row],[Date]]="","",-Table1[[#This Row],[Amount-1]])</f>
        <v/>
      </c>
      <c r="BO564" t="str">
        <f>IF(Table1[[#This Row],[Transaction Type]]="","",Table1[[#This Row],[Transaction Type]])</f>
        <v/>
      </c>
      <c r="BP564" t="str">
        <f>IF(Table1[[#This Row],[Instrument No.]]="","",Table1[[#This Row],[Instrument No.]])</f>
        <v/>
      </c>
      <c r="BQ564" t="str">
        <f>IF(Table1[[#This Row],[Instrument No.]]="","",Table1[[#This Row],[Amount-2]])</f>
        <v/>
      </c>
      <c r="BR564" t="str">
        <f>IF(Table1[[#This Row],[Instrument date]]="","",TEXT(Table1[[#This Row],[Instrument date]],"yyyymmdd"))</f>
        <v/>
      </c>
      <c r="BU564" s="48"/>
      <c r="BV564" s="48"/>
    </row>
    <row r="565" spans="1:74">
      <c r="A565" s="16">
        <f t="shared" si="8"/>
        <v>560</v>
      </c>
      <c r="B565" s="17"/>
      <c r="C565" s="57"/>
      <c r="D565" s="61"/>
      <c r="E565" s="61"/>
      <c r="F565" s="57"/>
      <c r="G565" s="18"/>
      <c r="H5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5" s="18"/>
      <c r="J565" s="18"/>
      <c r="K565" s="18"/>
      <c r="L565" s="18"/>
      <c r="M565" s="18"/>
      <c r="N565" s="51"/>
      <c r="O565" s="14">
        <f>IF(Table1[[#This Row],[Date]]="",COUNTA(B566:$B$1005),0)</f>
        <v>0</v>
      </c>
      <c r="P565" s="14">
        <f>IF(COUNTA(Table1[[#This Row],[Payments]:[Receipts]])=0,0,(IF(COUNTA(Table1[[#This Row],[Payments]:[Receipts]])&gt;1,1,0)))</f>
        <v>0</v>
      </c>
      <c r="Q565" s="14">
        <f>IF(Table1[[#This Row],[Date]]="",0,IF(AND(Table1[[#This Row],[Date]]&gt;=$Q$2,Table1[[#This Row],[Date]]&lt;=$Q$3),0,1))</f>
        <v>0</v>
      </c>
      <c r="R565" s="14">
        <f>IF(Table1[[#This Row],[Payments]]="",0,IF(ISNUMBER(Table1[[#This Row],[Payments]]),0,1))</f>
        <v>0</v>
      </c>
      <c r="S565" s="14">
        <f>IF(Table1[[#This Row],[Receipts]]="",0,IF(ISNUMBER(Table1[[#This Row],[Receipts]]),0,1))</f>
        <v>0</v>
      </c>
      <c r="T565" s="14">
        <f>IF(LEN(Table1[[#This Row],[Second Ledger]])&gt;0,IF(TYPE(VLOOKUP(Table1[[#This Row],[Second Ledger]],$CZ:$CZ,1,FALSE))=16,1,0),0)</f>
        <v>0</v>
      </c>
      <c r="U565" s="14">
        <f>IF(Table1[[#This Row],[Date]]="",0,IF(Table1[[#This Row],[Voucher Type]]&gt;0,IF(TYPE(VLOOKUP(Table1[[#This Row],[Voucher Type]],Table1[[#All],[Voucher Type Master]],1,FALSE))=16,1,0),0))</f>
        <v>0</v>
      </c>
      <c r="V5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5" s="14">
        <f>IF(LEN(Table1[[#This Row],[Cost Centre]])&gt;0,IF(TYPE(VLOOKUP(Table1[[#This Row],[Cost Centre]],$DA:$DA,1,FALSE))=16,1,0),0)</f>
        <v>0</v>
      </c>
      <c r="X565" s="14">
        <f>Table1[[#This Row],[Payments]]-Table1[[#This Row],[Receipts]]</f>
        <v>0</v>
      </c>
      <c r="Y565" s="14"/>
      <c r="Z565" s="14"/>
      <c r="AA565" s="14"/>
      <c r="AB565" s="13"/>
      <c r="AC565" s="39"/>
      <c r="AD565" s="39"/>
      <c r="AE565" s="39"/>
      <c r="AF565" s="39"/>
      <c r="AG565" s="42"/>
      <c r="AH5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5" t="str">
        <f>IF(Table1[[#This Row],[Date]]="","",TEXT(Table1[[#This Row],[Date]],"yyyymmdd"))</f>
        <v/>
      </c>
      <c r="AJ565" t="str">
        <f>Table1[[#This Row],[Date2]]</f>
        <v/>
      </c>
      <c r="AK565" t="str">
        <f>IF(Table1[[#This Row],[Date]]="","",Table1[[#This Row],[Voucher Type]])</f>
        <v/>
      </c>
      <c r="AL565" t="str">
        <f>IF(Table1[[#This Row],[Date]]="","",Table1[[#This Row],[Voucher No]])</f>
        <v/>
      </c>
      <c r="AM565" t="str">
        <f>IF(Table1[[#This Row],[Date]]="","",Table1[[#This Row],[Narration]])</f>
        <v/>
      </c>
      <c r="AN565" t="str">
        <f>IF(Table1[[#This Row],[Date]]="","","tallytools-voucherentry-adhjadhh-"&amp;$AH$1&amp;ROW())</f>
        <v/>
      </c>
      <c r="AO565" t="str">
        <f>IF(Table1[[#This Row],[Date]]="","",$AH$1)</f>
        <v/>
      </c>
      <c r="AP565"/>
      <c r="AQ565" t="str">
        <f>IF(Table1[[#This Row],[Date]]="","","No")</f>
        <v/>
      </c>
      <c r="AR565" t="str">
        <f>IF(Table1[[#This Row],[Date]]="","",IF(Table1[[#This Row],[Net Amt]]&lt;0,"No","Yes"))</f>
        <v/>
      </c>
      <c r="AS565" t="str">
        <f>IF(Table1[[#This Row],[Date]]="","",Table1[[#This Row],[Second Ledger]])</f>
        <v/>
      </c>
      <c r="AT565" t="str">
        <f>IF(Table1[[#This Row],[Date]]="","",IF(Table1[[#This Row],[DP-1]]="Yes",-(Table1[[#This Row],[Payments]]+Table1[[#This Row],[Receipts]]),Table1[[#This Row],[Payments]]+Table1[[#This Row],[Receipts]]))</f>
        <v/>
      </c>
      <c r="AU565"/>
      <c r="AV565" t="str">
        <f>IF(Table1[[#This Row],[Bill Ref No]]="","",Table1[[#This Row],[Bill Ref No]])</f>
        <v/>
      </c>
      <c r="AW565" t="str">
        <f>IF(Table1[[#This Row],[Bill ref name]]="","","New Ref")</f>
        <v/>
      </c>
      <c r="AX565" t="str">
        <f>IF(Table1[[#This Row],[Bill ref name]]="","",Table1[[#This Row],[Amount-1]])</f>
        <v/>
      </c>
      <c r="AY565"/>
      <c r="AZ565"/>
      <c r="BA565" t="str">
        <f>IF(Table1[[#This Row],[Cost Centre]]="","","Primary Cost Category")</f>
        <v/>
      </c>
      <c r="BB565" t="str">
        <f>IF(Table1[[#This Row],[Cost Centre]]="","",Table1[[#This Row],[DP-1]])</f>
        <v/>
      </c>
      <c r="BC565"/>
      <c r="BD565" t="str">
        <f>IF(Table1[[#This Row],[Cost Centre]]="","",Table1[[#This Row],[Cost Centre]])</f>
        <v/>
      </c>
      <c r="BE565" t="str">
        <f>IF(Table1[[#This Row],[Cost Centre]]="","",Table1[[#This Row],[Amount-1]])</f>
        <v/>
      </c>
      <c r="BF565"/>
      <c r="BG565"/>
      <c r="BH565"/>
      <c r="BI565"/>
      <c r="BJ565" t="str">
        <f>IF(Table1[[#This Row],[Date]]="","","No")</f>
        <v/>
      </c>
      <c r="BK565" t="str">
        <f>IF(Table1[[#This Row],[Date]]="","",IF(Table1[[#This Row],[Net Amt]]&lt;0,"Yes","No"))</f>
        <v/>
      </c>
      <c r="BL565" t="str">
        <f>IF(Table1[[#This Row],[Date]]="","",$C$3)</f>
        <v/>
      </c>
      <c r="BM565" t="str">
        <f>IF(Table1[[#This Row],[Date]]="","",-Table1[[#This Row],[Amount-1]])</f>
        <v/>
      </c>
      <c r="BO565" t="str">
        <f>IF(Table1[[#This Row],[Transaction Type]]="","",Table1[[#This Row],[Transaction Type]])</f>
        <v/>
      </c>
      <c r="BP565" t="str">
        <f>IF(Table1[[#This Row],[Instrument No.]]="","",Table1[[#This Row],[Instrument No.]])</f>
        <v/>
      </c>
      <c r="BQ565" t="str">
        <f>IF(Table1[[#This Row],[Instrument No.]]="","",Table1[[#This Row],[Amount-2]])</f>
        <v/>
      </c>
      <c r="BR565" t="str">
        <f>IF(Table1[[#This Row],[Instrument date]]="","",TEXT(Table1[[#This Row],[Instrument date]],"yyyymmdd"))</f>
        <v/>
      </c>
      <c r="BU565" s="48"/>
      <c r="BV565" s="48"/>
    </row>
    <row r="566" spans="1:74">
      <c r="A566" s="16">
        <f t="shared" si="8"/>
        <v>561</v>
      </c>
      <c r="B566" s="17"/>
      <c r="C566" s="57"/>
      <c r="D566" s="61"/>
      <c r="E566" s="61"/>
      <c r="F566" s="57"/>
      <c r="G566" s="18"/>
      <c r="H5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6" s="18"/>
      <c r="J566" s="18"/>
      <c r="K566" s="18"/>
      <c r="L566" s="18"/>
      <c r="M566" s="18"/>
      <c r="N566" s="51"/>
      <c r="O566" s="14">
        <f>IF(Table1[[#This Row],[Date]]="",COUNTA(B567:$B$1005),0)</f>
        <v>0</v>
      </c>
      <c r="P566" s="14">
        <f>IF(COUNTA(Table1[[#This Row],[Payments]:[Receipts]])=0,0,(IF(COUNTA(Table1[[#This Row],[Payments]:[Receipts]])&gt;1,1,0)))</f>
        <v>0</v>
      </c>
      <c r="Q566" s="14">
        <f>IF(Table1[[#This Row],[Date]]="",0,IF(AND(Table1[[#This Row],[Date]]&gt;=$Q$2,Table1[[#This Row],[Date]]&lt;=$Q$3),0,1))</f>
        <v>0</v>
      </c>
      <c r="R566" s="14">
        <f>IF(Table1[[#This Row],[Payments]]="",0,IF(ISNUMBER(Table1[[#This Row],[Payments]]),0,1))</f>
        <v>0</v>
      </c>
      <c r="S566" s="14">
        <f>IF(Table1[[#This Row],[Receipts]]="",0,IF(ISNUMBER(Table1[[#This Row],[Receipts]]),0,1))</f>
        <v>0</v>
      </c>
      <c r="T566" s="14">
        <f>IF(LEN(Table1[[#This Row],[Second Ledger]])&gt;0,IF(TYPE(VLOOKUP(Table1[[#This Row],[Second Ledger]],$CZ:$CZ,1,FALSE))=16,1,0),0)</f>
        <v>0</v>
      </c>
      <c r="U566" s="14">
        <f>IF(Table1[[#This Row],[Date]]="",0,IF(Table1[[#This Row],[Voucher Type]]&gt;0,IF(TYPE(VLOOKUP(Table1[[#This Row],[Voucher Type]],Table1[[#All],[Voucher Type Master]],1,FALSE))=16,1,0),0))</f>
        <v>0</v>
      </c>
      <c r="V5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6" s="14">
        <f>IF(LEN(Table1[[#This Row],[Cost Centre]])&gt;0,IF(TYPE(VLOOKUP(Table1[[#This Row],[Cost Centre]],$DA:$DA,1,FALSE))=16,1,0),0)</f>
        <v>0</v>
      </c>
      <c r="X566" s="14">
        <f>Table1[[#This Row],[Payments]]-Table1[[#This Row],[Receipts]]</f>
        <v>0</v>
      </c>
      <c r="Y566" s="14"/>
      <c r="Z566" s="14"/>
      <c r="AA566" s="14"/>
      <c r="AB566" s="13"/>
      <c r="AC566" s="39"/>
      <c r="AD566" s="39"/>
      <c r="AE566" s="39"/>
      <c r="AF566" s="39"/>
      <c r="AG566" s="42"/>
      <c r="AH5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6" t="str">
        <f>IF(Table1[[#This Row],[Date]]="","",TEXT(Table1[[#This Row],[Date]],"yyyymmdd"))</f>
        <v/>
      </c>
      <c r="AJ566" t="str">
        <f>Table1[[#This Row],[Date2]]</f>
        <v/>
      </c>
      <c r="AK566" t="str">
        <f>IF(Table1[[#This Row],[Date]]="","",Table1[[#This Row],[Voucher Type]])</f>
        <v/>
      </c>
      <c r="AL566" t="str">
        <f>IF(Table1[[#This Row],[Date]]="","",Table1[[#This Row],[Voucher No]])</f>
        <v/>
      </c>
      <c r="AM566" t="str">
        <f>IF(Table1[[#This Row],[Date]]="","",Table1[[#This Row],[Narration]])</f>
        <v/>
      </c>
      <c r="AN566" t="str">
        <f>IF(Table1[[#This Row],[Date]]="","","tallytools-voucherentry-adhjadhh-"&amp;$AH$1&amp;ROW())</f>
        <v/>
      </c>
      <c r="AO566" t="str">
        <f>IF(Table1[[#This Row],[Date]]="","",$AH$1)</f>
        <v/>
      </c>
      <c r="AP566"/>
      <c r="AQ566" t="str">
        <f>IF(Table1[[#This Row],[Date]]="","","No")</f>
        <v/>
      </c>
      <c r="AR566" t="str">
        <f>IF(Table1[[#This Row],[Date]]="","",IF(Table1[[#This Row],[Net Amt]]&lt;0,"No","Yes"))</f>
        <v/>
      </c>
      <c r="AS566" t="str">
        <f>IF(Table1[[#This Row],[Date]]="","",Table1[[#This Row],[Second Ledger]])</f>
        <v/>
      </c>
      <c r="AT566" t="str">
        <f>IF(Table1[[#This Row],[Date]]="","",IF(Table1[[#This Row],[DP-1]]="Yes",-(Table1[[#This Row],[Payments]]+Table1[[#This Row],[Receipts]]),Table1[[#This Row],[Payments]]+Table1[[#This Row],[Receipts]]))</f>
        <v/>
      </c>
      <c r="AU566"/>
      <c r="AV566" t="str">
        <f>IF(Table1[[#This Row],[Bill Ref No]]="","",Table1[[#This Row],[Bill Ref No]])</f>
        <v/>
      </c>
      <c r="AW566" t="str">
        <f>IF(Table1[[#This Row],[Bill ref name]]="","","New Ref")</f>
        <v/>
      </c>
      <c r="AX566" t="str">
        <f>IF(Table1[[#This Row],[Bill ref name]]="","",Table1[[#This Row],[Amount-1]])</f>
        <v/>
      </c>
      <c r="AY566"/>
      <c r="AZ566"/>
      <c r="BA566" t="str">
        <f>IF(Table1[[#This Row],[Cost Centre]]="","","Primary Cost Category")</f>
        <v/>
      </c>
      <c r="BB566" t="str">
        <f>IF(Table1[[#This Row],[Cost Centre]]="","",Table1[[#This Row],[DP-1]])</f>
        <v/>
      </c>
      <c r="BC566"/>
      <c r="BD566" t="str">
        <f>IF(Table1[[#This Row],[Cost Centre]]="","",Table1[[#This Row],[Cost Centre]])</f>
        <v/>
      </c>
      <c r="BE566" t="str">
        <f>IF(Table1[[#This Row],[Cost Centre]]="","",Table1[[#This Row],[Amount-1]])</f>
        <v/>
      </c>
      <c r="BF566"/>
      <c r="BG566"/>
      <c r="BH566"/>
      <c r="BI566"/>
      <c r="BJ566" t="str">
        <f>IF(Table1[[#This Row],[Date]]="","","No")</f>
        <v/>
      </c>
      <c r="BK566" t="str">
        <f>IF(Table1[[#This Row],[Date]]="","",IF(Table1[[#This Row],[Net Amt]]&lt;0,"Yes","No"))</f>
        <v/>
      </c>
      <c r="BL566" t="str">
        <f>IF(Table1[[#This Row],[Date]]="","",$C$3)</f>
        <v/>
      </c>
      <c r="BM566" t="str">
        <f>IF(Table1[[#This Row],[Date]]="","",-Table1[[#This Row],[Amount-1]])</f>
        <v/>
      </c>
      <c r="BO566" t="str">
        <f>IF(Table1[[#This Row],[Transaction Type]]="","",Table1[[#This Row],[Transaction Type]])</f>
        <v/>
      </c>
      <c r="BP566" t="str">
        <f>IF(Table1[[#This Row],[Instrument No.]]="","",Table1[[#This Row],[Instrument No.]])</f>
        <v/>
      </c>
      <c r="BQ566" t="str">
        <f>IF(Table1[[#This Row],[Instrument No.]]="","",Table1[[#This Row],[Amount-2]])</f>
        <v/>
      </c>
      <c r="BR566" t="str">
        <f>IF(Table1[[#This Row],[Instrument date]]="","",TEXT(Table1[[#This Row],[Instrument date]],"yyyymmdd"))</f>
        <v/>
      </c>
      <c r="BU566" s="48"/>
      <c r="BV566" s="48"/>
    </row>
    <row r="567" spans="1:74">
      <c r="A567" s="16">
        <f t="shared" si="8"/>
        <v>562</v>
      </c>
      <c r="B567" s="17"/>
      <c r="C567" s="57"/>
      <c r="D567" s="61"/>
      <c r="E567" s="61"/>
      <c r="F567" s="57"/>
      <c r="G567" s="18"/>
      <c r="H5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7" s="18"/>
      <c r="J567" s="18"/>
      <c r="K567" s="18"/>
      <c r="L567" s="18"/>
      <c r="M567" s="18"/>
      <c r="N567" s="51"/>
      <c r="O567" s="14">
        <f>IF(Table1[[#This Row],[Date]]="",COUNTA(B568:$B$1005),0)</f>
        <v>0</v>
      </c>
      <c r="P567" s="14">
        <f>IF(COUNTA(Table1[[#This Row],[Payments]:[Receipts]])=0,0,(IF(COUNTA(Table1[[#This Row],[Payments]:[Receipts]])&gt;1,1,0)))</f>
        <v>0</v>
      </c>
      <c r="Q567" s="14">
        <f>IF(Table1[[#This Row],[Date]]="",0,IF(AND(Table1[[#This Row],[Date]]&gt;=$Q$2,Table1[[#This Row],[Date]]&lt;=$Q$3),0,1))</f>
        <v>0</v>
      </c>
      <c r="R567" s="14">
        <f>IF(Table1[[#This Row],[Payments]]="",0,IF(ISNUMBER(Table1[[#This Row],[Payments]]),0,1))</f>
        <v>0</v>
      </c>
      <c r="S567" s="14">
        <f>IF(Table1[[#This Row],[Receipts]]="",0,IF(ISNUMBER(Table1[[#This Row],[Receipts]]),0,1))</f>
        <v>0</v>
      </c>
      <c r="T567" s="14">
        <f>IF(LEN(Table1[[#This Row],[Second Ledger]])&gt;0,IF(TYPE(VLOOKUP(Table1[[#This Row],[Second Ledger]],$CZ:$CZ,1,FALSE))=16,1,0),0)</f>
        <v>0</v>
      </c>
      <c r="U567" s="14">
        <f>IF(Table1[[#This Row],[Date]]="",0,IF(Table1[[#This Row],[Voucher Type]]&gt;0,IF(TYPE(VLOOKUP(Table1[[#This Row],[Voucher Type]],Table1[[#All],[Voucher Type Master]],1,FALSE))=16,1,0),0))</f>
        <v>0</v>
      </c>
      <c r="V5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7" s="14">
        <f>IF(LEN(Table1[[#This Row],[Cost Centre]])&gt;0,IF(TYPE(VLOOKUP(Table1[[#This Row],[Cost Centre]],$DA:$DA,1,FALSE))=16,1,0),0)</f>
        <v>0</v>
      </c>
      <c r="X567" s="14">
        <f>Table1[[#This Row],[Payments]]-Table1[[#This Row],[Receipts]]</f>
        <v>0</v>
      </c>
      <c r="Y567" s="14"/>
      <c r="Z567" s="14"/>
      <c r="AA567" s="14"/>
      <c r="AB567" s="13"/>
      <c r="AC567" s="39"/>
      <c r="AD567" s="39"/>
      <c r="AE567" s="39"/>
      <c r="AF567" s="39"/>
      <c r="AG567" s="42"/>
      <c r="AH5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7" t="str">
        <f>IF(Table1[[#This Row],[Date]]="","",TEXT(Table1[[#This Row],[Date]],"yyyymmdd"))</f>
        <v/>
      </c>
      <c r="AJ567" t="str">
        <f>Table1[[#This Row],[Date2]]</f>
        <v/>
      </c>
      <c r="AK567" t="str">
        <f>IF(Table1[[#This Row],[Date]]="","",Table1[[#This Row],[Voucher Type]])</f>
        <v/>
      </c>
      <c r="AL567" t="str">
        <f>IF(Table1[[#This Row],[Date]]="","",Table1[[#This Row],[Voucher No]])</f>
        <v/>
      </c>
      <c r="AM567" t="str">
        <f>IF(Table1[[#This Row],[Date]]="","",Table1[[#This Row],[Narration]])</f>
        <v/>
      </c>
      <c r="AN567" t="str">
        <f>IF(Table1[[#This Row],[Date]]="","","tallytools-voucherentry-adhjadhh-"&amp;$AH$1&amp;ROW())</f>
        <v/>
      </c>
      <c r="AO567" t="str">
        <f>IF(Table1[[#This Row],[Date]]="","",$AH$1)</f>
        <v/>
      </c>
      <c r="AP567"/>
      <c r="AQ567" t="str">
        <f>IF(Table1[[#This Row],[Date]]="","","No")</f>
        <v/>
      </c>
      <c r="AR567" t="str">
        <f>IF(Table1[[#This Row],[Date]]="","",IF(Table1[[#This Row],[Net Amt]]&lt;0,"No","Yes"))</f>
        <v/>
      </c>
      <c r="AS567" t="str">
        <f>IF(Table1[[#This Row],[Date]]="","",Table1[[#This Row],[Second Ledger]])</f>
        <v/>
      </c>
      <c r="AT567" t="str">
        <f>IF(Table1[[#This Row],[Date]]="","",IF(Table1[[#This Row],[DP-1]]="Yes",-(Table1[[#This Row],[Payments]]+Table1[[#This Row],[Receipts]]),Table1[[#This Row],[Payments]]+Table1[[#This Row],[Receipts]]))</f>
        <v/>
      </c>
      <c r="AU567"/>
      <c r="AV567" t="str">
        <f>IF(Table1[[#This Row],[Bill Ref No]]="","",Table1[[#This Row],[Bill Ref No]])</f>
        <v/>
      </c>
      <c r="AW567" t="str">
        <f>IF(Table1[[#This Row],[Bill ref name]]="","","New Ref")</f>
        <v/>
      </c>
      <c r="AX567" t="str">
        <f>IF(Table1[[#This Row],[Bill ref name]]="","",Table1[[#This Row],[Amount-1]])</f>
        <v/>
      </c>
      <c r="AY567"/>
      <c r="AZ567"/>
      <c r="BA567" t="str">
        <f>IF(Table1[[#This Row],[Cost Centre]]="","","Primary Cost Category")</f>
        <v/>
      </c>
      <c r="BB567" t="str">
        <f>IF(Table1[[#This Row],[Cost Centre]]="","",Table1[[#This Row],[DP-1]])</f>
        <v/>
      </c>
      <c r="BC567"/>
      <c r="BD567" t="str">
        <f>IF(Table1[[#This Row],[Cost Centre]]="","",Table1[[#This Row],[Cost Centre]])</f>
        <v/>
      </c>
      <c r="BE567" t="str">
        <f>IF(Table1[[#This Row],[Cost Centre]]="","",Table1[[#This Row],[Amount-1]])</f>
        <v/>
      </c>
      <c r="BF567"/>
      <c r="BG567"/>
      <c r="BH567"/>
      <c r="BI567"/>
      <c r="BJ567" t="str">
        <f>IF(Table1[[#This Row],[Date]]="","","No")</f>
        <v/>
      </c>
      <c r="BK567" t="str">
        <f>IF(Table1[[#This Row],[Date]]="","",IF(Table1[[#This Row],[Net Amt]]&lt;0,"Yes","No"))</f>
        <v/>
      </c>
      <c r="BL567" t="str">
        <f>IF(Table1[[#This Row],[Date]]="","",$C$3)</f>
        <v/>
      </c>
      <c r="BM567" t="str">
        <f>IF(Table1[[#This Row],[Date]]="","",-Table1[[#This Row],[Amount-1]])</f>
        <v/>
      </c>
      <c r="BO567" t="str">
        <f>IF(Table1[[#This Row],[Transaction Type]]="","",Table1[[#This Row],[Transaction Type]])</f>
        <v/>
      </c>
      <c r="BP567" t="str">
        <f>IF(Table1[[#This Row],[Instrument No.]]="","",Table1[[#This Row],[Instrument No.]])</f>
        <v/>
      </c>
      <c r="BQ567" t="str">
        <f>IF(Table1[[#This Row],[Instrument No.]]="","",Table1[[#This Row],[Amount-2]])</f>
        <v/>
      </c>
      <c r="BR567" t="str">
        <f>IF(Table1[[#This Row],[Instrument date]]="","",TEXT(Table1[[#This Row],[Instrument date]],"yyyymmdd"))</f>
        <v/>
      </c>
      <c r="BU567" s="48"/>
      <c r="BV567" s="48"/>
    </row>
    <row r="568" spans="1:74">
      <c r="A568" s="16">
        <f t="shared" si="8"/>
        <v>563</v>
      </c>
      <c r="B568" s="17"/>
      <c r="C568" s="57"/>
      <c r="D568" s="61"/>
      <c r="E568" s="61"/>
      <c r="F568" s="57"/>
      <c r="G568" s="18"/>
      <c r="H5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8" s="18"/>
      <c r="J568" s="18"/>
      <c r="K568" s="18"/>
      <c r="L568" s="18"/>
      <c r="M568" s="18"/>
      <c r="N568" s="51"/>
      <c r="O568" s="14">
        <f>IF(Table1[[#This Row],[Date]]="",COUNTA(B569:$B$1005),0)</f>
        <v>0</v>
      </c>
      <c r="P568" s="14">
        <f>IF(COUNTA(Table1[[#This Row],[Payments]:[Receipts]])=0,0,(IF(COUNTA(Table1[[#This Row],[Payments]:[Receipts]])&gt;1,1,0)))</f>
        <v>0</v>
      </c>
      <c r="Q568" s="14">
        <f>IF(Table1[[#This Row],[Date]]="",0,IF(AND(Table1[[#This Row],[Date]]&gt;=$Q$2,Table1[[#This Row],[Date]]&lt;=$Q$3),0,1))</f>
        <v>0</v>
      </c>
      <c r="R568" s="14">
        <f>IF(Table1[[#This Row],[Payments]]="",0,IF(ISNUMBER(Table1[[#This Row],[Payments]]),0,1))</f>
        <v>0</v>
      </c>
      <c r="S568" s="14">
        <f>IF(Table1[[#This Row],[Receipts]]="",0,IF(ISNUMBER(Table1[[#This Row],[Receipts]]),0,1))</f>
        <v>0</v>
      </c>
      <c r="T568" s="14">
        <f>IF(LEN(Table1[[#This Row],[Second Ledger]])&gt;0,IF(TYPE(VLOOKUP(Table1[[#This Row],[Second Ledger]],$CZ:$CZ,1,FALSE))=16,1,0),0)</f>
        <v>0</v>
      </c>
      <c r="U568" s="14">
        <f>IF(Table1[[#This Row],[Date]]="",0,IF(Table1[[#This Row],[Voucher Type]]&gt;0,IF(TYPE(VLOOKUP(Table1[[#This Row],[Voucher Type]],Table1[[#All],[Voucher Type Master]],1,FALSE))=16,1,0),0))</f>
        <v>0</v>
      </c>
      <c r="V5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8" s="14">
        <f>IF(LEN(Table1[[#This Row],[Cost Centre]])&gt;0,IF(TYPE(VLOOKUP(Table1[[#This Row],[Cost Centre]],$DA:$DA,1,FALSE))=16,1,0),0)</f>
        <v>0</v>
      </c>
      <c r="X568" s="14">
        <f>Table1[[#This Row],[Payments]]-Table1[[#This Row],[Receipts]]</f>
        <v>0</v>
      </c>
      <c r="Y568" s="14"/>
      <c r="Z568" s="14"/>
      <c r="AA568" s="14"/>
      <c r="AB568" s="13"/>
      <c r="AC568" s="39"/>
      <c r="AD568" s="39"/>
      <c r="AE568" s="39"/>
      <c r="AF568" s="39"/>
      <c r="AG568" s="42"/>
      <c r="AH5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8" t="str">
        <f>IF(Table1[[#This Row],[Date]]="","",TEXT(Table1[[#This Row],[Date]],"yyyymmdd"))</f>
        <v/>
      </c>
      <c r="AJ568" t="str">
        <f>Table1[[#This Row],[Date2]]</f>
        <v/>
      </c>
      <c r="AK568" t="str">
        <f>IF(Table1[[#This Row],[Date]]="","",Table1[[#This Row],[Voucher Type]])</f>
        <v/>
      </c>
      <c r="AL568" t="str">
        <f>IF(Table1[[#This Row],[Date]]="","",Table1[[#This Row],[Voucher No]])</f>
        <v/>
      </c>
      <c r="AM568" t="str">
        <f>IF(Table1[[#This Row],[Date]]="","",Table1[[#This Row],[Narration]])</f>
        <v/>
      </c>
      <c r="AN568" t="str">
        <f>IF(Table1[[#This Row],[Date]]="","","tallytools-voucherentry-adhjadhh-"&amp;$AH$1&amp;ROW())</f>
        <v/>
      </c>
      <c r="AO568" t="str">
        <f>IF(Table1[[#This Row],[Date]]="","",$AH$1)</f>
        <v/>
      </c>
      <c r="AP568"/>
      <c r="AQ568" t="str">
        <f>IF(Table1[[#This Row],[Date]]="","","No")</f>
        <v/>
      </c>
      <c r="AR568" t="str">
        <f>IF(Table1[[#This Row],[Date]]="","",IF(Table1[[#This Row],[Net Amt]]&lt;0,"No","Yes"))</f>
        <v/>
      </c>
      <c r="AS568" t="str">
        <f>IF(Table1[[#This Row],[Date]]="","",Table1[[#This Row],[Second Ledger]])</f>
        <v/>
      </c>
      <c r="AT568" t="str">
        <f>IF(Table1[[#This Row],[Date]]="","",IF(Table1[[#This Row],[DP-1]]="Yes",-(Table1[[#This Row],[Payments]]+Table1[[#This Row],[Receipts]]),Table1[[#This Row],[Payments]]+Table1[[#This Row],[Receipts]]))</f>
        <v/>
      </c>
      <c r="AU568"/>
      <c r="AV568" t="str">
        <f>IF(Table1[[#This Row],[Bill Ref No]]="","",Table1[[#This Row],[Bill Ref No]])</f>
        <v/>
      </c>
      <c r="AW568" t="str">
        <f>IF(Table1[[#This Row],[Bill ref name]]="","","New Ref")</f>
        <v/>
      </c>
      <c r="AX568" t="str">
        <f>IF(Table1[[#This Row],[Bill ref name]]="","",Table1[[#This Row],[Amount-1]])</f>
        <v/>
      </c>
      <c r="AY568"/>
      <c r="AZ568"/>
      <c r="BA568" t="str">
        <f>IF(Table1[[#This Row],[Cost Centre]]="","","Primary Cost Category")</f>
        <v/>
      </c>
      <c r="BB568" t="str">
        <f>IF(Table1[[#This Row],[Cost Centre]]="","",Table1[[#This Row],[DP-1]])</f>
        <v/>
      </c>
      <c r="BC568"/>
      <c r="BD568" t="str">
        <f>IF(Table1[[#This Row],[Cost Centre]]="","",Table1[[#This Row],[Cost Centre]])</f>
        <v/>
      </c>
      <c r="BE568" t="str">
        <f>IF(Table1[[#This Row],[Cost Centre]]="","",Table1[[#This Row],[Amount-1]])</f>
        <v/>
      </c>
      <c r="BF568"/>
      <c r="BG568"/>
      <c r="BH568"/>
      <c r="BI568"/>
      <c r="BJ568" t="str">
        <f>IF(Table1[[#This Row],[Date]]="","","No")</f>
        <v/>
      </c>
      <c r="BK568" t="str">
        <f>IF(Table1[[#This Row],[Date]]="","",IF(Table1[[#This Row],[Net Amt]]&lt;0,"Yes","No"))</f>
        <v/>
      </c>
      <c r="BL568" t="str">
        <f>IF(Table1[[#This Row],[Date]]="","",$C$3)</f>
        <v/>
      </c>
      <c r="BM568" t="str">
        <f>IF(Table1[[#This Row],[Date]]="","",-Table1[[#This Row],[Amount-1]])</f>
        <v/>
      </c>
      <c r="BO568" t="str">
        <f>IF(Table1[[#This Row],[Transaction Type]]="","",Table1[[#This Row],[Transaction Type]])</f>
        <v/>
      </c>
      <c r="BP568" t="str">
        <f>IF(Table1[[#This Row],[Instrument No.]]="","",Table1[[#This Row],[Instrument No.]])</f>
        <v/>
      </c>
      <c r="BQ568" t="str">
        <f>IF(Table1[[#This Row],[Instrument No.]]="","",Table1[[#This Row],[Amount-2]])</f>
        <v/>
      </c>
      <c r="BR568" t="str">
        <f>IF(Table1[[#This Row],[Instrument date]]="","",TEXT(Table1[[#This Row],[Instrument date]],"yyyymmdd"))</f>
        <v/>
      </c>
      <c r="BU568" s="48"/>
      <c r="BV568" s="48"/>
    </row>
    <row r="569" spans="1:74">
      <c r="A569" s="16">
        <f t="shared" si="8"/>
        <v>564</v>
      </c>
      <c r="B569" s="17"/>
      <c r="C569" s="57"/>
      <c r="D569" s="61"/>
      <c r="E569" s="61"/>
      <c r="F569" s="57"/>
      <c r="G569" s="18"/>
      <c r="H5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69" s="18"/>
      <c r="J569" s="18"/>
      <c r="K569" s="18"/>
      <c r="L569" s="18"/>
      <c r="M569" s="18"/>
      <c r="N569" s="51"/>
      <c r="O569" s="14">
        <f>IF(Table1[[#This Row],[Date]]="",COUNTA(B570:$B$1005),0)</f>
        <v>0</v>
      </c>
      <c r="P569" s="14">
        <f>IF(COUNTA(Table1[[#This Row],[Payments]:[Receipts]])=0,0,(IF(COUNTA(Table1[[#This Row],[Payments]:[Receipts]])&gt;1,1,0)))</f>
        <v>0</v>
      </c>
      <c r="Q569" s="14">
        <f>IF(Table1[[#This Row],[Date]]="",0,IF(AND(Table1[[#This Row],[Date]]&gt;=$Q$2,Table1[[#This Row],[Date]]&lt;=$Q$3),0,1))</f>
        <v>0</v>
      </c>
      <c r="R569" s="14">
        <f>IF(Table1[[#This Row],[Payments]]="",0,IF(ISNUMBER(Table1[[#This Row],[Payments]]),0,1))</f>
        <v>0</v>
      </c>
      <c r="S569" s="14">
        <f>IF(Table1[[#This Row],[Receipts]]="",0,IF(ISNUMBER(Table1[[#This Row],[Receipts]]),0,1))</f>
        <v>0</v>
      </c>
      <c r="T569" s="14">
        <f>IF(LEN(Table1[[#This Row],[Second Ledger]])&gt;0,IF(TYPE(VLOOKUP(Table1[[#This Row],[Second Ledger]],$CZ:$CZ,1,FALSE))=16,1,0),0)</f>
        <v>0</v>
      </c>
      <c r="U569" s="14">
        <f>IF(Table1[[#This Row],[Date]]="",0,IF(Table1[[#This Row],[Voucher Type]]&gt;0,IF(TYPE(VLOOKUP(Table1[[#This Row],[Voucher Type]],Table1[[#All],[Voucher Type Master]],1,FALSE))=16,1,0),0))</f>
        <v>0</v>
      </c>
      <c r="V5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69" s="14">
        <f>IF(LEN(Table1[[#This Row],[Cost Centre]])&gt;0,IF(TYPE(VLOOKUP(Table1[[#This Row],[Cost Centre]],$DA:$DA,1,FALSE))=16,1,0),0)</f>
        <v>0</v>
      </c>
      <c r="X569" s="14">
        <f>Table1[[#This Row],[Payments]]-Table1[[#This Row],[Receipts]]</f>
        <v>0</v>
      </c>
      <c r="Y569" s="14"/>
      <c r="Z569" s="14"/>
      <c r="AA569" s="14"/>
      <c r="AB569" s="13"/>
      <c r="AC569" s="39"/>
      <c r="AD569" s="39"/>
      <c r="AE569" s="39"/>
      <c r="AF569" s="39"/>
      <c r="AG569" s="42"/>
      <c r="AH5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69" t="str">
        <f>IF(Table1[[#This Row],[Date]]="","",TEXT(Table1[[#This Row],[Date]],"yyyymmdd"))</f>
        <v/>
      </c>
      <c r="AJ569" t="str">
        <f>Table1[[#This Row],[Date2]]</f>
        <v/>
      </c>
      <c r="AK569" t="str">
        <f>IF(Table1[[#This Row],[Date]]="","",Table1[[#This Row],[Voucher Type]])</f>
        <v/>
      </c>
      <c r="AL569" t="str">
        <f>IF(Table1[[#This Row],[Date]]="","",Table1[[#This Row],[Voucher No]])</f>
        <v/>
      </c>
      <c r="AM569" t="str">
        <f>IF(Table1[[#This Row],[Date]]="","",Table1[[#This Row],[Narration]])</f>
        <v/>
      </c>
      <c r="AN569" t="str">
        <f>IF(Table1[[#This Row],[Date]]="","","tallytools-voucherentry-adhjadhh-"&amp;$AH$1&amp;ROW())</f>
        <v/>
      </c>
      <c r="AO569" t="str">
        <f>IF(Table1[[#This Row],[Date]]="","",$AH$1)</f>
        <v/>
      </c>
      <c r="AP569"/>
      <c r="AQ569" t="str">
        <f>IF(Table1[[#This Row],[Date]]="","","No")</f>
        <v/>
      </c>
      <c r="AR569" t="str">
        <f>IF(Table1[[#This Row],[Date]]="","",IF(Table1[[#This Row],[Net Amt]]&lt;0,"No","Yes"))</f>
        <v/>
      </c>
      <c r="AS569" t="str">
        <f>IF(Table1[[#This Row],[Date]]="","",Table1[[#This Row],[Second Ledger]])</f>
        <v/>
      </c>
      <c r="AT569" t="str">
        <f>IF(Table1[[#This Row],[Date]]="","",IF(Table1[[#This Row],[DP-1]]="Yes",-(Table1[[#This Row],[Payments]]+Table1[[#This Row],[Receipts]]),Table1[[#This Row],[Payments]]+Table1[[#This Row],[Receipts]]))</f>
        <v/>
      </c>
      <c r="AU569"/>
      <c r="AV569" t="str">
        <f>IF(Table1[[#This Row],[Bill Ref No]]="","",Table1[[#This Row],[Bill Ref No]])</f>
        <v/>
      </c>
      <c r="AW569" t="str">
        <f>IF(Table1[[#This Row],[Bill ref name]]="","","New Ref")</f>
        <v/>
      </c>
      <c r="AX569" t="str">
        <f>IF(Table1[[#This Row],[Bill ref name]]="","",Table1[[#This Row],[Amount-1]])</f>
        <v/>
      </c>
      <c r="AY569"/>
      <c r="AZ569"/>
      <c r="BA569" t="str">
        <f>IF(Table1[[#This Row],[Cost Centre]]="","","Primary Cost Category")</f>
        <v/>
      </c>
      <c r="BB569" t="str">
        <f>IF(Table1[[#This Row],[Cost Centre]]="","",Table1[[#This Row],[DP-1]])</f>
        <v/>
      </c>
      <c r="BC569"/>
      <c r="BD569" t="str">
        <f>IF(Table1[[#This Row],[Cost Centre]]="","",Table1[[#This Row],[Cost Centre]])</f>
        <v/>
      </c>
      <c r="BE569" t="str">
        <f>IF(Table1[[#This Row],[Cost Centre]]="","",Table1[[#This Row],[Amount-1]])</f>
        <v/>
      </c>
      <c r="BF569"/>
      <c r="BG569"/>
      <c r="BH569"/>
      <c r="BI569"/>
      <c r="BJ569" t="str">
        <f>IF(Table1[[#This Row],[Date]]="","","No")</f>
        <v/>
      </c>
      <c r="BK569" t="str">
        <f>IF(Table1[[#This Row],[Date]]="","",IF(Table1[[#This Row],[Net Amt]]&lt;0,"Yes","No"))</f>
        <v/>
      </c>
      <c r="BL569" t="str">
        <f>IF(Table1[[#This Row],[Date]]="","",$C$3)</f>
        <v/>
      </c>
      <c r="BM569" t="str">
        <f>IF(Table1[[#This Row],[Date]]="","",-Table1[[#This Row],[Amount-1]])</f>
        <v/>
      </c>
      <c r="BO569" t="str">
        <f>IF(Table1[[#This Row],[Transaction Type]]="","",Table1[[#This Row],[Transaction Type]])</f>
        <v/>
      </c>
      <c r="BP569" t="str">
        <f>IF(Table1[[#This Row],[Instrument No.]]="","",Table1[[#This Row],[Instrument No.]])</f>
        <v/>
      </c>
      <c r="BQ569" t="str">
        <f>IF(Table1[[#This Row],[Instrument No.]]="","",Table1[[#This Row],[Amount-2]])</f>
        <v/>
      </c>
      <c r="BR569" t="str">
        <f>IF(Table1[[#This Row],[Instrument date]]="","",TEXT(Table1[[#This Row],[Instrument date]],"yyyymmdd"))</f>
        <v/>
      </c>
      <c r="BU569" s="48"/>
      <c r="BV569" s="48"/>
    </row>
    <row r="570" spans="1:74">
      <c r="A570" s="16">
        <f t="shared" si="8"/>
        <v>565</v>
      </c>
      <c r="B570" s="17"/>
      <c r="C570" s="57"/>
      <c r="D570" s="61"/>
      <c r="E570" s="61"/>
      <c r="F570" s="57"/>
      <c r="G570" s="18"/>
      <c r="H5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0" s="18"/>
      <c r="J570" s="18"/>
      <c r="K570" s="18"/>
      <c r="L570" s="18"/>
      <c r="M570" s="18"/>
      <c r="N570" s="51"/>
      <c r="O570" s="14">
        <f>IF(Table1[[#This Row],[Date]]="",COUNTA(B571:$B$1005),0)</f>
        <v>0</v>
      </c>
      <c r="P570" s="14">
        <f>IF(COUNTA(Table1[[#This Row],[Payments]:[Receipts]])=0,0,(IF(COUNTA(Table1[[#This Row],[Payments]:[Receipts]])&gt;1,1,0)))</f>
        <v>0</v>
      </c>
      <c r="Q570" s="14">
        <f>IF(Table1[[#This Row],[Date]]="",0,IF(AND(Table1[[#This Row],[Date]]&gt;=$Q$2,Table1[[#This Row],[Date]]&lt;=$Q$3),0,1))</f>
        <v>0</v>
      </c>
      <c r="R570" s="14">
        <f>IF(Table1[[#This Row],[Payments]]="",0,IF(ISNUMBER(Table1[[#This Row],[Payments]]),0,1))</f>
        <v>0</v>
      </c>
      <c r="S570" s="14">
        <f>IF(Table1[[#This Row],[Receipts]]="",0,IF(ISNUMBER(Table1[[#This Row],[Receipts]]),0,1))</f>
        <v>0</v>
      </c>
      <c r="T570" s="14">
        <f>IF(LEN(Table1[[#This Row],[Second Ledger]])&gt;0,IF(TYPE(VLOOKUP(Table1[[#This Row],[Second Ledger]],$CZ:$CZ,1,FALSE))=16,1,0),0)</f>
        <v>0</v>
      </c>
      <c r="U570" s="14">
        <f>IF(Table1[[#This Row],[Date]]="",0,IF(Table1[[#This Row],[Voucher Type]]&gt;0,IF(TYPE(VLOOKUP(Table1[[#This Row],[Voucher Type]],Table1[[#All],[Voucher Type Master]],1,FALSE))=16,1,0),0))</f>
        <v>0</v>
      </c>
      <c r="V5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0" s="14">
        <f>IF(LEN(Table1[[#This Row],[Cost Centre]])&gt;0,IF(TYPE(VLOOKUP(Table1[[#This Row],[Cost Centre]],$DA:$DA,1,FALSE))=16,1,0),0)</f>
        <v>0</v>
      </c>
      <c r="X570" s="14">
        <f>Table1[[#This Row],[Payments]]-Table1[[#This Row],[Receipts]]</f>
        <v>0</v>
      </c>
      <c r="Y570" s="14"/>
      <c r="Z570" s="14"/>
      <c r="AA570" s="14"/>
      <c r="AB570" s="13"/>
      <c r="AC570" s="39"/>
      <c r="AD570" s="39"/>
      <c r="AE570" s="39"/>
      <c r="AF570" s="39"/>
      <c r="AG570" s="42"/>
      <c r="AH5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0" t="str">
        <f>IF(Table1[[#This Row],[Date]]="","",TEXT(Table1[[#This Row],[Date]],"yyyymmdd"))</f>
        <v/>
      </c>
      <c r="AJ570" t="str">
        <f>Table1[[#This Row],[Date2]]</f>
        <v/>
      </c>
      <c r="AK570" t="str">
        <f>IF(Table1[[#This Row],[Date]]="","",Table1[[#This Row],[Voucher Type]])</f>
        <v/>
      </c>
      <c r="AL570" t="str">
        <f>IF(Table1[[#This Row],[Date]]="","",Table1[[#This Row],[Voucher No]])</f>
        <v/>
      </c>
      <c r="AM570" t="str">
        <f>IF(Table1[[#This Row],[Date]]="","",Table1[[#This Row],[Narration]])</f>
        <v/>
      </c>
      <c r="AN570" t="str">
        <f>IF(Table1[[#This Row],[Date]]="","","tallytools-voucherentry-adhjadhh-"&amp;$AH$1&amp;ROW())</f>
        <v/>
      </c>
      <c r="AO570" t="str">
        <f>IF(Table1[[#This Row],[Date]]="","",$AH$1)</f>
        <v/>
      </c>
      <c r="AP570"/>
      <c r="AQ570" t="str">
        <f>IF(Table1[[#This Row],[Date]]="","","No")</f>
        <v/>
      </c>
      <c r="AR570" t="str">
        <f>IF(Table1[[#This Row],[Date]]="","",IF(Table1[[#This Row],[Net Amt]]&lt;0,"No","Yes"))</f>
        <v/>
      </c>
      <c r="AS570" t="str">
        <f>IF(Table1[[#This Row],[Date]]="","",Table1[[#This Row],[Second Ledger]])</f>
        <v/>
      </c>
      <c r="AT570" t="str">
        <f>IF(Table1[[#This Row],[Date]]="","",IF(Table1[[#This Row],[DP-1]]="Yes",-(Table1[[#This Row],[Payments]]+Table1[[#This Row],[Receipts]]),Table1[[#This Row],[Payments]]+Table1[[#This Row],[Receipts]]))</f>
        <v/>
      </c>
      <c r="AU570"/>
      <c r="AV570" t="str">
        <f>IF(Table1[[#This Row],[Bill Ref No]]="","",Table1[[#This Row],[Bill Ref No]])</f>
        <v/>
      </c>
      <c r="AW570" t="str">
        <f>IF(Table1[[#This Row],[Bill ref name]]="","","New Ref")</f>
        <v/>
      </c>
      <c r="AX570" t="str">
        <f>IF(Table1[[#This Row],[Bill ref name]]="","",Table1[[#This Row],[Amount-1]])</f>
        <v/>
      </c>
      <c r="AY570"/>
      <c r="AZ570"/>
      <c r="BA570" t="str">
        <f>IF(Table1[[#This Row],[Cost Centre]]="","","Primary Cost Category")</f>
        <v/>
      </c>
      <c r="BB570" t="str">
        <f>IF(Table1[[#This Row],[Cost Centre]]="","",Table1[[#This Row],[DP-1]])</f>
        <v/>
      </c>
      <c r="BC570"/>
      <c r="BD570" t="str">
        <f>IF(Table1[[#This Row],[Cost Centre]]="","",Table1[[#This Row],[Cost Centre]])</f>
        <v/>
      </c>
      <c r="BE570" t="str">
        <f>IF(Table1[[#This Row],[Cost Centre]]="","",Table1[[#This Row],[Amount-1]])</f>
        <v/>
      </c>
      <c r="BF570"/>
      <c r="BG570"/>
      <c r="BH570"/>
      <c r="BI570"/>
      <c r="BJ570" t="str">
        <f>IF(Table1[[#This Row],[Date]]="","","No")</f>
        <v/>
      </c>
      <c r="BK570" t="str">
        <f>IF(Table1[[#This Row],[Date]]="","",IF(Table1[[#This Row],[Net Amt]]&lt;0,"Yes","No"))</f>
        <v/>
      </c>
      <c r="BL570" t="str">
        <f>IF(Table1[[#This Row],[Date]]="","",$C$3)</f>
        <v/>
      </c>
      <c r="BM570" t="str">
        <f>IF(Table1[[#This Row],[Date]]="","",-Table1[[#This Row],[Amount-1]])</f>
        <v/>
      </c>
      <c r="BO570" t="str">
        <f>IF(Table1[[#This Row],[Transaction Type]]="","",Table1[[#This Row],[Transaction Type]])</f>
        <v/>
      </c>
      <c r="BP570" t="str">
        <f>IF(Table1[[#This Row],[Instrument No.]]="","",Table1[[#This Row],[Instrument No.]])</f>
        <v/>
      </c>
      <c r="BQ570" t="str">
        <f>IF(Table1[[#This Row],[Instrument No.]]="","",Table1[[#This Row],[Amount-2]])</f>
        <v/>
      </c>
      <c r="BR570" t="str">
        <f>IF(Table1[[#This Row],[Instrument date]]="","",TEXT(Table1[[#This Row],[Instrument date]],"yyyymmdd"))</f>
        <v/>
      </c>
      <c r="BU570" s="48"/>
      <c r="BV570" s="48"/>
    </row>
    <row r="571" spans="1:74">
      <c r="A571" s="16">
        <f t="shared" si="8"/>
        <v>566</v>
      </c>
      <c r="B571" s="17"/>
      <c r="C571" s="57"/>
      <c r="D571" s="61"/>
      <c r="E571" s="61"/>
      <c r="F571" s="57"/>
      <c r="G571" s="18"/>
      <c r="H5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1" s="18"/>
      <c r="J571" s="18"/>
      <c r="K571" s="18"/>
      <c r="L571" s="18"/>
      <c r="M571" s="18"/>
      <c r="N571" s="51"/>
      <c r="O571" s="14">
        <f>IF(Table1[[#This Row],[Date]]="",COUNTA(B572:$B$1005),0)</f>
        <v>0</v>
      </c>
      <c r="P571" s="14">
        <f>IF(COUNTA(Table1[[#This Row],[Payments]:[Receipts]])=0,0,(IF(COUNTA(Table1[[#This Row],[Payments]:[Receipts]])&gt;1,1,0)))</f>
        <v>0</v>
      </c>
      <c r="Q571" s="14">
        <f>IF(Table1[[#This Row],[Date]]="",0,IF(AND(Table1[[#This Row],[Date]]&gt;=$Q$2,Table1[[#This Row],[Date]]&lt;=$Q$3),0,1))</f>
        <v>0</v>
      </c>
      <c r="R571" s="14">
        <f>IF(Table1[[#This Row],[Payments]]="",0,IF(ISNUMBER(Table1[[#This Row],[Payments]]),0,1))</f>
        <v>0</v>
      </c>
      <c r="S571" s="14">
        <f>IF(Table1[[#This Row],[Receipts]]="",0,IF(ISNUMBER(Table1[[#This Row],[Receipts]]),0,1))</f>
        <v>0</v>
      </c>
      <c r="T571" s="14">
        <f>IF(LEN(Table1[[#This Row],[Second Ledger]])&gt;0,IF(TYPE(VLOOKUP(Table1[[#This Row],[Second Ledger]],$CZ:$CZ,1,FALSE))=16,1,0),0)</f>
        <v>0</v>
      </c>
      <c r="U571" s="14">
        <f>IF(Table1[[#This Row],[Date]]="",0,IF(Table1[[#This Row],[Voucher Type]]&gt;0,IF(TYPE(VLOOKUP(Table1[[#This Row],[Voucher Type]],Table1[[#All],[Voucher Type Master]],1,FALSE))=16,1,0),0))</f>
        <v>0</v>
      </c>
      <c r="V5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1" s="14">
        <f>IF(LEN(Table1[[#This Row],[Cost Centre]])&gt;0,IF(TYPE(VLOOKUP(Table1[[#This Row],[Cost Centre]],$DA:$DA,1,FALSE))=16,1,0),0)</f>
        <v>0</v>
      </c>
      <c r="X571" s="14">
        <f>Table1[[#This Row],[Payments]]-Table1[[#This Row],[Receipts]]</f>
        <v>0</v>
      </c>
      <c r="Y571" s="14"/>
      <c r="Z571" s="14"/>
      <c r="AA571" s="14"/>
      <c r="AB571" s="13"/>
      <c r="AC571" s="39"/>
      <c r="AD571" s="39"/>
      <c r="AE571" s="39"/>
      <c r="AF571" s="39"/>
      <c r="AG571" s="42"/>
      <c r="AH5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1" t="str">
        <f>IF(Table1[[#This Row],[Date]]="","",TEXT(Table1[[#This Row],[Date]],"yyyymmdd"))</f>
        <v/>
      </c>
      <c r="AJ571" t="str">
        <f>Table1[[#This Row],[Date2]]</f>
        <v/>
      </c>
      <c r="AK571" t="str">
        <f>IF(Table1[[#This Row],[Date]]="","",Table1[[#This Row],[Voucher Type]])</f>
        <v/>
      </c>
      <c r="AL571" t="str">
        <f>IF(Table1[[#This Row],[Date]]="","",Table1[[#This Row],[Voucher No]])</f>
        <v/>
      </c>
      <c r="AM571" t="str">
        <f>IF(Table1[[#This Row],[Date]]="","",Table1[[#This Row],[Narration]])</f>
        <v/>
      </c>
      <c r="AN571" t="str">
        <f>IF(Table1[[#This Row],[Date]]="","","tallytools-voucherentry-adhjadhh-"&amp;$AH$1&amp;ROW())</f>
        <v/>
      </c>
      <c r="AO571" t="str">
        <f>IF(Table1[[#This Row],[Date]]="","",$AH$1)</f>
        <v/>
      </c>
      <c r="AP571"/>
      <c r="AQ571" t="str">
        <f>IF(Table1[[#This Row],[Date]]="","","No")</f>
        <v/>
      </c>
      <c r="AR571" t="str">
        <f>IF(Table1[[#This Row],[Date]]="","",IF(Table1[[#This Row],[Net Amt]]&lt;0,"No","Yes"))</f>
        <v/>
      </c>
      <c r="AS571" t="str">
        <f>IF(Table1[[#This Row],[Date]]="","",Table1[[#This Row],[Second Ledger]])</f>
        <v/>
      </c>
      <c r="AT571" t="str">
        <f>IF(Table1[[#This Row],[Date]]="","",IF(Table1[[#This Row],[DP-1]]="Yes",-(Table1[[#This Row],[Payments]]+Table1[[#This Row],[Receipts]]),Table1[[#This Row],[Payments]]+Table1[[#This Row],[Receipts]]))</f>
        <v/>
      </c>
      <c r="AU571"/>
      <c r="AV571" t="str">
        <f>IF(Table1[[#This Row],[Bill Ref No]]="","",Table1[[#This Row],[Bill Ref No]])</f>
        <v/>
      </c>
      <c r="AW571" t="str">
        <f>IF(Table1[[#This Row],[Bill ref name]]="","","New Ref")</f>
        <v/>
      </c>
      <c r="AX571" t="str">
        <f>IF(Table1[[#This Row],[Bill ref name]]="","",Table1[[#This Row],[Amount-1]])</f>
        <v/>
      </c>
      <c r="AY571"/>
      <c r="AZ571"/>
      <c r="BA571" t="str">
        <f>IF(Table1[[#This Row],[Cost Centre]]="","","Primary Cost Category")</f>
        <v/>
      </c>
      <c r="BB571" t="str">
        <f>IF(Table1[[#This Row],[Cost Centre]]="","",Table1[[#This Row],[DP-1]])</f>
        <v/>
      </c>
      <c r="BC571"/>
      <c r="BD571" t="str">
        <f>IF(Table1[[#This Row],[Cost Centre]]="","",Table1[[#This Row],[Cost Centre]])</f>
        <v/>
      </c>
      <c r="BE571" t="str">
        <f>IF(Table1[[#This Row],[Cost Centre]]="","",Table1[[#This Row],[Amount-1]])</f>
        <v/>
      </c>
      <c r="BF571"/>
      <c r="BG571"/>
      <c r="BH571"/>
      <c r="BI571"/>
      <c r="BJ571" t="str">
        <f>IF(Table1[[#This Row],[Date]]="","","No")</f>
        <v/>
      </c>
      <c r="BK571" t="str">
        <f>IF(Table1[[#This Row],[Date]]="","",IF(Table1[[#This Row],[Net Amt]]&lt;0,"Yes","No"))</f>
        <v/>
      </c>
      <c r="BL571" t="str">
        <f>IF(Table1[[#This Row],[Date]]="","",$C$3)</f>
        <v/>
      </c>
      <c r="BM571" t="str">
        <f>IF(Table1[[#This Row],[Date]]="","",-Table1[[#This Row],[Amount-1]])</f>
        <v/>
      </c>
      <c r="BO571" t="str">
        <f>IF(Table1[[#This Row],[Transaction Type]]="","",Table1[[#This Row],[Transaction Type]])</f>
        <v/>
      </c>
      <c r="BP571" t="str">
        <f>IF(Table1[[#This Row],[Instrument No.]]="","",Table1[[#This Row],[Instrument No.]])</f>
        <v/>
      </c>
      <c r="BQ571" t="str">
        <f>IF(Table1[[#This Row],[Instrument No.]]="","",Table1[[#This Row],[Amount-2]])</f>
        <v/>
      </c>
      <c r="BR571" t="str">
        <f>IF(Table1[[#This Row],[Instrument date]]="","",TEXT(Table1[[#This Row],[Instrument date]],"yyyymmdd"))</f>
        <v/>
      </c>
      <c r="BU571" s="48"/>
      <c r="BV571" s="48"/>
    </row>
    <row r="572" spans="1:74">
      <c r="A572" s="16">
        <f t="shared" si="8"/>
        <v>567</v>
      </c>
      <c r="B572" s="17"/>
      <c r="C572" s="57"/>
      <c r="D572" s="61"/>
      <c r="E572" s="61"/>
      <c r="F572" s="57"/>
      <c r="G572" s="18"/>
      <c r="H5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2" s="18"/>
      <c r="J572" s="18"/>
      <c r="K572" s="18"/>
      <c r="L572" s="18"/>
      <c r="M572" s="18"/>
      <c r="N572" s="51"/>
      <c r="O572" s="14">
        <f>IF(Table1[[#This Row],[Date]]="",COUNTA(B573:$B$1005),0)</f>
        <v>0</v>
      </c>
      <c r="P572" s="14">
        <f>IF(COUNTA(Table1[[#This Row],[Payments]:[Receipts]])=0,0,(IF(COUNTA(Table1[[#This Row],[Payments]:[Receipts]])&gt;1,1,0)))</f>
        <v>0</v>
      </c>
      <c r="Q572" s="14">
        <f>IF(Table1[[#This Row],[Date]]="",0,IF(AND(Table1[[#This Row],[Date]]&gt;=$Q$2,Table1[[#This Row],[Date]]&lt;=$Q$3),0,1))</f>
        <v>0</v>
      </c>
      <c r="R572" s="14">
        <f>IF(Table1[[#This Row],[Payments]]="",0,IF(ISNUMBER(Table1[[#This Row],[Payments]]),0,1))</f>
        <v>0</v>
      </c>
      <c r="S572" s="14">
        <f>IF(Table1[[#This Row],[Receipts]]="",0,IF(ISNUMBER(Table1[[#This Row],[Receipts]]),0,1))</f>
        <v>0</v>
      </c>
      <c r="T572" s="14">
        <f>IF(LEN(Table1[[#This Row],[Second Ledger]])&gt;0,IF(TYPE(VLOOKUP(Table1[[#This Row],[Second Ledger]],$CZ:$CZ,1,FALSE))=16,1,0),0)</f>
        <v>0</v>
      </c>
      <c r="U572" s="14">
        <f>IF(Table1[[#This Row],[Date]]="",0,IF(Table1[[#This Row],[Voucher Type]]&gt;0,IF(TYPE(VLOOKUP(Table1[[#This Row],[Voucher Type]],Table1[[#All],[Voucher Type Master]],1,FALSE))=16,1,0),0))</f>
        <v>0</v>
      </c>
      <c r="V5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2" s="14">
        <f>IF(LEN(Table1[[#This Row],[Cost Centre]])&gt;0,IF(TYPE(VLOOKUP(Table1[[#This Row],[Cost Centre]],$DA:$DA,1,FALSE))=16,1,0),0)</f>
        <v>0</v>
      </c>
      <c r="X572" s="14">
        <f>Table1[[#This Row],[Payments]]-Table1[[#This Row],[Receipts]]</f>
        <v>0</v>
      </c>
      <c r="Y572" s="14"/>
      <c r="Z572" s="14"/>
      <c r="AA572" s="14"/>
      <c r="AB572" s="13"/>
      <c r="AC572" s="39"/>
      <c r="AD572" s="39"/>
      <c r="AE572" s="39"/>
      <c r="AF572" s="39"/>
      <c r="AG572" s="42"/>
      <c r="AH5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2" t="str">
        <f>IF(Table1[[#This Row],[Date]]="","",TEXT(Table1[[#This Row],[Date]],"yyyymmdd"))</f>
        <v/>
      </c>
      <c r="AJ572" t="str">
        <f>Table1[[#This Row],[Date2]]</f>
        <v/>
      </c>
      <c r="AK572" t="str">
        <f>IF(Table1[[#This Row],[Date]]="","",Table1[[#This Row],[Voucher Type]])</f>
        <v/>
      </c>
      <c r="AL572" t="str">
        <f>IF(Table1[[#This Row],[Date]]="","",Table1[[#This Row],[Voucher No]])</f>
        <v/>
      </c>
      <c r="AM572" t="str">
        <f>IF(Table1[[#This Row],[Date]]="","",Table1[[#This Row],[Narration]])</f>
        <v/>
      </c>
      <c r="AN572" t="str">
        <f>IF(Table1[[#This Row],[Date]]="","","tallytools-voucherentry-adhjadhh-"&amp;$AH$1&amp;ROW())</f>
        <v/>
      </c>
      <c r="AO572" t="str">
        <f>IF(Table1[[#This Row],[Date]]="","",$AH$1)</f>
        <v/>
      </c>
      <c r="AP572"/>
      <c r="AQ572" t="str">
        <f>IF(Table1[[#This Row],[Date]]="","","No")</f>
        <v/>
      </c>
      <c r="AR572" t="str">
        <f>IF(Table1[[#This Row],[Date]]="","",IF(Table1[[#This Row],[Net Amt]]&lt;0,"No","Yes"))</f>
        <v/>
      </c>
      <c r="AS572" t="str">
        <f>IF(Table1[[#This Row],[Date]]="","",Table1[[#This Row],[Second Ledger]])</f>
        <v/>
      </c>
      <c r="AT572" t="str">
        <f>IF(Table1[[#This Row],[Date]]="","",IF(Table1[[#This Row],[DP-1]]="Yes",-(Table1[[#This Row],[Payments]]+Table1[[#This Row],[Receipts]]),Table1[[#This Row],[Payments]]+Table1[[#This Row],[Receipts]]))</f>
        <v/>
      </c>
      <c r="AU572"/>
      <c r="AV572" t="str">
        <f>IF(Table1[[#This Row],[Bill Ref No]]="","",Table1[[#This Row],[Bill Ref No]])</f>
        <v/>
      </c>
      <c r="AW572" t="str">
        <f>IF(Table1[[#This Row],[Bill ref name]]="","","New Ref")</f>
        <v/>
      </c>
      <c r="AX572" t="str">
        <f>IF(Table1[[#This Row],[Bill ref name]]="","",Table1[[#This Row],[Amount-1]])</f>
        <v/>
      </c>
      <c r="AY572"/>
      <c r="AZ572"/>
      <c r="BA572" t="str">
        <f>IF(Table1[[#This Row],[Cost Centre]]="","","Primary Cost Category")</f>
        <v/>
      </c>
      <c r="BB572" t="str">
        <f>IF(Table1[[#This Row],[Cost Centre]]="","",Table1[[#This Row],[DP-1]])</f>
        <v/>
      </c>
      <c r="BC572"/>
      <c r="BD572" t="str">
        <f>IF(Table1[[#This Row],[Cost Centre]]="","",Table1[[#This Row],[Cost Centre]])</f>
        <v/>
      </c>
      <c r="BE572" t="str">
        <f>IF(Table1[[#This Row],[Cost Centre]]="","",Table1[[#This Row],[Amount-1]])</f>
        <v/>
      </c>
      <c r="BF572"/>
      <c r="BG572"/>
      <c r="BH572"/>
      <c r="BI572"/>
      <c r="BJ572" t="str">
        <f>IF(Table1[[#This Row],[Date]]="","","No")</f>
        <v/>
      </c>
      <c r="BK572" t="str">
        <f>IF(Table1[[#This Row],[Date]]="","",IF(Table1[[#This Row],[Net Amt]]&lt;0,"Yes","No"))</f>
        <v/>
      </c>
      <c r="BL572" t="str">
        <f>IF(Table1[[#This Row],[Date]]="","",$C$3)</f>
        <v/>
      </c>
      <c r="BM572" t="str">
        <f>IF(Table1[[#This Row],[Date]]="","",-Table1[[#This Row],[Amount-1]])</f>
        <v/>
      </c>
      <c r="BO572" t="str">
        <f>IF(Table1[[#This Row],[Transaction Type]]="","",Table1[[#This Row],[Transaction Type]])</f>
        <v/>
      </c>
      <c r="BP572" t="str">
        <f>IF(Table1[[#This Row],[Instrument No.]]="","",Table1[[#This Row],[Instrument No.]])</f>
        <v/>
      </c>
      <c r="BQ572" t="str">
        <f>IF(Table1[[#This Row],[Instrument No.]]="","",Table1[[#This Row],[Amount-2]])</f>
        <v/>
      </c>
      <c r="BR572" t="str">
        <f>IF(Table1[[#This Row],[Instrument date]]="","",TEXT(Table1[[#This Row],[Instrument date]],"yyyymmdd"))</f>
        <v/>
      </c>
      <c r="BU572" s="48"/>
      <c r="BV572" s="48"/>
    </row>
    <row r="573" spans="1:74">
      <c r="A573" s="16">
        <f t="shared" si="8"/>
        <v>568</v>
      </c>
      <c r="B573" s="17"/>
      <c r="C573" s="57"/>
      <c r="D573" s="61"/>
      <c r="E573" s="61"/>
      <c r="F573" s="57"/>
      <c r="G573" s="18"/>
      <c r="H5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3" s="18"/>
      <c r="J573" s="18"/>
      <c r="K573" s="18"/>
      <c r="L573" s="18"/>
      <c r="M573" s="18"/>
      <c r="N573" s="51"/>
      <c r="O573" s="14">
        <f>IF(Table1[[#This Row],[Date]]="",COUNTA(B574:$B$1005),0)</f>
        <v>0</v>
      </c>
      <c r="P573" s="14">
        <f>IF(COUNTA(Table1[[#This Row],[Payments]:[Receipts]])=0,0,(IF(COUNTA(Table1[[#This Row],[Payments]:[Receipts]])&gt;1,1,0)))</f>
        <v>0</v>
      </c>
      <c r="Q573" s="14">
        <f>IF(Table1[[#This Row],[Date]]="",0,IF(AND(Table1[[#This Row],[Date]]&gt;=$Q$2,Table1[[#This Row],[Date]]&lt;=$Q$3),0,1))</f>
        <v>0</v>
      </c>
      <c r="R573" s="14">
        <f>IF(Table1[[#This Row],[Payments]]="",0,IF(ISNUMBER(Table1[[#This Row],[Payments]]),0,1))</f>
        <v>0</v>
      </c>
      <c r="S573" s="14">
        <f>IF(Table1[[#This Row],[Receipts]]="",0,IF(ISNUMBER(Table1[[#This Row],[Receipts]]),0,1))</f>
        <v>0</v>
      </c>
      <c r="T573" s="14">
        <f>IF(LEN(Table1[[#This Row],[Second Ledger]])&gt;0,IF(TYPE(VLOOKUP(Table1[[#This Row],[Second Ledger]],$CZ:$CZ,1,FALSE))=16,1,0),0)</f>
        <v>0</v>
      </c>
      <c r="U573" s="14">
        <f>IF(Table1[[#This Row],[Date]]="",0,IF(Table1[[#This Row],[Voucher Type]]&gt;0,IF(TYPE(VLOOKUP(Table1[[#This Row],[Voucher Type]],Table1[[#All],[Voucher Type Master]],1,FALSE))=16,1,0),0))</f>
        <v>0</v>
      </c>
      <c r="V5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3" s="14">
        <f>IF(LEN(Table1[[#This Row],[Cost Centre]])&gt;0,IF(TYPE(VLOOKUP(Table1[[#This Row],[Cost Centre]],$DA:$DA,1,FALSE))=16,1,0),0)</f>
        <v>0</v>
      </c>
      <c r="X573" s="14">
        <f>Table1[[#This Row],[Payments]]-Table1[[#This Row],[Receipts]]</f>
        <v>0</v>
      </c>
      <c r="Y573" s="14"/>
      <c r="Z573" s="14"/>
      <c r="AA573" s="14"/>
      <c r="AB573" s="13"/>
      <c r="AC573" s="39"/>
      <c r="AD573" s="39"/>
      <c r="AE573" s="39"/>
      <c r="AF573" s="39"/>
      <c r="AG573" s="42"/>
      <c r="AH5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3" t="str">
        <f>IF(Table1[[#This Row],[Date]]="","",TEXT(Table1[[#This Row],[Date]],"yyyymmdd"))</f>
        <v/>
      </c>
      <c r="AJ573" t="str">
        <f>Table1[[#This Row],[Date2]]</f>
        <v/>
      </c>
      <c r="AK573" t="str">
        <f>IF(Table1[[#This Row],[Date]]="","",Table1[[#This Row],[Voucher Type]])</f>
        <v/>
      </c>
      <c r="AL573" t="str">
        <f>IF(Table1[[#This Row],[Date]]="","",Table1[[#This Row],[Voucher No]])</f>
        <v/>
      </c>
      <c r="AM573" t="str">
        <f>IF(Table1[[#This Row],[Date]]="","",Table1[[#This Row],[Narration]])</f>
        <v/>
      </c>
      <c r="AN573" t="str">
        <f>IF(Table1[[#This Row],[Date]]="","","tallytools-voucherentry-adhjadhh-"&amp;$AH$1&amp;ROW())</f>
        <v/>
      </c>
      <c r="AO573" t="str">
        <f>IF(Table1[[#This Row],[Date]]="","",$AH$1)</f>
        <v/>
      </c>
      <c r="AP573"/>
      <c r="AQ573" t="str">
        <f>IF(Table1[[#This Row],[Date]]="","","No")</f>
        <v/>
      </c>
      <c r="AR573" t="str">
        <f>IF(Table1[[#This Row],[Date]]="","",IF(Table1[[#This Row],[Net Amt]]&lt;0,"No","Yes"))</f>
        <v/>
      </c>
      <c r="AS573" t="str">
        <f>IF(Table1[[#This Row],[Date]]="","",Table1[[#This Row],[Second Ledger]])</f>
        <v/>
      </c>
      <c r="AT573" t="str">
        <f>IF(Table1[[#This Row],[Date]]="","",IF(Table1[[#This Row],[DP-1]]="Yes",-(Table1[[#This Row],[Payments]]+Table1[[#This Row],[Receipts]]),Table1[[#This Row],[Payments]]+Table1[[#This Row],[Receipts]]))</f>
        <v/>
      </c>
      <c r="AU573"/>
      <c r="AV573" t="str">
        <f>IF(Table1[[#This Row],[Bill Ref No]]="","",Table1[[#This Row],[Bill Ref No]])</f>
        <v/>
      </c>
      <c r="AW573" t="str">
        <f>IF(Table1[[#This Row],[Bill ref name]]="","","New Ref")</f>
        <v/>
      </c>
      <c r="AX573" t="str">
        <f>IF(Table1[[#This Row],[Bill ref name]]="","",Table1[[#This Row],[Amount-1]])</f>
        <v/>
      </c>
      <c r="AY573"/>
      <c r="AZ573"/>
      <c r="BA573" t="str">
        <f>IF(Table1[[#This Row],[Cost Centre]]="","","Primary Cost Category")</f>
        <v/>
      </c>
      <c r="BB573" t="str">
        <f>IF(Table1[[#This Row],[Cost Centre]]="","",Table1[[#This Row],[DP-1]])</f>
        <v/>
      </c>
      <c r="BC573"/>
      <c r="BD573" t="str">
        <f>IF(Table1[[#This Row],[Cost Centre]]="","",Table1[[#This Row],[Cost Centre]])</f>
        <v/>
      </c>
      <c r="BE573" t="str">
        <f>IF(Table1[[#This Row],[Cost Centre]]="","",Table1[[#This Row],[Amount-1]])</f>
        <v/>
      </c>
      <c r="BF573"/>
      <c r="BG573"/>
      <c r="BH573"/>
      <c r="BI573"/>
      <c r="BJ573" t="str">
        <f>IF(Table1[[#This Row],[Date]]="","","No")</f>
        <v/>
      </c>
      <c r="BK573" t="str">
        <f>IF(Table1[[#This Row],[Date]]="","",IF(Table1[[#This Row],[Net Amt]]&lt;0,"Yes","No"))</f>
        <v/>
      </c>
      <c r="BL573" t="str">
        <f>IF(Table1[[#This Row],[Date]]="","",$C$3)</f>
        <v/>
      </c>
      <c r="BM573" t="str">
        <f>IF(Table1[[#This Row],[Date]]="","",-Table1[[#This Row],[Amount-1]])</f>
        <v/>
      </c>
      <c r="BO573" t="str">
        <f>IF(Table1[[#This Row],[Transaction Type]]="","",Table1[[#This Row],[Transaction Type]])</f>
        <v/>
      </c>
      <c r="BP573" t="str">
        <f>IF(Table1[[#This Row],[Instrument No.]]="","",Table1[[#This Row],[Instrument No.]])</f>
        <v/>
      </c>
      <c r="BQ573" t="str">
        <f>IF(Table1[[#This Row],[Instrument No.]]="","",Table1[[#This Row],[Amount-2]])</f>
        <v/>
      </c>
      <c r="BR573" t="str">
        <f>IF(Table1[[#This Row],[Instrument date]]="","",TEXT(Table1[[#This Row],[Instrument date]],"yyyymmdd"))</f>
        <v/>
      </c>
      <c r="BU573" s="48"/>
      <c r="BV573" s="48"/>
    </row>
    <row r="574" spans="1:74">
      <c r="A574" s="16">
        <f t="shared" si="8"/>
        <v>569</v>
      </c>
      <c r="B574" s="17"/>
      <c r="C574" s="57"/>
      <c r="D574" s="61"/>
      <c r="E574" s="61"/>
      <c r="F574" s="57"/>
      <c r="G574" s="18"/>
      <c r="H5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4" s="18"/>
      <c r="J574" s="18"/>
      <c r="K574" s="18"/>
      <c r="L574" s="18"/>
      <c r="M574" s="18"/>
      <c r="N574" s="51"/>
      <c r="O574" s="14">
        <f>IF(Table1[[#This Row],[Date]]="",COUNTA(B575:$B$1005),0)</f>
        <v>0</v>
      </c>
      <c r="P574" s="14">
        <f>IF(COUNTA(Table1[[#This Row],[Payments]:[Receipts]])=0,0,(IF(COUNTA(Table1[[#This Row],[Payments]:[Receipts]])&gt;1,1,0)))</f>
        <v>0</v>
      </c>
      <c r="Q574" s="14">
        <f>IF(Table1[[#This Row],[Date]]="",0,IF(AND(Table1[[#This Row],[Date]]&gt;=$Q$2,Table1[[#This Row],[Date]]&lt;=$Q$3),0,1))</f>
        <v>0</v>
      </c>
      <c r="R574" s="14">
        <f>IF(Table1[[#This Row],[Payments]]="",0,IF(ISNUMBER(Table1[[#This Row],[Payments]]),0,1))</f>
        <v>0</v>
      </c>
      <c r="S574" s="14">
        <f>IF(Table1[[#This Row],[Receipts]]="",0,IF(ISNUMBER(Table1[[#This Row],[Receipts]]),0,1))</f>
        <v>0</v>
      </c>
      <c r="T574" s="14">
        <f>IF(LEN(Table1[[#This Row],[Second Ledger]])&gt;0,IF(TYPE(VLOOKUP(Table1[[#This Row],[Second Ledger]],$CZ:$CZ,1,FALSE))=16,1,0),0)</f>
        <v>0</v>
      </c>
      <c r="U574" s="14">
        <f>IF(Table1[[#This Row],[Date]]="",0,IF(Table1[[#This Row],[Voucher Type]]&gt;0,IF(TYPE(VLOOKUP(Table1[[#This Row],[Voucher Type]],Table1[[#All],[Voucher Type Master]],1,FALSE))=16,1,0),0))</f>
        <v>0</v>
      </c>
      <c r="V5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4" s="14">
        <f>IF(LEN(Table1[[#This Row],[Cost Centre]])&gt;0,IF(TYPE(VLOOKUP(Table1[[#This Row],[Cost Centre]],$DA:$DA,1,FALSE))=16,1,0),0)</f>
        <v>0</v>
      </c>
      <c r="X574" s="14">
        <f>Table1[[#This Row],[Payments]]-Table1[[#This Row],[Receipts]]</f>
        <v>0</v>
      </c>
      <c r="Y574" s="14"/>
      <c r="Z574" s="14"/>
      <c r="AA574" s="14"/>
      <c r="AB574" s="13"/>
      <c r="AC574" s="39"/>
      <c r="AD574" s="39"/>
      <c r="AE574" s="39"/>
      <c r="AF574" s="39"/>
      <c r="AG574" s="42"/>
      <c r="AH5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4" t="str">
        <f>IF(Table1[[#This Row],[Date]]="","",TEXT(Table1[[#This Row],[Date]],"yyyymmdd"))</f>
        <v/>
      </c>
      <c r="AJ574" t="str">
        <f>Table1[[#This Row],[Date2]]</f>
        <v/>
      </c>
      <c r="AK574" t="str">
        <f>IF(Table1[[#This Row],[Date]]="","",Table1[[#This Row],[Voucher Type]])</f>
        <v/>
      </c>
      <c r="AL574" t="str">
        <f>IF(Table1[[#This Row],[Date]]="","",Table1[[#This Row],[Voucher No]])</f>
        <v/>
      </c>
      <c r="AM574" t="str">
        <f>IF(Table1[[#This Row],[Date]]="","",Table1[[#This Row],[Narration]])</f>
        <v/>
      </c>
      <c r="AN574" t="str">
        <f>IF(Table1[[#This Row],[Date]]="","","tallytools-voucherentry-adhjadhh-"&amp;$AH$1&amp;ROW())</f>
        <v/>
      </c>
      <c r="AO574" t="str">
        <f>IF(Table1[[#This Row],[Date]]="","",$AH$1)</f>
        <v/>
      </c>
      <c r="AP574"/>
      <c r="AQ574" t="str">
        <f>IF(Table1[[#This Row],[Date]]="","","No")</f>
        <v/>
      </c>
      <c r="AR574" t="str">
        <f>IF(Table1[[#This Row],[Date]]="","",IF(Table1[[#This Row],[Net Amt]]&lt;0,"No","Yes"))</f>
        <v/>
      </c>
      <c r="AS574" t="str">
        <f>IF(Table1[[#This Row],[Date]]="","",Table1[[#This Row],[Second Ledger]])</f>
        <v/>
      </c>
      <c r="AT574" t="str">
        <f>IF(Table1[[#This Row],[Date]]="","",IF(Table1[[#This Row],[DP-1]]="Yes",-(Table1[[#This Row],[Payments]]+Table1[[#This Row],[Receipts]]),Table1[[#This Row],[Payments]]+Table1[[#This Row],[Receipts]]))</f>
        <v/>
      </c>
      <c r="AU574"/>
      <c r="AV574" t="str">
        <f>IF(Table1[[#This Row],[Bill Ref No]]="","",Table1[[#This Row],[Bill Ref No]])</f>
        <v/>
      </c>
      <c r="AW574" t="str">
        <f>IF(Table1[[#This Row],[Bill ref name]]="","","New Ref")</f>
        <v/>
      </c>
      <c r="AX574" t="str">
        <f>IF(Table1[[#This Row],[Bill ref name]]="","",Table1[[#This Row],[Amount-1]])</f>
        <v/>
      </c>
      <c r="AY574"/>
      <c r="AZ574"/>
      <c r="BA574" t="str">
        <f>IF(Table1[[#This Row],[Cost Centre]]="","","Primary Cost Category")</f>
        <v/>
      </c>
      <c r="BB574" t="str">
        <f>IF(Table1[[#This Row],[Cost Centre]]="","",Table1[[#This Row],[DP-1]])</f>
        <v/>
      </c>
      <c r="BC574"/>
      <c r="BD574" t="str">
        <f>IF(Table1[[#This Row],[Cost Centre]]="","",Table1[[#This Row],[Cost Centre]])</f>
        <v/>
      </c>
      <c r="BE574" t="str">
        <f>IF(Table1[[#This Row],[Cost Centre]]="","",Table1[[#This Row],[Amount-1]])</f>
        <v/>
      </c>
      <c r="BF574"/>
      <c r="BG574"/>
      <c r="BH574"/>
      <c r="BI574"/>
      <c r="BJ574" t="str">
        <f>IF(Table1[[#This Row],[Date]]="","","No")</f>
        <v/>
      </c>
      <c r="BK574" t="str">
        <f>IF(Table1[[#This Row],[Date]]="","",IF(Table1[[#This Row],[Net Amt]]&lt;0,"Yes","No"))</f>
        <v/>
      </c>
      <c r="BL574" t="str">
        <f>IF(Table1[[#This Row],[Date]]="","",$C$3)</f>
        <v/>
      </c>
      <c r="BM574" t="str">
        <f>IF(Table1[[#This Row],[Date]]="","",-Table1[[#This Row],[Amount-1]])</f>
        <v/>
      </c>
      <c r="BO574" t="str">
        <f>IF(Table1[[#This Row],[Transaction Type]]="","",Table1[[#This Row],[Transaction Type]])</f>
        <v/>
      </c>
      <c r="BP574" t="str">
        <f>IF(Table1[[#This Row],[Instrument No.]]="","",Table1[[#This Row],[Instrument No.]])</f>
        <v/>
      </c>
      <c r="BQ574" t="str">
        <f>IF(Table1[[#This Row],[Instrument No.]]="","",Table1[[#This Row],[Amount-2]])</f>
        <v/>
      </c>
      <c r="BR574" t="str">
        <f>IF(Table1[[#This Row],[Instrument date]]="","",TEXT(Table1[[#This Row],[Instrument date]],"yyyymmdd"))</f>
        <v/>
      </c>
      <c r="BU574" s="48"/>
      <c r="BV574" s="48"/>
    </row>
    <row r="575" spans="1:74">
      <c r="A575" s="16">
        <f t="shared" si="8"/>
        <v>570</v>
      </c>
      <c r="B575" s="17"/>
      <c r="C575" s="57"/>
      <c r="D575" s="61"/>
      <c r="E575" s="61"/>
      <c r="F575" s="57"/>
      <c r="G575" s="18"/>
      <c r="H5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5" s="18"/>
      <c r="J575" s="18"/>
      <c r="K575" s="18"/>
      <c r="L575" s="18"/>
      <c r="M575" s="18"/>
      <c r="N575" s="51"/>
      <c r="O575" s="14">
        <f>IF(Table1[[#This Row],[Date]]="",COUNTA(B576:$B$1005),0)</f>
        <v>0</v>
      </c>
      <c r="P575" s="14">
        <f>IF(COUNTA(Table1[[#This Row],[Payments]:[Receipts]])=0,0,(IF(COUNTA(Table1[[#This Row],[Payments]:[Receipts]])&gt;1,1,0)))</f>
        <v>0</v>
      </c>
      <c r="Q575" s="14">
        <f>IF(Table1[[#This Row],[Date]]="",0,IF(AND(Table1[[#This Row],[Date]]&gt;=$Q$2,Table1[[#This Row],[Date]]&lt;=$Q$3),0,1))</f>
        <v>0</v>
      </c>
      <c r="R575" s="14">
        <f>IF(Table1[[#This Row],[Payments]]="",0,IF(ISNUMBER(Table1[[#This Row],[Payments]]),0,1))</f>
        <v>0</v>
      </c>
      <c r="S575" s="14">
        <f>IF(Table1[[#This Row],[Receipts]]="",0,IF(ISNUMBER(Table1[[#This Row],[Receipts]]),0,1))</f>
        <v>0</v>
      </c>
      <c r="T575" s="14">
        <f>IF(LEN(Table1[[#This Row],[Second Ledger]])&gt;0,IF(TYPE(VLOOKUP(Table1[[#This Row],[Second Ledger]],$CZ:$CZ,1,FALSE))=16,1,0),0)</f>
        <v>0</v>
      </c>
      <c r="U575" s="14">
        <f>IF(Table1[[#This Row],[Date]]="",0,IF(Table1[[#This Row],[Voucher Type]]&gt;0,IF(TYPE(VLOOKUP(Table1[[#This Row],[Voucher Type]],Table1[[#All],[Voucher Type Master]],1,FALSE))=16,1,0),0))</f>
        <v>0</v>
      </c>
      <c r="V5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5" s="14">
        <f>IF(LEN(Table1[[#This Row],[Cost Centre]])&gt;0,IF(TYPE(VLOOKUP(Table1[[#This Row],[Cost Centre]],$DA:$DA,1,FALSE))=16,1,0),0)</f>
        <v>0</v>
      </c>
      <c r="X575" s="14">
        <f>Table1[[#This Row],[Payments]]-Table1[[#This Row],[Receipts]]</f>
        <v>0</v>
      </c>
      <c r="Y575" s="14"/>
      <c r="Z575" s="14"/>
      <c r="AA575" s="14"/>
      <c r="AB575" s="13"/>
      <c r="AC575" s="39"/>
      <c r="AD575" s="39"/>
      <c r="AE575" s="39"/>
      <c r="AF575" s="39"/>
      <c r="AG575" s="42"/>
      <c r="AH5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5" t="str">
        <f>IF(Table1[[#This Row],[Date]]="","",TEXT(Table1[[#This Row],[Date]],"yyyymmdd"))</f>
        <v/>
      </c>
      <c r="AJ575" t="str">
        <f>Table1[[#This Row],[Date2]]</f>
        <v/>
      </c>
      <c r="AK575" t="str">
        <f>IF(Table1[[#This Row],[Date]]="","",Table1[[#This Row],[Voucher Type]])</f>
        <v/>
      </c>
      <c r="AL575" t="str">
        <f>IF(Table1[[#This Row],[Date]]="","",Table1[[#This Row],[Voucher No]])</f>
        <v/>
      </c>
      <c r="AM575" t="str">
        <f>IF(Table1[[#This Row],[Date]]="","",Table1[[#This Row],[Narration]])</f>
        <v/>
      </c>
      <c r="AN575" t="str">
        <f>IF(Table1[[#This Row],[Date]]="","","tallytools-voucherentry-adhjadhh-"&amp;$AH$1&amp;ROW())</f>
        <v/>
      </c>
      <c r="AO575" t="str">
        <f>IF(Table1[[#This Row],[Date]]="","",$AH$1)</f>
        <v/>
      </c>
      <c r="AP575"/>
      <c r="AQ575" t="str">
        <f>IF(Table1[[#This Row],[Date]]="","","No")</f>
        <v/>
      </c>
      <c r="AR575" t="str">
        <f>IF(Table1[[#This Row],[Date]]="","",IF(Table1[[#This Row],[Net Amt]]&lt;0,"No","Yes"))</f>
        <v/>
      </c>
      <c r="AS575" t="str">
        <f>IF(Table1[[#This Row],[Date]]="","",Table1[[#This Row],[Second Ledger]])</f>
        <v/>
      </c>
      <c r="AT575" t="str">
        <f>IF(Table1[[#This Row],[Date]]="","",IF(Table1[[#This Row],[DP-1]]="Yes",-(Table1[[#This Row],[Payments]]+Table1[[#This Row],[Receipts]]),Table1[[#This Row],[Payments]]+Table1[[#This Row],[Receipts]]))</f>
        <v/>
      </c>
      <c r="AU575"/>
      <c r="AV575" t="str">
        <f>IF(Table1[[#This Row],[Bill Ref No]]="","",Table1[[#This Row],[Bill Ref No]])</f>
        <v/>
      </c>
      <c r="AW575" t="str">
        <f>IF(Table1[[#This Row],[Bill ref name]]="","","New Ref")</f>
        <v/>
      </c>
      <c r="AX575" t="str">
        <f>IF(Table1[[#This Row],[Bill ref name]]="","",Table1[[#This Row],[Amount-1]])</f>
        <v/>
      </c>
      <c r="AY575"/>
      <c r="AZ575"/>
      <c r="BA575" t="str">
        <f>IF(Table1[[#This Row],[Cost Centre]]="","","Primary Cost Category")</f>
        <v/>
      </c>
      <c r="BB575" t="str">
        <f>IF(Table1[[#This Row],[Cost Centre]]="","",Table1[[#This Row],[DP-1]])</f>
        <v/>
      </c>
      <c r="BC575"/>
      <c r="BD575" t="str">
        <f>IF(Table1[[#This Row],[Cost Centre]]="","",Table1[[#This Row],[Cost Centre]])</f>
        <v/>
      </c>
      <c r="BE575" t="str">
        <f>IF(Table1[[#This Row],[Cost Centre]]="","",Table1[[#This Row],[Amount-1]])</f>
        <v/>
      </c>
      <c r="BF575"/>
      <c r="BG575"/>
      <c r="BH575"/>
      <c r="BI575"/>
      <c r="BJ575" t="str">
        <f>IF(Table1[[#This Row],[Date]]="","","No")</f>
        <v/>
      </c>
      <c r="BK575" t="str">
        <f>IF(Table1[[#This Row],[Date]]="","",IF(Table1[[#This Row],[Net Amt]]&lt;0,"Yes","No"))</f>
        <v/>
      </c>
      <c r="BL575" t="str">
        <f>IF(Table1[[#This Row],[Date]]="","",$C$3)</f>
        <v/>
      </c>
      <c r="BM575" t="str">
        <f>IF(Table1[[#This Row],[Date]]="","",-Table1[[#This Row],[Amount-1]])</f>
        <v/>
      </c>
      <c r="BO575" t="str">
        <f>IF(Table1[[#This Row],[Transaction Type]]="","",Table1[[#This Row],[Transaction Type]])</f>
        <v/>
      </c>
      <c r="BP575" t="str">
        <f>IF(Table1[[#This Row],[Instrument No.]]="","",Table1[[#This Row],[Instrument No.]])</f>
        <v/>
      </c>
      <c r="BQ575" t="str">
        <f>IF(Table1[[#This Row],[Instrument No.]]="","",Table1[[#This Row],[Amount-2]])</f>
        <v/>
      </c>
      <c r="BR575" t="str">
        <f>IF(Table1[[#This Row],[Instrument date]]="","",TEXT(Table1[[#This Row],[Instrument date]],"yyyymmdd"))</f>
        <v/>
      </c>
      <c r="BU575" s="48"/>
      <c r="BV575" s="48"/>
    </row>
    <row r="576" spans="1:74">
      <c r="A576" s="16">
        <f t="shared" si="8"/>
        <v>571</v>
      </c>
      <c r="B576" s="17"/>
      <c r="C576" s="57"/>
      <c r="D576" s="61"/>
      <c r="E576" s="61"/>
      <c r="F576" s="57"/>
      <c r="G576" s="18"/>
      <c r="H5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6" s="18"/>
      <c r="J576" s="18"/>
      <c r="K576" s="18"/>
      <c r="L576" s="18"/>
      <c r="M576" s="18"/>
      <c r="N576" s="51"/>
      <c r="O576" s="14">
        <f>IF(Table1[[#This Row],[Date]]="",COUNTA(B577:$B$1005),0)</f>
        <v>0</v>
      </c>
      <c r="P576" s="14">
        <f>IF(COUNTA(Table1[[#This Row],[Payments]:[Receipts]])=0,0,(IF(COUNTA(Table1[[#This Row],[Payments]:[Receipts]])&gt;1,1,0)))</f>
        <v>0</v>
      </c>
      <c r="Q576" s="14">
        <f>IF(Table1[[#This Row],[Date]]="",0,IF(AND(Table1[[#This Row],[Date]]&gt;=$Q$2,Table1[[#This Row],[Date]]&lt;=$Q$3),0,1))</f>
        <v>0</v>
      </c>
      <c r="R576" s="14">
        <f>IF(Table1[[#This Row],[Payments]]="",0,IF(ISNUMBER(Table1[[#This Row],[Payments]]),0,1))</f>
        <v>0</v>
      </c>
      <c r="S576" s="14">
        <f>IF(Table1[[#This Row],[Receipts]]="",0,IF(ISNUMBER(Table1[[#This Row],[Receipts]]),0,1))</f>
        <v>0</v>
      </c>
      <c r="T576" s="14">
        <f>IF(LEN(Table1[[#This Row],[Second Ledger]])&gt;0,IF(TYPE(VLOOKUP(Table1[[#This Row],[Second Ledger]],$CZ:$CZ,1,FALSE))=16,1,0),0)</f>
        <v>0</v>
      </c>
      <c r="U576" s="14">
        <f>IF(Table1[[#This Row],[Date]]="",0,IF(Table1[[#This Row],[Voucher Type]]&gt;0,IF(TYPE(VLOOKUP(Table1[[#This Row],[Voucher Type]],Table1[[#All],[Voucher Type Master]],1,FALSE))=16,1,0),0))</f>
        <v>0</v>
      </c>
      <c r="V5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6" s="14">
        <f>IF(LEN(Table1[[#This Row],[Cost Centre]])&gt;0,IF(TYPE(VLOOKUP(Table1[[#This Row],[Cost Centre]],$DA:$DA,1,FALSE))=16,1,0),0)</f>
        <v>0</v>
      </c>
      <c r="X576" s="14">
        <f>Table1[[#This Row],[Payments]]-Table1[[#This Row],[Receipts]]</f>
        <v>0</v>
      </c>
      <c r="Y576" s="14"/>
      <c r="Z576" s="14"/>
      <c r="AA576" s="14"/>
      <c r="AB576" s="13"/>
      <c r="AC576" s="39"/>
      <c r="AD576" s="39"/>
      <c r="AE576" s="39"/>
      <c r="AF576" s="39"/>
      <c r="AG576" s="42"/>
      <c r="AH5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6" t="str">
        <f>IF(Table1[[#This Row],[Date]]="","",TEXT(Table1[[#This Row],[Date]],"yyyymmdd"))</f>
        <v/>
      </c>
      <c r="AJ576" t="str">
        <f>Table1[[#This Row],[Date2]]</f>
        <v/>
      </c>
      <c r="AK576" t="str">
        <f>IF(Table1[[#This Row],[Date]]="","",Table1[[#This Row],[Voucher Type]])</f>
        <v/>
      </c>
      <c r="AL576" t="str">
        <f>IF(Table1[[#This Row],[Date]]="","",Table1[[#This Row],[Voucher No]])</f>
        <v/>
      </c>
      <c r="AM576" t="str">
        <f>IF(Table1[[#This Row],[Date]]="","",Table1[[#This Row],[Narration]])</f>
        <v/>
      </c>
      <c r="AN576" t="str">
        <f>IF(Table1[[#This Row],[Date]]="","","tallytools-voucherentry-adhjadhh-"&amp;$AH$1&amp;ROW())</f>
        <v/>
      </c>
      <c r="AO576" t="str">
        <f>IF(Table1[[#This Row],[Date]]="","",$AH$1)</f>
        <v/>
      </c>
      <c r="AP576"/>
      <c r="AQ576" t="str">
        <f>IF(Table1[[#This Row],[Date]]="","","No")</f>
        <v/>
      </c>
      <c r="AR576" t="str">
        <f>IF(Table1[[#This Row],[Date]]="","",IF(Table1[[#This Row],[Net Amt]]&lt;0,"No","Yes"))</f>
        <v/>
      </c>
      <c r="AS576" t="str">
        <f>IF(Table1[[#This Row],[Date]]="","",Table1[[#This Row],[Second Ledger]])</f>
        <v/>
      </c>
      <c r="AT576" t="str">
        <f>IF(Table1[[#This Row],[Date]]="","",IF(Table1[[#This Row],[DP-1]]="Yes",-(Table1[[#This Row],[Payments]]+Table1[[#This Row],[Receipts]]),Table1[[#This Row],[Payments]]+Table1[[#This Row],[Receipts]]))</f>
        <v/>
      </c>
      <c r="AU576"/>
      <c r="AV576" t="str">
        <f>IF(Table1[[#This Row],[Bill Ref No]]="","",Table1[[#This Row],[Bill Ref No]])</f>
        <v/>
      </c>
      <c r="AW576" t="str">
        <f>IF(Table1[[#This Row],[Bill ref name]]="","","New Ref")</f>
        <v/>
      </c>
      <c r="AX576" t="str">
        <f>IF(Table1[[#This Row],[Bill ref name]]="","",Table1[[#This Row],[Amount-1]])</f>
        <v/>
      </c>
      <c r="AY576"/>
      <c r="AZ576"/>
      <c r="BA576" t="str">
        <f>IF(Table1[[#This Row],[Cost Centre]]="","","Primary Cost Category")</f>
        <v/>
      </c>
      <c r="BB576" t="str">
        <f>IF(Table1[[#This Row],[Cost Centre]]="","",Table1[[#This Row],[DP-1]])</f>
        <v/>
      </c>
      <c r="BC576"/>
      <c r="BD576" t="str">
        <f>IF(Table1[[#This Row],[Cost Centre]]="","",Table1[[#This Row],[Cost Centre]])</f>
        <v/>
      </c>
      <c r="BE576" t="str">
        <f>IF(Table1[[#This Row],[Cost Centre]]="","",Table1[[#This Row],[Amount-1]])</f>
        <v/>
      </c>
      <c r="BF576"/>
      <c r="BG576"/>
      <c r="BH576"/>
      <c r="BI576"/>
      <c r="BJ576" t="str">
        <f>IF(Table1[[#This Row],[Date]]="","","No")</f>
        <v/>
      </c>
      <c r="BK576" t="str">
        <f>IF(Table1[[#This Row],[Date]]="","",IF(Table1[[#This Row],[Net Amt]]&lt;0,"Yes","No"))</f>
        <v/>
      </c>
      <c r="BL576" t="str">
        <f>IF(Table1[[#This Row],[Date]]="","",$C$3)</f>
        <v/>
      </c>
      <c r="BM576" t="str">
        <f>IF(Table1[[#This Row],[Date]]="","",-Table1[[#This Row],[Amount-1]])</f>
        <v/>
      </c>
      <c r="BO576" t="str">
        <f>IF(Table1[[#This Row],[Transaction Type]]="","",Table1[[#This Row],[Transaction Type]])</f>
        <v/>
      </c>
      <c r="BP576" t="str">
        <f>IF(Table1[[#This Row],[Instrument No.]]="","",Table1[[#This Row],[Instrument No.]])</f>
        <v/>
      </c>
      <c r="BQ576" t="str">
        <f>IF(Table1[[#This Row],[Instrument No.]]="","",Table1[[#This Row],[Amount-2]])</f>
        <v/>
      </c>
      <c r="BR576" t="str">
        <f>IF(Table1[[#This Row],[Instrument date]]="","",TEXT(Table1[[#This Row],[Instrument date]],"yyyymmdd"))</f>
        <v/>
      </c>
      <c r="BU576" s="48"/>
      <c r="BV576" s="48"/>
    </row>
    <row r="577" spans="1:74">
      <c r="A577" s="16">
        <f t="shared" si="8"/>
        <v>572</v>
      </c>
      <c r="B577" s="17"/>
      <c r="C577" s="57"/>
      <c r="D577" s="61"/>
      <c r="E577" s="61"/>
      <c r="F577" s="57"/>
      <c r="G577" s="18"/>
      <c r="H5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7" s="18"/>
      <c r="J577" s="18"/>
      <c r="K577" s="18"/>
      <c r="L577" s="18"/>
      <c r="M577" s="18"/>
      <c r="N577" s="51"/>
      <c r="O577" s="14">
        <f>IF(Table1[[#This Row],[Date]]="",COUNTA(B578:$B$1005),0)</f>
        <v>0</v>
      </c>
      <c r="P577" s="14">
        <f>IF(COUNTA(Table1[[#This Row],[Payments]:[Receipts]])=0,0,(IF(COUNTA(Table1[[#This Row],[Payments]:[Receipts]])&gt;1,1,0)))</f>
        <v>0</v>
      </c>
      <c r="Q577" s="14">
        <f>IF(Table1[[#This Row],[Date]]="",0,IF(AND(Table1[[#This Row],[Date]]&gt;=$Q$2,Table1[[#This Row],[Date]]&lt;=$Q$3),0,1))</f>
        <v>0</v>
      </c>
      <c r="R577" s="14">
        <f>IF(Table1[[#This Row],[Payments]]="",0,IF(ISNUMBER(Table1[[#This Row],[Payments]]),0,1))</f>
        <v>0</v>
      </c>
      <c r="S577" s="14">
        <f>IF(Table1[[#This Row],[Receipts]]="",0,IF(ISNUMBER(Table1[[#This Row],[Receipts]]),0,1))</f>
        <v>0</v>
      </c>
      <c r="T577" s="14">
        <f>IF(LEN(Table1[[#This Row],[Second Ledger]])&gt;0,IF(TYPE(VLOOKUP(Table1[[#This Row],[Second Ledger]],$CZ:$CZ,1,FALSE))=16,1,0),0)</f>
        <v>0</v>
      </c>
      <c r="U577" s="14">
        <f>IF(Table1[[#This Row],[Date]]="",0,IF(Table1[[#This Row],[Voucher Type]]&gt;0,IF(TYPE(VLOOKUP(Table1[[#This Row],[Voucher Type]],Table1[[#All],[Voucher Type Master]],1,FALSE))=16,1,0),0))</f>
        <v>0</v>
      </c>
      <c r="V5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7" s="14">
        <f>IF(LEN(Table1[[#This Row],[Cost Centre]])&gt;0,IF(TYPE(VLOOKUP(Table1[[#This Row],[Cost Centre]],$DA:$DA,1,FALSE))=16,1,0),0)</f>
        <v>0</v>
      </c>
      <c r="X577" s="14">
        <f>Table1[[#This Row],[Payments]]-Table1[[#This Row],[Receipts]]</f>
        <v>0</v>
      </c>
      <c r="Y577" s="14"/>
      <c r="Z577" s="14"/>
      <c r="AA577" s="14"/>
      <c r="AB577" s="13"/>
      <c r="AC577" s="39"/>
      <c r="AD577" s="39"/>
      <c r="AE577" s="39"/>
      <c r="AF577" s="39"/>
      <c r="AG577" s="42"/>
      <c r="AH5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7" t="str">
        <f>IF(Table1[[#This Row],[Date]]="","",TEXT(Table1[[#This Row],[Date]],"yyyymmdd"))</f>
        <v/>
      </c>
      <c r="AJ577" t="str">
        <f>Table1[[#This Row],[Date2]]</f>
        <v/>
      </c>
      <c r="AK577" t="str">
        <f>IF(Table1[[#This Row],[Date]]="","",Table1[[#This Row],[Voucher Type]])</f>
        <v/>
      </c>
      <c r="AL577" t="str">
        <f>IF(Table1[[#This Row],[Date]]="","",Table1[[#This Row],[Voucher No]])</f>
        <v/>
      </c>
      <c r="AM577" t="str">
        <f>IF(Table1[[#This Row],[Date]]="","",Table1[[#This Row],[Narration]])</f>
        <v/>
      </c>
      <c r="AN577" t="str">
        <f>IF(Table1[[#This Row],[Date]]="","","tallytools-voucherentry-adhjadhh-"&amp;$AH$1&amp;ROW())</f>
        <v/>
      </c>
      <c r="AO577" t="str">
        <f>IF(Table1[[#This Row],[Date]]="","",$AH$1)</f>
        <v/>
      </c>
      <c r="AP577"/>
      <c r="AQ577" t="str">
        <f>IF(Table1[[#This Row],[Date]]="","","No")</f>
        <v/>
      </c>
      <c r="AR577" t="str">
        <f>IF(Table1[[#This Row],[Date]]="","",IF(Table1[[#This Row],[Net Amt]]&lt;0,"No","Yes"))</f>
        <v/>
      </c>
      <c r="AS577" t="str">
        <f>IF(Table1[[#This Row],[Date]]="","",Table1[[#This Row],[Second Ledger]])</f>
        <v/>
      </c>
      <c r="AT577" t="str">
        <f>IF(Table1[[#This Row],[Date]]="","",IF(Table1[[#This Row],[DP-1]]="Yes",-(Table1[[#This Row],[Payments]]+Table1[[#This Row],[Receipts]]),Table1[[#This Row],[Payments]]+Table1[[#This Row],[Receipts]]))</f>
        <v/>
      </c>
      <c r="AU577"/>
      <c r="AV577" t="str">
        <f>IF(Table1[[#This Row],[Bill Ref No]]="","",Table1[[#This Row],[Bill Ref No]])</f>
        <v/>
      </c>
      <c r="AW577" t="str">
        <f>IF(Table1[[#This Row],[Bill ref name]]="","","New Ref")</f>
        <v/>
      </c>
      <c r="AX577" t="str">
        <f>IF(Table1[[#This Row],[Bill ref name]]="","",Table1[[#This Row],[Amount-1]])</f>
        <v/>
      </c>
      <c r="AY577"/>
      <c r="AZ577"/>
      <c r="BA577" t="str">
        <f>IF(Table1[[#This Row],[Cost Centre]]="","","Primary Cost Category")</f>
        <v/>
      </c>
      <c r="BB577" t="str">
        <f>IF(Table1[[#This Row],[Cost Centre]]="","",Table1[[#This Row],[DP-1]])</f>
        <v/>
      </c>
      <c r="BC577"/>
      <c r="BD577" t="str">
        <f>IF(Table1[[#This Row],[Cost Centre]]="","",Table1[[#This Row],[Cost Centre]])</f>
        <v/>
      </c>
      <c r="BE577" t="str">
        <f>IF(Table1[[#This Row],[Cost Centre]]="","",Table1[[#This Row],[Amount-1]])</f>
        <v/>
      </c>
      <c r="BF577"/>
      <c r="BG577"/>
      <c r="BH577"/>
      <c r="BI577"/>
      <c r="BJ577" t="str">
        <f>IF(Table1[[#This Row],[Date]]="","","No")</f>
        <v/>
      </c>
      <c r="BK577" t="str">
        <f>IF(Table1[[#This Row],[Date]]="","",IF(Table1[[#This Row],[Net Amt]]&lt;0,"Yes","No"))</f>
        <v/>
      </c>
      <c r="BL577" t="str">
        <f>IF(Table1[[#This Row],[Date]]="","",$C$3)</f>
        <v/>
      </c>
      <c r="BM577" t="str">
        <f>IF(Table1[[#This Row],[Date]]="","",-Table1[[#This Row],[Amount-1]])</f>
        <v/>
      </c>
      <c r="BO577" t="str">
        <f>IF(Table1[[#This Row],[Transaction Type]]="","",Table1[[#This Row],[Transaction Type]])</f>
        <v/>
      </c>
      <c r="BP577" t="str">
        <f>IF(Table1[[#This Row],[Instrument No.]]="","",Table1[[#This Row],[Instrument No.]])</f>
        <v/>
      </c>
      <c r="BQ577" t="str">
        <f>IF(Table1[[#This Row],[Instrument No.]]="","",Table1[[#This Row],[Amount-2]])</f>
        <v/>
      </c>
      <c r="BR577" t="str">
        <f>IF(Table1[[#This Row],[Instrument date]]="","",TEXT(Table1[[#This Row],[Instrument date]],"yyyymmdd"))</f>
        <v/>
      </c>
      <c r="BU577" s="48"/>
      <c r="BV577" s="48"/>
    </row>
    <row r="578" spans="1:74">
      <c r="A578" s="16">
        <f t="shared" si="8"/>
        <v>573</v>
      </c>
      <c r="B578" s="17"/>
      <c r="C578" s="57"/>
      <c r="D578" s="61"/>
      <c r="E578" s="61"/>
      <c r="F578" s="57"/>
      <c r="G578" s="18"/>
      <c r="H5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8" s="18"/>
      <c r="J578" s="18"/>
      <c r="K578" s="18"/>
      <c r="L578" s="18"/>
      <c r="M578" s="18"/>
      <c r="N578" s="51"/>
      <c r="O578" s="14">
        <f>IF(Table1[[#This Row],[Date]]="",COUNTA(B579:$B$1005),0)</f>
        <v>0</v>
      </c>
      <c r="P578" s="14">
        <f>IF(COUNTA(Table1[[#This Row],[Payments]:[Receipts]])=0,0,(IF(COUNTA(Table1[[#This Row],[Payments]:[Receipts]])&gt;1,1,0)))</f>
        <v>0</v>
      </c>
      <c r="Q578" s="14">
        <f>IF(Table1[[#This Row],[Date]]="",0,IF(AND(Table1[[#This Row],[Date]]&gt;=$Q$2,Table1[[#This Row],[Date]]&lt;=$Q$3),0,1))</f>
        <v>0</v>
      </c>
      <c r="R578" s="14">
        <f>IF(Table1[[#This Row],[Payments]]="",0,IF(ISNUMBER(Table1[[#This Row],[Payments]]),0,1))</f>
        <v>0</v>
      </c>
      <c r="S578" s="14">
        <f>IF(Table1[[#This Row],[Receipts]]="",0,IF(ISNUMBER(Table1[[#This Row],[Receipts]]),0,1))</f>
        <v>0</v>
      </c>
      <c r="T578" s="14">
        <f>IF(LEN(Table1[[#This Row],[Second Ledger]])&gt;0,IF(TYPE(VLOOKUP(Table1[[#This Row],[Second Ledger]],$CZ:$CZ,1,FALSE))=16,1,0),0)</f>
        <v>0</v>
      </c>
      <c r="U578" s="14">
        <f>IF(Table1[[#This Row],[Date]]="",0,IF(Table1[[#This Row],[Voucher Type]]&gt;0,IF(TYPE(VLOOKUP(Table1[[#This Row],[Voucher Type]],Table1[[#All],[Voucher Type Master]],1,FALSE))=16,1,0),0))</f>
        <v>0</v>
      </c>
      <c r="V5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8" s="14">
        <f>IF(LEN(Table1[[#This Row],[Cost Centre]])&gt;0,IF(TYPE(VLOOKUP(Table1[[#This Row],[Cost Centre]],$DA:$DA,1,FALSE))=16,1,0),0)</f>
        <v>0</v>
      </c>
      <c r="X578" s="14">
        <f>Table1[[#This Row],[Payments]]-Table1[[#This Row],[Receipts]]</f>
        <v>0</v>
      </c>
      <c r="Y578" s="14"/>
      <c r="Z578" s="14"/>
      <c r="AA578" s="14"/>
      <c r="AB578" s="13"/>
      <c r="AC578" s="39"/>
      <c r="AD578" s="39"/>
      <c r="AE578" s="39"/>
      <c r="AF578" s="39"/>
      <c r="AG578" s="42"/>
      <c r="AH5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8" t="str">
        <f>IF(Table1[[#This Row],[Date]]="","",TEXT(Table1[[#This Row],[Date]],"yyyymmdd"))</f>
        <v/>
      </c>
      <c r="AJ578" t="str">
        <f>Table1[[#This Row],[Date2]]</f>
        <v/>
      </c>
      <c r="AK578" t="str">
        <f>IF(Table1[[#This Row],[Date]]="","",Table1[[#This Row],[Voucher Type]])</f>
        <v/>
      </c>
      <c r="AL578" t="str">
        <f>IF(Table1[[#This Row],[Date]]="","",Table1[[#This Row],[Voucher No]])</f>
        <v/>
      </c>
      <c r="AM578" t="str">
        <f>IF(Table1[[#This Row],[Date]]="","",Table1[[#This Row],[Narration]])</f>
        <v/>
      </c>
      <c r="AN578" t="str">
        <f>IF(Table1[[#This Row],[Date]]="","","tallytools-voucherentry-adhjadhh-"&amp;$AH$1&amp;ROW())</f>
        <v/>
      </c>
      <c r="AO578" t="str">
        <f>IF(Table1[[#This Row],[Date]]="","",$AH$1)</f>
        <v/>
      </c>
      <c r="AP578"/>
      <c r="AQ578" t="str">
        <f>IF(Table1[[#This Row],[Date]]="","","No")</f>
        <v/>
      </c>
      <c r="AR578" t="str">
        <f>IF(Table1[[#This Row],[Date]]="","",IF(Table1[[#This Row],[Net Amt]]&lt;0,"No","Yes"))</f>
        <v/>
      </c>
      <c r="AS578" t="str">
        <f>IF(Table1[[#This Row],[Date]]="","",Table1[[#This Row],[Second Ledger]])</f>
        <v/>
      </c>
      <c r="AT578" t="str">
        <f>IF(Table1[[#This Row],[Date]]="","",IF(Table1[[#This Row],[DP-1]]="Yes",-(Table1[[#This Row],[Payments]]+Table1[[#This Row],[Receipts]]),Table1[[#This Row],[Payments]]+Table1[[#This Row],[Receipts]]))</f>
        <v/>
      </c>
      <c r="AU578"/>
      <c r="AV578" t="str">
        <f>IF(Table1[[#This Row],[Bill Ref No]]="","",Table1[[#This Row],[Bill Ref No]])</f>
        <v/>
      </c>
      <c r="AW578" t="str">
        <f>IF(Table1[[#This Row],[Bill ref name]]="","","New Ref")</f>
        <v/>
      </c>
      <c r="AX578" t="str">
        <f>IF(Table1[[#This Row],[Bill ref name]]="","",Table1[[#This Row],[Amount-1]])</f>
        <v/>
      </c>
      <c r="AY578"/>
      <c r="AZ578"/>
      <c r="BA578" t="str">
        <f>IF(Table1[[#This Row],[Cost Centre]]="","","Primary Cost Category")</f>
        <v/>
      </c>
      <c r="BB578" t="str">
        <f>IF(Table1[[#This Row],[Cost Centre]]="","",Table1[[#This Row],[DP-1]])</f>
        <v/>
      </c>
      <c r="BC578"/>
      <c r="BD578" t="str">
        <f>IF(Table1[[#This Row],[Cost Centre]]="","",Table1[[#This Row],[Cost Centre]])</f>
        <v/>
      </c>
      <c r="BE578" t="str">
        <f>IF(Table1[[#This Row],[Cost Centre]]="","",Table1[[#This Row],[Amount-1]])</f>
        <v/>
      </c>
      <c r="BF578"/>
      <c r="BG578"/>
      <c r="BH578"/>
      <c r="BI578"/>
      <c r="BJ578" t="str">
        <f>IF(Table1[[#This Row],[Date]]="","","No")</f>
        <v/>
      </c>
      <c r="BK578" t="str">
        <f>IF(Table1[[#This Row],[Date]]="","",IF(Table1[[#This Row],[Net Amt]]&lt;0,"Yes","No"))</f>
        <v/>
      </c>
      <c r="BL578" t="str">
        <f>IF(Table1[[#This Row],[Date]]="","",$C$3)</f>
        <v/>
      </c>
      <c r="BM578" t="str">
        <f>IF(Table1[[#This Row],[Date]]="","",-Table1[[#This Row],[Amount-1]])</f>
        <v/>
      </c>
      <c r="BO578" t="str">
        <f>IF(Table1[[#This Row],[Transaction Type]]="","",Table1[[#This Row],[Transaction Type]])</f>
        <v/>
      </c>
      <c r="BP578" t="str">
        <f>IF(Table1[[#This Row],[Instrument No.]]="","",Table1[[#This Row],[Instrument No.]])</f>
        <v/>
      </c>
      <c r="BQ578" t="str">
        <f>IF(Table1[[#This Row],[Instrument No.]]="","",Table1[[#This Row],[Amount-2]])</f>
        <v/>
      </c>
      <c r="BR578" t="str">
        <f>IF(Table1[[#This Row],[Instrument date]]="","",TEXT(Table1[[#This Row],[Instrument date]],"yyyymmdd"))</f>
        <v/>
      </c>
      <c r="BU578" s="48"/>
      <c r="BV578" s="48"/>
    </row>
    <row r="579" spans="1:74">
      <c r="A579" s="16">
        <f t="shared" si="8"/>
        <v>574</v>
      </c>
      <c r="B579" s="17"/>
      <c r="C579" s="57"/>
      <c r="D579" s="61"/>
      <c r="E579" s="61"/>
      <c r="F579" s="57"/>
      <c r="G579" s="18"/>
      <c r="H5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79" s="18"/>
      <c r="J579" s="18"/>
      <c r="K579" s="18"/>
      <c r="L579" s="18"/>
      <c r="M579" s="18"/>
      <c r="N579" s="51"/>
      <c r="O579" s="14">
        <f>IF(Table1[[#This Row],[Date]]="",COUNTA(B580:$B$1005),0)</f>
        <v>0</v>
      </c>
      <c r="P579" s="14">
        <f>IF(COUNTA(Table1[[#This Row],[Payments]:[Receipts]])=0,0,(IF(COUNTA(Table1[[#This Row],[Payments]:[Receipts]])&gt;1,1,0)))</f>
        <v>0</v>
      </c>
      <c r="Q579" s="14">
        <f>IF(Table1[[#This Row],[Date]]="",0,IF(AND(Table1[[#This Row],[Date]]&gt;=$Q$2,Table1[[#This Row],[Date]]&lt;=$Q$3),0,1))</f>
        <v>0</v>
      </c>
      <c r="R579" s="14">
        <f>IF(Table1[[#This Row],[Payments]]="",0,IF(ISNUMBER(Table1[[#This Row],[Payments]]),0,1))</f>
        <v>0</v>
      </c>
      <c r="S579" s="14">
        <f>IF(Table1[[#This Row],[Receipts]]="",0,IF(ISNUMBER(Table1[[#This Row],[Receipts]]),0,1))</f>
        <v>0</v>
      </c>
      <c r="T579" s="14">
        <f>IF(LEN(Table1[[#This Row],[Second Ledger]])&gt;0,IF(TYPE(VLOOKUP(Table1[[#This Row],[Second Ledger]],$CZ:$CZ,1,FALSE))=16,1,0),0)</f>
        <v>0</v>
      </c>
      <c r="U579" s="14">
        <f>IF(Table1[[#This Row],[Date]]="",0,IF(Table1[[#This Row],[Voucher Type]]&gt;0,IF(TYPE(VLOOKUP(Table1[[#This Row],[Voucher Type]],Table1[[#All],[Voucher Type Master]],1,FALSE))=16,1,0),0))</f>
        <v>0</v>
      </c>
      <c r="V5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79" s="14">
        <f>IF(LEN(Table1[[#This Row],[Cost Centre]])&gt;0,IF(TYPE(VLOOKUP(Table1[[#This Row],[Cost Centre]],$DA:$DA,1,FALSE))=16,1,0),0)</f>
        <v>0</v>
      </c>
      <c r="X579" s="14">
        <f>Table1[[#This Row],[Payments]]-Table1[[#This Row],[Receipts]]</f>
        <v>0</v>
      </c>
      <c r="Y579" s="14"/>
      <c r="Z579" s="14"/>
      <c r="AA579" s="14"/>
      <c r="AB579" s="13"/>
      <c r="AC579" s="39"/>
      <c r="AD579" s="39"/>
      <c r="AE579" s="39"/>
      <c r="AF579" s="39"/>
      <c r="AG579" s="42"/>
      <c r="AH5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79" t="str">
        <f>IF(Table1[[#This Row],[Date]]="","",TEXT(Table1[[#This Row],[Date]],"yyyymmdd"))</f>
        <v/>
      </c>
      <c r="AJ579" t="str">
        <f>Table1[[#This Row],[Date2]]</f>
        <v/>
      </c>
      <c r="AK579" t="str">
        <f>IF(Table1[[#This Row],[Date]]="","",Table1[[#This Row],[Voucher Type]])</f>
        <v/>
      </c>
      <c r="AL579" t="str">
        <f>IF(Table1[[#This Row],[Date]]="","",Table1[[#This Row],[Voucher No]])</f>
        <v/>
      </c>
      <c r="AM579" t="str">
        <f>IF(Table1[[#This Row],[Date]]="","",Table1[[#This Row],[Narration]])</f>
        <v/>
      </c>
      <c r="AN579" t="str">
        <f>IF(Table1[[#This Row],[Date]]="","","tallytools-voucherentry-adhjadhh-"&amp;$AH$1&amp;ROW())</f>
        <v/>
      </c>
      <c r="AO579" t="str">
        <f>IF(Table1[[#This Row],[Date]]="","",$AH$1)</f>
        <v/>
      </c>
      <c r="AP579"/>
      <c r="AQ579" t="str">
        <f>IF(Table1[[#This Row],[Date]]="","","No")</f>
        <v/>
      </c>
      <c r="AR579" t="str">
        <f>IF(Table1[[#This Row],[Date]]="","",IF(Table1[[#This Row],[Net Amt]]&lt;0,"No","Yes"))</f>
        <v/>
      </c>
      <c r="AS579" t="str">
        <f>IF(Table1[[#This Row],[Date]]="","",Table1[[#This Row],[Second Ledger]])</f>
        <v/>
      </c>
      <c r="AT579" t="str">
        <f>IF(Table1[[#This Row],[Date]]="","",IF(Table1[[#This Row],[DP-1]]="Yes",-(Table1[[#This Row],[Payments]]+Table1[[#This Row],[Receipts]]),Table1[[#This Row],[Payments]]+Table1[[#This Row],[Receipts]]))</f>
        <v/>
      </c>
      <c r="AU579"/>
      <c r="AV579" t="str">
        <f>IF(Table1[[#This Row],[Bill Ref No]]="","",Table1[[#This Row],[Bill Ref No]])</f>
        <v/>
      </c>
      <c r="AW579" t="str">
        <f>IF(Table1[[#This Row],[Bill ref name]]="","","New Ref")</f>
        <v/>
      </c>
      <c r="AX579" t="str">
        <f>IF(Table1[[#This Row],[Bill ref name]]="","",Table1[[#This Row],[Amount-1]])</f>
        <v/>
      </c>
      <c r="AY579"/>
      <c r="AZ579"/>
      <c r="BA579" t="str">
        <f>IF(Table1[[#This Row],[Cost Centre]]="","","Primary Cost Category")</f>
        <v/>
      </c>
      <c r="BB579" t="str">
        <f>IF(Table1[[#This Row],[Cost Centre]]="","",Table1[[#This Row],[DP-1]])</f>
        <v/>
      </c>
      <c r="BC579"/>
      <c r="BD579" t="str">
        <f>IF(Table1[[#This Row],[Cost Centre]]="","",Table1[[#This Row],[Cost Centre]])</f>
        <v/>
      </c>
      <c r="BE579" t="str">
        <f>IF(Table1[[#This Row],[Cost Centre]]="","",Table1[[#This Row],[Amount-1]])</f>
        <v/>
      </c>
      <c r="BF579"/>
      <c r="BG579"/>
      <c r="BH579"/>
      <c r="BI579"/>
      <c r="BJ579" t="str">
        <f>IF(Table1[[#This Row],[Date]]="","","No")</f>
        <v/>
      </c>
      <c r="BK579" t="str">
        <f>IF(Table1[[#This Row],[Date]]="","",IF(Table1[[#This Row],[Net Amt]]&lt;0,"Yes","No"))</f>
        <v/>
      </c>
      <c r="BL579" t="str">
        <f>IF(Table1[[#This Row],[Date]]="","",$C$3)</f>
        <v/>
      </c>
      <c r="BM579" t="str">
        <f>IF(Table1[[#This Row],[Date]]="","",-Table1[[#This Row],[Amount-1]])</f>
        <v/>
      </c>
      <c r="BO579" t="str">
        <f>IF(Table1[[#This Row],[Transaction Type]]="","",Table1[[#This Row],[Transaction Type]])</f>
        <v/>
      </c>
      <c r="BP579" t="str">
        <f>IF(Table1[[#This Row],[Instrument No.]]="","",Table1[[#This Row],[Instrument No.]])</f>
        <v/>
      </c>
      <c r="BQ579" t="str">
        <f>IF(Table1[[#This Row],[Instrument No.]]="","",Table1[[#This Row],[Amount-2]])</f>
        <v/>
      </c>
      <c r="BR579" t="str">
        <f>IF(Table1[[#This Row],[Instrument date]]="","",TEXT(Table1[[#This Row],[Instrument date]],"yyyymmdd"))</f>
        <v/>
      </c>
      <c r="BU579" s="48"/>
      <c r="BV579" s="48"/>
    </row>
    <row r="580" spans="1:74">
      <c r="A580" s="16">
        <f t="shared" si="8"/>
        <v>575</v>
      </c>
      <c r="B580" s="17"/>
      <c r="C580" s="57"/>
      <c r="D580" s="61"/>
      <c r="E580" s="61"/>
      <c r="F580" s="57"/>
      <c r="G580" s="18"/>
      <c r="H5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0" s="18"/>
      <c r="J580" s="18"/>
      <c r="K580" s="18"/>
      <c r="L580" s="18"/>
      <c r="M580" s="18"/>
      <c r="N580" s="51"/>
      <c r="O580" s="14">
        <f>IF(Table1[[#This Row],[Date]]="",COUNTA(B581:$B$1005),0)</f>
        <v>0</v>
      </c>
      <c r="P580" s="14">
        <f>IF(COUNTA(Table1[[#This Row],[Payments]:[Receipts]])=0,0,(IF(COUNTA(Table1[[#This Row],[Payments]:[Receipts]])&gt;1,1,0)))</f>
        <v>0</v>
      </c>
      <c r="Q580" s="14">
        <f>IF(Table1[[#This Row],[Date]]="",0,IF(AND(Table1[[#This Row],[Date]]&gt;=$Q$2,Table1[[#This Row],[Date]]&lt;=$Q$3),0,1))</f>
        <v>0</v>
      </c>
      <c r="R580" s="14">
        <f>IF(Table1[[#This Row],[Payments]]="",0,IF(ISNUMBER(Table1[[#This Row],[Payments]]),0,1))</f>
        <v>0</v>
      </c>
      <c r="S580" s="14">
        <f>IF(Table1[[#This Row],[Receipts]]="",0,IF(ISNUMBER(Table1[[#This Row],[Receipts]]),0,1))</f>
        <v>0</v>
      </c>
      <c r="T580" s="14">
        <f>IF(LEN(Table1[[#This Row],[Second Ledger]])&gt;0,IF(TYPE(VLOOKUP(Table1[[#This Row],[Second Ledger]],$CZ:$CZ,1,FALSE))=16,1,0),0)</f>
        <v>0</v>
      </c>
      <c r="U580" s="14">
        <f>IF(Table1[[#This Row],[Date]]="",0,IF(Table1[[#This Row],[Voucher Type]]&gt;0,IF(TYPE(VLOOKUP(Table1[[#This Row],[Voucher Type]],Table1[[#All],[Voucher Type Master]],1,FALSE))=16,1,0),0))</f>
        <v>0</v>
      </c>
      <c r="V5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0" s="14">
        <f>IF(LEN(Table1[[#This Row],[Cost Centre]])&gt;0,IF(TYPE(VLOOKUP(Table1[[#This Row],[Cost Centre]],$DA:$DA,1,FALSE))=16,1,0),0)</f>
        <v>0</v>
      </c>
      <c r="X580" s="14">
        <f>Table1[[#This Row],[Payments]]-Table1[[#This Row],[Receipts]]</f>
        <v>0</v>
      </c>
      <c r="Y580" s="14"/>
      <c r="Z580" s="14"/>
      <c r="AA580" s="14"/>
      <c r="AB580" s="13"/>
      <c r="AC580" s="39"/>
      <c r="AD580" s="39"/>
      <c r="AE580" s="39"/>
      <c r="AF580" s="39"/>
      <c r="AG580" s="42"/>
      <c r="AH5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0" t="str">
        <f>IF(Table1[[#This Row],[Date]]="","",TEXT(Table1[[#This Row],[Date]],"yyyymmdd"))</f>
        <v/>
      </c>
      <c r="AJ580" t="str">
        <f>Table1[[#This Row],[Date2]]</f>
        <v/>
      </c>
      <c r="AK580" t="str">
        <f>IF(Table1[[#This Row],[Date]]="","",Table1[[#This Row],[Voucher Type]])</f>
        <v/>
      </c>
      <c r="AL580" t="str">
        <f>IF(Table1[[#This Row],[Date]]="","",Table1[[#This Row],[Voucher No]])</f>
        <v/>
      </c>
      <c r="AM580" t="str">
        <f>IF(Table1[[#This Row],[Date]]="","",Table1[[#This Row],[Narration]])</f>
        <v/>
      </c>
      <c r="AN580" t="str">
        <f>IF(Table1[[#This Row],[Date]]="","","tallytools-voucherentry-adhjadhh-"&amp;$AH$1&amp;ROW())</f>
        <v/>
      </c>
      <c r="AO580" t="str">
        <f>IF(Table1[[#This Row],[Date]]="","",$AH$1)</f>
        <v/>
      </c>
      <c r="AP580"/>
      <c r="AQ580" t="str">
        <f>IF(Table1[[#This Row],[Date]]="","","No")</f>
        <v/>
      </c>
      <c r="AR580" t="str">
        <f>IF(Table1[[#This Row],[Date]]="","",IF(Table1[[#This Row],[Net Amt]]&lt;0,"No","Yes"))</f>
        <v/>
      </c>
      <c r="AS580" t="str">
        <f>IF(Table1[[#This Row],[Date]]="","",Table1[[#This Row],[Second Ledger]])</f>
        <v/>
      </c>
      <c r="AT580" t="str">
        <f>IF(Table1[[#This Row],[Date]]="","",IF(Table1[[#This Row],[DP-1]]="Yes",-(Table1[[#This Row],[Payments]]+Table1[[#This Row],[Receipts]]),Table1[[#This Row],[Payments]]+Table1[[#This Row],[Receipts]]))</f>
        <v/>
      </c>
      <c r="AU580"/>
      <c r="AV580" t="str">
        <f>IF(Table1[[#This Row],[Bill Ref No]]="","",Table1[[#This Row],[Bill Ref No]])</f>
        <v/>
      </c>
      <c r="AW580" t="str">
        <f>IF(Table1[[#This Row],[Bill ref name]]="","","New Ref")</f>
        <v/>
      </c>
      <c r="AX580" t="str">
        <f>IF(Table1[[#This Row],[Bill ref name]]="","",Table1[[#This Row],[Amount-1]])</f>
        <v/>
      </c>
      <c r="AY580"/>
      <c r="AZ580"/>
      <c r="BA580" t="str">
        <f>IF(Table1[[#This Row],[Cost Centre]]="","","Primary Cost Category")</f>
        <v/>
      </c>
      <c r="BB580" t="str">
        <f>IF(Table1[[#This Row],[Cost Centre]]="","",Table1[[#This Row],[DP-1]])</f>
        <v/>
      </c>
      <c r="BC580"/>
      <c r="BD580" t="str">
        <f>IF(Table1[[#This Row],[Cost Centre]]="","",Table1[[#This Row],[Cost Centre]])</f>
        <v/>
      </c>
      <c r="BE580" t="str">
        <f>IF(Table1[[#This Row],[Cost Centre]]="","",Table1[[#This Row],[Amount-1]])</f>
        <v/>
      </c>
      <c r="BF580"/>
      <c r="BG580"/>
      <c r="BH580"/>
      <c r="BI580"/>
      <c r="BJ580" t="str">
        <f>IF(Table1[[#This Row],[Date]]="","","No")</f>
        <v/>
      </c>
      <c r="BK580" t="str">
        <f>IF(Table1[[#This Row],[Date]]="","",IF(Table1[[#This Row],[Net Amt]]&lt;0,"Yes","No"))</f>
        <v/>
      </c>
      <c r="BL580" t="str">
        <f>IF(Table1[[#This Row],[Date]]="","",$C$3)</f>
        <v/>
      </c>
      <c r="BM580" t="str">
        <f>IF(Table1[[#This Row],[Date]]="","",-Table1[[#This Row],[Amount-1]])</f>
        <v/>
      </c>
      <c r="BO580" t="str">
        <f>IF(Table1[[#This Row],[Transaction Type]]="","",Table1[[#This Row],[Transaction Type]])</f>
        <v/>
      </c>
      <c r="BP580" t="str">
        <f>IF(Table1[[#This Row],[Instrument No.]]="","",Table1[[#This Row],[Instrument No.]])</f>
        <v/>
      </c>
      <c r="BQ580" t="str">
        <f>IF(Table1[[#This Row],[Instrument No.]]="","",Table1[[#This Row],[Amount-2]])</f>
        <v/>
      </c>
      <c r="BR580" t="str">
        <f>IF(Table1[[#This Row],[Instrument date]]="","",TEXT(Table1[[#This Row],[Instrument date]],"yyyymmdd"))</f>
        <v/>
      </c>
      <c r="BU580" s="48"/>
      <c r="BV580" s="48"/>
    </row>
    <row r="581" spans="1:74">
      <c r="A581" s="16">
        <f t="shared" si="8"/>
        <v>576</v>
      </c>
      <c r="B581" s="17"/>
      <c r="C581" s="57"/>
      <c r="D581" s="61"/>
      <c r="E581" s="61"/>
      <c r="F581" s="57"/>
      <c r="G581" s="18"/>
      <c r="H5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1" s="18"/>
      <c r="J581" s="18"/>
      <c r="K581" s="18"/>
      <c r="L581" s="18"/>
      <c r="M581" s="18"/>
      <c r="N581" s="51"/>
      <c r="O581" s="14">
        <f>IF(Table1[[#This Row],[Date]]="",COUNTA(B582:$B$1005),0)</f>
        <v>0</v>
      </c>
      <c r="P581" s="14">
        <f>IF(COUNTA(Table1[[#This Row],[Payments]:[Receipts]])=0,0,(IF(COUNTA(Table1[[#This Row],[Payments]:[Receipts]])&gt;1,1,0)))</f>
        <v>0</v>
      </c>
      <c r="Q581" s="14">
        <f>IF(Table1[[#This Row],[Date]]="",0,IF(AND(Table1[[#This Row],[Date]]&gt;=$Q$2,Table1[[#This Row],[Date]]&lt;=$Q$3),0,1))</f>
        <v>0</v>
      </c>
      <c r="R581" s="14">
        <f>IF(Table1[[#This Row],[Payments]]="",0,IF(ISNUMBER(Table1[[#This Row],[Payments]]),0,1))</f>
        <v>0</v>
      </c>
      <c r="S581" s="14">
        <f>IF(Table1[[#This Row],[Receipts]]="",0,IF(ISNUMBER(Table1[[#This Row],[Receipts]]),0,1))</f>
        <v>0</v>
      </c>
      <c r="T581" s="14">
        <f>IF(LEN(Table1[[#This Row],[Second Ledger]])&gt;0,IF(TYPE(VLOOKUP(Table1[[#This Row],[Second Ledger]],$CZ:$CZ,1,FALSE))=16,1,0),0)</f>
        <v>0</v>
      </c>
      <c r="U581" s="14">
        <f>IF(Table1[[#This Row],[Date]]="",0,IF(Table1[[#This Row],[Voucher Type]]&gt;0,IF(TYPE(VLOOKUP(Table1[[#This Row],[Voucher Type]],Table1[[#All],[Voucher Type Master]],1,FALSE))=16,1,0),0))</f>
        <v>0</v>
      </c>
      <c r="V5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1" s="14">
        <f>IF(LEN(Table1[[#This Row],[Cost Centre]])&gt;0,IF(TYPE(VLOOKUP(Table1[[#This Row],[Cost Centre]],$DA:$DA,1,FALSE))=16,1,0),0)</f>
        <v>0</v>
      </c>
      <c r="X581" s="14">
        <f>Table1[[#This Row],[Payments]]-Table1[[#This Row],[Receipts]]</f>
        <v>0</v>
      </c>
      <c r="Y581" s="14"/>
      <c r="Z581" s="14"/>
      <c r="AA581" s="14"/>
      <c r="AB581" s="13"/>
      <c r="AC581" s="39"/>
      <c r="AD581" s="39"/>
      <c r="AE581" s="39"/>
      <c r="AF581" s="39"/>
      <c r="AG581" s="42"/>
      <c r="AH5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1" t="str">
        <f>IF(Table1[[#This Row],[Date]]="","",TEXT(Table1[[#This Row],[Date]],"yyyymmdd"))</f>
        <v/>
      </c>
      <c r="AJ581" t="str">
        <f>Table1[[#This Row],[Date2]]</f>
        <v/>
      </c>
      <c r="AK581" t="str">
        <f>IF(Table1[[#This Row],[Date]]="","",Table1[[#This Row],[Voucher Type]])</f>
        <v/>
      </c>
      <c r="AL581" t="str">
        <f>IF(Table1[[#This Row],[Date]]="","",Table1[[#This Row],[Voucher No]])</f>
        <v/>
      </c>
      <c r="AM581" t="str">
        <f>IF(Table1[[#This Row],[Date]]="","",Table1[[#This Row],[Narration]])</f>
        <v/>
      </c>
      <c r="AN581" t="str">
        <f>IF(Table1[[#This Row],[Date]]="","","tallytools-voucherentry-adhjadhh-"&amp;$AH$1&amp;ROW())</f>
        <v/>
      </c>
      <c r="AO581" t="str">
        <f>IF(Table1[[#This Row],[Date]]="","",$AH$1)</f>
        <v/>
      </c>
      <c r="AP581"/>
      <c r="AQ581" t="str">
        <f>IF(Table1[[#This Row],[Date]]="","","No")</f>
        <v/>
      </c>
      <c r="AR581" t="str">
        <f>IF(Table1[[#This Row],[Date]]="","",IF(Table1[[#This Row],[Net Amt]]&lt;0,"No","Yes"))</f>
        <v/>
      </c>
      <c r="AS581" t="str">
        <f>IF(Table1[[#This Row],[Date]]="","",Table1[[#This Row],[Second Ledger]])</f>
        <v/>
      </c>
      <c r="AT581" t="str">
        <f>IF(Table1[[#This Row],[Date]]="","",IF(Table1[[#This Row],[DP-1]]="Yes",-(Table1[[#This Row],[Payments]]+Table1[[#This Row],[Receipts]]),Table1[[#This Row],[Payments]]+Table1[[#This Row],[Receipts]]))</f>
        <v/>
      </c>
      <c r="AU581"/>
      <c r="AV581" t="str">
        <f>IF(Table1[[#This Row],[Bill Ref No]]="","",Table1[[#This Row],[Bill Ref No]])</f>
        <v/>
      </c>
      <c r="AW581" t="str">
        <f>IF(Table1[[#This Row],[Bill ref name]]="","","New Ref")</f>
        <v/>
      </c>
      <c r="AX581" t="str">
        <f>IF(Table1[[#This Row],[Bill ref name]]="","",Table1[[#This Row],[Amount-1]])</f>
        <v/>
      </c>
      <c r="AY581"/>
      <c r="AZ581"/>
      <c r="BA581" t="str">
        <f>IF(Table1[[#This Row],[Cost Centre]]="","","Primary Cost Category")</f>
        <v/>
      </c>
      <c r="BB581" t="str">
        <f>IF(Table1[[#This Row],[Cost Centre]]="","",Table1[[#This Row],[DP-1]])</f>
        <v/>
      </c>
      <c r="BC581"/>
      <c r="BD581" t="str">
        <f>IF(Table1[[#This Row],[Cost Centre]]="","",Table1[[#This Row],[Cost Centre]])</f>
        <v/>
      </c>
      <c r="BE581" t="str">
        <f>IF(Table1[[#This Row],[Cost Centre]]="","",Table1[[#This Row],[Amount-1]])</f>
        <v/>
      </c>
      <c r="BF581"/>
      <c r="BG581"/>
      <c r="BH581"/>
      <c r="BI581"/>
      <c r="BJ581" t="str">
        <f>IF(Table1[[#This Row],[Date]]="","","No")</f>
        <v/>
      </c>
      <c r="BK581" t="str">
        <f>IF(Table1[[#This Row],[Date]]="","",IF(Table1[[#This Row],[Net Amt]]&lt;0,"Yes","No"))</f>
        <v/>
      </c>
      <c r="BL581" t="str">
        <f>IF(Table1[[#This Row],[Date]]="","",$C$3)</f>
        <v/>
      </c>
      <c r="BM581" t="str">
        <f>IF(Table1[[#This Row],[Date]]="","",-Table1[[#This Row],[Amount-1]])</f>
        <v/>
      </c>
      <c r="BO581" t="str">
        <f>IF(Table1[[#This Row],[Transaction Type]]="","",Table1[[#This Row],[Transaction Type]])</f>
        <v/>
      </c>
      <c r="BP581" t="str">
        <f>IF(Table1[[#This Row],[Instrument No.]]="","",Table1[[#This Row],[Instrument No.]])</f>
        <v/>
      </c>
      <c r="BQ581" t="str">
        <f>IF(Table1[[#This Row],[Instrument No.]]="","",Table1[[#This Row],[Amount-2]])</f>
        <v/>
      </c>
      <c r="BR581" t="str">
        <f>IF(Table1[[#This Row],[Instrument date]]="","",TEXT(Table1[[#This Row],[Instrument date]],"yyyymmdd"))</f>
        <v/>
      </c>
      <c r="BU581" s="48"/>
      <c r="BV581" s="48"/>
    </row>
    <row r="582" spans="1:74">
      <c r="A582" s="16">
        <f t="shared" si="8"/>
        <v>577</v>
      </c>
      <c r="B582" s="17"/>
      <c r="C582" s="57"/>
      <c r="D582" s="61"/>
      <c r="E582" s="61"/>
      <c r="F582" s="57"/>
      <c r="G582" s="18"/>
      <c r="H5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2" s="18"/>
      <c r="J582" s="18"/>
      <c r="K582" s="18"/>
      <c r="L582" s="18"/>
      <c r="M582" s="18"/>
      <c r="N582" s="51"/>
      <c r="O582" s="14">
        <f>IF(Table1[[#This Row],[Date]]="",COUNTA(B583:$B$1005),0)</f>
        <v>0</v>
      </c>
      <c r="P582" s="14">
        <f>IF(COUNTA(Table1[[#This Row],[Payments]:[Receipts]])=0,0,(IF(COUNTA(Table1[[#This Row],[Payments]:[Receipts]])&gt;1,1,0)))</f>
        <v>0</v>
      </c>
      <c r="Q582" s="14">
        <f>IF(Table1[[#This Row],[Date]]="",0,IF(AND(Table1[[#This Row],[Date]]&gt;=$Q$2,Table1[[#This Row],[Date]]&lt;=$Q$3),0,1))</f>
        <v>0</v>
      </c>
      <c r="R582" s="14">
        <f>IF(Table1[[#This Row],[Payments]]="",0,IF(ISNUMBER(Table1[[#This Row],[Payments]]),0,1))</f>
        <v>0</v>
      </c>
      <c r="S582" s="14">
        <f>IF(Table1[[#This Row],[Receipts]]="",0,IF(ISNUMBER(Table1[[#This Row],[Receipts]]),0,1))</f>
        <v>0</v>
      </c>
      <c r="T582" s="14">
        <f>IF(LEN(Table1[[#This Row],[Second Ledger]])&gt;0,IF(TYPE(VLOOKUP(Table1[[#This Row],[Second Ledger]],$CZ:$CZ,1,FALSE))=16,1,0),0)</f>
        <v>0</v>
      </c>
      <c r="U582" s="14">
        <f>IF(Table1[[#This Row],[Date]]="",0,IF(Table1[[#This Row],[Voucher Type]]&gt;0,IF(TYPE(VLOOKUP(Table1[[#This Row],[Voucher Type]],Table1[[#All],[Voucher Type Master]],1,FALSE))=16,1,0),0))</f>
        <v>0</v>
      </c>
      <c r="V5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2" s="14">
        <f>IF(LEN(Table1[[#This Row],[Cost Centre]])&gt;0,IF(TYPE(VLOOKUP(Table1[[#This Row],[Cost Centre]],$DA:$DA,1,FALSE))=16,1,0),0)</f>
        <v>0</v>
      </c>
      <c r="X582" s="14">
        <f>Table1[[#This Row],[Payments]]-Table1[[#This Row],[Receipts]]</f>
        <v>0</v>
      </c>
      <c r="Y582" s="14"/>
      <c r="Z582" s="14"/>
      <c r="AA582" s="14"/>
      <c r="AB582" s="13"/>
      <c r="AC582" s="39"/>
      <c r="AD582" s="39"/>
      <c r="AE582" s="39"/>
      <c r="AF582" s="39"/>
      <c r="AG582" s="42"/>
      <c r="AH5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2" t="str">
        <f>IF(Table1[[#This Row],[Date]]="","",TEXT(Table1[[#This Row],[Date]],"yyyymmdd"))</f>
        <v/>
      </c>
      <c r="AJ582" t="str">
        <f>Table1[[#This Row],[Date2]]</f>
        <v/>
      </c>
      <c r="AK582" t="str">
        <f>IF(Table1[[#This Row],[Date]]="","",Table1[[#This Row],[Voucher Type]])</f>
        <v/>
      </c>
      <c r="AL582" t="str">
        <f>IF(Table1[[#This Row],[Date]]="","",Table1[[#This Row],[Voucher No]])</f>
        <v/>
      </c>
      <c r="AM582" t="str">
        <f>IF(Table1[[#This Row],[Date]]="","",Table1[[#This Row],[Narration]])</f>
        <v/>
      </c>
      <c r="AN582" t="str">
        <f>IF(Table1[[#This Row],[Date]]="","","tallytools-voucherentry-adhjadhh-"&amp;$AH$1&amp;ROW())</f>
        <v/>
      </c>
      <c r="AO582" t="str">
        <f>IF(Table1[[#This Row],[Date]]="","",$AH$1)</f>
        <v/>
      </c>
      <c r="AP582"/>
      <c r="AQ582" t="str">
        <f>IF(Table1[[#This Row],[Date]]="","","No")</f>
        <v/>
      </c>
      <c r="AR582" t="str">
        <f>IF(Table1[[#This Row],[Date]]="","",IF(Table1[[#This Row],[Net Amt]]&lt;0,"No","Yes"))</f>
        <v/>
      </c>
      <c r="AS582" t="str">
        <f>IF(Table1[[#This Row],[Date]]="","",Table1[[#This Row],[Second Ledger]])</f>
        <v/>
      </c>
      <c r="AT582" t="str">
        <f>IF(Table1[[#This Row],[Date]]="","",IF(Table1[[#This Row],[DP-1]]="Yes",-(Table1[[#This Row],[Payments]]+Table1[[#This Row],[Receipts]]),Table1[[#This Row],[Payments]]+Table1[[#This Row],[Receipts]]))</f>
        <v/>
      </c>
      <c r="AU582"/>
      <c r="AV582" t="str">
        <f>IF(Table1[[#This Row],[Bill Ref No]]="","",Table1[[#This Row],[Bill Ref No]])</f>
        <v/>
      </c>
      <c r="AW582" t="str">
        <f>IF(Table1[[#This Row],[Bill ref name]]="","","New Ref")</f>
        <v/>
      </c>
      <c r="AX582" t="str">
        <f>IF(Table1[[#This Row],[Bill ref name]]="","",Table1[[#This Row],[Amount-1]])</f>
        <v/>
      </c>
      <c r="AY582"/>
      <c r="AZ582"/>
      <c r="BA582" t="str">
        <f>IF(Table1[[#This Row],[Cost Centre]]="","","Primary Cost Category")</f>
        <v/>
      </c>
      <c r="BB582" t="str">
        <f>IF(Table1[[#This Row],[Cost Centre]]="","",Table1[[#This Row],[DP-1]])</f>
        <v/>
      </c>
      <c r="BC582"/>
      <c r="BD582" t="str">
        <f>IF(Table1[[#This Row],[Cost Centre]]="","",Table1[[#This Row],[Cost Centre]])</f>
        <v/>
      </c>
      <c r="BE582" t="str">
        <f>IF(Table1[[#This Row],[Cost Centre]]="","",Table1[[#This Row],[Amount-1]])</f>
        <v/>
      </c>
      <c r="BF582"/>
      <c r="BG582"/>
      <c r="BH582"/>
      <c r="BI582"/>
      <c r="BJ582" t="str">
        <f>IF(Table1[[#This Row],[Date]]="","","No")</f>
        <v/>
      </c>
      <c r="BK582" t="str">
        <f>IF(Table1[[#This Row],[Date]]="","",IF(Table1[[#This Row],[Net Amt]]&lt;0,"Yes","No"))</f>
        <v/>
      </c>
      <c r="BL582" t="str">
        <f>IF(Table1[[#This Row],[Date]]="","",$C$3)</f>
        <v/>
      </c>
      <c r="BM582" t="str">
        <f>IF(Table1[[#This Row],[Date]]="","",-Table1[[#This Row],[Amount-1]])</f>
        <v/>
      </c>
      <c r="BO582" t="str">
        <f>IF(Table1[[#This Row],[Transaction Type]]="","",Table1[[#This Row],[Transaction Type]])</f>
        <v/>
      </c>
      <c r="BP582" t="str">
        <f>IF(Table1[[#This Row],[Instrument No.]]="","",Table1[[#This Row],[Instrument No.]])</f>
        <v/>
      </c>
      <c r="BQ582" t="str">
        <f>IF(Table1[[#This Row],[Instrument No.]]="","",Table1[[#This Row],[Amount-2]])</f>
        <v/>
      </c>
      <c r="BR582" t="str">
        <f>IF(Table1[[#This Row],[Instrument date]]="","",TEXT(Table1[[#This Row],[Instrument date]],"yyyymmdd"))</f>
        <v/>
      </c>
      <c r="BU582" s="48"/>
      <c r="BV582" s="48"/>
    </row>
    <row r="583" spans="1:74">
      <c r="A583" s="16">
        <f t="shared" si="8"/>
        <v>578</v>
      </c>
      <c r="B583" s="17"/>
      <c r="C583" s="57"/>
      <c r="D583" s="61"/>
      <c r="E583" s="61"/>
      <c r="F583" s="57"/>
      <c r="G583" s="18"/>
      <c r="H5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3" s="18"/>
      <c r="J583" s="18"/>
      <c r="K583" s="18"/>
      <c r="L583" s="18"/>
      <c r="M583" s="18"/>
      <c r="N583" s="51"/>
      <c r="O583" s="14">
        <f>IF(Table1[[#This Row],[Date]]="",COUNTA(B584:$B$1005),0)</f>
        <v>0</v>
      </c>
      <c r="P583" s="14">
        <f>IF(COUNTA(Table1[[#This Row],[Payments]:[Receipts]])=0,0,(IF(COUNTA(Table1[[#This Row],[Payments]:[Receipts]])&gt;1,1,0)))</f>
        <v>0</v>
      </c>
      <c r="Q583" s="14">
        <f>IF(Table1[[#This Row],[Date]]="",0,IF(AND(Table1[[#This Row],[Date]]&gt;=$Q$2,Table1[[#This Row],[Date]]&lt;=$Q$3),0,1))</f>
        <v>0</v>
      </c>
      <c r="R583" s="14">
        <f>IF(Table1[[#This Row],[Payments]]="",0,IF(ISNUMBER(Table1[[#This Row],[Payments]]),0,1))</f>
        <v>0</v>
      </c>
      <c r="S583" s="14">
        <f>IF(Table1[[#This Row],[Receipts]]="",0,IF(ISNUMBER(Table1[[#This Row],[Receipts]]),0,1))</f>
        <v>0</v>
      </c>
      <c r="T583" s="14">
        <f>IF(LEN(Table1[[#This Row],[Second Ledger]])&gt;0,IF(TYPE(VLOOKUP(Table1[[#This Row],[Second Ledger]],$CZ:$CZ,1,FALSE))=16,1,0),0)</f>
        <v>0</v>
      </c>
      <c r="U583" s="14">
        <f>IF(Table1[[#This Row],[Date]]="",0,IF(Table1[[#This Row],[Voucher Type]]&gt;0,IF(TYPE(VLOOKUP(Table1[[#This Row],[Voucher Type]],Table1[[#All],[Voucher Type Master]],1,FALSE))=16,1,0),0))</f>
        <v>0</v>
      </c>
      <c r="V5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3" s="14">
        <f>IF(LEN(Table1[[#This Row],[Cost Centre]])&gt;0,IF(TYPE(VLOOKUP(Table1[[#This Row],[Cost Centre]],$DA:$DA,1,FALSE))=16,1,0),0)</f>
        <v>0</v>
      </c>
      <c r="X583" s="14">
        <f>Table1[[#This Row],[Payments]]-Table1[[#This Row],[Receipts]]</f>
        <v>0</v>
      </c>
      <c r="Y583" s="14"/>
      <c r="Z583" s="14"/>
      <c r="AA583" s="14"/>
      <c r="AB583" s="13"/>
      <c r="AC583" s="39"/>
      <c r="AD583" s="39"/>
      <c r="AE583" s="39"/>
      <c r="AF583" s="39"/>
      <c r="AG583" s="42"/>
      <c r="AH5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3" t="str">
        <f>IF(Table1[[#This Row],[Date]]="","",TEXT(Table1[[#This Row],[Date]],"yyyymmdd"))</f>
        <v/>
      </c>
      <c r="AJ583" t="str">
        <f>Table1[[#This Row],[Date2]]</f>
        <v/>
      </c>
      <c r="AK583" t="str">
        <f>IF(Table1[[#This Row],[Date]]="","",Table1[[#This Row],[Voucher Type]])</f>
        <v/>
      </c>
      <c r="AL583" t="str">
        <f>IF(Table1[[#This Row],[Date]]="","",Table1[[#This Row],[Voucher No]])</f>
        <v/>
      </c>
      <c r="AM583" t="str">
        <f>IF(Table1[[#This Row],[Date]]="","",Table1[[#This Row],[Narration]])</f>
        <v/>
      </c>
      <c r="AN583" t="str">
        <f>IF(Table1[[#This Row],[Date]]="","","tallytools-voucherentry-adhjadhh-"&amp;$AH$1&amp;ROW())</f>
        <v/>
      </c>
      <c r="AO583" t="str">
        <f>IF(Table1[[#This Row],[Date]]="","",$AH$1)</f>
        <v/>
      </c>
      <c r="AP583"/>
      <c r="AQ583" t="str">
        <f>IF(Table1[[#This Row],[Date]]="","","No")</f>
        <v/>
      </c>
      <c r="AR583" t="str">
        <f>IF(Table1[[#This Row],[Date]]="","",IF(Table1[[#This Row],[Net Amt]]&lt;0,"No","Yes"))</f>
        <v/>
      </c>
      <c r="AS583" t="str">
        <f>IF(Table1[[#This Row],[Date]]="","",Table1[[#This Row],[Second Ledger]])</f>
        <v/>
      </c>
      <c r="AT583" t="str">
        <f>IF(Table1[[#This Row],[Date]]="","",IF(Table1[[#This Row],[DP-1]]="Yes",-(Table1[[#This Row],[Payments]]+Table1[[#This Row],[Receipts]]),Table1[[#This Row],[Payments]]+Table1[[#This Row],[Receipts]]))</f>
        <v/>
      </c>
      <c r="AU583"/>
      <c r="AV583" t="str">
        <f>IF(Table1[[#This Row],[Bill Ref No]]="","",Table1[[#This Row],[Bill Ref No]])</f>
        <v/>
      </c>
      <c r="AW583" t="str">
        <f>IF(Table1[[#This Row],[Bill ref name]]="","","New Ref")</f>
        <v/>
      </c>
      <c r="AX583" t="str">
        <f>IF(Table1[[#This Row],[Bill ref name]]="","",Table1[[#This Row],[Amount-1]])</f>
        <v/>
      </c>
      <c r="AY583"/>
      <c r="AZ583"/>
      <c r="BA583" t="str">
        <f>IF(Table1[[#This Row],[Cost Centre]]="","","Primary Cost Category")</f>
        <v/>
      </c>
      <c r="BB583" t="str">
        <f>IF(Table1[[#This Row],[Cost Centre]]="","",Table1[[#This Row],[DP-1]])</f>
        <v/>
      </c>
      <c r="BC583"/>
      <c r="BD583" t="str">
        <f>IF(Table1[[#This Row],[Cost Centre]]="","",Table1[[#This Row],[Cost Centre]])</f>
        <v/>
      </c>
      <c r="BE583" t="str">
        <f>IF(Table1[[#This Row],[Cost Centre]]="","",Table1[[#This Row],[Amount-1]])</f>
        <v/>
      </c>
      <c r="BF583"/>
      <c r="BG583"/>
      <c r="BH583"/>
      <c r="BI583"/>
      <c r="BJ583" t="str">
        <f>IF(Table1[[#This Row],[Date]]="","","No")</f>
        <v/>
      </c>
      <c r="BK583" t="str">
        <f>IF(Table1[[#This Row],[Date]]="","",IF(Table1[[#This Row],[Net Amt]]&lt;0,"Yes","No"))</f>
        <v/>
      </c>
      <c r="BL583" t="str">
        <f>IF(Table1[[#This Row],[Date]]="","",$C$3)</f>
        <v/>
      </c>
      <c r="BM583" t="str">
        <f>IF(Table1[[#This Row],[Date]]="","",-Table1[[#This Row],[Amount-1]])</f>
        <v/>
      </c>
      <c r="BO583" t="str">
        <f>IF(Table1[[#This Row],[Transaction Type]]="","",Table1[[#This Row],[Transaction Type]])</f>
        <v/>
      </c>
      <c r="BP583" t="str">
        <f>IF(Table1[[#This Row],[Instrument No.]]="","",Table1[[#This Row],[Instrument No.]])</f>
        <v/>
      </c>
      <c r="BQ583" t="str">
        <f>IF(Table1[[#This Row],[Instrument No.]]="","",Table1[[#This Row],[Amount-2]])</f>
        <v/>
      </c>
      <c r="BR583" t="str">
        <f>IF(Table1[[#This Row],[Instrument date]]="","",TEXT(Table1[[#This Row],[Instrument date]],"yyyymmdd"))</f>
        <v/>
      </c>
      <c r="BU583" s="48"/>
      <c r="BV583" s="48"/>
    </row>
    <row r="584" spans="1:74">
      <c r="A584" s="16">
        <f t="shared" ref="A584:A647" si="9">A583+1</f>
        <v>579</v>
      </c>
      <c r="B584" s="17"/>
      <c r="C584" s="57"/>
      <c r="D584" s="61"/>
      <c r="E584" s="61"/>
      <c r="F584" s="57"/>
      <c r="G584" s="18"/>
      <c r="H5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4" s="18"/>
      <c r="J584" s="18"/>
      <c r="K584" s="18"/>
      <c r="L584" s="18"/>
      <c r="M584" s="18"/>
      <c r="N584" s="51"/>
      <c r="O584" s="14">
        <f>IF(Table1[[#This Row],[Date]]="",COUNTA(B585:$B$1005),0)</f>
        <v>0</v>
      </c>
      <c r="P584" s="14">
        <f>IF(COUNTA(Table1[[#This Row],[Payments]:[Receipts]])=0,0,(IF(COUNTA(Table1[[#This Row],[Payments]:[Receipts]])&gt;1,1,0)))</f>
        <v>0</v>
      </c>
      <c r="Q584" s="14">
        <f>IF(Table1[[#This Row],[Date]]="",0,IF(AND(Table1[[#This Row],[Date]]&gt;=$Q$2,Table1[[#This Row],[Date]]&lt;=$Q$3),0,1))</f>
        <v>0</v>
      </c>
      <c r="R584" s="14">
        <f>IF(Table1[[#This Row],[Payments]]="",0,IF(ISNUMBER(Table1[[#This Row],[Payments]]),0,1))</f>
        <v>0</v>
      </c>
      <c r="S584" s="14">
        <f>IF(Table1[[#This Row],[Receipts]]="",0,IF(ISNUMBER(Table1[[#This Row],[Receipts]]),0,1))</f>
        <v>0</v>
      </c>
      <c r="T584" s="14">
        <f>IF(LEN(Table1[[#This Row],[Second Ledger]])&gt;0,IF(TYPE(VLOOKUP(Table1[[#This Row],[Second Ledger]],$CZ:$CZ,1,FALSE))=16,1,0),0)</f>
        <v>0</v>
      </c>
      <c r="U584" s="14">
        <f>IF(Table1[[#This Row],[Date]]="",0,IF(Table1[[#This Row],[Voucher Type]]&gt;0,IF(TYPE(VLOOKUP(Table1[[#This Row],[Voucher Type]],Table1[[#All],[Voucher Type Master]],1,FALSE))=16,1,0),0))</f>
        <v>0</v>
      </c>
      <c r="V5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4" s="14">
        <f>IF(LEN(Table1[[#This Row],[Cost Centre]])&gt;0,IF(TYPE(VLOOKUP(Table1[[#This Row],[Cost Centre]],$DA:$DA,1,FALSE))=16,1,0),0)</f>
        <v>0</v>
      </c>
      <c r="X584" s="14">
        <f>Table1[[#This Row],[Payments]]-Table1[[#This Row],[Receipts]]</f>
        <v>0</v>
      </c>
      <c r="Y584" s="14"/>
      <c r="Z584" s="14"/>
      <c r="AA584" s="14"/>
      <c r="AB584" s="13"/>
      <c r="AC584" s="39"/>
      <c r="AD584" s="39"/>
      <c r="AE584" s="39"/>
      <c r="AF584" s="39"/>
      <c r="AG584" s="42"/>
      <c r="AH5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4" t="str">
        <f>IF(Table1[[#This Row],[Date]]="","",TEXT(Table1[[#This Row],[Date]],"yyyymmdd"))</f>
        <v/>
      </c>
      <c r="AJ584" t="str">
        <f>Table1[[#This Row],[Date2]]</f>
        <v/>
      </c>
      <c r="AK584" t="str">
        <f>IF(Table1[[#This Row],[Date]]="","",Table1[[#This Row],[Voucher Type]])</f>
        <v/>
      </c>
      <c r="AL584" t="str">
        <f>IF(Table1[[#This Row],[Date]]="","",Table1[[#This Row],[Voucher No]])</f>
        <v/>
      </c>
      <c r="AM584" t="str">
        <f>IF(Table1[[#This Row],[Date]]="","",Table1[[#This Row],[Narration]])</f>
        <v/>
      </c>
      <c r="AN584" t="str">
        <f>IF(Table1[[#This Row],[Date]]="","","tallytools-voucherentry-adhjadhh-"&amp;$AH$1&amp;ROW())</f>
        <v/>
      </c>
      <c r="AO584" t="str">
        <f>IF(Table1[[#This Row],[Date]]="","",$AH$1)</f>
        <v/>
      </c>
      <c r="AP584"/>
      <c r="AQ584" t="str">
        <f>IF(Table1[[#This Row],[Date]]="","","No")</f>
        <v/>
      </c>
      <c r="AR584" t="str">
        <f>IF(Table1[[#This Row],[Date]]="","",IF(Table1[[#This Row],[Net Amt]]&lt;0,"No","Yes"))</f>
        <v/>
      </c>
      <c r="AS584" t="str">
        <f>IF(Table1[[#This Row],[Date]]="","",Table1[[#This Row],[Second Ledger]])</f>
        <v/>
      </c>
      <c r="AT584" t="str">
        <f>IF(Table1[[#This Row],[Date]]="","",IF(Table1[[#This Row],[DP-1]]="Yes",-(Table1[[#This Row],[Payments]]+Table1[[#This Row],[Receipts]]),Table1[[#This Row],[Payments]]+Table1[[#This Row],[Receipts]]))</f>
        <v/>
      </c>
      <c r="AU584"/>
      <c r="AV584" t="str">
        <f>IF(Table1[[#This Row],[Bill Ref No]]="","",Table1[[#This Row],[Bill Ref No]])</f>
        <v/>
      </c>
      <c r="AW584" t="str">
        <f>IF(Table1[[#This Row],[Bill ref name]]="","","New Ref")</f>
        <v/>
      </c>
      <c r="AX584" t="str">
        <f>IF(Table1[[#This Row],[Bill ref name]]="","",Table1[[#This Row],[Amount-1]])</f>
        <v/>
      </c>
      <c r="AY584"/>
      <c r="AZ584"/>
      <c r="BA584" t="str">
        <f>IF(Table1[[#This Row],[Cost Centre]]="","","Primary Cost Category")</f>
        <v/>
      </c>
      <c r="BB584" t="str">
        <f>IF(Table1[[#This Row],[Cost Centre]]="","",Table1[[#This Row],[DP-1]])</f>
        <v/>
      </c>
      <c r="BC584"/>
      <c r="BD584" t="str">
        <f>IF(Table1[[#This Row],[Cost Centre]]="","",Table1[[#This Row],[Cost Centre]])</f>
        <v/>
      </c>
      <c r="BE584" t="str">
        <f>IF(Table1[[#This Row],[Cost Centre]]="","",Table1[[#This Row],[Amount-1]])</f>
        <v/>
      </c>
      <c r="BF584"/>
      <c r="BG584"/>
      <c r="BH584"/>
      <c r="BI584"/>
      <c r="BJ584" t="str">
        <f>IF(Table1[[#This Row],[Date]]="","","No")</f>
        <v/>
      </c>
      <c r="BK584" t="str">
        <f>IF(Table1[[#This Row],[Date]]="","",IF(Table1[[#This Row],[Net Amt]]&lt;0,"Yes","No"))</f>
        <v/>
      </c>
      <c r="BL584" t="str">
        <f>IF(Table1[[#This Row],[Date]]="","",$C$3)</f>
        <v/>
      </c>
      <c r="BM584" t="str">
        <f>IF(Table1[[#This Row],[Date]]="","",-Table1[[#This Row],[Amount-1]])</f>
        <v/>
      </c>
      <c r="BO584" t="str">
        <f>IF(Table1[[#This Row],[Transaction Type]]="","",Table1[[#This Row],[Transaction Type]])</f>
        <v/>
      </c>
      <c r="BP584" t="str">
        <f>IF(Table1[[#This Row],[Instrument No.]]="","",Table1[[#This Row],[Instrument No.]])</f>
        <v/>
      </c>
      <c r="BQ584" t="str">
        <f>IF(Table1[[#This Row],[Instrument No.]]="","",Table1[[#This Row],[Amount-2]])</f>
        <v/>
      </c>
      <c r="BR584" t="str">
        <f>IF(Table1[[#This Row],[Instrument date]]="","",TEXT(Table1[[#This Row],[Instrument date]],"yyyymmdd"))</f>
        <v/>
      </c>
      <c r="BU584" s="48"/>
      <c r="BV584" s="48"/>
    </row>
    <row r="585" spans="1:74">
      <c r="A585" s="16">
        <f t="shared" si="9"/>
        <v>580</v>
      </c>
      <c r="B585" s="17"/>
      <c r="C585" s="57"/>
      <c r="D585" s="61"/>
      <c r="E585" s="61"/>
      <c r="F585" s="57"/>
      <c r="G585" s="18"/>
      <c r="H5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5" s="18"/>
      <c r="J585" s="18"/>
      <c r="K585" s="18"/>
      <c r="L585" s="18"/>
      <c r="M585" s="18"/>
      <c r="N585" s="51"/>
      <c r="O585" s="14">
        <f>IF(Table1[[#This Row],[Date]]="",COUNTA(B586:$B$1005),0)</f>
        <v>0</v>
      </c>
      <c r="P585" s="14">
        <f>IF(COUNTA(Table1[[#This Row],[Payments]:[Receipts]])=0,0,(IF(COUNTA(Table1[[#This Row],[Payments]:[Receipts]])&gt;1,1,0)))</f>
        <v>0</v>
      </c>
      <c r="Q585" s="14">
        <f>IF(Table1[[#This Row],[Date]]="",0,IF(AND(Table1[[#This Row],[Date]]&gt;=$Q$2,Table1[[#This Row],[Date]]&lt;=$Q$3),0,1))</f>
        <v>0</v>
      </c>
      <c r="R585" s="14">
        <f>IF(Table1[[#This Row],[Payments]]="",0,IF(ISNUMBER(Table1[[#This Row],[Payments]]),0,1))</f>
        <v>0</v>
      </c>
      <c r="S585" s="14">
        <f>IF(Table1[[#This Row],[Receipts]]="",0,IF(ISNUMBER(Table1[[#This Row],[Receipts]]),0,1))</f>
        <v>0</v>
      </c>
      <c r="T585" s="14">
        <f>IF(LEN(Table1[[#This Row],[Second Ledger]])&gt;0,IF(TYPE(VLOOKUP(Table1[[#This Row],[Second Ledger]],$CZ:$CZ,1,FALSE))=16,1,0),0)</f>
        <v>0</v>
      </c>
      <c r="U585" s="14">
        <f>IF(Table1[[#This Row],[Date]]="",0,IF(Table1[[#This Row],[Voucher Type]]&gt;0,IF(TYPE(VLOOKUP(Table1[[#This Row],[Voucher Type]],Table1[[#All],[Voucher Type Master]],1,FALSE))=16,1,0),0))</f>
        <v>0</v>
      </c>
      <c r="V5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5" s="14">
        <f>IF(LEN(Table1[[#This Row],[Cost Centre]])&gt;0,IF(TYPE(VLOOKUP(Table1[[#This Row],[Cost Centre]],$DA:$DA,1,FALSE))=16,1,0),0)</f>
        <v>0</v>
      </c>
      <c r="X585" s="14">
        <f>Table1[[#This Row],[Payments]]-Table1[[#This Row],[Receipts]]</f>
        <v>0</v>
      </c>
      <c r="Y585" s="14"/>
      <c r="Z585" s="14"/>
      <c r="AA585" s="14"/>
      <c r="AB585" s="13"/>
      <c r="AC585" s="39"/>
      <c r="AD585" s="39"/>
      <c r="AE585" s="39"/>
      <c r="AF585" s="39"/>
      <c r="AG585" s="42"/>
      <c r="AH5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5" t="str">
        <f>IF(Table1[[#This Row],[Date]]="","",TEXT(Table1[[#This Row],[Date]],"yyyymmdd"))</f>
        <v/>
      </c>
      <c r="AJ585" t="str">
        <f>Table1[[#This Row],[Date2]]</f>
        <v/>
      </c>
      <c r="AK585" t="str">
        <f>IF(Table1[[#This Row],[Date]]="","",Table1[[#This Row],[Voucher Type]])</f>
        <v/>
      </c>
      <c r="AL585" t="str">
        <f>IF(Table1[[#This Row],[Date]]="","",Table1[[#This Row],[Voucher No]])</f>
        <v/>
      </c>
      <c r="AM585" t="str">
        <f>IF(Table1[[#This Row],[Date]]="","",Table1[[#This Row],[Narration]])</f>
        <v/>
      </c>
      <c r="AN585" t="str">
        <f>IF(Table1[[#This Row],[Date]]="","","tallytools-voucherentry-adhjadhh-"&amp;$AH$1&amp;ROW())</f>
        <v/>
      </c>
      <c r="AO585" t="str">
        <f>IF(Table1[[#This Row],[Date]]="","",$AH$1)</f>
        <v/>
      </c>
      <c r="AP585"/>
      <c r="AQ585" t="str">
        <f>IF(Table1[[#This Row],[Date]]="","","No")</f>
        <v/>
      </c>
      <c r="AR585" t="str">
        <f>IF(Table1[[#This Row],[Date]]="","",IF(Table1[[#This Row],[Net Amt]]&lt;0,"No","Yes"))</f>
        <v/>
      </c>
      <c r="AS585" t="str">
        <f>IF(Table1[[#This Row],[Date]]="","",Table1[[#This Row],[Second Ledger]])</f>
        <v/>
      </c>
      <c r="AT585" t="str">
        <f>IF(Table1[[#This Row],[Date]]="","",IF(Table1[[#This Row],[DP-1]]="Yes",-(Table1[[#This Row],[Payments]]+Table1[[#This Row],[Receipts]]),Table1[[#This Row],[Payments]]+Table1[[#This Row],[Receipts]]))</f>
        <v/>
      </c>
      <c r="AU585"/>
      <c r="AV585" t="str">
        <f>IF(Table1[[#This Row],[Bill Ref No]]="","",Table1[[#This Row],[Bill Ref No]])</f>
        <v/>
      </c>
      <c r="AW585" t="str">
        <f>IF(Table1[[#This Row],[Bill ref name]]="","","New Ref")</f>
        <v/>
      </c>
      <c r="AX585" t="str">
        <f>IF(Table1[[#This Row],[Bill ref name]]="","",Table1[[#This Row],[Amount-1]])</f>
        <v/>
      </c>
      <c r="AY585"/>
      <c r="AZ585"/>
      <c r="BA585" t="str">
        <f>IF(Table1[[#This Row],[Cost Centre]]="","","Primary Cost Category")</f>
        <v/>
      </c>
      <c r="BB585" t="str">
        <f>IF(Table1[[#This Row],[Cost Centre]]="","",Table1[[#This Row],[DP-1]])</f>
        <v/>
      </c>
      <c r="BC585"/>
      <c r="BD585" t="str">
        <f>IF(Table1[[#This Row],[Cost Centre]]="","",Table1[[#This Row],[Cost Centre]])</f>
        <v/>
      </c>
      <c r="BE585" t="str">
        <f>IF(Table1[[#This Row],[Cost Centre]]="","",Table1[[#This Row],[Amount-1]])</f>
        <v/>
      </c>
      <c r="BF585"/>
      <c r="BG585"/>
      <c r="BH585"/>
      <c r="BI585"/>
      <c r="BJ585" t="str">
        <f>IF(Table1[[#This Row],[Date]]="","","No")</f>
        <v/>
      </c>
      <c r="BK585" t="str">
        <f>IF(Table1[[#This Row],[Date]]="","",IF(Table1[[#This Row],[Net Amt]]&lt;0,"Yes","No"))</f>
        <v/>
      </c>
      <c r="BL585" t="str">
        <f>IF(Table1[[#This Row],[Date]]="","",$C$3)</f>
        <v/>
      </c>
      <c r="BM585" t="str">
        <f>IF(Table1[[#This Row],[Date]]="","",-Table1[[#This Row],[Amount-1]])</f>
        <v/>
      </c>
      <c r="BO585" t="str">
        <f>IF(Table1[[#This Row],[Transaction Type]]="","",Table1[[#This Row],[Transaction Type]])</f>
        <v/>
      </c>
      <c r="BP585" t="str">
        <f>IF(Table1[[#This Row],[Instrument No.]]="","",Table1[[#This Row],[Instrument No.]])</f>
        <v/>
      </c>
      <c r="BQ585" t="str">
        <f>IF(Table1[[#This Row],[Instrument No.]]="","",Table1[[#This Row],[Amount-2]])</f>
        <v/>
      </c>
      <c r="BR585" t="str">
        <f>IF(Table1[[#This Row],[Instrument date]]="","",TEXT(Table1[[#This Row],[Instrument date]],"yyyymmdd"))</f>
        <v/>
      </c>
      <c r="BU585" s="48"/>
      <c r="BV585" s="48"/>
    </row>
    <row r="586" spans="1:74">
      <c r="A586" s="16">
        <f t="shared" si="9"/>
        <v>581</v>
      </c>
      <c r="B586" s="17"/>
      <c r="C586" s="57"/>
      <c r="D586" s="61"/>
      <c r="E586" s="61"/>
      <c r="F586" s="57"/>
      <c r="G586" s="18"/>
      <c r="H5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6" s="18"/>
      <c r="J586" s="18"/>
      <c r="K586" s="18"/>
      <c r="L586" s="18"/>
      <c r="M586" s="18"/>
      <c r="N586" s="51"/>
      <c r="O586" s="14">
        <f>IF(Table1[[#This Row],[Date]]="",COUNTA(B587:$B$1005),0)</f>
        <v>0</v>
      </c>
      <c r="P586" s="14">
        <f>IF(COUNTA(Table1[[#This Row],[Payments]:[Receipts]])=0,0,(IF(COUNTA(Table1[[#This Row],[Payments]:[Receipts]])&gt;1,1,0)))</f>
        <v>0</v>
      </c>
      <c r="Q586" s="14">
        <f>IF(Table1[[#This Row],[Date]]="",0,IF(AND(Table1[[#This Row],[Date]]&gt;=$Q$2,Table1[[#This Row],[Date]]&lt;=$Q$3),0,1))</f>
        <v>0</v>
      </c>
      <c r="R586" s="14">
        <f>IF(Table1[[#This Row],[Payments]]="",0,IF(ISNUMBER(Table1[[#This Row],[Payments]]),0,1))</f>
        <v>0</v>
      </c>
      <c r="S586" s="14">
        <f>IF(Table1[[#This Row],[Receipts]]="",0,IF(ISNUMBER(Table1[[#This Row],[Receipts]]),0,1))</f>
        <v>0</v>
      </c>
      <c r="T586" s="14">
        <f>IF(LEN(Table1[[#This Row],[Second Ledger]])&gt;0,IF(TYPE(VLOOKUP(Table1[[#This Row],[Second Ledger]],$CZ:$CZ,1,FALSE))=16,1,0),0)</f>
        <v>0</v>
      </c>
      <c r="U586" s="14">
        <f>IF(Table1[[#This Row],[Date]]="",0,IF(Table1[[#This Row],[Voucher Type]]&gt;0,IF(TYPE(VLOOKUP(Table1[[#This Row],[Voucher Type]],Table1[[#All],[Voucher Type Master]],1,FALSE))=16,1,0),0))</f>
        <v>0</v>
      </c>
      <c r="V5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6" s="14">
        <f>IF(LEN(Table1[[#This Row],[Cost Centre]])&gt;0,IF(TYPE(VLOOKUP(Table1[[#This Row],[Cost Centre]],$DA:$DA,1,FALSE))=16,1,0),0)</f>
        <v>0</v>
      </c>
      <c r="X586" s="14">
        <f>Table1[[#This Row],[Payments]]-Table1[[#This Row],[Receipts]]</f>
        <v>0</v>
      </c>
      <c r="Y586" s="14"/>
      <c r="Z586" s="14"/>
      <c r="AA586" s="14"/>
      <c r="AB586" s="13"/>
      <c r="AC586" s="39"/>
      <c r="AD586" s="39"/>
      <c r="AE586" s="39"/>
      <c r="AF586" s="39"/>
      <c r="AG586" s="42"/>
      <c r="AH5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6" t="str">
        <f>IF(Table1[[#This Row],[Date]]="","",TEXT(Table1[[#This Row],[Date]],"yyyymmdd"))</f>
        <v/>
      </c>
      <c r="AJ586" t="str">
        <f>Table1[[#This Row],[Date2]]</f>
        <v/>
      </c>
      <c r="AK586" t="str">
        <f>IF(Table1[[#This Row],[Date]]="","",Table1[[#This Row],[Voucher Type]])</f>
        <v/>
      </c>
      <c r="AL586" t="str">
        <f>IF(Table1[[#This Row],[Date]]="","",Table1[[#This Row],[Voucher No]])</f>
        <v/>
      </c>
      <c r="AM586" t="str">
        <f>IF(Table1[[#This Row],[Date]]="","",Table1[[#This Row],[Narration]])</f>
        <v/>
      </c>
      <c r="AN586" t="str">
        <f>IF(Table1[[#This Row],[Date]]="","","tallytools-voucherentry-adhjadhh-"&amp;$AH$1&amp;ROW())</f>
        <v/>
      </c>
      <c r="AO586" t="str">
        <f>IF(Table1[[#This Row],[Date]]="","",$AH$1)</f>
        <v/>
      </c>
      <c r="AP586"/>
      <c r="AQ586" t="str">
        <f>IF(Table1[[#This Row],[Date]]="","","No")</f>
        <v/>
      </c>
      <c r="AR586" t="str">
        <f>IF(Table1[[#This Row],[Date]]="","",IF(Table1[[#This Row],[Net Amt]]&lt;0,"No","Yes"))</f>
        <v/>
      </c>
      <c r="AS586" t="str">
        <f>IF(Table1[[#This Row],[Date]]="","",Table1[[#This Row],[Second Ledger]])</f>
        <v/>
      </c>
      <c r="AT586" t="str">
        <f>IF(Table1[[#This Row],[Date]]="","",IF(Table1[[#This Row],[DP-1]]="Yes",-(Table1[[#This Row],[Payments]]+Table1[[#This Row],[Receipts]]),Table1[[#This Row],[Payments]]+Table1[[#This Row],[Receipts]]))</f>
        <v/>
      </c>
      <c r="AU586"/>
      <c r="AV586" t="str">
        <f>IF(Table1[[#This Row],[Bill Ref No]]="","",Table1[[#This Row],[Bill Ref No]])</f>
        <v/>
      </c>
      <c r="AW586" t="str">
        <f>IF(Table1[[#This Row],[Bill ref name]]="","","New Ref")</f>
        <v/>
      </c>
      <c r="AX586" t="str">
        <f>IF(Table1[[#This Row],[Bill ref name]]="","",Table1[[#This Row],[Amount-1]])</f>
        <v/>
      </c>
      <c r="AY586"/>
      <c r="AZ586"/>
      <c r="BA586" t="str">
        <f>IF(Table1[[#This Row],[Cost Centre]]="","","Primary Cost Category")</f>
        <v/>
      </c>
      <c r="BB586" t="str">
        <f>IF(Table1[[#This Row],[Cost Centre]]="","",Table1[[#This Row],[DP-1]])</f>
        <v/>
      </c>
      <c r="BC586"/>
      <c r="BD586" t="str">
        <f>IF(Table1[[#This Row],[Cost Centre]]="","",Table1[[#This Row],[Cost Centre]])</f>
        <v/>
      </c>
      <c r="BE586" t="str">
        <f>IF(Table1[[#This Row],[Cost Centre]]="","",Table1[[#This Row],[Amount-1]])</f>
        <v/>
      </c>
      <c r="BF586"/>
      <c r="BG586"/>
      <c r="BH586"/>
      <c r="BI586"/>
      <c r="BJ586" t="str">
        <f>IF(Table1[[#This Row],[Date]]="","","No")</f>
        <v/>
      </c>
      <c r="BK586" t="str">
        <f>IF(Table1[[#This Row],[Date]]="","",IF(Table1[[#This Row],[Net Amt]]&lt;0,"Yes","No"))</f>
        <v/>
      </c>
      <c r="BL586" t="str">
        <f>IF(Table1[[#This Row],[Date]]="","",$C$3)</f>
        <v/>
      </c>
      <c r="BM586" t="str">
        <f>IF(Table1[[#This Row],[Date]]="","",-Table1[[#This Row],[Amount-1]])</f>
        <v/>
      </c>
      <c r="BO586" t="str">
        <f>IF(Table1[[#This Row],[Transaction Type]]="","",Table1[[#This Row],[Transaction Type]])</f>
        <v/>
      </c>
      <c r="BP586" t="str">
        <f>IF(Table1[[#This Row],[Instrument No.]]="","",Table1[[#This Row],[Instrument No.]])</f>
        <v/>
      </c>
      <c r="BQ586" t="str">
        <f>IF(Table1[[#This Row],[Instrument No.]]="","",Table1[[#This Row],[Amount-2]])</f>
        <v/>
      </c>
      <c r="BR586" t="str">
        <f>IF(Table1[[#This Row],[Instrument date]]="","",TEXT(Table1[[#This Row],[Instrument date]],"yyyymmdd"))</f>
        <v/>
      </c>
      <c r="BU586" s="48"/>
      <c r="BV586" s="48"/>
    </row>
    <row r="587" spans="1:74">
      <c r="A587" s="16">
        <f t="shared" si="9"/>
        <v>582</v>
      </c>
      <c r="B587" s="17"/>
      <c r="C587" s="57"/>
      <c r="D587" s="61"/>
      <c r="E587" s="61"/>
      <c r="F587" s="57"/>
      <c r="G587" s="18"/>
      <c r="H5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7" s="18"/>
      <c r="J587" s="18"/>
      <c r="K587" s="18"/>
      <c r="L587" s="18"/>
      <c r="M587" s="18"/>
      <c r="N587" s="51"/>
      <c r="O587" s="14">
        <f>IF(Table1[[#This Row],[Date]]="",COUNTA(B588:$B$1005),0)</f>
        <v>0</v>
      </c>
      <c r="P587" s="14">
        <f>IF(COUNTA(Table1[[#This Row],[Payments]:[Receipts]])=0,0,(IF(COUNTA(Table1[[#This Row],[Payments]:[Receipts]])&gt;1,1,0)))</f>
        <v>0</v>
      </c>
      <c r="Q587" s="14">
        <f>IF(Table1[[#This Row],[Date]]="",0,IF(AND(Table1[[#This Row],[Date]]&gt;=$Q$2,Table1[[#This Row],[Date]]&lt;=$Q$3),0,1))</f>
        <v>0</v>
      </c>
      <c r="R587" s="14">
        <f>IF(Table1[[#This Row],[Payments]]="",0,IF(ISNUMBER(Table1[[#This Row],[Payments]]),0,1))</f>
        <v>0</v>
      </c>
      <c r="S587" s="14">
        <f>IF(Table1[[#This Row],[Receipts]]="",0,IF(ISNUMBER(Table1[[#This Row],[Receipts]]),0,1))</f>
        <v>0</v>
      </c>
      <c r="T587" s="14">
        <f>IF(LEN(Table1[[#This Row],[Second Ledger]])&gt;0,IF(TYPE(VLOOKUP(Table1[[#This Row],[Second Ledger]],$CZ:$CZ,1,FALSE))=16,1,0),0)</f>
        <v>0</v>
      </c>
      <c r="U587" s="14">
        <f>IF(Table1[[#This Row],[Date]]="",0,IF(Table1[[#This Row],[Voucher Type]]&gt;0,IF(TYPE(VLOOKUP(Table1[[#This Row],[Voucher Type]],Table1[[#All],[Voucher Type Master]],1,FALSE))=16,1,0),0))</f>
        <v>0</v>
      </c>
      <c r="V5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7" s="14">
        <f>IF(LEN(Table1[[#This Row],[Cost Centre]])&gt;0,IF(TYPE(VLOOKUP(Table1[[#This Row],[Cost Centre]],$DA:$DA,1,FALSE))=16,1,0),0)</f>
        <v>0</v>
      </c>
      <c r="X587" s="14">
        <f>Table1[[#This Row],[Payments]]-Table1[[#This Row],[Receipts]]</f>
        <v>0</v>
      </c>
      <c r="Y587" s="14"/>
      <c r="Z587" s="14"/>
      <c r="AA587" s="14"/>
      <c r="AB587" s="13"/>
      <c r="AC587" s="39"/>
      <c r="AD587" s="39"/>
      <c r="AE587" s="39"/>
      <c r="AF587" s="39"/>
      <c r="AG587" s="42"/>
      <c r="AH5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7" t="str">
        <f>IF(Table1[[#This Row],[Date]]="","",TEXT(Table1[[#This Row],[Date]],"yyyymmdd"))</f>
        <v/>
      </c>
      <c r="AJ587" t="str">
        <f>Table1[[#This Row],[Date2]]</f>
        <v/>
      </c>
      <c r="AK587" t="str">
        <f>IF(Table1[[#This Row],[Date]]="","",Table1[[#This Row],[Voucher Type]])</f>
        <v/>
      </c>
      <c r="AL587" t="str">
        <f>IF(Table1[[#This Row],[Date]]="","",Table1[[#This Row],[Voucher No]])</f>
        <v/>
      </c>
      <c r="AM587" t="str">
        <f>IF(Table1[[#This Row],[Date]]="","",Table1[[#This Row],[Narration]])</f>
        <v/>
      </c>
      <c r="AN587" t="str">
        <f>IF(Table1[[#This Row],[Date]]="","","tallytools-voucherentry-adhjadhh-"&amp;$AH$1&amp;ROW())</f>
        <v/>
      </c>
      <c r="AO587" t="str">
        <f>IF(Table1[[#This Row],[Date]]="","",$AH$1)</f>
        <v/>
      </c>
      <c r="AP587"/>
      <c r="AQ587" t="str">
        <f>IF(Table1[[#This Row],[Date]]="","","No")</f>
        <v/>
      </c>
      <c r="AR587" t="str">
        <f>IF(Table1[[#This Row],[Date]]="","",IF(Table1[[#This Row],[Net Amt]]&lt;0,"No","Yes"))</f>
        <v/>
      </c>
      <c r="AS587" t="str">
        <f>IF(Table1[[#This Row],[Date]]="","",Table1[[#This Row],[Second Ledger]])</f>
        <v/>
      </c>
      <c r="AT587" t="str">
        <f>IF(Table1[[#This Row],[Date]]="","",IF(Table1[[#This Row],[DP-1]]="Yes",-(Table1[[#This Row],[Payments]]+Table1[[#This Row],[Receipts]]),Table1[[#This Row],[Payments]]+Table1[[#This Row],[Receipts]]))</f>
        <v/>
      </c>
      <c r="AU587"/>
      <c r="AV587" t="str">
        <f>IF(Table1[[#This Row],[Bill Ref No]]="","",Table1[[#This Row],[Bill Ref No]])</f>
        <v/>
      </c>
      <c r="AW587" t="str">
        <f>IF(Table1[[#This Row],[Bill ref name]]="","","New Ref")</f>
        <v/>
      </c>
      <c r="AX587" t="str">
        <f>IF(Table1[[#This Row],[Bill ref name]]="","",Table1[[#This Row],[Amount-1]])</f>
        <v/>
      </c>
      <c r="AY587"/>
      <c r="AZ587"/>
      <c r="BA587" t="str">
        <f>IF(Table1[[#This Row],[Cost Centre]]="","","Primary Cost Category")</f>
        <v/>
      </c>
      <c r="BB587" t="str">
        <f>IF(Table1[[#This Row],[Cost Centre]]="","",Table1[[#This Row],[DP-1]])</f>
        <v/>
      </c>
      <c r="BC587"/>
      <c r="BD587" t="str">
        <f>IF(Table1[[#This Row],[Cost Centre]]="","",Table1[[#This Row],[Cost Centre]])</f>
        <v/>
      </c>
      <c r="BE587" t="str">
        <f>IF(Table1[[#This Row],[Cost Centre]]="","",Table1[[#This Row],[Amount-1]])</f>
        <v/>
      </c>
      <c r="BF587"/>
      <c r="BG587"/>
      <c r="BH587"/>
      <c r="BI587"/>
      <c r="BJ587" t="str">
        <f>IF(Table1[[#This Row],[Date]]="","","No")</f>
        <v/>
      </c>
      <c r="BK587" t="str">
        <f>IF(Table1[[#This Row],[Date]]="","",IF(Table1[[#This Row],[Net Amt]]&lt;0,"Yes","No"))</f>
        <v/>
      </c>
      <c r="BL587" t="str">
        <f>IF(Table1[[#This Row],[Date]]="","",$C$3)</f>
        <v/>
      </c>
      <c r="BM587" t="str">
        <f>IF(Table1[[#This Row],[Date]]="","",-Table1[[#This Row],[Amount-1]])</f>
        <v/>
      </c>
      <c r="BO587" t="str">
        <f>IF(Table1[[#This Row],[Transaction Type]]="","",Table1[[#This Row],[Transaction Type]])</f>
        <v/>
      </c>
      <c r="BP587" t="str">
        <f>IF(Table1[[#This Row],[Instrument No.]]="","",Table1[[#This Row],[Instrument No.]])</f>
        <v/>
      </c>
      <c r="BQ587" t="str">
        <f>IF(Table1[[#This Row],[Instrument No.]]="","",Table1[[#This Row],[Amount-2]])</f>
        <v/>
      </c>
      <c r="BR587" t="str">
        <f>IF(Table1[[#This Row],[Instrument date]]="","",TEXT(Table1[[#This Row],[Instrument date]],"yyyymmdd"))</f>
        <v/>
      </c>
      <c r="BU587" s="48"/>
      <c r="BV587" s="48"/>
    </row>
    <row r="588" spans="1:74">
      <c r="A588" s="16">
        <f t="shared" si="9"/>
        <v>583</v>
      </c>
      <c r="B588" s="17"/>
      <c r="C588" s="57"/>
      <c r="D588" s="61"/>
      <c r="E588" s="61"/>
      <c r="F588" s="57"/>
      <c r="G588" s="18"/>
      <c r="H5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8" s="18"/>
      <c r="J588" s="18"/>
      <c r="K588" s="18"/>
      <c r="L588" s="18"/>
      <c r="M588" s="18"/>
      <c r="N588" s="51"/>
      <c r="O588" s="14">
        <f>IF(Table1[[#This Row],[Date]]="",COUNTA(B589:$B$1005),0)</f>
        <v>0</v>
      </c>
      <c r="P588" s="14">
        <f>IF(COUNTA(Table1[[#This Row],[Payments]:[Receipts]])=0,0,(IF(COUNTA(Table1[[#This Row],[Payments]:[Receipts]])&gt;1,1,0)))</f>
        <v>0</v>
      </c>
      <c r="Q588" s="14">
        <f>IF(Table1[[#This Row],[Date]]="",0,IF(AND(Table1[[#This Row],[Date]]&gt;=$Q$2,Table1[[#This Row],[Date]]&lt;=$Q$3),0,1))</f>
        <v>0</v>
      </c>
      <c r="R588" s="14">
        <f>IF(Table1[[#This Row],[Payments]]="",0,IF(ISNUMBER(Table1[[#This Row],[Payments]]),0,1))</f>
        <v>0</v>
      </c>
      <c r="S588" s="14">
        <f>IF(Table1[[#This Row],[Receipts]]="",0,IF(ISNUMBER(Table1[[#This Row],[Receipts]]),0,1))</f>
        <v>0</v>
      </c>
      <c r="T588" s="14">
        <f>IF(LEN(Table1[[#This Row],[Second Ledger]])&gt;0,IF(TYPE(VLOOKUP(Table1[[#This Row],[Second Ledger]],$CZ:$CZ,1,FALSE))=16,1,0),0)</f>
        <v>0</v>
      </c>
      <c r="U588" s="14">
        <f>IF(Table1[[#This Row],[Date]]="",0,IF(Table1[[#This Row],[Voucher Type]]&gt;0,IF(TYPE(VLOOKUP(Table1[[#This Row],[Voucher Type]],Table1[[#All],[Voucher Type Master]],1,FALSE))=16,1,0),0))</f>
        <v>0</v>
      </c>
      <c r="V5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8" s="14">
        <f>IF(LEN(Table1[[#This Row],[Cost Centre]])&gt;0,IF(TYPE(VLOOKUP(Table1[[#This Row],[Cost Centre]],$DA:$DA,1,FALSE))=16,1,0),0)</f>
        <v>0</v>
      </c>
      <c r="X588" s="14">
        <f>Table1[[#This Row],[Payments]]-Table1[[#This Row],[Receipts]]</f>
        <v>0</v>
      </c>
      <c r="Y588" s="14"/>
      <c r="Z588" s="14"/>
      <c r="AA588" s="14"/>
      <c r="AB588" s="13"/>
      <c r="AC588" s="39"/>
      <c r="AD588" s="39"/>
      <c r="AE588" s="39"/>
      <c r="AF588" s="39"/>
      <c r="AG588" s="42"/>
      <c r="AH5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8" t="str">
        <f>IF(Table1[[#This Row],[Date]]="","",TEXT(Table1[[#This Row],[Date]],"yyyymmdd"))</f>
        <v/>
      </c>
      <c r="AJ588" t="str">
        <f>Table1[[#This Row],[Date2]]</f>
        <v/>
      </c>
      <c r="AK588" t="str">
        <f>IF(Table1[[#This Row],[Date]]="","",Table1[[#This Row],[Voucher Type]])</f>
        <v/>
      </c>
      <c r="AL588" t="str">
        <f>IF(Table1[[#This Row],[Date]]="","",Table1[[#This Row],[Voucher No]])</f>
        <v/>
      </c>
      <c r="AM588" t="str">
        <f>IF(Table1[[#This Row],[Date]]="","",Table1[[#This Row],[Narration]])</f>
        <v/>
      </c>
      <c r="AN588" t="str">
        <f>IF(Table1[[#This Row],[Date]]="","","tallytools-voucherentry-adhjadhh-"&amp;$AH$1&amp;ROW())</f>
        <v/>
      </c>
      <c r="AO588" t="str">
        <f>IF(Table1[[#This Row],[Date]]="","",$AH$1)</f>
        <v/>
      </c>
      <c r="AP588"/>
      <c r="AQ588" t="str">
        <f>IF(Table1[[#This Row],[Date]]="","","No")</f>
        <v/>
      </c>
      <c r="AR588" t="str">
        <f>IF(Table1[[#This Row],[Date]]="","",IF(Table1[[#This Row],[Net Amt]]&lt;0,"No","Yes"))</f>
        <v/>
      </c>
      <c r="AS588" t="str">
        <f>IF(Table1[[#This Row],[Date]]="","",Table1[[#This Row],[Second Ledger]])</f>
        <v/>
      </c>
      <c r="AT588" t="str">
        <f>IF(Table1[[#This Row],[Date]]="","",IF(Table1[[#This Row],[DP-1]]="Yes",-(Table1[[#This Row],[Payments]]+Table1[[#This Row],[Receipts]]),Table1[[#This Row],[Payments]]+Table1[[#This Row],[Receipts]]))</f>
        <v/>
      </c>
      <c r="AU588"/>
      <c r="AV588" t="str">
        <f>IF(Table1[[#This Row],[Bill Ref No]]="","",Table1[[#This Row],[Bill Ref No]])</f>
        <v/>
      </c>
      <c r="AW588" t="str">
        <f>IF(Table1[[#This Row],[Bill ref name]]="","","New Ref")</f>
        <v/>
      </c>
      <c r="AX588" t="str">
        <f>IF(Table1[[#This Row],[Bill ref name]]="","",Table1[[#This Row],[Amount-1]])</f>
        <v/>
      </c>
      <c r="AY588"/>
      <c r="AZ588"/>
      <c r="BA588" t="str">
        <f>IF(Table1[[#This Row],[Cost Centre]]="","","Primary Cost Category")</f>
        <v/>
      </c>
      <c r="BB588" t="str">
        <f>IF(Table1[[#This Row],[Cost Centre]]="","",Table1[[#This Row],[DP-1]])</f>
        <v/>
      </c>
      <c r="BC588"/>
      <c r="BD588" t="str">
        <f>IF(Table1[[#This Row],[Cost Centre]]="","",Table1[[#This Row],[Cost Centre]])</f>
        <v/>
      </c>
      <c r="BE588" t="str">
        <f>IF(Table1[[#This Row],[Cost Centre]]="","",Table1[[#This Row],[Amount-1]])</f>
        <v/>
      </c>
      <c r="BF588"/>
      <c r="BG588"/>
      <c r="BH588"/>
      <c r="BI588"/>
      <c r="BJ588" t="str">
        <f>IF(Table1[[#This Row],[Date]]="","","No")</f>
        <v/>
      </c>
      <c r="BK588" t="str">
        <f>IF(Table1[[#This Row],[Date]]="","",IF(Table1[[#This Row],[Net Amt]]&lt;0,"Yes","No"))</f>
        <v/>
      </c>
      <c r="BL588" t="str">
        <f>IF(Table1[[#This Row],[Date]]="","",$C$3)</f>
        <v/>
      </c>
      <c r="BM588" t="str">
        <f>IF(Table1[[#This Row],[Date]]="","",-Table1[[#This Row],[Amount-1]])</f>
        <v/>
      </c>
      <c r="BO588" t="str">
        <f>IF(Table1[[#This Row],[Transaction Type]]="","",Table1[[#This Row],[Transaction Type]])</f>
        <v/>
      </c>
      <c r="BP588" t="str">
        <f>IF(Table1[[#This Row],[Instrument No.]]="","",Table1[[#This Row],[Instrument No.]])</f>
        <v/>
      </c>
      <c r="BQ588" t="str">
        <f>IF(Table1[[#This Row],[Instrument No.]]="","",Table1[[#This Row],[Amount-2]])</f>
        <v/>
      </c>
      <c r="BR588" t="str">
        <f>IF(Table1[[#This Row],[Instrument date]]="","",TEXT(Table1[[#This Row],[Instrument date]],"yyyymmdd"))</f>
        <v/>
      </c>
      <c r="BU588" s="48"/>
      <c r="BV588" s="48"/>
    </row>
    <row r="589" spans="1:74">
      <c r="A589" s="16">
        <f t="shared" si="9"/>
        <v>584</v>
      </c>
      <c r="B589" s="17"/>
      <c r="C589" s="57"/>
      <c r="D589" s="61"/>
      <c r="E589" s="61"/>
      <c r="F589" s="57"/>
      <c r="G589" s="18"/>
      <c r="H5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89" s="18"/>
      <c r="J589" s="18"/>
      <c r="K589" s="18"/>
      <c r="L589" s="18"/>
      <c r="M589" s="18"/>
      <c r="N589" s="51"/>
      <c r="O589" s="14">
        <f>IF(Table1[[#This Row],[Date]]="",COUNTA(B590:$B$1005),0)</f>
        <v>0</v>
      </c>
      <c r="P589" s="14">
        <f>IF(COUNTA(Table1[[#This Row],[Payments]:[Receipts]])=0,0,(IF(COUNTA(Table1[[#This Row],[Payments]:[Receipts]])&gt;1,1,0)))</f>
        <v>0</v>
      </c>
      <c r="Q589" s="14">
        <f>IF(Table1[[#This Row],[Date]]="",0,IF(AND(Table1[[#This Row],[Date]]&gt;=$Q$2,Table1[[#This Row],[Date]]&lt;=$Q$3),0,1))</f>
        <v>0</v>
      </c>
      <c r="R589" s="14">
        <f>IF(Table1[[#This Row],[Payments]]="",0,IF(ISNUMBER(Table1[[#This Row],[Payments]]),0,1))</f>
        <v>0</v>
      </c>
      <c r="S589" s="14">
        <f>IF(Table1[[#This Row],[Receipts]]="",0,IF(ISNUMBER(Table1[[#This Row],[Receipts]]),0,1))</f>
        <v>0</v>
      </c>
      <c r="T589" s="14">
        <f>IF(LEN(Table1[[#This Row],[Second Ledger]])&gt;0,IF(TYPE(VLOOKUP(Table1[[#This Row],[Second Ledger]],$CZ:$CZ,1,FALSE))=16,1,0),0)</f>
        <v>0</v>
      </c>
      <c r="U589" s="14">
        <f>IF(Table1[[#This Row],[Date]]="",0,IF(Table1[[#This Row],[Voucher Type]]&gt;0,IF(TYPE(VLOOKUP(Table1[[#This Row],[Voucher Type]],Table1[[#All],[Voucher Type Master]],1,FALSE))=16,1,0),0))</f>
        <v>0</v>
      </c>
      <c r="V5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89" s="14">
        <f>IF(LEN(Table1[[#This Row],[Cost Centre]])&gt;0,IF(TYPE(VLOOKUP(Table1[[#This Row],[Cost Centre]],$DA:$DA,1,FALSE))=16,1,0),0)</f>
        <v>0</v>
      </c>
      <c r="X589" s="14">
        <f>Table1[[#This Row],[Payments]]-Table1[[#This Row],[Receipts]]</f>
        <v>0</v>
      </c>
      <c r="Y589" s="14"/>
      <c r="Z589" s="14"/>
      <c r="AA589" s="14"/>
      <c r="AB589" s="13"/>
      <c r="AC589" s="39"/>
      <c r="AD589" s="39"/>
      <c r="AE589" s="39"/>
      <c r="AF589" s="39"/>
      <c r="AG589" s="42"/>
      <c r="AH5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89" t="str">
        <f>IF(Table1[[#This Row],[Date]]="","",TEXT(Table1[[#This Row],[Date]],"yyyymmdd"))</f>
        <v/>
      </c>
      <c r="AJ589" t="str">
        <f>Table1[[#This Row],[Date2]]</f>
        <v/>
      </c>
      <c r="AK589" t="str">
        <f>IF(Table1[[#This Row],[Date]]="","",Table1[[#This Row],[Voucher Type]])</f>
        <v/>
      </c>
      <c r="AL589" t="str">
        <f>IF(Table1[[#This Row],[Date]]="","",Table1[[#This Row],[Voucher No]])</f>
        <v/>
      </c>
      <c r="AM589" t="str">
        <f>IF(Table1[[#This Row],[Date]]="","",Table1[[#This Row],[Narration]])</f>
        <v/>
      </c>
      <c r="AN589" t="str">
        <f>IF(Table1[[#This Row],[Date]]="","","tallytools-voucherentry-adhjadhh-"&amp;$AH$1&amp;ROW())</f>
        <v/>
      </c>
      <c r="AO589" t="str">
        <f>IF(Table1[[#This Row],[Date]]="","",$AH$1)</f>
        <v/>
      </c>
      <c r="AP589"/>
      <c r="AQ589" t="str">
        <f>IF(Table1[[#This Row],[Date]]="","","No")</f>
        <v/>
      </c>
      <c r="AR589" t="str">
        <f>IF(Table1[[#This Row],[Date]]="","",IF(Table1[[#This Row],[Net Amt]]&lt;0,"No","Yes"))</f>
        <v/>
      </c>
      <c r="AS589" t="str">
        <f>IF(Table1[[#This Row],[Date]]="","",Table1[[#This Row],[Second Ledger]])</f>
        <v/>
      </c>
      <c r="AT589" t="str">
        <f>IF(Table1[[#This Row],[Date]]="","",IF(Table1[[#This Row],[DP-1]]="Yes",-(Table1[[#This Row],[Payments]]+Table1[[#This Row],[Receipts]]),Table1[[#This Row],[Payments]]+Table1[[#This Row],[Receipts]]))</f>
        <v/>
      </c>
      <c r="AU589"/>
      <c r="AV589" t="str">
        <f>IF(Table1[[#This Row],[Bill Ref No]]="","",Table1[[#This Row],[Bill Ref No]])</f>
        <v/>
      </c>
      <c r="AW589" t="str">
        <f>IF(Table1[[#This Row],[Bill ref name]]="","","New Ref")</f>
        <v/>
      </c>
      <c r="AX589" t="str">
        <f>IF(Table1[[#This Row],[Bill ref name]]="","",Table1[[#This Row],[Amount-1]])</f>
        <v/>
      </c>
      <c r="AY589"/>
      <c r="AZ589"/>
      <c r="BA589" t="str">
        <f>IF(Table1[[#This Row],[Cost Centre]]="","","Primary Cost Category")</f>
        <v/>
      </c>
      <c r="BB589" t="str">
        <f>IF(Table1[[#This Row],[Cost Centre]]="","",Table1[[#This Row],[DP-1]])</f>
        <v/>
      </c>
      <c r="BC589"/>
      <c r="BD589" t="str">
        <f>IF(Table1[[#This Row],[Cost Centre]]="","",Table1[[#This Row],[Cost Centre]])</f>
        <v/>
      </c>
      <c r="BE589" t="str">
        <f>IF(Table1[[#This Row],[Cost Centre]]="","",Table1[[#This Row],[Amount-1]])</f>
        <v/>
      </c>
      <c r="BF589"/>
      <c r="BG589"/>
      <c r="BH589"/>
      <c r="BI589"/>
      <c r="BJ589" t="str">
        <f>IF(Table1[[#This Row],[Date]]="","","No")</f>
        <v/>
      </c>
      <c r="BK589" t="str">
        <f>IF(Table1[[#This Row],[Date]]="","",IF(Table1[[#This Row],[Net Amt]]&lt;0,"Yes","No"))</f>
        <v/>
      </c>
      <c r="BL589" t="str">
        <f>IF(Table1[[#This Row],[Date]]="","",$C$3)</f>
        <v/>
      </c>
      <c r="BM589" t="str">
        <f>IF(Table1[[#This Row],[Date]]="","",-Table1[[#This Row],[Amount-1]])</f>
        <v/>
      </c>
      <c r="BO589" t="str">
        <f>IF(Table1[[#This Row],[Transaction Type]]="","",Table1[[#This Row],[Transaction Type]])</f>
        <v/>
      </c>
      <c r="BP589" t="str">
        <f>IF(Table1[[#This Row],[Instrument No.]]="","",Table1[[#This Row],[Instrument No.]])</f>
        <v/>
      </c>
      <c r="BQ589" t="str">
        <f>IF(Table1[[#This Row],[Instrument No.]]="","",Table1[[#This Row],[Amount-2]])</f>
        <v/>
      </c>
      <c r="BR589" t="str">
        <f>IF(Table1[[#This Row],[Instrument date]]="","",TEXT(Table1[[#This Row],[Instrument date]],"yyyymmdd"))</f>
        <v/>
      </c>
      <c r="BU589" s="48"/>
      <c r="BV589" s="48"/>
    </row>
    <row r="590" spans="1:74">
      <c r="A590" s="16">
        <f t="shared" si="9"/>
        <v>585</v>
      </c>
      <c r="B590" s="17"/>
      <c r="C590" s="57"/>
      <c r="D590" s="61"/>
      <c r="E590" s="61"/>
      <c r="F590" s="57"/>
      <c r="G590" s="18"/>
      <c r="H5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0" s="18"/>
      <c r="J590" s="18"/>
      <c r="K590" s="18"/>
      <c r="L590" s="18"/>
      <c r="M590" s="18"/>
      <c r="N590" s="51"/>
      <c r="O590" s="14">
        <f>IF(Table1[[#This Row],[Date]]="",COUNTA(B591:$B$1005),0)</f>
        <v>0</v>
      </c>
      <c r="P590" s="14">
        <f>IF(COUNTA(Table1[[#This Row],[Payments]:[Receipts]])=0,0,(IF(COUNTA(Table1[[#This Row],[Payments]:[Receipts]])&gt;1,1,0)))</f>
        <v>0</v>
      </c>
      <c r="Q590" s="14">
        <f>IF(Table1[[#This Row],[Date]]="",0,IF(AND(Table1[[#This Row],[Date]]&gt;=$Q$2,Table1[[#This Row],[Date]]&lt;=$Q$3),0,1))</f>
        <v>0</v>
      </c>
      <c r="R590" s="14">
        <f>IF(Table1[[#This Row],[Payments]]="",0,IF(ISNUMBER(Table1[[#This Row],[Payments]]),0,1))</f>
        <v>0</v>
      </c>
      <c r="S590" s="14">
        <f>IF(Table1[[#This Row],[Receipts]]="",0,IF(ISNUMBER(Table1[[#This Row],[Receipts]]),0,1))</f>
        <v>0</v>
      </c>
      <c r="T590" s="14">
        <f>IF(LEN(Table1[[#This Row],[Second Ledger]])&gt;0,IF(TYPE(VLOOKUP(Table1[[#This Row],[Second Ledger]],$CZ:$CZ,1,FALSE))=16,1,0),0)</f>
        <v>0</v>
      </c>
      <c r="U590" s="14">
        <f>IF(Table1[[#This Row],[Date]]="",0,IF(Table1[[#This Row],[Voucher Type]]&gt;0,IF(TYPE(VLOOKUP(Table1[[#This Row],[Voucher Type]],Table1[[#All],[Voucher Type Master]],1,FALSE))=16,1,0),0))</f>
        <v>0</v>
      </c>
      <c r="V5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0" s="14">
        <f>IF(LEN(Table1[[#This Row],[Cost Centre]])&gt;0,IF(TYPE(VLOOKUP(Table1[[#This Row],[Cost Centre]],$DA:$DA,1,FALSE))=16,1,0),0)</f>
        <v>0</v>
      </c>
      <c r="X590" s="14">
        <f>Table1[[#This Row],[Payments]]-Table1[[#This Row],[Receipts]]</f>
        <v>0</v>
      </c>
      <c r="Y590" s="14"/>
      <c r="Z590" s="14"/>
      <c r="AA590" s="14"/>
      <c r="AB590" s="13"/>
      <c r="AC590" s="39"/>
      <c r="AD590" s="39"/>
      <c r="AE590" s="39"/>
      <c r="AF590" s="39"/>
      <c r="AG590" s="42"/>
      <c r="AH5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0" t="str">
        <f>IF(Table1[[#This Row],[Date]]="","",TEXT(Table1[[#This Row],[Date]],"yyyymmdd"))</f>
        <v/>
      </c>
      <c r="AJ590" t="str">
        <f>Table1[[#This Row],[Date2]]</f>
        <v/>
      </c>
      <c r="AK590" t="str">
        <f>IF(Table1[[#This Row],[Date]]="","",Table1[[#This Row],[Voucher Type]])</f>
        <v/>
      </c>
      <c r="AL590" t="str">
        <f>IF(Table1[[#This Row],[Date]]="","",Table1[[#This Row],[Voucher No]])</f>
        <v/>
      </c>
      <c r="AM590" t="str">
        <f>IF(Table1[[#This Row],[Date]]="","",Table1[[#This Row],[Narration]])</f>
        <v/>
      </c>
      <c r="AN590" t="str">
        <f>IF(Table1[[#This Row],[Date]]="","","tallytools-voucherentry-adhjadhh-"&amp;$AH$1&amp;ROW())</f>
        <v/>
      </c>
      <c r="AO590" t="str">
        <f>IF(Table1[[#This Row],[Date]]="","",$AH$1)</f>
        <v/>
      </c>
      <c r="AP590"/>
      <c r="AQ590" t="str">
        <f>IF(Table1[[#This Row],[Date]]="","","No")</f>
        <v/>
      </c>
      <c r="AR590" t="str">
        <f>IF(Table1[[#This Row],[Date]]="","",IF(Table1[[#This Row],[Net Amt]]&lt;0,"No","Yes"))</f>
        <v/>
      </c>
      <c r="AS590" t="str">
        <f>IF(Table1[[#This Row],[Date]]="","",Table1[[#This Row],[Second Ledger]])</f>
        <v/>
      </c>
      <c r="AT590" t="str">
        <f>IF(Table1[[#This Row],[Date]]="","",IF(Table1[[#This Row],[DP-1]]="Yes",-(Table1[[#This Row],[Payments]]+Table1[[#This Row],[Receipts]]),Table1[[#This Row],[Payments]]+Table1[[#This Row],[Receipts]]))</f>
        <v/>
      </c>
      <c r="AU590"/>
      <c r="AV590" t="str">
        <f>IF(Table1[[#This Row],[Bill Ref No]]="","",Table1[[#This Row],[Bill Ref No]])</f>
        <v/>
      </c>
      <c r="AW590" t="str">
        <f>IF(Table1[[#This Row],[Bill ref name]]="","","New Ref")</f>
        <v/>
      </c>
      <c r="AX590" t="str">
        <f>IF(Table1[[#This Row],[Bill ref name]]="","",Table1[[#This Row],[Amount-1]])</f>
        <v/>
      </c>
      <c r="AY590"/>
      <c r="AZ590"/>
      <c r="BA590" t="str">
        <f>IF(Table1[[#This Row],[Cost Centre]]="","","Primary Cost Category")</f>
        <v/>
      </c>
      <c r="BB590" t="str">
        <f>IF(Table1[[#This Row],[Cost Centre]]="","",Table1[[#This Row],[DP-1]])</f>
        <v/>
      </c>
      <c r="BC590"/>
      <c r="BD590" t="str">
        <f>IF(Table1[[#This Row],[Cost Centre]]="","",Table1[[#This Row],[Cost Centre]])</f>
        <v/>
      </c>
      <c r="BE590" t="str">
        <f>IF(Table1[[#This Row],[Cost Centre]]="","",Table1[[#This Row],[Amount-1]])</f>
        <v/>
      </c>
      <c r="BF590"/>
      <c r="BG590"/>
      <c r="BH590"/>
      <c r="BI590"/>
      <c r="BJ590" t="str">
        <f>IF(Table1[[#This Row],[Date]]="","","No")</f>
        <v/>
      </c>
      <c r="BK590" t="str">
        <f>IF(Table1[[#This Row],[Date]]="","",IF(Table1[[#This Row],[Net Amt]]&lt;0,"Yes","No"))</f>
        <v/>
      </c>
      <c r="BL590" t="str">
        <f>IF(Table1[[#This Row],[Date]]="","",$C$3)</f>
        <v/>
      </c>
      <c r="BM590" t="str">
        <f>IF(Table1[[#This Row],[Date]]="","",-Table1[[#This Row],[Amount-1]])</f>
        <v/>
      </c>
      <c r="BO590" t="str">
        <f>IF(Table1[[#This Row],[Transaction Type]]="","",Table1[[#This Row],[Transaction Type]])</f>
        <v/>
      </c>
      <c r="BP590" t="str">
        <f>IF(Table1[[#This Row],[Instrument No.]]="","",Table1[[#This Row],[Instrument No.]])</f>
        <v/>
      </c>
      <c r="BQ590" t="str">
        <f>IF(Table1[[#This Row],[Instrument No.]]="","",Table1[[#This Row],[Amount-2]])</f>
        <v/>
      </c>
      <c r="BR590" t="str">
        <f>IF(Table1[[#This Row],[Instrument date]]="","",TEXT(Table1[[#This Row],[Instrument date]],"yyyymmdd"))</f>
        <v/>
      </c>
      <c r="BU590" s="48"/>
      <c r="BV590" s="48"/>
    </row>
    <row r="591" spans="1:74">
      <c r="A591" s="16">
        <f t="shared" si="9"/>
        <v>586</v>
      </c>
      <c r="B591" s="17"/>
      <c r="C591" s="57"/>
      <c r="D591" s="61"/>
      <c r="E591" s="61"/>
      <c r="F591" s="57"/>
      <c r="G591" s="18"/>
      <c r="H5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1" s="18"/>
      <c r="J591" s="18"/>
      <c r="K591" s="18"/>
      <c r="L591" s="18"/>
      <c r="M591" s="18"/>
      <c r="N591" s="51"/>
      <c r="O591" s="14">
        <f>IF(Table1[[#This Row],[Date]]="",COUNTA(B592:$B$1005),0)</f>
        <v>0</v>
      </c>
      <c r="P591" s="14">
        <f>IF(COUNTA(Table1[[#This Row],[Payments]:[Receipts]])=0,0,(IF(COUNTA(Table1[[#This Row],[Payments]:[Receipts]])&gt;1,1,0)))</f>
        <v>0</v>
      </c>
      <c r="Q591" s="14">
        <f>IF(Table1[[#This Row],[Date]]="",0,IF(AND(Table1[[#This Row],[Date]]&gt;=$Q$2,Table1[[#This Row],[Date]]&lt;=$Q$3),0,1))</f>
        <v>0</v>
      </c>
      <c r="R591" s="14">
        <f>IF(Table1[[#This Row],[Payments]]="",0,IF(ISNUMBER(Table1[[#This Row],[Payments]]),0,1))</f>
        <v>0</v>
      </c>
      <c r="S591" s="14">
        <f>IF(Table1[[#This Row],[Receipts]]="",0,IF(ISNUMBER(Table1[[#This Row],[Receipts]]),0,1))</f>
        <v>0</v>
      </c>
      <c r="T591" s="14">
        <f>IF(LEN(Table1[[#This Row],[Second Ledger]])&gt;0,IF(TYPE(VLOOKUP(Table1[[#This Row],[Second Ledger]],$CZ:$CZ,1,FALSE))=16,1,0),0)</f>
        <v>0</v>
      </c>
      <c r="U591" s="14">
        <f>IF(Table1[[#This Row],[Date]]="",0,IF(Table1[[#This Row],[Voucher Type]]&gt;0,IF(TYPE(VLOOKUP(Table1[[#This Row],[Voucher Type]],Table1[[#All],[Voucher Type Master]],1,FALSE))=16,1,0),0))</f>
        <v>0</v>
      </c>
      <c r="V5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1" s="14">
        <f>IF(LEN(Table1[[#This Row],[Cost Centre]])&gt;0,IF(TYPE(VLOOKUP(Table1[[#This Row],[Cost Centre]],$DA:$DA,1,FALSE))=16,1,0),0)</f>
        <v>0</v>
      </c>
      <c r="X591" s="14">
        <f>Table1[[#This Row],[Payments]]-Table1[[#This Row],[Receipts]]</f>
        <v>0</v>
      </c>
      <c r="Y591" s="14"/>
      <c r="Z591" s="14"/>
      <c r="AA591" s="14"/>
      <c r="AB591" s="13"/>
      <c r="AC591" s="39"/>
      <c r="AD591" s="39"/>
      <c r="AE591" s="39"/>
      <c r="AF591" s="39"/>
      <c r="AG591" s="42"/>
      <c r="AH5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1" t="str">
        <f>IF(Table1[[#This Row],[Date]]="","",TEXT(Table1[[#This Row],[Date]],"yyyymmdd"))</f>
        <v/>
      </c>
      <c r="AJ591" t="str">
        <f>Table1[[#This Row],[Date2]]</f>
        <v/>
      </c>
      <c r="AK591" t="str">
        <f>IF(Table1[[#This Row],[Date]]="","",Table1[[#This Row],[Voucher Type]])</f>
        <v/>
      </c>
      <c r="AL591" t="str">
        <f>IF(Table1[[#This Row],[Date]]="","",Table1[[#This Row],[Voucher No]])</f>
        <v/>
      </c>
      <c r="AM591" t="str">
        <f>IF(Table1[[#This Row],[Date]]="","",Table1[[#This Row],[Narration]])</f>
        <v/>
      </c>
      <c r="AN591" t="str">
        <f>IF(Table1[[#This Row],[Date]]="","","tallytools-voucherentry-adhjadhh-"&amp;$AH$1&amp;ROW())</f>
        <v/>
      </c>
      <c r="AO591" t="str">
        <f>IF(Table1[[#This Row],[Date]]="","",$AH$1)</f>
        <v/>
      </c>
      <c r="AP591"/>
      <c r="AQ591" t="str">
        <f>IF(Table1[[#This Row],[Date]]="","","No")</f>
        <v/>
      </c>
      <c r="AR591" t="str">
        <f>IF(Table1[[#This Row],[Date]]="","",IF(Table1[[#This Row],[Net Amt]]&lt;0,"No","Yes"))</f>
        <v/>
      </c>
      <c r="AS591" t="str">
        <f>IF(Table1[[#This Row],[Date]]="","",Table1[[#This Row],[Second Ledger]])</f>
        <v/>
      </c>
      <c r="AT591" t="str">
        <f>IF(Table1[[#This Row],[Date]]="","",IF(Table1[[#This Row],[DP-1]]="Yes",-(Table1[[#This Row],[Payments]]+Table1[[#This Row],[Receipts]]),Table1[[#This Row],[Payments]]+Table1[[#This Row],[Receipts]]))</f>
        <v/>
      </c>
      <c r="AU591"/>
      <c r="AV591" t="str">
        <f>IF(Table1[[#This Row],[Bill Ref No]]="","",Table1[[#This Row],[Bill Ref No]])</f>
        <v/>
      </c>
      <c r="AW591" t="str">
        <f>IF(Table1[[#This Row],[Bill ref name]]="","","New Ref")</f>
        <v/>
      </c>
      <c r="AX591" t="str">
        <f>IF(Table1[[#This Row],[Bill ref name]]="","",Table1[[#This Row],[Amount-1]])</f>
        <v/>
      </c>
      <c r="AY591"/>
      <c r="AZ591"/>
      <c r="BA591" t="str">
        <f>IF(Table1[[#This Row],[Cost Centre]]="","","Primary Cost Category")</f>
        <v/>
      </c>
      <c r="BB591" t="str">
        <f>IF(Table1[[#This Row],[Cost Centre]]="","",Table1[[#This Row],[DP-1]])</f>
        <v/>
      </c>
      <c r="BC591"/>
      <c r="BD591" t="str">
        <f>IF(Table1[[#This Row],[Cost Centre]]="","",Table1[[#This Row],[Cost Centre]])</f>
        <v/>
      </c>
      <c r="BE591" t="str">
        <f>IF(Table1[[#This Row],[Cost Centre]]="","",Table1[[#This Row],[Amount-1]])</f>
        <v/>
      </c>
      <c r="BF591"/>
      <c r="BG591"/>
      <c r="BH591"/>
      <c r="BI591"/>
      <c r="BJ591" t="str">
        <f>IF(Table1[[#This Row],[Date]]="","","No")</f>
        <v/>
      </c>
      <c r="BK591" t="str">
        <f>IF(Table1[[#This Row],[Date]]="","",IF(Table1[[#This Row],[Net Amt]]&lt;0,"Yes","No"))</f>
        <v/>
      </c>
      <c r="BL591" t="str">
        <f>IF(Table1[[#This Row],[Date]]="","",$C$3)</f>
        <v/>
      </c>
      <c r="BM591" t="str">
        <f>IF(Table1[[#This Row],[Date]]="","",-Table1[[#This Row],[Amount-1]])</f>
        <v/>
      </c>
      <c r="BO591" t="str">
        <f>IF(Table1[[#This Row],[Transaction Type]]="","",Table1[[#This Row],[Transaction Type]])</f>
        <v/>
      </c>
      <c r="BP591" t="str">
        <f>IF(Table1[[#This Row],[Instrument No.]]="","",Table1[[#This Row],[Instrument No.]])</f>
        <v/>
      </c>
      <c r="BQ591" t="str">
        <f>IF(Table1[[#This Row],[Instrument No.]]="","",Table1[[#This Row],[Amount-2]])</f>
        <v/>
      </c>
      <c r="BR591" t="str">
        <f>IF(Table1[[#This Row],[Instrument date]]="","",TEXT(Table1[[#This Row],[Instrument date]],"yyyymmdd"))</f>
        <v/>
      </c>
      <c r="BU591" s="48"/>
      <c r="BV591" s="48"/>
    </row>
    <row r="592" spans="1:74">
      <c r="A592" s="16">
        <f t="shared" si="9"/>
        <v>587</v>
      </c>
      <c r="B592" s="17"/>
      <c r="C592" s="57"/>
      <c r="D592" s="61"/>
      <c r="E592" s="61"/>
      <c r="F592" s="57"/>
      <c r="G592" s="18"/>
      <c r="H5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2" s="18"/>
      <c r="J592" s="18"/>
      <c r="K592" s="18"/>
      <c r="L592" s="18"/>
      <c r="M592" s="18"/>
      <c r="N592" s="51"/>
      <c r="O592" s="14">
        <f>IF(Table1[[#This Row],[Date]]="",COUNTA(B593:$B$1005),0)</f>
        <v>0</v>
      </c>
      <c r="P592" s="14">
        <f>IF(COUNTA(Table1[[#This Row],[Payments]:[Receipts]])=0,0,(IF(COUNTA(Table1[[#This Row],[Payments]:[Receipts]])&gt;1,1,0)))</f>
        <v>0</v>
      </c>
      <c r="Q592" s="14">
        <f>IF(Table1[[#This Row],[Date]]="",0,IF(AND(Table1[[#This Row],[Date]]&gt;=$Q$2,Table1[[#This Row],[Date]]&lt;=$Q$3),0,1))</f>
        <v>0</v>
      </c>
      <c r="R592" s="14">
        <f>IF(Table1[[#This Row],[Payments]]="",0,IF(ISNUMBER(Table1[[#This Row],[Payments]]),0,1))</f>
        <v>0</v>
      </c>
      <c r="S592" s="14">
        <f>IF(Table1[[#This Row],[Receipts]]="",0,IF(ISNUMBER(Table1[[#This Row],[Receipts]]),0,1))</f>
        <v>0</v>
      </c>
      <c r="T592" s="14">
        <f>IF(LEN(Table1[[#This Row],[Second Ledger]])&gt;0,IF(TYPE(VLOOKUP(Table1[[#This Row],[Second Ledger]],$CZ:$CZ,1,FALSE))=16,1,0),0)</f>
        <v>0</v>
      </c>
      <c r="U592" s="14">
        <f>IF(Table1[[#This Row],[Date]]="",0,IF(Table1[[#This Row],[Voucher Type]]&gt;0,IF(TYPE(VLOOKUP(Table1[[#This Row],[Voucher Type]],Table1[[#All],[Voucher Type Master]],1,FALSE))=16,1,0),0))</f>
        <v>0</v>
      </c>
      <c r="V5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2" s="14">
        <f>IF(LEN(Table1[[#This Row],[Cost Centre]])&gt;0,IF(TYPE(VLOOKUP(Table1[[#This Row],[Cost Centre]],$DA:$DA,1,FALSE))=16,1,0),0)</f>
        <v>0</v>
      </c>
      <c r="X592" s="14">
        <f>Table1[[#This Row],[Payments]]-Table1[[#This Row],[Receipts]]</f>
        <v>0</v>
      </c>
      <c r="Y592" s="14"/>
      <c r="Z592" s="14"/>
      <c r="AA592" s="14"/>
      <c r="AB592" s="13"/>
      <c r="AC592" s="39"/>
      <c r="AD592" s="39"/>
      <c r="AE592" s="39"/>
      <c r="AF592" s="39"/>
      <c r="AG592" s="42"/>
      <c r="AH5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2" t="str">
        <f>IF(Table1[[#This Row],[Date]]="","",TEXT(Table1[[#This Row],[Date]],"yyyymmdd"))</f>
        <v/>
      </c>
      <c r="AJ592" t="str">
        <f>Table1[[#This Row],[Date2]]</f>
        <v/>
      </c>
      <c r="AK592" t="str">
        <f>IF(Table1[[#This Row],[Date]]="","",Table1[[#This Row],[Voucher Type]])</f>
        <v/>
      </c>
      <c r="AL592" t="str">
        <f>IF(Table1[[#This Row],[Date]]="","",Table1[[#This Row],[Voucher No]])</f>
        <v/>
      </c>
      <c r="AM592" t="str">
        <f>IF(Table1[[#This Row],[Date]]="","",Table1[[#This Row],[Narration]])</f>
        <v/>
      </c>
      <c r="AN592" t="str">
        <f>IF(Table1[[#This Row],[Date]]="","","tallytools-voucherentry-adhjadhh-"&amp;$AH$1&amp;ROW())</f>
        <v/>
      </c>
      <c r="AO592" t="str">
        <f>IF(Table1[[#This Row],[Date]]="","",$AH$1)</f>
        <v/>
      </c>
      <c r="AP592"/>
      <c r="AQ592" t="str">
        <f>IF(Table1[[#This Row],[Date]]="","","No")</f>
        <v/>
      </c>
      <c r="AR592" t="str">
        <f>IF(Table1[[#This Row],[Date]]="","",IF(Table1[[#This Row],[Net Amt]]&lt;0,"No","Yes"))</f>
        <v/>
      </c>
      <c r="AS592" t="str">
        <f>IF(Table1[[#This Row],[Date]]="","",Table1[[#This Row],[Second Ledger]])</f>
        <v/>
      </c>
      <c r="AT592" t="str">
        <f>IF(Table1[[#This Row],[Date]]="","",IF(Table1[[#This Row],[DP-1]]="Yes",-(Table1[[#This Row],[Payments]]+Table1[[#This Row],[Receipts]]),Table1[[#This Row],[Payments]]+Table1[[#This Row],[Receipts]]))</f>
        <v/>
      </c>
      <c r="AU592"/>
      <c r="AV592" t="str">
        <f>IF(Table1[[#This Row],[Bill Ref No]]="","",Table1[[#This Row],[Bill Ref No]])</f>
        <v/>
      </c>
      <c r="AW592" t="str">
        <f>IF(Table1[[#This Row],[Bill ref name]]="","","New Ref")</f>
        <v/>
      </c>
      <c r="AX592" t="str">
        <f>IF(Table1[[#This Row],[Bill ref name]]="","",Table1[[#This Row],[Amount-1]])</f>
        <v/>
      </c>
      <c r="AY592"/>
      <c r="AZ592"/>
      <c r="BA592" t="str">
        <f>IF(Table1[[#This Row],[Cost Centre]]="","","Primary Cost Category")</f>
        <v/>
      </c>
      <c r="BB592" t="str">
        <f>IF(Table1[[#This Row],[Cost Centre]]="","",Table1[[#This Row],[DP-1]])</f>
        <v/>
      </c>
      <c r="BC592"/>
      <c r="BD592" t="str">
        <f>IF(Table1[[#This Row],[Cost Centre]]="","",Table1[[#This Row],[Cost Centre]])</f>
        <v/>
      </c>
      <c r="BE592" t="str">
        <f>IF(Table1[[#This Row],[Cost Centre]]="","",Table1[[#This Row],[Amount-1]])</f>
        <v/>
      </c>
      <c r="BF592"/>
      <c r="BG592"/>
      <c r="BH592"/>
      <c r="BI592"/>
      <c r="BJ592" t="str">
        <f>IF(Table1[[#This Row],[Date]]="","","No")</f>
        <v/>
      </c>
      <c r="BK592" t="str">
        <f>IF(Table1[[#This Row],[Date]]="","",IF(Table1[[#This Row],[Net Amt]]&lt;0,"Yes","No"))</f>
        <v/>
      </c>
      <c r="BL592" t="str">
        <f>IF(Table1[[#This Row],[Date]]="","",$C$3)</f>
        <v/>
      </c>
      <c r="BM592" t="str">
        <f>IF(Table1[[#This Row],[Date]]="","",-Table1[[#This Row],[Amount-1]])</f>
        <v/>
      </c>
      <c r="BO592" t="str">
        <f>IF(Table1[[#This Row],[Transaction Type]]="","",Table1[[#This Row],[Transaction Type]])</f>
        <v/>
      </c>
      <c r="BP592" t="str">
        <f>IF(Table1[[#This Row],[Instrument No.]]="","",Table1[[#This Row],[Instrument No.]])</f>
        <v/>
      </c>
      <c r="BQ592" t="str">
        <f>IF(Table1[[#This Row],[Instrument No.]]="","",Table1[[#This Row],[Amount-2]])</f>
        <v/>
      </c>
      <c r="BR592" t="str">
        <f>IF(Table1[[#This Row],[Instrument date]]="","",TEXT(Table1[[#This Row],[Instrument date]],"yyyymmdd"))</f>
        <v/>
      </c>
      <c r="BU592" s="48"/>
      <c r="BV592" s="48"/>
    </row>
    <row r="593" spans="1:74">
      <c r="A593" s="16">
        <f t="shared" si="9"/>
        <v>588</v>
      </c>
      <c r="B593" s="17"/>
      <c r="C593" s="57"/>
      <c r="D593" s="61"/>
      <c r="E593" s="61"/>
      <c r="F593" s="57"/>
      <c r="G593" s="18"/>
      <c r="H5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3" s="18"/>
      <c r="J593" s="18"/>
      <c r="K593" s="18"/>
      <c r="L593" s="18"/>
      <c r="M593" s="18"/>
      <c r="N593" s="51"/>
      <c r="O593" s="14">
        <f>IF(Table1[[#This Row],[Date]]="",COUNTA(B594:$B$1005),0)</f>
        <v>0</v>
      </c>
      <c r="P593" s="14">
        <f>IF(COUNTA(Table1[[#This Row],[Payments]:[Receipts]])=0,0,(IF(COUNTA(Table1[[#This Row],[Payments]:[Receipts]])&gt;1,1,0)))</f>
        <v>0</v>
      </c>
      <c r="Q593" s="14">
        <f>IF(Table1[[#This Row],[Date]]="",0,IF(AND(Table1[[#This Row],[Date]]&gt;=$Q$2,Table1[[#This Row],[Date]]&lt;=$Q$3),0,1))</f>
        <v>0</v>
      </c>
      <c r="R593" s="14">
        <f>IF(Table1[[#This Row],[Payments]]="",0,IF(ISNUMBER(Table1[[#This Row],[Payments]]),0,1))</f>
        <v>0</v>
      </c>
      <c r="S593" s="14">
        <f>IF(Table1[[#This Row],[Receipts]]="",0,IF(ISNUMBER(Table1[[#This Row],[Receipts]]),0,1))</f>
        <v>0</v>
      </c>
      <c r="T593" s="14">
        <f>IF(LEN(Table1[[#This Row],[Second Ledger]])&gt;0,IF(TYPE(VLOOKUP(Table1[[#This Row],[Second Ledger]],$CZ:$CZ,1,FALSE))=16,1,0),0)</f>
        <v>0</v>
      </c>
      <c r="U593" s="14">
        <f>IF(Table1[[#This Row],[Date]]="",0,IF(Table1[[#This Row],[Voucher Type]]&gt;0,IF(TYPE(VLOOKUP(Table1[[#This Row],[Voucher Type]],Table1[[#All],[Voucher Type Master]],1,FALSE))=16,1,0),0))</f>
        <v>0</v>
      </c>
      <c r="V5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3" s="14">
        <f>IF(LEN(Table1[[#This Row],[Cost Centre]])&gt;0,IF(TYPE(VLOOKUP(Table1[[#This Row],[Cost Centre]],$DA:$DA,1,FALSE))=16,1,0),0)</f>
        <v>0</v>
      </c>
      <c r="X593" s="14">
        <f>Table1[[#This Row],[Payments]]-Table1[[#This Row],[Receipts]]</f>
        <v>0</v>
      </c>
      <c r="Y593" s="14"/>
      <c r="Z593" s="14"/>
      <c r="AA593" s="14"/>
      <c r="AB593" s="13"/>
      <c r="AC593" s="39"/>
      <c r="AD593" s="39"/>
      <c r="AE593" s="39"/>
      <c r="AF593" s="39"/>
      <c r="AG593" s="42"/>
      <c r="AH5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3" t="str">
        <f>IF(Table1[[#This Row],[Date]]="","",TEXT(Table1[[#This Row],[Date]],"yyyymmdd"))</f>
        <v/>
      </c>
      <c r="AJ593" t="str">
        <f>Table1[[#This Row],[Date2]]</f>
        <v/>
      </c>
      <c r="AK593" t="str">
        <f>IF(Table1[[#This Row],[Date]]="","",Table1[[#This Row],[Voucher Type]])</f>
        <v/>
      </c>
      <c r="AL593" t="str">
        <f>IF(Table1[[#This Row],[Date]]="","",Table1[[#This Row],[Voucher No]])</f>
        <v/>
      </c>
      <c r="AM593" t="str">
        <f>IF(Table1[[#This Row],[Date]]="","",Table1[[#This Row],[Narration]])</f>
        <v/>
      </c>
      <c r="AN593" t="str">
        <f>IF(Table1[[#This Row],[Date]]="","","tallytools-voucherentry-adhjadhh-"&amp;$AH$1&amp;ROW())</f>
        <v/>
      </c>
      <c r="AO593" t="str">
        <f>IF(Table1[[#This Row],[Date]]="","",$AH$1)</f>
        <v/>
      </c>
      <c r="AP593"/>
      <c r="AQ593" t="str">
        <f>IF(Table1[[#This Row],[Date]]="","","No")</f>
        <v/>
      </c>
      <c r="AR593" t="str">
        <f>IF(Table1[[#This Row],[Date]]="","",IF(Table1[[#This Row],[Net Amt]]&lt;0,"No","Yes"))</f>
        <v/>
      </c>
      <c r="AS593" t="str">
        <f>IF(Table1[[#This Row],[Date]]="","",Table1[[#This Row],[Second Ledger]])</f>
        <v/>
      </c>
      <c r="AT593" t="str">
        <f>IF(Table1[[#This Row],[Date]]="","",IF(Table1[[#This Row],[DP-1]]="Yes",-(Table1[[#This Row],[Payments]]+Table1[[#This Row],[Receipts]]),Table1[[#This Row],[Payments]]+Table1[[#This Row],[Receipts]]))</f>
        <v/>
      </c>
      <c r="AU593"/>
      <c r="AV593" t="str">
        <f>IF(Table1[[#This Row],[Bill Ref No]]="","",Table1[[#This Row],[Bill Ref No]])</f>
        <v/>
      </c>
      <c r="AW593" t="str">
        <f>IF(Table1[[#This Row],[Bill ref name]]="","","New Ref")</f>
        <v/>
      </c>
      <c r="AX593" t="str">
        <f>IF(Table1[[#This Row],[Bill ref name]]="","",Table1[[#This Row],[Amount-1]])</f>
        <v/>
      </c>
      <c r="AY593"/>
      <c r="AZ593"/>
      <c r="BA593" t="str">
        <f>IF(Table1[[#This Row],[Cost Centre]]="","","Primary Cost Category")</f>
        <v/>
      </c>
      <c r="BB593" t="str">
        <f>IF(Table1[[#This Row],[Cost Centre]]="","",Table1[[#This Row],[DP-1]])</f>
        <v/>
      </c>
      <c r="BC593"/>
      <c r="BD593" t="str">
        <f>IF(Table1[[#This Row],[Cost Centre]]="","",Table1[[#This Row],[Cost Centre]])</f>
        <v/>
      </c>
      <c r="BE593" t="str">
        <f>IF(Table1[[#This Row],[Cost Centre]]="","",Table1[[#This Row],[Amount-1]])</f>
        <v/>
      </c>
      <c r="BF593"/>
      <c r="BG593"/>
      <c r="BH593"/>
      <c r="BI593"/>
      <c r="BJ593" t="str">
        <f>IF(Table1[[#This Row],[Date]]="","","No")</f>
        <v/>
      </c>
      <c r="BK593" t="str">
        <f>IF(Table1[[#This Row],[Date]]="","",IF(Table1[[#This Row],[Net Amt]]&lt;0,"Yes","No"))</f>
        <v/>
      </c>
      <c r="BL593" t="str">
        <f>IF(Table1[[#This Row],[Date]]="","",$C$3)</f>
        <v/>
      </c>
      <c r="BM593" t="str">
        <f>IF(Table1[[#This Row],[Date]]="","",-Table1[[#This Row],[Amount-1]])</f>
        <v/>
      </c>
      <c r="BO593" t="str">
        <f>IF(Table1[[#This Row],[Transaction Type]]="","",Table1[[#This Row],[Transaction Type]])</f>
        <v/>
      </c>
      <c r="BP593" t="str">
        <f>IF(Table1[[#This Row],[Instrument No.]]="","",Table1[[#This Row],[Instrument No.]])</f>
        <v/>
      </c>
      <c r="BQ593" t="str">
        <f>IF(Table1[[#This Row],[Instrument No.]]="","",Table1[[#This Row],[Amount-2]])</f>
        <v/>
      </c>
      <c r="BR593" t="str">
        <f>IF(Table1[[#This Row],[Instrument date]]="","",TEXT(Table1[[#This Row],[Instrument date]],"yyyymmdd"))</f>
        <v/>
      </c>
      <c r="BU593" s="48"/>
      <c r="BV593" s="48"/>
    </row>
    <row r="594" spans="1:74">
      <c r="A594" s="16">
        <f t="shared" si="9"/>
        <v>589</v>
      </c>
      <c r="B594" s="17"/>
      <c r="C594" s="57"/>
      <c r="D594" s="61"/>
      <c r="E594" s="61"/>
      <c r="F594" s="57"/>
      <c r="G594" s="18"/>
      <c r="H5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4" s="18"/>
      <c r="J594" s="18"/>
      <c r="K594" s="18"/>
      <c r="L594" s="18"/>
      <c r="M594" s="18"/>
      <c r="N594" s="51"/>
      <c r="O594" s="14">
        <f>IF(Table1[[#This Row],[Date]]="",COUNTA(B595:$B$1005),0)</f>
        <v>0</v>
      </c>
      <c r="P594" s="14">
        <f>IF(COUNTA(Table1[[#This Row],[Payments]:[Receipts]])=0,0,(IF(COUNTA(Table1[[#This Row],[Payments]:[Receipts]])&gt;1,1,0)))</f>
        <v>0</v>
      </c>
      <c r="Q594" s="14">
        <f>IF(Table1[[#This Row],[Date]]="",0,IF(AND(Table1[[#This Row],[Date]]&gt;=$Q$2,Table1[[#This Row],[Date]]&lt;=$Q$3),0,1))</f>
        <v>0</v>
      </c>
      <c r="R594" s="14">
        <f>IF(Table1[[#This Row],[Payments]]="",0,IF(ISNUMBER(Table1[[#This Row],[Payments]]),0,1))</f>
        <v>0</v>
      </c>
      <c r="S594" s="14">
        <f>IF(Table1[[#This Row],[Receipts]]="",0,IF(ISNUMBER(Table1[[#This Row],[Receipts]]),0,1))</f>
        <v>0</v>
      </c>
      <c r="T594" s="14">
        <f>IF(LEN(Table1[[#This Row],[Second Ledger]])&gt;0,IF(TYPE(VLOOKUP(Table1[[#This Row],[Second Ledger]],$CZ:$CZ,1,FALSE))=16,1,0),0)</f>
        <v>0</v>
      </c>
      <c r="U594" s="14">
        <f>IF(Table1[[#This Row],[Date]]="",0,IF(Table1[[#This Row],[Voucher Type]]&gt;0,IF(TYPE(VLOOKUP(Table1[[#This Row],[Voucher Type]],Table1[[#All],[Voucher Type Master]],1,FALSE))=16,1,0),0))</f>
        <v>0</v>
      </c>
      <c r="V5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4" s="14">
        <f>IF(LEN(Table1[[#This Row],[Cost Centre]])&gt;0,IF(TYPE(VLOOKUP(Table1[[#This Row],[Cost Centre]],$DA:$DA,1,FALSE))=16,1,0),0)</f>
        <v>0</v>
      </c>
      <c r="X594" s="14">
        <f>Table1[[#This Row],[Payments]]-Table1[[#This Row],[Receipts]]</f>
        <v>0</v>
      </c>
      <c r="Y594" s="14"/>
      <c r="Z594" s="14"/>
      <c r="AA594" s="14"/>
      <c r="AB594" s="13"/>
      <c r="AC594" s="39"/>
      <c r="AD594" s="39"/>
      <c r="AE594" s="39"/>
      <c r="AF594" s="39"/>
      <c r="AG594" s="42"/>
      <c r="AH5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4" t="str">
        <f>IF(Table1[[#This Row],[Date]]="","",TEXT(Table1[[#This Row],[Date]],"yyyymmdd"))</f>
        <v/>
      </c>
      <c r="AJ594" t="str">
        <f>Table1[[#This Row],[Date2]]</f>
        <v/>
      </c>
      <c r="AK594" t="str">
        <f>IF(Table1[[#This Row],[Date]]="","",Table1[[#This Row],[Voucher Type]])</f>
        <v/>
      </c>
      <c r="AL594" t="str">
        <f>IF(Table1[[#This Row],[Date]]="","",Table1[[#This Row],[Voucher No]])</f>
        <v/>
      </c>
      <c r="AM594" t="str">
        <f>IF(Table1[[#This Row],[Date]]="","",Table1[[#This Row],[Narration]])</f>
        <v/>
      </c>
      <c r="AN594" t="str">
        <f>IF(Table1[[#This Row],[Date]]="","","tallytools-voucherentry-adhjadhh-"&amp;$AH$1&amp;ROW())</f>
        <v/>
      </c>
      <c r="AO594" t="str">
        <f>IF(Table1[[#This Row],[Date]]="","",$AH$1)</f>
        <v/>
      </c>
      <c r="AP594"/>
      <c r="AQ594" t="str">
        <f>IF(Table1[[#This Row],[Date]]="","","No")</f>
        <v/>
      </c>
      <c r="AR594" t="str">
        <f>IF(Table1[[#This Row],[Date]]="","",IF(Table1[[#This Row],[Net Amt]]&lt;0,"No","Yes"))</f>
        <v/>
      </c>
      <c r="AS594" t="str">
        <f>IF(Table1[[#This Row],[Date]]="","",Table1[[#This Row],[Second Ledger]])</f>
        <v/>
      </c>
      <c r="AT594" t="str">
        <f>IF(Table1[[#This Row],[Date]]="","",IF(Table1[[#This Row],[DP-1]]="Yes",-(Table1[[#This Row],[Payments]]+Table1[[#This Row],[Receipts]]),Table1[[#This Row],[Payments]]+Table1[[#This Row],[Receipts]]))</f>
        <v/>
      </c>
      <c r="AU594"/>
      <c r="AV594" t="str">
        <f>IF(Table1[[#This Row],[Bill Ref No]]="","",Table1[[#This Row],[Bill Ref No]])</f>
        <v/>
      </c>
      <c r="AW594" t="str">
        <f>IF(Table1[[#This Row],[Bill ref name]]="","","New Ref")</f>
        <v/>
      </c>
      <c r="AX594" t="str">
        <f>IF(Table1[[#This Row],[Bill ref name]]="","",Table1[[#This Row],[Amount-1]])</f>
        <v/>
      </c>
      <c r="AY594"/>
      <c r="AZ594"/>
      <c r="BA594" t="str">
        <f>IF(Table1[[#This Row],[Cost Centre]]="","","Primary Cost Category")</f>
        <v/>
      </c>
      <c r="BB594" t="str">
        <f>IF(Table1[[#This Row],[Cost Centre]]="","",Table1[[#This Row],[DP-1]])</f>
        <v/>
      </c>
      <c r="BC594"/>
      <c r="BD594" t="str">
        <f>IF(Table1[[#This Row],[Cost Centre]]="","",Table1[[#This Row],[Cost Centre]])</f>
        <v/>
      </c>
      <c r="BE594" t="str">
        <f>IF(Table1[[#This Row],[Cost Centre]]="","",Table1[[#This Row],[Amount-1]])</f>
        <v/>
      </c>
      <c r="BF594"/>
      <c r="BG594"/>
      <c r="BH594"/>
      <c r="BI594"/>
      <c r="BJ594" t="str">
        <f>IF(Table1[[#This Row],[Date]]="","","No")</f>
        <v/>
      </c>
      <c r="BK594" t="str">
        <f>IF(Table1[[#This Row],[Date]]="","",IF(Table1[[#This Row],[Net Amt]]&lt;0,"Yes","No"))</f>
        <v/>
      </c>
      <c r="BL594" t="str">
        <f>IF(Table1[[#This Row],[Date]]="","",$C$3)</f>
        <v/>
      </c>
      <c r="BM594" t="str">
        <f>IF(Table1[[#This Row],[Date]]="","",-Table1[[#This Row],[Amount-1]])</f>
        <v/>
      </c>
      <c r="BO594" t="str">
        <f>IF(Table1[[#This Row],[Transaction Type]]="","",Table1[[#This Row],[Transaction Type]])</f>
        <v/>
      </c>
      <c r="BP594" t="str">
        <f>IF(Table1[[#This Row],[Instrument No.]]="","",Table1[[#This Row],[Instrument No.]])</f>
        <v/>
      </c>
      <c r="BQ594" t="str">
        <f>IF(Table1[[#This Row],[Instrument No.]]="","",Table1[[#This Row],[Amount-2]])</f>
        <v/>
      </c>
      <c r="BR594" t="str">
        <f>IF(Table1[[#This Row],[Instrument date]]="","",TEXT(Table1[[#This Row],[Instrument date]],"yyyymmdd"))</f>
        <v/>
      </c>
      <c r="BU594" s="48"/>
      <c r="BV594" s="48"/>
    </row>
    <row r="595" spans="1:74">
      <c r="A595" s="16">
        <f t="shared" si="9"/>
        <v>590</v>
      </c>
      <c r="B595" s="17"/>
      <c r="C595" s="57"/>
      <c r="D595" s="61"/>
      <c r="E595" s="61"/>
      <c r="F595" s="57"/>
      <c r="G595" s="18"/>
      <c r="H5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5" s="18"/>
      <c r="J595" s="18"/>
      <c r="K595" s="18"/>
      <c r="L595" s="18"/>
      <c r="M595" s="18"/>
      <c r="N595" s="51"/>
      <c r="O595" s="14">
        <f>IF(Table1[[#This Row],[Date]]="",COUNTA(B596:$B$1005),0)</f>
        <v>0</v>
      </c>
      <c r="P595" s="14">
        <f>IF(COUNTA(Table1[[#This Row],[Payments]:[Receipts]])=0,0,(IF(COUNTA(Table1[[#This Row],[Payments]:[Receipts]])&gt;1,1,0)))</f>
        <v>0</v>
      </c>
      <c r="Q595" s="14">
        <f>IF(Table1[[#This Row],[Date]]="",0,IF(AND(Table1[[#This Row],[Date]]&gt;=$Q$2,Table1[[#This Row],[Date]]&lt;=$Q$3),0,1))</f>
        <v>0</v>
      </c>
      <c r="R595" s="14">
        <f>IF(Table1[[#This Row],[Payments]]="",0,IF(ISNUMBER(Table1[[#This Row],[Payments]]),0,1))</f>
        <v>0</v>
      </c>
      <c r="S595" s="14">
        <f>IF(Table1[[#This Row],[Receipts]]="",0,IF(ISNUMBER(Table1[[#This Row],[Receipts]]),0,1))</f>
        <v>0</v>
      </c>
      <c r="T595" s="14">
        <f>IF(LEN(Table1[[#This Row],[Second Ledger]])&gt;0,IF(TYPE(VLOOKUP(Table1[[#This Row],[Second Ledger]],$CZ:$CZ,1,FALSE))=16,1,0),0)</f>
        <v>0</v>
      </c>
      <c r="U595" s="14">
        <f>IF(Table1[[#This Row],[Date]]="",0,IF(Table1[[#This Row],[Voucher Type]]&gt;0,IF(TYPE(VLOOKUP(Table1[[#This Row],[Voucher Type]],Table1[[#All],[Voucher Type Master]],1,FALSE))=16,1,0),0))</f>
        <v>0</v>
      </c>
      <c r="V5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5" s="14">
        <f>IF(LEN(Table1[[#This Row],[Cost Centre]])&gt;0,IF(TYPE(VLOOKUP(Table1[[#This Row],[Cost Centre]],$DA:$DA,1,FALSE))=16,1,0),0)</f>
        <v>0</v>
      </c>
      <c r="X595" s="14">
        <f>Table1[[#This Row],[Payments]]-Table1[[#This Row],[Receipts]]</f>
        <v>0</v>
      </c>
      <c r="Y595" s="14"/>
      <c r="Z595" s="14"/>
      <c r="AA595" s="14"/>
      <c r="AB595" s="13"/>
      <c r="AC595" s="39"/>
      <c r="AD595" s="39"/>
      <c r="AE595" s="39"/>
      <c r="AF595" s="39"/>
      <c r="AG595" s="42"/>
      <c r="AH5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5" t="str">
        <f>IF(Table1[[#This Row],[Date]]="","",TEXT(Table1[[#This Row],[Date]],"yyyymmdd"))</f>
        <v/>
      </c>
      <c r="AJ595" t="str">
        <f>Table1[[#This Row],[Date2]]</f>
        <v/>
      </c>
      <c r="AK595" t="str">
        <f>IF(Table1[[#This Row],[Date]]="","",Table1[[#This Row],[Voucher Type]])</f>
        <v/>
      </c>
      <c r="AL595" t="str">
        <f>IF(Table1[[#This Row],[Date]]="","",Table1[[#This Row],[Voucher No]])</f>
        <v/>
      </c>
      <c r="AM595" t="str">
        <f>IF(Table1[[#This Row],[Date]]="","",Table1[[#This Row],[Narration]])</f>
        <v/>
      </c>
      <c r="AN595" t="str">
        <f>IF(Table1[[#This Row],[Date]]="","","tallytools-voucherentry-adhjadhh-"&amp;$AH$1&amp;ROW())</f>
        <v/>
      </c>
      <c r="AO595" t="str">
        <f>IF(Table1[[#This Row],[Date]]="","",$AH$1)</f>
        <v/>
      </c>
      <c r="AP595"/>
      <c r="AQ595" t="str">
        <f>IF(Table1[[#This Row],[Date]]="","","No")</f>
        <v/>
      </c>
      <c r="AR595" t="str">
        <f>IF(Table1[[#This Row],[Date]]="","",IF(Table1[[#This Row],[Net Amt]]&lt;0,"No","Yes"))</f>
        <v/>
      </c>
      <c r="AS595" t="str">
        <f>IF(Table1[[#This Row],[Date]]="","",Table1[[#This Row],[Second Ledger]])</f>
        <v/>
      </c>
      <c r="AT595" t="str">
        <f>IF(Table1[[#This Row],[Date]]="","",IF(Table1[[#This Row],[DP-1]]="Yes",-(Table1[[#This Row],[Payments]]+Table1[[#This Row],[Receipts]]),Table1[[#This Row],[Payments]]+Table1[[#This Row],[Receipts]]))</f>
        <v/>
      </c>
      <c r="AU595"/>
      <c r="AV595" t="str">
        <f>IF(Table1[[#This Row],[Bill Ref No]]="","",Table1[[#This Row],[Bill Ref No]])</f>
        <v/>
      </c>
      <c r="AW595" t="str">
        <f>IF(Table1[[#This Row],[Bill ref name]]="","","New Ref")</f>
        <v/>
      </c>
      <c r="AX595" t="str">
        <f>IF(Table1[[#This Row],[Bill ref name]]="","",Table1[[#This Row],[Amount-1]])</f>
        <v/>
      </c>
      <c r="AY595"/>
      <c r="AZ595"/>
      <c r="BA595" t="str">
        <f>IF(Table1[[#This Row],[Cost Centre]]="","","Primary Cost Category")</f>
        <v/>
      </c>
      <c r="BB595" t="str">
        <f>IF(Table1[[#This Row],[Cost Centre]]="","",Table1[[#This Row],[DP-1]])</f>
        <v/>
      </c>
      <c r="BC595"/>
      <c r="BD595" t="str">
        <f>IF(Table1[[#This Row],[Cost Centre]]="","",Table1[[#This Row],[Cost Centre]])</f>
        <v/>
      </c>
      <c r="BE595" t="str">
        <f>IF(Table1[[#This Row],[Cost Centre]]="","",Table1[[#This Row],[Amount-1]])</f>
        <v/>
      </c>
      <c r="BF595"/>
      <c r="BG595"/>
      <c r="BH595"/>
      <c r="BI595"/>
      <c r="BJ595" t="str">
        <f>IF(Table1[[#This Row],[Date]]="","","No")</f>
        <v/>
      </c>
      <c r="BK595" t="str">
        <f>IF(Table1[[#This Row],[Date]]="","",IF(Table1[[#This Row],[Net Amt]]&lt;0,"Yes","No"))</f>
        <v/>
      </c>
      <c r="BL595" t="str">
        <f>IF(Table1[[#This Row],[Date]]="","",$C$3)</f>
        <v/>
      </c>
      <c r="BM595" t="str">
        <f>IF(Table1[[#This Row],[Date]]="","",-Table1[[#This Row],[Amount-1]])</f>
        <v/>
      </c>
      <c r="BO595" t="str">
        <f>IF(Table1[[#This Row],[Transaction Type]]="","",Table1[[#This Row],[Transaction Type]])</f>
        <v/>
      </c>
      <c r="BP595" t="str">
        <f>IF(Table1[[#This Row],[Instrument No.]]="","",Table1[[#This Row],[Instrument No.]])</f>
        <v/>
      </c>
      <c r="BQ595" t="str">
        <f>IF(Table1[[#This Row],[Instrument No.]]="","",Table1[[#This Row],[Amount-2]])</f>
        <v/>
      </c>
      <c r="BR595" t="str">
        <f>IF(Table1[[#This Row],[Instrument date]]="","",TEXT(Table1[[#This Row],[Instrument date]],"yyyymmdd"))</f>
        <v/>
      </c>
      <c r="BU595" s="48"/>
      <c r="BV595" s="48"/>
    </row>
    <row r="596" spans="1:74">
      <c r="A596" s="16">
        <f t="shared" si="9"/>
        <v>591</v>
      </c>
      <c r="B596" s="17"/>
      <c r="C596" s="57"/>
      <c r="D596" s="61"/>
      <c r="E596" s="61"/>
      <c r="F596" s="57"/>
      <c r="G596" s="18"/>
      <c r="H5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6" s="18"/>
      <c r="J596" s="18"/>
      <c r="K596" s="18"/>
      <c r="L596" s="18"/>
      <c r="M596" s="18"/>
      <c r="N596" s="51"/>
      <c r="O596" s="14">
        <f>IF(Table1[[#This Row],[Date]]="",COUNTA(B597:$B$1005),0)</f>
        <v>0</v>
      </c>
      <c r="P596" s="14">
        <f>IF(COUNTA(Table1[[#This Row],[Payments]:[Receipts]])=0,0,(IF(COUNTA(Table1[[#This Row],[Payments]:[Receipts]])&gt;1,1,0)))</f>
        <v>0</v>
      </c>
      <c r="Q596" s="14">
        <f>IF(Table1[[#This Row],[Date]]="",0,IF(AND(Table1[[#This Row],[Date]]&gt;=$Q$2,Table1[[#This Row],[Date]]&lt;=$Q$3),0,1))</f>
        <v>0</v>
      </c>
      <c r="R596" s="14">
        <f>IF(Table1[[#This Row],[Payments]]="",0,IF(ISNUMBER(Table1[[#This Row],[Payments]]),0,1))</f>
        <v>0</v>
      </c>
      <c r="S596" s="14">
        <f>IF(Table1[[#This Row],[Receipts]]="",0,IF(ISNUMBER(Table1[[#This Row],[Receipts]]),0,1))</f>
        <v>0</v>
      </c>
      <c r="T596" s="14">
        <f>IF(LEN(Table1[[#This Row],[Second Ledger]])&gt;0,IF(TYPE(VLOOKUP(Table1[[#This Row],[Second Ledger]],$CZ:$CZ,1,FALSE))=16,1,0),0)</f>
        <v>0</v>
      </c>
      <c r="U596" s="14">
        <f>IF(Table1[[#This Row],[Date]]="",0,IF(Table1[[#This Row],[Voucher Type]]&gt;0,IF(TYPE(VLOOKUP(Table1[[#This Row],[Voucher Type]],Table1[[#All],[Voucher Type Master]],1,FALSE))=16,1,0),0))</f>
        <v>0</v>
      </c>
      <c r="V5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6" s="14">
        <f>IF(LEN(Table1[[#This Row],[Cost Centre]])&gt;0,IF(TYPE(VLOOKUP(Table1[[#This Row],[Cost Centre]],$DA:$DA,1,FALSE))=16,1,0),0)</f>
        <v>0</v>
      </c>
      <c r="X596" s="14">
        <f>Table1[[#This Row],[Payments]]-Table1[[#This Row],[Receipts]]</f>
        <v>0</v>
      </c>
      <c r="Y596" s="14"/>
      <c r="Z596" s="14"/>
      <c r="AA596" s="14"/>
      <c r="AB596" s="13"/>
      <c r="AC596" s="39"/>
      <c r="AD596" s="39"/>
      <c r="AE596" s="39"/>
      <c r="AF596" s="39"/>
      <c r="AG596" s="42"/>
      <c r="AH5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6" t="str">
        <f>IF(Table1[[#This Row],[Date]]="","",TEXT(Table1[[#This Row],[Date]],"yyyymmdd"))</f>
        <v/>
      </c>
      <c r="AJ596" t="str">
        <f>Table1[[#This Row],[Date2]]</f>
        <v/>
      </c>
      <c r="AK596" t="str">
        <f>IF(Table1[[#This Row],[Date]]="","",Table1[[#This Row],[Voucher Type]])</f>
        <v/>
      </c>
      <c r="AL596" t="str">
        <f>IF(Table1[[#This Row],[Date]]="","",Table1[[#This Row],[Voucher No]])</f>
        <v/>
      </c>
      <c r="AM596" t="str">
        <f>IF(Table1[[#This Row],[Date]]="","",Table1[[#This Row],[Narration]])</f>
        <v/>
      </c>
      <c r="AN596" t="str">
        <f>IF(Table1[[#This Row],[Date]]="","","tallytools-voucherentry-adhjadhh-"&amp;$AH$1&amp;ROW())</f>
        <v/>
      </c>
      <c r="AO596" t="str">
        <f>IF(Table1[[#This Row],[Date]]="","",$AH$1)</f>
        <v/>
      </c>
      <c r="AP596"/>
      <c r="AQ596" t="str">
        <f>IF(Table1[[#This Row],[Date]]="","","No")</f>
        <v/>
      </c>
      <c r="AR596" t="str">
        <f>IF(Table1[[#This Row],[Date]]="","",IF(Table1[[#This Row],[Net Amt]]&lt;0,"No","Yes"))</f>
        <v/>
      </c>
      <c r="AS596" t="str">
        <f>IF(Table1[[#This Row],[Date]]="","",Table1[[#This Row],[Second Ledger]])</f>
        <v/>
      </c>
      <c r="AT596" t="str">
        <f>IF(Table1[[#This Row],[Date]]="","",IF(Table1[[#This Row],[DP-1]]="Yes",-(Table1[[#This Row],[Payments]]+Table1[[#This Row],[Receipts]]),Table1[[#This Row],[Payments]]+Table1[[#This Row],[Receipts]]))</f>
        <v/>
      </c>
      <c r="AU596"/>
      <c r="AV596" t="str">
        <f>IF(Table1[[#This Row],[Bill Ref No]]="","",Table1[[#This Row],[Bill Ref No]])</f>
        <v/>
      </c>
      <c r="AW596" t="str">
        <f>IF(Table1[[#This Row],[Bill ref name]]="","","New Ref")</f>
        <v/>
      </c>
      <c r="AX596" t="str">
        <f>IF(Table1[[#This Row],[Bill ref name]]="","",Table1[[#This Row],[Amount-1]])</f>
        <v/>
      </c>
      <c r="AY596"/>
      <c r="AZ596"/>
      <c r="BA596" t="str">
        <f>IF(Table1[[#This Row],[Cost Centre]]="","","Primary Cost Category")</f>
        <v/>
      </c>
      <c r="BB596" t="str">
        <f>IF(Table1[[#This Row],[Cost Centre]]="","",Table1[[#This Row],[DP-1]])</f>
        <v/>
      </c>
      <c r="BC596"/>
      <c r="BD596" t="str">
        <f>IF(Table1[[#This Row],[Cost Centre]]="","",Table1[[#This Row],[Cost Centre]])</f>
        <v/>
      </c>
      <c r="BE596" t="str">
        <f>IF(Table1[[#This Row],[Cost Centre]]="","",Table1[[#This Row],[Amount-1]])</f>
        <v/>
      </c>
      <c r="BF596"/>
      <c r="BG596"/>
      <c r="BH596"/>
      <c r="BI596"/>
      <c r="BJ596" t="str">
        <f>IF(Table1[[#This Row],[Date]]="","","No")</f>
        <v/>
      </c>
      <c r="BK596" t="str">
        <f>IF(Table1[[#This Row],[Date]]="","",IF(Table1[[#This Row],[Net Amt]]&lt;0,"Yes","No"))</f>
        <v/>
      </c>
      <c r="BL596" t="str">
        <f>IF(Table1[[#This Row],[Date]]="","",$C$3)</f>
        <v/>
      </c>
      <c r="BM596" t="str">
        <f>IF(Table1[[#This Row],[Date]]="","",-Table1[[#This Row],[Amount-1]])</f>
        <v/>
      </c>
      <c r="BO596" t="str">
        <f>IF(Table1[[#This Row],[Transaction Type]]="","",Table1[[#This Row],[Transaction Type]])</f>
        <v/>
      </c>
      <c r="BP596" t="str">
        <f>IF(Table1[[#This Row],[Instrument No.]]="","",Table1[[#This Row],[Instrument No.]])</f>
        <v/>
      </c>
      <c r="BQ596" t="str">
        <f>IF(Table1[[#This Row],[Instrument No.]]="","",Table1[[#This Row],[Amount-2]])</f>
        <v/>
      </c>
      <c r="BR596" t="str">
        <f>IF(Table1[[#This Row],[Instrument date]]="","",TEXT(Table1[[#This Row],[Instrument date]],"yyyymmdd"))</f>
        <v/>
      </c>
      <c r="BU596" s="48"/>
      <c r="BV596" s="48"/>
    </row>
    <row r="597" spans="1:74">
      <c r="A597" s="16">
        <f t="shared" si="9"/>
        <v>592</v>
      </c>
      <c r="B597" s="17"/>
      <c r="C597" s="57"/>
      <c r="D597" s="61"/>
      <c r="E597" s="61"/>
      <c r="F597" s="57"/>
      <c r="G597" s="18"/>
      <c r="H5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7" s="18"/>
      <c r="J597" s="18"/>
      <c r="K597" s="18"/>
      <c r="L597" s="18"/>
      <c r="M597" s="18"/>
      <c r="N597" s="51"/>
      <c r="O597" s="14">
        <f>IF(Table1[[#This Row],[Date]]="",COUNTA(B598:$B$1005),0)</f>
        <v>0</v>
      </c>
      <c r="P597" s="14">
        <f>IF(COUNTA(Table1[[#This Row],[Payments]:[Receipts]])=0,0,(IF(COUNTA(Table1[[#This Row],[Payments]:[Receipts]])&gt;1,1,0)))</f>
        <v>0</v>
      </c>
      <c r="Q597" s="14">
        <f>IF(Table1[[#This Row],[Date]]="",0,IF(AND(Table1[[#This Row],[Date]]&gt;=$Q$2,Table1[[#This Row],[Date]]&lt;=$Q$3),0,1))</f>
        <v>0</v>
      </c>
      <c r="R597" s="14">
        <f>IF(Table1[[#This Row],[Payments]]="",0,IF(ISNUMBER(Table1[[#This Row],[Payments]]),0,1))</f>
        <v>0</v>
      </c>
      <c r="S597" s="14">
        <f>IF(Table1[[#This Row],[Receipts]]="",0,IF(ISNUMBER(Table1[[#This Row],[Receipts]]),0,1))</f>
        <v>0</v>
      </c>
      <c r="T597" s="14">
        <f>IF(LEN(Table1[[#This Row],[Second Ledger]])&gt;0,IF(TYPE(VLOOKUP(Table1[[#This Row],[Second Ledger]],$CZ:$CZ,1,FALSE))=16,1,0),0)</f>
        <v>0</v>
      </c>
      <c r="U597" s="14">
        <f>IF(Table1[[#This Row],[Date]]="",0,IF(Table1[[#This Row],[Voucher Type]]&gt;0,IF(TYPE(VLOOKUP(Table1[[#This Row],[Voucher Type]],Table1[[#All],[Voucher Type Master]],1,FALSE))=16,1,0),0))</f>
        <v>0</v>
      </c>
      <c r="V5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7" s="14">
        <f>IF(LEN(Table1[[#This Row],[Cost Centre]])&gt;0,IF(TYPE(VLOOKUP(Table1[[#This Row],[Cost Centre]],$DA:$DA,1,FALSE))=16,1,0),0)</f>
        <v>0</v>
      </c>
      <c r="X597" s="14">
        <f>Table1[[#This Row],[Payments]]-Table1[[#This Row],[Receipts]]</f>
        <v>0</v>
      </c>
      <c r="Y597" s="14"/>
      <c r="Z597" s="14"/>
      <c r="AA597" s="14"/>
      <c r="AB597" s="13"/>
      <c r="AC597" s="39"/>
      <c r="AD597" s="39"/>
      <c r="AE597" s="39"/>
      <c r="AF597" s="39"/>
      <c r="AG597" s="42"/>
      <c r="AH5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7" t="str">
        <f>IF(Table1[[#This Row],[Date]]="","",TEXT(Table1[[#This Row],[Date]],"yyyymmdd"))</f>
        <v/>
      </c>
      <c r="AJ597" t="str">
        <f>Table1[[#This Row],[Date2]]</f>
        <v/>
      </c>
      <c r="AK597" t="str">
        <f>IF(Table1[[#This Row],[Date]]="","",Table1[[#This Row],[Voucher Type]])</f>
        <v/>
      </c>
      <c r="AL597" t="str">
        <f>IF(Table1[[#This Row],[Date]]="","",Table1[[#This Row],[Voucher No]])</f>
        <v/>
      </c>
      <c r="AM597" t="str">
        <f>IF(Table1[[#This Row],[Date]]="","",Table1[[#This Row],[Narration]])</f>
        <v/>
      </c>
      <c r="AN597" t="str">
        <f>IF(Table1[[#This Row],[Date]]="","","tallytools-voucherentry-adhjadhh-"&amp;$AH$1&amp;ROW())</f>
        <v/>
      </c>
      <c r="AO597" t="str">
        <f>IF(Table1[[#This Row],[Date]]="","",$AH$1)</f>
        <v/>
      </c>
      <c r="AP597"/>
      <c r="AQ597" t="str">
        <f>IF(Table1[[#This Row],[Date]]="","","No")</f>
        <v/>
      </c>
      <c r="AR597" t="str">
        <f>IF(Table1[[#This Row],[Date]]="","",IF(Table1[[#This Row],[Net Amt]]&lt;0,"No","Yes"))</f>
        <v/>
      </c>
      <c r="AS597" t="str">
        <f>IF(Table1[[#This Row],[Date]]="","",Table1[[#This Row],[Second Ledger]])</f>
        <v/>
      </c>
      <c r="AT597" t="str">
        <f>IF(Table1[[#This Row],[Date]]="","",IF(Table1[[#This Row],[DP-1]]="Yes",-(Table1[[#This Row],[Payments]]+Table1[[#This Row],[Receipts]]),Table1[[#This Row],[Payments]]+Table1[[#This Row],[Receipts]]))</f>
        <v/>
      </c>
      <c r="AU597"/>
      <c r="AV597" t="str">
        <f>IF(Table1[[#This Row],[Bill Ref No]]="","",Table1[[#This Row],[Bill Ref No]])</f>
        <v/>
      </c>
      <c r="AW597" t="str">
        <f>IF(Table1[[#This Row],[Bill ref name]]="","","New Ref")</f>
        <v/>
      </c>
      <c r="AX597" t="str">
        <f>IF(Table1[[#This Row],[Bill ref name]]="","",Table1[[#This Row],[Amount-1]])</f>
        <v/>
      </c>
      <c r="AY597"/>
      <c r="AZ597"/>
      <c r="BA597" t="str">
        <f>IF(Table1[[#This Row],[Cost Centre]]="","","Primary Cost Category")</f>
        <v/>
      </c>
      <c r="BB597" t="str">
        <f>IF(Table1[[#This Row],[Cost Centre]]="","",Table1[[#This Row],[DP-1]])</f>
        <v/>
      </c>
      <c r="BC597"/>
      <c r="BD597" t="str">
        <f>IF(Table1[[#This Row],[Cost Centre]]="","",Table1[[#This Row],[Cost Centre]])</f>
        <v/>
      </c>
      <c r="BE597" t="str">
        <f>IF(Table1[[#This Row],[Cost Centre]]="","",Table1[[#This Row],[Amount-1]])</f>
        <v/>
      </c>
      <c r="BF597"/>
      <c r="BG597"/>
      <c r="BH597"/>
      <c r="BI597"/>
      <c r="BJ597" t="str">
        <f>IF(Table1[[#This Row],[Date]]="","","No")</f>
        <v/>
      </c>
      <c r="BK597" t="str">
        <f>IF(Table1[[#This Row],[Date]]="","",IF(Table1[[#This Row],[Net Amt]]&lt;0,"Yes","No"))</f>
        <v/>
      </c>
      <c r="BL597" t="str">
        <f>IF(Table1[[#This Row],[Date]]="","",$C$3)</f>
        <v/>
      </c>
      <c r="BM597" t="str">
        <f>IF(Table1[[#This Row],[Date]]="","",-Table1[[#This Row],[Amount-1]])</f>
        <v/>
      </c>
      <c r="BO597" t="str">
        <f>IF(Table1[[#This Row],[Transaction Type]]="","",Table1[[#This Row],[Transaction Type]])</f>
        <v/>
      </c>
      <c r="BP597" t="str">
        <f>IF(Table1[[#This Row],[Instrument No.]]="","",Table1[[#This Row],[Instrument No.]])</f>
        <v/>
      </c>
      <c r="BQ597" t="str">
        <f>IF(Table1[[#This Row],[Instrument No.]]="","",Table1[[#This Row],[Amount-2]])</f>
        <v/>
      </c>
      <c r="BR597" t="str">
        <f>IF(Table1[[#This Row],[Instrument date]]="","",TEXT(Table1[[#This Row],[Instrument date]],"yyyymmdd"))</f>
        <v/>
      </c>
      <c r="BU597" s="48"/>
      <c r="BV597" s="48"/>
    </row>
    <row r="598" spans="1:74">
      <c r="A598" s="16">
        <f t="shared" si="9"/>
        <v>593</v>
      </c>
      <c r="B598" s="17"/>
      <c r="C598" s="57"/>
      <c r="D598" s="61"/>
      <c r="E598" s="61"/>
      <c r="F598" s="57"/>
      <c r="G598" s="18"/>
      <c r="H5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8" s="18"/>
      <c r="J598" s="18"/>
      <c r="K598" s="18"/>
      <c r="L598" s="18"/>
      <c r="M598" s="18"/>
      <c r="N598" s="51"/>
      <c r="O598" s="14">
        <f>IF(Table1[[#This Row],[Date]]="",COUNTA(B599:$B$1005),0)</f>
        <v>0</v>
      </c>
      <c r="P598" s="14">
        <f>IF(COUNTA(Table1[[#This Row],[Payments]:[Receipts]])=0,0,(IF(COUNTA(Table1[[#This Row],[Payments]:[Receipts]])&gt;1,1,0)))</f>
        <v>0</v>
      </c>
      <c r="Q598" s="14">
        <f>IF(Table1[[#This Row],[Date]]="",0,IF(AND(Table1[[#This Row],[Date]]&gt;=$Q$2,Table1[[#This Row],[Date]]&lt;=$Q$3),0,1))</f>
        <v>0</v>
      </c>
      <c r="R598" s="14">
        <f>IF(Table1[[#This Row],[Payments]]="",0,IF(ISNUMBER(Table1[[#This Row],[Payments]]),0,1))</f>
        <v>0</v>
      </c>
      <c r="S598" s="14">
        <f>IF(Table1[[#This Row],[Receipts]]="",0,IF(ISNUMBER(Table1[[#This Row],[Receipts]]),0,1))</f>
        <v>0</v>
      </c>
      <c r="T598" s="14">
        <f>IF(LEN(Table1[[#This Row],[Second Ledger]])&gt;0,IF(TYPE(VLOOKUP(Table1[[#This Row],[Second Ledger]],$CZ:$CZ,1,FALSE))=16,1,0),0)</f>
        <v>0</v>
      </c>
      <c r="U598" s="14">
        <f>IF(Table1[[#This Row],[Date]]="",0,IF(Table1[[#This Row],[Voucher Type]]&gt;0,IF(TYPE(VLOOKUP(Table1[[#This Row],[Voucher Type]],Table1[[#All],[Voucher Type Master]],1,FALSE))=16,1,0),0))</f>
        <v>0</v>
      </c>
      <c r="V5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8" s="14">
        <f>IF(LEN(Table1[[#This Row],[Cost Centre]])&gt;0,IF(TYPE(VLOOKUP(Table1[[#This Row],[Cost Centre]],$DA:$DA,1,FALSE))=16,1,0),0)</f>
        <v>0</v>
      </c>
      <c r="X598" s="14">
        <f>Table1[[#This Row],[Payments]]-Table1[[#This Row],[Receipts]]</f>
        <v>0</v>
      </c>
      <c r="Y598" s="14"/>
      <c r="Z598" s="14"/>
      <c r="AA598" s="14"/>
      <c r="AB598" s="13"/>
      <c r="AC598" s="39"/>
      <c r="AD598" s="39"/>
      <c r="AE598" s="39"/>
      <c r="AF598" s="39"/>
      <c r="AG598" s="42"/>
      <c r="AH5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8" t="str">
        <f>IF(Table1[[#This Row],[Date]]="","",TEXT(Table1[[#This Row],[Date]],"yyyymmdd"))</f>
        <v/>
      </c>
      <c r="AJ598" t="str">
        <f>Table1[[#This Row],[Date2]]</f>
        <v/>
      </c>
      <c r="AK598" t="str">
        <f>IF(Table1[[#This Row],[Date]]="","",Table1[[#This Row],[Voucher Type]])</f>
        <v/>
      </c>
      <c r="AL598" t="str">
        <f>IF(Table1[[#This Row],[Date]]="","",Table1[[#This Row],[Voucher No]])</f>
        <v/>
      </c>
      <c r="AM598" t="str">
        <f>IF(Table1[[#This Row],[Date]]="","",Table1[[#This Row],[Narration]])</f>
        <v/>
      </c>
      <c r="AN598" t="str">
        <f>IF(Table1[[#This Row],[Date]]="","","tallytools-voucherentry-adhjadhh-"&amp;$AH$1&amp;ROW())</f>
        <v/>
      </c>
      <c r="AO598" t="str">
        <f>IF(Table1[[#This Row],[Date]]="","",$AH$1)</f>
        <v/>
      </c>
      <c r="AP598"/>
      <c r="AQ598" t="str">
        <f>IF(Table1[[#This Row],[Date]]="","","No")</f>
        <v/>
      </c>
      <c r="AR598" t="str">
        <f>IF(Table1[[#This Row],[Date]]="","",IF(Table1[[#This Row],[Net Amt]]&lt;0,"No","Yes"))</f>
        <v/>
      </c>
      <c r="AS598" t="str">
        <f>IF(Table1[[#This Row],[Date]]="","",Table1[[#This Row],[Second Ledger]])</f>
        <v/>
      </c>
      <c r="AT598" t="str">
        <f>IF(Table1[[#This Row],[Date]]="","",IF(Table1[[#This Row],[DP-1]]="Yes",-(Table1[[#This Row],[Payments]]+Table1[[#This Row],[Receipts]]),Table1[[#This Row],[Payments]]+Table1[[#This Row],[Receipts]]))</f>
        <v/>
      </c>
      <c r="AU598"/>
      <c r="AV598" t="str">
        <f>IF(Table1[[#This Row],[Bill Ref No]]="","",Table1[[#This Row],[Bill Ref No]])</f>
        <v/>
      </c>
      <c r="AW598" t="str">
        <f>IF(Table1[[#This Row],[Bill ref name]]="","","New Ref")</f>
        <v/>
      </c>
      <c r="AX598" t="str">
        <f>IF(Table1[[#This Row],[Bill ref name]]="","",Table1[[#This Row],[Amount-1]])</f>
        <v/>
      </c>
      <c r="AY598"/>
      <c r="AZ598"/>
      <c r="BA598" t="str">
        <f>IF(Table1[[#This Row],[Cost Centre]]="","","Primary Cost Category")</f>
        <v/>
      </c>
      <c r="BB598" t="str">
        <f>IF(Table1[[#This Row],[Cost Centre]]="","",Table1[[#This Row],[DP-1]])</f>
        <v/>
      </c>
      <c r="BC598"/>
      <c r="BD598" t="str">
        <f>IF(Table1[[#This Row],[Cost Centre]]="","",Table1[[#This Row],[Cost Centre]])</f>
        <v/>
      </c>
      <c r="BE598" t="str">
        <f>IF(Table1[[#This Row],[Cost Centre]]="","",Table1[[#This Row],[Amount-1]])</f>
        <v/>
      </c>
      <c r="BF598"/>
      <c r="BG598"/>
      <c r="BH598"/>
      <c r="BI598"/>
      <c r="BJ598" t="str">
        <f>IF(Table1[[#This Row],[Date]]="","","No")</f>
        <v/>
      </c>
      <c r="BK598" t="str">
        <f>IF(Table1[[#This Row],[Date]]="","",IF(Table1[[#This Row],[Net Amt]]&lt;0,"Yes","No"))</f>
        <v/>
      </c>
      <c r="BL598" t="str">
        <f>IF(Table1[[#This Row],[Date]]="","",$C$3)</f>
        <v/>
      </c>
      <c r="BM598" t="str">
        <f>IF(Table1[[#This Row],[Date]]="","",-Table1[[#This Row],[Amount-1]])</f>
        <v/>
      </c>
      <c r="BO598" t="str">
        <f>IF(Table1[[#This Row],[Transaction Type]]="","",Table1[[#This Row],[Transaction Type]])</f>
        <v/>
      </c>
      <c r="BP598" t="str">
        <f>IF(Table1[[#This Row],[Instrument No.]]="","",Table1[[#This Row],[Instrument No.]])</f>
        <v/>
      </c>
      <c r="BQ598" t="str">
        <f>IF(Table1[[#This Row],[Instrument No.]]="","",Table1[[#This Row],[Amount-2]])</f>
        <v/>
      </c>
      <c r="BR598" t="str">
        <f>IF(Table1[[#This Row],[Instrument date]]="","",TEXT(Table1[[#This Row],[Instrument date]],"yyyymmdd"))</f>
        <v/>
      </c>
      <c r="BU598" s="48"/>
      <c r="BV598" s="48"/>
    </row>
    <row r="599" spans="1:74">
      <c r="A599" s="16">
        <f t="shared" si="9"/>
        <v>594</v>
      </c>
      <c r="B599" s="17"/>
      <c r="C599" s="57"/>
      <c r="D599" s="61"/>
      <c r="E599" s="61"/>
      <c r="F599" s="57"/>
      <c r="G599" s="18"/>
      <c r="H5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599" s="18"/>
      <c r="J599" s="18"/>
      <c r="K599" s="18"/>
      <c r="L599" s="18"/>
      <c r="M599" s="18"/>
      <c r="N599" s="51"/>
      <c r="O599" s="14">
        <f>IF(Table1[[#This Row],[Date]]="",COUNTA(B600:$B$1005),0)</f>
        <v>0</v>
      </c>
      <c r="P599" s="14">
        <f>IF(COUNTA(Table1[[#This Row],[Payments]:[Receipts]])=0,0,(IF(COUNTA(Table1[[#This Row],[Payments]:[Receipts]])&gt;1,1,0)))</f>
        <v>0</v>
      </c>
      <c r="Q599" s="14">
        <f>IF(Table1[[#This Row],[Date]]="",0,IF(AND(Table1[[#This Row],[Date]]&gt;=$Q$2,Table1[[#This Row],[Date]]&lt;=$Q$3),0,1))</f>
        <v>0</v>
      </c>
      <c r="R599" s="14">
        <f>IF(Table1[[#This Row],[Payments]]="",0,IF(ISNUMBER(Table1[[#This Row],[Payments]]),0,1))</f>
        <v>0</v>
      </c>
      <c r="S599" s="14">
        <f>IF(Table1[[#This Row],[Receipts]]="",0,IF(ISNUMBER(Table1[[#This Row],[Receipts]]),0,1))</f>
        <v>0</v>
      </c>
      <c r="T599" s="14">
        <f>IF(LEN(Table1[[#This Row],[Second Ledger]])&gt;0,IF(TYPE(VLOOKUP(Table1[[#This Row],[Second Ledger]],$CZ:$CZ,1,FALSE))=16,1,0),0)</f>
        <v>0</v>
      </c>
      <c r="U599" s="14">
        <f>IF(Table1[[#This Row],[Date]]="",0,IF(Table1[[#This Row],[Voucher Type]]&gt;0,IF(TYPE(VLOOKUP(Table1[[#This Row],[Voucher Type]],Table1[[#All],[Voucher Type Master]],1,FALSE))=16,1,0),0))</f>
        <v>0</v>
      </c>
      <c r="V5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599" s="14">
        <f>IF(LEN(Table1[[#This Row],[Cost Centre]])&gt;0,IF(TYPE(VLOOKUP(Table1[[#This Row],[Cost Centre]],$DA:$DA,1,FALSE))=16,1,0),0)</f>
        <v>0</v>
      </c>
      <c r="X599" s="14">
        <f>Table1[[#This Row],[Payments]]-Table1[[#This Row],[Receipts]]</f>
        <v>0</v>
      </c>
      <c r="Y599" s="14"/>
      <c r="Z599" s="14"/>
      <c r="AA599" s="14"/>
      <c r="AB599" s="13"/>
      <c r="AC599" s="39"/>
      <c r="AD599" s="39"/>
      <c r="AE599" s="39"/>
      <c r="AF599" s="39"/>
      <c r="AG599" s="42"/>
      <c r="AH5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599" t="str">
        <f>IF(Table1[[#This Row],[Date]]="","",TEXT(Table1[[#This Row],[Date]],"yyyymmdd"))</f>
        <v/>
      </c>
      <c r="AJ599" t="str">
        <f>Table1[[#This Row],[Date2]]</f>
        <v/>
      </c>
      <c r="AK599" t="str">
        <f>IF(Table1[[#This Row],[Date]]="","",Table1[[#This Row],[Voucher Type]])</f>
        <v/>
      </c>
      <c r="AL599" t="str">
        <f>IF(Table1[[#This Row],[Date]]="","",Table1[[#This Row],[Voucher No]])</f>
        <v/>
      </c>
      <c r="AM599" t="str">
        <f>IF(Table1[[#This Row],[Date]]="","",Table1[[#This Row],[Narration]])</f>
        <v/>
      </c>
      <c r="AN599" t="str">
        <f>IF(Table1[[#This Row],[Date]]="","","tallytools-voucherentry-adhjadhh-"&amp;$AH$1&amp;ROW())</f>
        <v/>
      </c>
      <c r="AO599" t="str">
        <f>IF(Table1[[#This Row],[Date]]="","",$AH$1)</f>
        <v/>
      </c>
      <c r="AP599"/>
      <c r="AQ599" t="str">
        <f>IF(Table1[[#This Row],[Date]]="","","No")</f>
        <v/>
      </c>
      <c r="AR599" t="str">
        <f>IF(Table1[[#This Row],[Date]]="","",IF(Table1[[#This Row],[Net Amt]]&lt;0,"No","Yes"))</f>
        <v/>
      </c>
      <c r="AS599" t="str">
        <f>IF(Table1[[#This Row],[Date]]="","",Table1[[#This Row],[Second Ledger]])</f>
        <v/>
      </c>
      <c r="AT599" t="str">
        <f>IF(Table1[[#This Row],[Date]]="","",IF(Table1[[#This Row],[DP-1]]="Yes",-(Table1[[#This Row],[Payments]]+Table1[[#This Row],[Receipts]]),Table1[[#This Row],[Payments]]+Table1[[#This Row],[Receipts]]))</f>
        <v/>
      </c>
      <c r="AU599"/>
      <c r="AV599" t="str">
        <f>IF(Table1[[#This Row],[Bill Ref No]]="","",Table1[[#This Row],[Bill Ref No]])</f>
        <v/>
      </c>
      <c r="AW599" t="str">
        <f>IF(Table1[[#This Row],[Bill ref name]]="","","New Ref")</f>
        <v/>
      </c>
      <c r="AX599" t="str">
        <f>IF(Table1[[#This Row],[Bill ref name]]="","",Table1[[#This Row],[Amount-1]])</f>
        <v/>
      </c>
      <c r="AY599"/>
      <c r="AZ599"/>
      <c r="BA599" t="str">
        <f>IF(Table1[[#This Row],[Cost Centre]]="","","Primary Cost Category")</f>
        <v/>
      </c>
      <c r="BB599" t="str">
        <f>IF(Table1[[#This Row],[Cost Centre]]="","",Table1[[#This Row],[DP-1]])</f>
        <v/>
      </c>
      <c r="BC599"/>
      <c r="BD599" t="str">
        <f>IF(Table1[[#This Row],[Cost Centre]]="","",Table1[[#This Row],[Cost Centre]])</f>
        <v/>
      </c>
      <c r="BE599" t="str">
        <f>IF(Table1[[#This Row],[Cost Centre]]="","",Table1[[#This Row],[Amount-1]])</f>
        <v/>
      </c>
      <c r="BF599"/>
      <c r="BG599"/>
      <c r="BH599"/>
      <c r="BI599"/>
      <c r="BJ599" t="str">
        <f>IF(Table1[[#This Row],[Date]]="","","No")</f>
        <v/>
      </c>
      <c r="BK599" t="str">
        <f>IF(Table1[[#This Row],[Date]]="","",IF(Table1[[#This Row],[Net Amt]]&lt;0,"Yes","No"))</f>
        <v/>
      </c>
      <c r="BL599" t="str">
        <f>IF(Table1[[#This Row],[Date]]="","",$C$3)</f>
        <v/>
      </c>
      <c r="BM599" t="str">
        <f>IF(Table1[[#This Row],[Date]]="","",-Table1[[#This Row],[Amount-1]])</f>
        <v/>
      </c>
      <c r="BO599" t="str">
        <f>IF(Table1[[#This Row],[Transaction Type]]="","",Table1[[#This Row],[Transaction Type]])</f>
        <v/>
      </c>
      <c r="BP599" t="str">
        <f>IF(Table1[[#This Row],[Instrument No.]]="","",Table1[[#This Row],[Instrument No.]])</f>
        <v/>
      </c>
      <c r="BQ599" t="str">
        <f>IF(Table1[[#This Row],[Instrument No.]]="","",Table1[[#This Row],[Amount-2]])</f>
        <v/>
      </c>
      <c r="BR599" t="str">
        <f>IF(Table1[[#This Row],[Instrument date]]="","",TEXT(Table1[[#This Row],[Instrument date]],"yyyymmdd"))</f>
        <v/>
      </c>
      <c r="BU599" s="48"/>
      <c r="BV599" s="48"/>
    </row>
    <row r="600" spans="1:74">
      <c r="A600" s="16">
        <f t="shared" si="9"/>
        <v>595</v>
      </c>
      <c r="B600" s="17"/>
      <c r="C600" s="57"/>
      <c r="D600" s="61"/>
      <c r="E600" s="61"/>
      <c r="F600" s="57"/>
      <c r="G600" s="18"/>
      <c r="H6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0" s="18"/>
      <c r="J600" s="18"/>
      <c r="K600" s="18"/>
      <c r="L600" s="18"/>
      <c r="M600" s="18"/>
      <c r="N600" s="51"/>
      <c r="O600" s="14">
        <f>IF(Table1[[#This Row],[Date]]="",COUNTA(B601:$B$1005),0)</f>
        <v>0</v>
      </c>
      <c r="P600" s="14">
        <f>IF(COUNTA(Table1[[#This Row],[Payments]:[Receipts]])=0,0,(IF(COUNTA(Table1[[#This Row],[Payments]:[Receipts]])&gt;1,1,0)))</f>
        <v>0</v>
      </c>
      <c r="Q600" s="14">
        <f>IF(Table1[[#This Row],[Date]]="",0,IF(AND(Table1[[#This Row],[Date]]&gt;=$Q$2,Table1[[#This Row],[Date]]&lt;=$Q$3),0,1))</f>
        <v>0</v>
      </c>
      <c r="R600" s="14">
        <f>IF(Table1[[#This Row],[Payments]]="",0,IF(ISNUMBER(Table1[[#This Row],[Payments]]),0,1))</f>
        <v>0</v>
      </c>
      <c r="S600" s="14">
        <f>IF(Table1[[#This Row],[Receipts]]="",0,IF(ISNUMBER(Table1[[#This Row],[Receipts]]),0,1))</f>
        <v>0</v>
      </c>
      <c r="T600" s="14">
        <f>IF(LEN(Table1[[#This Row],[Second Ledger]])&gt;0,IF(TYPE(VLOOKUP(Table1[[#This Row],[Second Ledger]],$CZ:$CZ,1,FALSE))=16,1,0),0)</f>
        <v>0</v>
      </c>
      <c r="U600" s="14">
        <f>IF(Table1[[#This Row],[Date]]="",0,IF(Table1[[#This Row],[Voucher Type]]&gt;0,IF(TYPE(VLOOKUP(Table1[[#This Row],[Voucher Type]],Table1[[#All],[Voucher Type Master]],1,FALSE))=16,1,0),0))</f>
        <v>0</v>
      </c>
      <c r="V6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0" s="14">
        <f>IF(LEN(Table1[[#This Row],[Cost Centre]])&gt;0,IF(TYPE(VLOOKUP(Table1[[#This Row],[Cost Centre]],$DA:$DA,1,FALSE))=16,1,0),0)</f>
        <v>0</v>
      </c>
      <c r="X600" s="14">
        <f>Table1[[#This Row],[Payments]]-Table1[[#This Row],[Receipts]]</f>
        <v>0</v>
      </c>
      <c r="Y600" s="14"/>
      <c r="Z600" s="14"/>
      <c r="AA600" s="14"/>
      <c r="AB600" s="13"/>
      <c r="AC600" s="39"/>
      <c r="AD600" s="39"/>
      <c r="AE600" s="39"/>
      <c r="AF600" s="39"/>
      <c r="AG600" s="42"/>
      <c r="AH6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0" t="str">
        <f>IF(Table1[[#This Row],[Date]]="","",TEXT(Table1[[#This Row],[Date]],"yyyymmdd"))</f>
        <v/>
      </c>
      <c r="AJ600" t="str">
        <f>Table1[[#This Row],[Date2]]</f>
        <v/>
      </c>
      <c r="AK600" t="str">
        <f>IF(Table1[[#This Row],[Date]]="","",Table1[[#This Row],[Voucher Type]])</f>
        <v/>
      </c>
      <c r="AL600" t="str">
        <f>IF(Table1[[#This Row],[Date]]="","",Table1[[#This Row],[Voucher No]])</f>
        <v/>
      </c>
      <c r="AM600" t="str">
        <f>IF(Table1[[#This Row],[Date]]="","",Table1[[#This Row],[Narration]])</f>
        <v/>
      </c>
      <c r="AN600" t="str">
        <f>IF(Table1[[#This Row],[Date]]="","","tallytools-voucherentry-adhjadhh-"&amp;$AH$1&amp;ROW())</f>
        <v/>
      </c>
      <c r="AO600" t="str">
        <f>IF(Table1[[#This Row],[Date]]="","",$AH$1)</f>
        <v/>
      </c>
      <c r="AP600"/>
      <c r="AQ600" t="str">
        <f>IF(Table1[[#This Row],[Date]]="","","No")</f>
        <v/>
      </c>
      <c r="AR600" t="str">
        <f>IF(Table1[[#This Row],[Date]]="","",IF(Table1[[#This Row],[Net Amt]]&lt;0,"No","Yes"))</f>
        <v/>
      </c>
      <c r="AS600" t="str">
        <f>IF(Table1[[#This Row],[Date]]="","",Table1[[#This Row],[Second Ledger]])</f>
        <v/>
      </c>
      <c r="AT600" t="str">
        <f>IF(Table1[[#This Row],[Date]]="","",IF(Table1[[#This Row],[DP-1]]="Yes",-(Table1[[#This Row],[Payments]]+Table1[[#This Row],[Receipts]]),Table1[[#This Row],[Payments]]+Table1[[#This Row],[Receipts]]))</f>
        <v/>
      </c>
      <c r="AU600"/>
      <c r="AV600" t="str">
        <f>IF(Table1[[#This Row],[Bill Ref No]]="","",Table1[[#This Row],[Bill Ref No]])</f>
        <v/>
      </c>
      <c r="AW600" t="str">
        <f>IF(Table1[[#This Row],[Bill ref name]]="","","New Ref")</f>
        <v/>
      </c>
      <c r="AX600" t="str">
        <f>IF(Table1[[#This Row],[Bill ref name]]="","",Table1[[#This Row],[Amount-1]])</f>
        <v/>
      </c>
      <c r="AY600"/>
      <c r="AZ600"/>
      <c r="BA600" t="str">
        <f>IF(Table1[[#This Row],[Cost Centre]]="","","Primary Cost Category")</f>
        <v/>
      </c>
      <c r="BB600" t="str">
        <f>IF(Table1[[#This Row],[Cost Centre]]="","",Table1[[#This Row],[DP-1]])</f>
        <v/>
      </c>
      <c r="BC600"/>
      <c r="BD600" t="str">
        <f>IF(Table1[[#This Row],[Cost Centre]]="","",Table1[[#This Row],[Cost Centre]])</f>
        <v/>
      </c>
      <c r="BE600" t="str">
        <f>IF(Table1[[#This Row],[Cost Centre]]="","",Table1[[#This Row],[Amount-1]])</f>
        <v/>
      </c>
      <c r="BF600"/>
      <c r="BG600"/>
      <c r="BH600"/>
      <c r="BI600"/>
      <c r="BJ600" t="str">
        <f>IF(Table1[[#This Row],[Date]]="","","No")</f>
        <v/>
      </c>
      <c r="BK600" t="str">
        <f>IF(Table1[[#This Row],[Date]]="","",IF(Table1[[#This Row],[Net Amt]]&lt;0,"Yes","No"))</f>
        <v/>
      </c>
      <c r="BL600" t="str">
        <f>IF(Table1[[#This Row],[Date]]="","",$C$3)</f>
        <v/>
      </c>
      <c r="BM600" t="str">
        <f>IF(Table1[[#This Row],[Date]]="","",-Table1[[#This Row],[Amount-1]])</f>
        <v/>
      </c>
      <c r="BO600" t="str">
        <f>IF(Table1[[#This Row],[Transaction Type]]="","",Table1[[#This Row],[Transaction Type]])</f>
        <v/>
      </c>
      <c r="BP600" t="str">
        <f>IF(Table1[[#This Row],[Instrument No.]]="","",Table1[[#This Row],[Instrument No.]])</f>
        <v/>
      </c>
      <c r="BQ600" t="str">
        <f>IF(Table1[[#This Row],[Instrument No.]]="","",Table1[[#This Row],[Amount-2]])</f>
        <v/>
      </c>
      <c r="BR600" t="str">
        <f>IF(Table1[[#This Row],[Instrument date]]="","",TEXT(Table1[[#This Row],[Instrument date]],"yyyymmdd"))</f>
        <v/>
      </c>
      <c r="BU600" s="48"/>
      <c r="BV600" s="48"/>
    </row>
    <row r="601" spans="1:74">
      <c r="A601" s="16">
        <f t="shared" si="9"/>
        <v>596</v>
      </c>
      <c r="B601" s="17"/>
      <c r="C601" s="57"/>
      <c r="D601" s="61"/>
      <c r="E601" s="61"/>
      <c r="F601" s="57"/>
      <c r="G601" s="18"/>
      <c r="H6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1" s="18"/>
      <c r="J601" s="18"/>
      <c r="K601" s="18"/>
      <c r="L601" s="18"/>
      <c r="M601" s="18"/>
      <c r="N601" s="51"/>
      <c r="O601" s="14">
        <f>IF(Table1[[#This Row],[Date]]="",COUNTA(B602:$B$1005),0)</f>
        <v>0</v>
      </c>
      <c r="P601" s="14">
        <f>IF(COUNTA(Table1[[#This Row],[Payments]:[Receipts]])=0,0,(IF(COUNTA(Table1[[#This Row],[Payments]:[Receipts]])&gt;1,1,0)))</f>
        <v>0</v>
      </c>
      <c r="Q601" s="14">
        <f>IF(Table1[[#This Row],[Date]]="",0,IF(AND(Table1[[#This Row],[Date]]&gt;=$Q$2,Table1[[#This Row],[Date]]&lt;=$Q$3),0,1))</f>
        <v>0</v>
      </c>
      <c r="R601" s="14">
        <f>IF(Table1[[#This Row],[Payments]]="",0,IF(ISNUMBER(Table1[[#This Row],[Payments]]),0,1))</f>
        <v>0</v>
      </c>
      <c r="S601" s="14">
        <f>IF(Table1[[#This Row],[Receipts]]="",0,IF(ISNUMBER(Table1[[#This Row],[Receipts]]),0,1))</f>
        <v>0</v>
      </c>
      <c r="T601" s="14">
        <f>IF(LEN(Table1[[#This Row],[Second Ledger]])&gt;0,IF(TYPE(VLOOKUP(Table1[[#This Row],[Second Ledger]],$CZ:$CZ,1,FALSE))=16,1,0),0)</f>
        <v>0</v>
      </c>
      <c r="U601" s="14">
        <f>IF(Table1[[#This Row],[Date]]="",0,IF(Table1[[#This Row],[Voucher Type]]&gt;0,IF(TYPE(VLOOKUP(Table1[[#This Row],[Voucher Type]],Table1[[#All],[Voucher Type Master]],1,FALSE))=16,1,0),0))</f>
        <v>0</v>
      </c>
      <c r="V6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1" s="14">
        <f>IF(LEN(Table1[[#This Row],[Cost Centre]])&gt;0,IF(TYPE(VLOOKUP(Table1[[#This Row],[Cost Centre]],$DA:$DA,1,FALSE))=16,1,0),0)</f>
        <v>0</v>
      </c>
      <c r="X601" s="14">
        <f>Table1[[#This Row],[Payments]]-Table1[[#This Row],[Receipts]]</f>
        <v>0</v>
      </c>
      <c r="Y601" s="14"/>
      <c r="Z601" s="14"/>
      <c r="AA601" s="14"/>
      <c r="AB601" s="13"/>
      <c r="AC601" s="39"/>
      <c r="AD601" s="39"/>
      <c r="AE601" s="39"/>
      <c r="AF601" s="39"/>
      <c r="AG601" s="42"/>
      <c r="AH6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1" t="str">
        <f>IF(Table1[[#This Row],[Date]]="","",TEXT(Table1[[#This Row],[Date]],"yyyymmdd"))</f>
        <v/>
      </c>
      <c r="AJ601" t="str">
        <f>Table1[[#This Row],[Date2]]</f>
        <v/>
      </c>
      <c r="AK601" t="str">
        <f>IF(Table1[[#This Row],[Date]]="","",Table1[[#This Row],[Voucher Type]])</f>
        <v/>
      </c>
      <c r="AL601" t="str">
        <f>IF(Table1[[#This Row],[Date]]="","",Table1[[#This Row],[Voucher No]])</f>
        <v/>
      </c>
      <c r="AM601" t="str">
        <f>IF(Table1[[#This Row],[Date]]="","",Table1[[#This Row],[Narration]])</f>
        <v/>
      </c>
      <c r="AN601" t="str">
        <f>IF(Table1[[#This Row],[Date]]="","","tallytools-voucherentry-adhjadhh-"&amp;$AH$1&amp;ROW())</f>
        <v/>
      </c>
      <c r="AO601" t="str">
        <f>IF(Table1[[#This Row],[Date]]="","",$AH$1)</f>
        <v/>
      </c>
      <c r="AP601"/>
      <c r="AQ601" t="str">
        <f>IF(Table1[[#This Row],[Date]]="","","No")</f>
        <v/>
      </c>
      <c r="AR601" t="str">
        <f>IF(Table1[[#This Row],[Date]]="","",IF(Table1[[#This Row],[Net Amt]]&lt;0,"No","Yes"))</f>
        <v/>
      </c>
      <c r="AS601" t="str">
        <f>IF(Table1[[#This Row],[Date]]="","",Table1[[#This Row],[Second Ledger]])</f>
        <v/>
      </c>
      <c r="AT601" t="str">
        <f>IF(Table1[[#This Row],[Date]]="","",IF(Table1[[#This Row],[DP-1]]="Yes",-(Table1[[#This Row],[Payments]]+Table1[[#This Row],[Receipts]]),Table1[[#This Row],[Payments]]+Table1[[#This Row],[Receipts]]))</f>
        <v/>
      </c>
      <c r="AU601"/>
      <c r="AV601" t="str">
        <f>IF(Table1[[#This Row],[Bill Ref No]]="","",Table1[[#This Row],[Bill Ref No]])</f>
        <v/>
      </c>
      <c r="AW601" t="str">
        <f>IF(Table1[[#This Row],[Bill ref name]]="","","New Ref")</f>
        <v/>
      </c>
      <c r="AX601" t="str">
        <f>IF(Table1[[#This Row],[Bill ref name]]="","",Table1[[#This Row],[Amount-1]])</f>
        <v/>
      </c>
      <c r="AY601"/>
      <c r="AZ601"/>
      <c r="BA601" t="str">
        <f>IF(Table1[[#This Row],[Cost Centre]]="","","Primary Cost Category")</f>
        <v/>
      </c>
      <c r="BB601" t="str">
        <f>IF(Table1[[#This Row],[Cost Centre]]="","",Table1[[#This Row],[DP-1]])</f>
        <v/>
      </c>
      <c r="BC601"/>
      <c r="BD601" t="str">
        <f>IF(Table1[[#This Row],[Cost Centre]]="","",Table1[[#This Row],[Cost Centre]])</f>
        <v/>
      </c>
      <c r="BE601" t="str">
        <f>IF(Table1[[#This Row],[Cost Centre]]="","",Table1[[#This Row],[Amount-1]])</f>
        <v/>
      </c>
      <c r="BF601"/>
      <c r="BG601"/>
      <c r="BH601"/>
      <c r="BI601"/>
      <c r="BJ601" t="str">
        <f>IF(Table1[[#This Row],[Date]]="","","No")</f>
        <v/>
      </c>
      <c r="BK601" t="str">
        <f>IF(Table1[[#This Row],[Date]]="","",IF(Table1[[#This Row],[Net Amt]]&lt;0,"Yes","No"))</f>
        <v/>
      </c>
      <c r="BL601" t="str">
        <f>IF(Table1[[#This Row],[Date]]="","",$C$3)</f>
        <v/>
      </c>
      <c r="BM601" t="str">
        <f>IF(Table1[[#This Row],[Date]]="","",-Table1[[#This Row],[Amount-1]])</f>
        <v/>
      </c>
      <c r="BO601" t="str">
        <f>IF(Table1[[#This Row],[Transaction Type]]="","",Table1[[#This Row],[Transaction Type]])</f>
        <v/>
      </c>
      <c r="BP601" t="str">
        <f>IF(Table1[[#This Row],[Instrument No.]]="","",Table1[[#This Row],[Instrument No.]])</f>
        <v/>
      </c>
      <c r="BQ601" t="str">
        <f>IF(Table1[[#This Row],[Instrument No.]]="","",Table1[[#This Row],[Amount-2]])</f>
        <v/>
      </c>
      <c r="BR601" t="str">
        <f>IF(Table1[[#This Row],[Instrument date]]="","",TEXT(Table1[[#This Row],[Instrument date]],"yyyymmdd"))</f>
        <v/>
      </c>
      <c r="BU601" s="48"/>
      <c r="BV601" s="48"/>
    </row>
    <row r="602" spans="1:74">
      <c r="A602" s="16">
        <f t="shared" si="9"/>
        <v>597</v>
      </c>
      <c r="B602" s="17"/>
      <c r="C602" s="57"/>
      <c r="D602" s="61"/>
      <c r="E602" s="61"/>
      <c r="F602" s="57"/>
      <c r="G602" s="18"/>
      <c r="H6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2" s="18"/>
      <c r="J602" s="18"/>
      <c r="K602" s="18"/>
      <c r="L602" s="18"/>
      <c r="M602" s="18"/>
      <c r="N602" s="51"/>
      <c r="O602" s="14">
        <f>IF(Table1[[#This Row],[Date]]="",COUNTA(B603:$B$1005),0)</f>
        <v>0</v>
      </c>
      <c r="P602" s="14">
        <f>IF(COUNTA(Table1[[#This Row],[Payments]:[Receipts]])=0,0,(IF(COUNTA(Table1[[#This Row],[Payments]:[Receipts]])&gt;1,1,0)))</f>
        <v>0</v>
      </c>
      <c r="Q602" s="14">
        <f>IF(Table1[[#This Row],[Date]]="",0,IF(AND(Table1[[#This Row],[Date]]&gt;=$Q$2,Table1[[#This Row],[Date]]&lt;=$Q$3),0,1))</f>
        <v>0</v>
      </c>
      <c r="R602" s="14">
        <f>IF(Table1[[#This Row],[Payments]]="",0,IF(ISNUMBER(Table1[[#This Row],[Payments]]),0,1))</f>
        <v>0</v>
      </c>
      <c r="S602" s="14">
        <f>IF(Table1[[#This Row],[Receipts]]="",0,IF(ISNUMBER(Table1[[#This Row],[Receipts]]),0,1))</f>
        <v>0</v>
      </c>
      <c r="T602" s="14">
        <f>IF(LEN(Table1[[#This Row],[Second Ledger]])&gt;0,IF(TYPE(VLOOKUP(Table1[[#This Row],[Second Ledger]],$CZ:$CZ,1,FALSE))=16,1,0),0)</f>
        <v>0</v>
      </c>
      <c r="U602" s="14">
        <f>IF(Table1[[#This Row],[Date]]="",0,IF(Table1[[#This Row],[Voucher Type]]&gt;0,IF(TYPE(VLOOKUP(Table1[[#This Row],[Voucher Type]],Table1[[#All],[Voucher Type Master]],1,FALSE))=16,1,0),0))</f>
        <v>0</v>
      </c>
      <c r="V6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2" s="14">
        <f>IF(LEN(Table1[[#This Row],[Cost Centre]])&gt;0,IF(TYPE(VLOOKUP(Table1[[#This Row],[Cost Centre]],$DA:$DA,1,FALSE))=16,1,0),0)</f>
        <v>0</v>
      </c>
      <c r="X602" s="14">
        <f>Table1[[#This Row],[Payments]]-Table1[[#This Row],[Receipts]]</f>
        <v>0</v>
      </c>
      <c r="Y602" s="14"/>
      <c r="Z602" s="14"/>
      <c r="AA602" s="14"/>
      <c r="AB602" s="13"/>
      <c r="AC602" s="39"/>
      <c r="AD602" s="39"/>
      <c r="AE602" s="39"/>
      <c r="AF602" s="39"/>
      <c r="AG602" s="42"/>
      <c r="AH6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2" t="str">
        <f>IF(Table1[[#This Row],[Date]]="","",TEXT(Table1[[#This Row],[Date]],"yyyymmdd"))</f>
        <v/>
      </c>
      <c r="AJ602" t="str">
        <f>Table1[[#This Row],[Date2]]</f>
        <v/>
      </c>
      <c r="AK602" t="str">
        <f>IF(Table1[[#This Row],[Date]]="","",Table1[[#This Row],[Voucher Type]])</f>
        <v/>
      </c>
      <c r="AL602" t="str">
        <f>IF(Table1[[#This Row],[Date]]="","",Table1[[#This Row],[Voucher No]])</f>
        <v/>
      </c>
      <c r="AM602" t="str">
        <f>IF(Table1[[#This Row],[Date]]="","",Table1[[#This Row],[Narration]])</f>
        <v/>
      </c>
      <c r="AN602" t="str">
        <f>IF(Table1[[#This Row],[Date]]="","","tallytools-voucherentry-adhjadhh-"&amp;$AH$1&amp;ROW())</f>
        <v/>
      </c>
      <c r="AO602" t="str">
        <f>IF(Table1[[#This Row],[Date]]="","",$AH$1)</f>
        <v/>
      </c>
      <c r="AP602"/>
      <c r="AQ602" t="str">
        <f>IF(Table1[[#This Row],[Date]]="","","No")</f>
        <v/>
      </c>
      <c r="AR602" t="str">
        <f>IF(Table1[[#This Row],[Date]]="","",IF(Table1[[#This Row],[Net Amt]]&lt;0,"No","Yes"))</f>
        <v/>
      </c>
      <c r="AS602" t="str">
        <f>IF(Table1[[#This Row],[Date]]="","",Table1[[#This Row],[Second Ledger]])</f>
        <v/>
      </c>
      <c r="AT602" t="str">
        <f>IF(Table1[[#This Row],[Date]]="","",IF(Table1[[#This Row],[DP-1]]="Yes",-(Table1[[#This Row],[Payments]]+Table1[[#This Row],[Receipts]]),Table1[[#This Row],[Payments]]+Table1[[#This Row],[Receipts]]))</f>
        <v/>
      </c>
      <c r="AU602"/>
      <c r="AV602" t="str">
        <f>IF(Table1[[#This Row],[Bill Ref No]]="","",Table1[[#This Row],[Bill Ref No]])</f>
        <v/>
      </c>
      <c r="AW602" t="str">
        <f>IF(Table1[[#This Row],[Bill ref name]]="","","New Ref")</f>
        <v/>
      </c>
      <c r="AX602" t="str">
        <f>IF(Table1[[#This Row],[Bill ref name]]="","",Table1[[#This Row],[Amount-1]])</f>
        <v/>
      </c>
      <c r="AY602"/>
      <c r="AZ602"/>
      <c r="BA602" t="str">
        <f>IF(Table1[[#This Row],[Cost Centre]]="","","Primary Cost Category")</f>
        <v/>
      </c>
      <c r="BB602" t="str">
        <f>IF(Table1[[#This Row],[Cost Centre]]="","",Table1[[#This Row],[DP-1]])</f>
        <v/>
      </c>
      <c r="BC602"/>
      <c r="BD602" t="str">
        <f>IF(Table1[[#This Row],[Cost Centre]]="","",Table1[[#This Row],[Cost Centre]])</f>
        <v/>
      </c>
      <c r="BE602" t="str">
        <f>IF(Table1[[#This Row],[Cost Centre]]="","",Table1[[#This Row],[Amount-1]])</f>
        <v/>
      </c>
      <c r="BF602"/>
      <c r="BG602"/>
      <c r="BH602"/>
      <c r="BI602"/>
      <c r="BJ602" t="str">
        <f>IF(Table1[[#This Row],[Date]]="","","No")</f>
        <v/>
      </c>
      <c r="BK602" t="str">
        <f>IF(Table1[[#This Row],[Date]]="","",IF(Table1[[#This Row],[Net Amt]]&lt;0,"Yes","No"))</f>
        <v/>
      </c>
      <c r="BL602" t="str">
        <f>IF(Table1[[#This Row],[Date]]="","",$C$3)</f>
        <v/>
      </c>
      <c r="BM602" t="str">
        <f>IF(Table1[[#This Row],[Date]]="","",-Table1[[#This Row],[Amount-1]])</f>
        <v/>
      </c>
      <c r="BO602" t="str">
        <f>IF(Table1[[#This Row],[Transaction Type]]="","",Table1[[#This Row],[Transaction Type]])</f>
        <v/>
      </c>
      <c r="BP602" t="str">
        <f>IF(Table1[[#This Row],[Instrument No.]]="","",Table1[[#This Row],[Instrument No.]])</f>
        <v/>
      </c>
      <c r="BQ602" t="str">
        <f>IF(Table1[[#This Row],[Instrument No.]]="","",Table1[[#This Row],[Amount-2]])</f>
        <v/>
      </c>
      <c r="BR602" t="str">
        <f>IF(Table1[[#This Row],[Instrument date]]="","",TEXT(Table1[[#This Row],[Instrument date]],"yyyymmdd"))</f>
        <v/>
      </c>
      <c r="BU602" s="48"/>
      <c r="BV602" s="48"/>
    </row>
    <row r="603" spans="1:74">
      <c r="A603" s="16">
        <f t="shared" si="9"/>
        <v>598</v>
      </c>
      <c r="B603" s="17"/>
      <c r="C603" s="57"/>
      <c r="D603" s="61"/>
      <c r="E603" s="61"/>
      <c r="F603" s="57"/>
      <c r="G603" s="18"/>
      <c r="H6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3" s="18"/>
      <c r="J603" s="18"/>
      <c r="K603" s="18"/>
      <c r="L603" s="18"/>
      <c r="M603" s="18"/>
      <c r="N603" s="51"/>
      <c r="O603" s="14">
        <f>IF(Table1[[#This Row],[Date]]="",COUNTA(B604:$B$1005),0)</f>
        <v>0</v>
      </c>
      <c r="P603" s="14">
        <f>IF(COUNTA(Table1[[#This Row],[Payments]:[Receipts]])=0,0,(IF(COUNTA(Table1[[#This Row],[Payments]:[Receipts]])&gt;1,1,0)))</f>
        <v>0</v>
      </c>
      <c r="Q603" s="14">
        <f>IF(Table1[[#This Row],[Date]]="",0,IF(AND(Table1[[#This Row],[Date]]&gt;=$Q$2,Table1[[#This Row],[Date]]&lt;=$Q$3),0,1))</f>
        <v>0</v>
      </c>
      <c r="R603" s="14">
        <f>IF(Table1[[#This Row],[Payments]]="",0,IF(ISNUMBER(Table1[[#This Row],[Payments]]),0,1))</f>
        <v>0</v>
      </c>
      <c r="S603" s="14">
        <f>IF(Table1[[#This Row],[Receipts]]="",0,IF(ISNUMBER(Table1[[#This Row],[Receipts]]),0,1))</f>
        <v>0</v>
      </c>
      <c r="T603" s="14">
        <f>IF(LEN(Table1[[#This Row],[Second Ledger]])&gt;0,IF(TYPE(VLOOKUP(Table1[[#This Row],[Second Ledger]],$CZ:$CZ,1,FALSE))=16,1,0),0)</f>
        <v>0</v>
      </c>
      <c r="U603" s="14">
        <f>IF(Table1[[#This Row],[Date]]="",0,IF(Table1[[#This Row],[Voucher Type]]&gt;0,IF(TYPE(VLOOKUP(Table1[[#This Row],[Voucher Type]],Table1[[#All],[Voucher Type Master]],1,FALSE))=16,1,0),0))</f>
        <v>0</v>
      </c>
      <c r="V6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3" s="14">
        <f>IF(LEN(Table1[[#This Row],[Cost Centre]])&gt;0,IF(TYPE(VLOOKUP(Table1[[#This Row],[Cost Centre]],$DA:$DA,1,FALSE))=16,1,0),0)</f>
        <v>0</v>
      </c>
      <c r="X603" s="14">
        <f>Table1[[#This Row],[Payments]]-Table1[[#This Row],[Receipts]]</f>
        <v>0</v>
      </c>
      <c r="Y603" s="14"/>
      <c r="Z603" s="14"/>
      <c r="AA603" s="14"/>
      <c r="AB603" s="13"/>
      <c r="AC603" s="39"/>
      <c r="AD603" s="39"/>
      <c r="AE603" s="39"/>
      <c r="AF603" s="39"/>
      <c r="AG603" s="42"/>
      <c r="AH6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3" t="str">
        <f>IF(Table1[[#This Row],[Date]]="","",TEXT(Table1[[#This Row],[Date]],"yyyymmdd"))</f>
        <v/>
      </c>
      <c r="AJ603" t="str">
        <f>Table1[[#This Row],[Date2]]</f>
        <v/>
      </c>
      <c r="AK603" t="str">
        <f>IF(Table1[[#This Row],[Date]]="","",Table1[[#This Row],[Voucher Type]])</f>
        <v/>
      </c>
      <c r="AL603" t="str">
        <f>IF(Table1[[#This Row],[Date]]="","",Table1[[#This Row],[Voucher No]])</f>
        <v/>
      </c>
      <c r="AM603" t="str">
        <f>IF(Table1[[#This Row],[Date]]="","",Table1[[#This Row],[Narration]])</f>
        <v/>
      </c>
      <c r="AN603" t="str">
        <f>IF(Table1[[#This Row],[Date]]="","","tallytools-voucherentry-adhjadhh-"&amp;$AH$1&amp;ROW())</f>
        <v/>
      </c>
      <c r="AO603" t="str">
        <f>IF(Table1[[#This Row],[Date]]="","",$AH$1)</f>
        <v/>
      </c>
      <c r="AP603"/>
      <c r="AQ603" t="str">
        <f>IF(Table1[[#This Row],[Date]]="","","No")</f>
        <v/>
      </c>
      <c r="AR603" t="str">
        <f>IF(Table1[[#This Row],[Date]]="","",IF(Table1[[#This Row],[Net Amt]]&lt;0,"No","Yes"))</f>
        <v/>
      </c>
      <c r="AS603" t="str">
        <f>IF(Table1[[#This Row],[Date]]="","",Table1[[#This Row],[Second Ledger]])</f>
        <v/>
      </c>
      <c r="AT603" t="str">
        <f>IF(Table1[[#This Row],[Date]]="","",IF(Table1[[#This Row],[DP-1]]="Yes",-(Table1[[#This Row],[Payments]]+Table1[[#This Row],[Receipts]]),Table1[[#This Row],[Payments]]+Table1[[#This Row],[Receipts]]))</f>
        <v/>
      </c>
      <c r="AU603"/>
      <c r="AV603" t="str">
        <f>IF(Table1[[#This Row],[Bill Ref No]]="","",Table1[[#This Row],[Bill Ref No]])</f>
        <v/>
      </c>
      <c r="AW603" t="str">
        <f>IF(Table1[[#This Row],[Bill ref name]]="","","New Ref")</f>
        <v/>
      </c>
      <c r="AX603" t="str">
        <f>IF(Table1[[#This Row],[Bill ref name]]="","",Table1[[#This Row],[Amount-1]])</f>
        <v/>
      </c>
      <c r="AY603"/>
      <c r="AZ603"/>
      <c r="BA603" t="str">
        <f>IF(Table1[[#This Row],[Cost Centre]]="","","Primary Cost Category")</f>
        <v/>
      </c>
      <c r="BB603" t="str">
        <f>IF(Table1[[#This Row],[Cost Centre]]="","",Table1[[#This Row],[DP-1]])</f>
        <v/>
      </c>
      <c r="BC603"/>
      <c r="BD603" t="str">
        <f>IF(Table1[[#This Row],[Cost Centre]]="","",Table1[[#This Row],[Cost Centre]])</f>
        <v/>
      </c>
      <c r="BE603" t="str">
        <f>IF(Table1[[#This Row],[Cost Centre]]="","",Table1[[#This Row],[Amount-1]])</f>
        <v/>
      </c>
      <c r="BF603"/>
      <c r="BG603"/>
      <c r="BH603"/>
      <c r="BI603"/>
      <c r="BJ603" t="str">
        <f>IF(Table1[[#This Row],[Date]]="","","No")</f>
        <v/>
      </c>
      <c r="BK603" t="str">
        <f>IF(Table1[[#This Row],[Date]]="","",IF(Table1[[#This Row],[Net Amt]]&lt;0,"Yes","No"))</f>
        <v/>
      </c>
      <c r="BL603" t="str">
        <f>IF(Table1[[#This Row],[Date]]="","",$C$3)</f>
        <v/>
      </c>
      <c r="BM603" t="str">
        <f>IF(Table1[[#This Row],[Date]]="","",-Table1[[#This Row],[Amount-1]])</f>
        <v/>
      </c>
      <c r="BO603" t="str">
        <f>IF(Table1[[#This Row],[Transaction Type]]="","",Table1[[#This Row],[Transaction Type]])</f>
        <v/>
      </c>
      <c r="BP603" t="str">
        <f>IF(Table1[[#This Row],[Instrument No.]]="","",Table1[[#This Row],[Instrument No.]])</f>
        <v/>
      </c>
      <c r="BQ603" t="str">
        <f>IF(Table1[[#This Row],[Instrument No.]]="","",Table1[[#This Row],[Amount-2]])</f>
        <v/>
      </c>
      <c r="BR603" t="str">
        <f>IF(Table1[[#This Row],[Instrument date]]="","",TEXT(Table1[[#This Row],[Instrument date]],"yyyymmdd"))</f>
        <v/>
      </c>
      <c r="BU603" s="48"/>
      <c r="BV603" s="48"/>
    </row>
    <row r="604" spans="1:74">
      <c r="A604" s="16">
        <f t="shared" si="9"/>
        <v>599</v>
      </c>
      <c r="B604" s="17"/>
      <c r="C604" s="57"/>
      <c r="D604" s="61"/>
      <c r="E604" s="61"/>
      <c r="F604" s="57"/>
      <c r="G604" s="18"/>
      <c r="H6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4" s="18"/>
      <c r="J604" s="18"/>
      <c r="K604" s="18"/>
      <c r="L604" s="18"/>
      <c r="M604" s="18"/>
      <c r="N604" s="51"/>
      <c r="O604" s="14">
        <f>IF(Table1[[#This Row],[Date]]="",COUNTA(B605:$B$1005),0)</f>
        <v>0</v>
      </c>
      <c r="P604" s="14">
        <f>IF(COUNTA(Table1[[#This Row],[Payments]:[Receipts]])=0,0,(IF(COUNTA(Table1[[#This Row],[Payments]:[Receipts]])&gt;1,1,0)))</f>
        <v>0</v>
      </c>
      <c r="Q604" s="14">
        <f>IF(Table1[[#This Row],[Date]]="",0,IF(AND(Table1[[#This Row],[Date]]&gt;=$Q$2,Table1[[#This Row],[Date]]&lt;=$Q$3),0,1))</f>
        <v>0</v>
      </c>
      <c r="R604" s="14">
        <f>IF(Table1[[#This Row],[Payments]]="",0,IF(ISNUMBER(Table1[[#This Row],[Payments]]),0,1))</f>
        <v>0</v>
      </c>
      <c r="S604" s="14">
        <f>IF(Table1[[#This Row],[Receipts]]="",0,IF(ISNUMBER(Table1[[#This Row],[Receipts]]),0,1))</f>
        <v>0</v>
      </c>
      <c r="T604" s="14">
        <f>IF(LEN(Table1[[#This Row],[Second Ledger]])&gt;0,IF(TYPE(VLOOKUP(Table1[[#This Row],[Second Ledger]],$CZ:$CZ,1,FALSE))=16,1,0),0)</f>
        <v>0</v>
      </c>
      <c r="U604" s="14">
        <f>IF(Table1[[#This Row],[Date]]="",0,IF(Table1[[#This Row],[Voucher Type]]&gt;0,IF(TYPE(VLOOKUP(Table1[[#This Row],[Voucher Type]],Table1[[#All],[Voucher Type Master]],1,FALSE))=16,1,0),0))</f>
        <v>0</v>
      </c>
      <c r="V6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4" s="14">
        <f>IF(LEN(Table1[[#This Row],[Cost Centre]])&gt;0,IF(TYPE(VLOOKUP(Table1[[#This Row],[Cost Centre]],$DA:$DA,1,FALSE))=16,1,0),0)</f>
        <v>0</v>
      </c>
      <c r="X604" s="14">
        <f>Table1[[#This Row],[Payments]]-Table1[[#This Row],[Receipts]]</f>
        <v>0</v>
      </c>
      <c r="Y604" s="14"/>
      <c r="Z604" s="14"/>
      <c r="AA604" s="14"/>
      <c r="AB604" s="13"/>
      <c r="AC604" s="39"/>
      <c r="AD604" s="39"/>
      <c r="AE604" s="39"/>
      <c r="AF604" s="39"/>
      <c r="AG604" s="42"/>
      <c r="AH6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4" t="str">
        <f>IF(Table1[[#This Row],[Date]]="","",TEXT(Table1[[#This Row],[Date]],"yyyymmdd"))</f>
        <v/>
      </c>
      <c r="AJ604" t="str">
        <f>Table1[[#This Row],[Date2]]</f>
        <v/>
      </c>
      <c r="AK604" t="str">
        <f>IF(Table1[[#This Row],[Date]]="","",Table1[[#This Row],[Voucher Type]])</f>
        <v/>
      </c>
      <c r="AL604" t="str">
        <f>IF(Table1[[#This Row],[Date]]="","",Table1[[#This Row],[Voucher No]])</f>
        <v/>
      </c>
      <c r="AM604" t="str">
        <f>IF(Table1[[#This Row],[Date]]="","",Table1[[#This Row],[Narration]])</f>
        <v/>
      </c>
      <c r="AN604" t="str">
        <f>IF(Table1[[#This Row],[Date]]="","","tallytools-voucherentry-adhjadhh-"&amp;$AH$1&amp;ROW())</f>
        <v/>
      </c>
      <c r="AO604" t="str">
        <f>IF(Table1[[#This Row],[Date]]="","",$AH$1)</f>
        <v/>
      </c>
      <c r="AP604"/>
      <c r="AQ604" t="str">
        <f>IF(Table1[[#This Row],[Date]]="","","No")</f>
        <v/>
      </c>
      <c r="AR604" t="str">
        <f>IF(Table1[[#This Row],[Date]]="","",IF(Table1[[#This Row],[Net Amt]]&lt;0,"No","Yes"))</f>
        <v/>
      </c>
      <c r="AS604" t="str">
        <f>IF(Table1[[#This Row],[Date]]="","",Table1[[#This Row],[Second Ledger]])</f>
        <v/>
      </c>
      <c r="AT604" t="str">
        <f>IF(Table1[[#This Row],[Date]]="","",IF(Table1[[#This Row],[DP-1]]="Yes",-(Table1[[#This Row],[Payments]]+Table1[[#This Row],[Receipts]]),Table1[[#This Row],[Payments]]+Table1[[#This Row],[Receipts]]))</f>
        <v/>
      </c>
      <c r="AU604"/>
      <c r="AV604" t="str">
        <f>IF(Table1[[#This Row],[Bill Ref No]]="","",Table1[[#This Row],[Bill Ref No]])</f>
        <v/>
      </c>
      <c r="AW604" t="str">
        <f>IF(Table1[[#This Row],[Bill ref name]]="","","New Ref")</f>
        <v/>
      </c>
      <c r="AX604" t="str">
        <f>IF(Table1[[#This Row],[Bill ref name]]="","",Table1[[#This Row],[Amount-1]])</f>
        <v/>
      </c>
      <c r="AY604"/>
      <c r="AZ604"/>
      <c r="BA604" t="str">
        <f>IF(Table1[[#This Row],[Cost Centre]]="","","Primary Cost Category")</f>
        <v/>
      </c>
      <c r="BB604" t="str">
        <f>IF(Table1[[#This Row],[Cost Centre]]="","",Table1[[#This Row],[DP-1]])</f>
        <v/>
      </c>
      <c r="BC604"/>
      <c r="BD604" t="str">
        <f>IF(Table1[[#This Row],[Cost Centre]]="","",Table1[[#This Row],[Cost Centre]])</f>
        <v/>
      </c>
      <c r="BE604" t="str">
        <f>IF(Table1[[#This Row],[Cost Centre]]="","",Table1[[#This Row],[Amount-1]])</f>
        <v/>
      </c>
      <c r="BF604"/>
      <c r="BG604"/>
      <c r="BH604"/>
      <c r="BI604"/>
      <c r="BJ604" t="str">
        <f>IF(Table1[[#This Row],[Date]]="","","No")</f>
        <v/>
      </c>
      <c r="BK604" t="str">
        <f>IF(Table1[[#This Row],[Date]]="","",IF(Table1[[#This Row],[Net Amt]]&lt;0,"Yes","No"))</f>
        <v/>
      </c>
      <c r="BL604" t="str">
        <f>IF(Table1[[#This Row],[Date]]="","",$C$3)</f>
        <v/>
      </c>
      <c r="BM604" t="str">
        <f>IF(Table1[[#This Row],[Date]]="","",-Table1[[#This Row],[Amount-1]])</f>
        <v/>
      </c>
      <c r="BO604" t="str">
        <f>IF(Table1[[#This Row],[Transaction Type]]="","",Table1[[#This Row],[Transaction Type]])</f>
        <v/>
      </c>
      <c r="BP604" t="str">
        <f>IF(Table1[[#This Row],[Instrument No.]]="","",Table1[[#This Row],[Instrument No.]])</f>
        <v/>
      </c>
      <c r="BQ604" t="str">
        <f>IF(Table1[[#This Row],[Instrument No.]]="","",Table1[[#This Row],[Amount-2]])</f>
        <v/>
      </c>
      <c r="BR604" t="str">
        <f>IF(Table1[[#This Row],[Instrument date]]="","",TEXT(Table1[[#This Row],[Instrument date]],"yyyymmdd"))</f>
        <v/>
      </c>
      <c r="BU604" s="48"/>
      <c r="BV604" s="48"/>
    </row>
    <row r="605" spans="1:74">
      <c r="A605" s="16">
        <f t="shared" si="9"/>
        <v>600</v>
      </c>
      <c r="B605" s="17"/>
      <c r="C605" s="57"/>
      <c r="D605" s="61"/>
      <c r="E605" s="61"/>
      <c r="F605" s="57"/>
      <c r="G605" s="18"/>
      <c r="H6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5" s="18"/>
      <c r="J605" s="18"/>
      <c r="K605" s="18"/>
      <c r="L605" s="18"/>
      <c r="M605" s="18"/>
      <c r="N605" s="51"/>
      <c r="O605" s="14">
        <f>IF(Table1[[#This Row],[Date]]="",COUNTA(B606:$B$1005),0)</f>
        <v>0</v>
      </c>
      <c r="P605" s="14">
        <f>IF(COUNTA(Table1[[#This Row],[Payments]:[Receipts]])=0,0,(IF(COUNTA(Table1[[#This Row],[Payments]:[Receipts]])&gt;1,1,0)))</f>
        <v>0</v>
      </c>
      <c r="Q605" s="14">
        <f>IF(Table1[[#This Row],[Date]]="",0,IF(AND(Table1[[#This Row],[Date]]&gt;=$Q$2,Table1[[#This Row],[Date]]&lt;=$Q$3),0,1))</f>
        <v>0</v>
      </c>
      <c r="R605" s="14">
        <f>IF(Table1[[#This Row],[Payments]]="",0,IF(ISNUMBER(Table1[[#This Row],[Payments]]),0,1))</f>
        <v>0</v>
      </c>
      <c r="S605" s="14">
        <f>IF(Table1[[#This Row],[Receipts]]="",0,IF(ISNUMBER(Table1[[#This Row],[Receipts]]),0,1))</f>
        <v>0</v>
      </c>
      <c r="T605" s="14">
        <f>IF(LEN(Table1[[#This Row],[Second Ledger]])&gt;0,IF(TYPE(VLOOKUP(Table1[[#This Row],[Second Ledger]],$CZ:$CZ,1,FALSE))=16,1,0),0)</f>
        <v>0</v>
      </c>
      <c r="U605" s="14">
        <f>IF(Table1[[#This Row],[Date]]="",0,IF(Table1[[#This Row],[Voucher Type]]&gt;0,IF(TYPE(VLOOKUP(Table1[[#This Row],[Voucher Type]],Table1[[#All],[Voucher Type Master]],1,FALSE))=16,1,0),0))</f>
        <v>0</v>
      </c>
      <c r="V6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5" s="14">
        <f>IF(LEN(Table1[[#This Row],[Cost Centre]])&gt;0,IF(TYPE(VLOOKUP(Table1[[#This Row],[Cost Centre]],$DA:$DA,1,FALSE))=16,1,0),0)</f>
        <v>0</v>
      </c>
      <c r="X605" s="14">
        <f>Table1[[#This Row],[Payments]]-Table1[[#This Row],[Receipts]]</f>
        <v>0</v>
      </c>
      <c r="Y605" s="14"/>
      <c r="Z605" s="14"/>
      <c r="AA605" s="14"/>
      <c r="AB605" s="13"/>
      <c r="AC605" s="39"/>
      <c r="AD605" s="39"/>
      <c r="AE605" s="39"/>
      <c r="AF605" s="39"/>
      <c r="AG605" s="42"/>
      <c r="AH6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5" t="str">
        <f>IF(Table1[[#This Row],[Date]]="","",TEXT(Table1[[#This Row],[Date]],"yyyymmdd"))</f>
        <v/>
      </c>
      <c r="AJ605" t="str">
        <f>Table1[[#This Row],[Date2]]</f>
        <v/>
      </c>
      <c r="AK605" t="str">
        <f>IF(Table1[[#This Row],[Date]]="","",Table1[[#This Row],[Voucher Type]])</f>
        <v/>
      </c>
      <c r="AL605" t="str">
        <f>IF(Table1[[#This Row],[Date]]="","",Table1[[#This Row],[Voucher No]])</f>
        <v/>
      </c>
      <c r="AM605" t="str">
        <f>IF(Table1[[#This Row],[Date]]="","",Table1[[#This Row],[Narration]])</f>
        <v/>
      </c>
      <c r="AN605" t="str">
        <f>IF(Table1[[#This Row],[Date]]="","","tallytools-voucherentry-adhjadhh-"&amp;$AH$1&amp;ROW())</f>
        <v/>
      </c>
      <c r="AO605" t="str">
        <f>IF(Table1[[#This Row],[Date]]="","",$AH$1)</f>
        <v/>
      </c>
      <c r="AP605"/>
      <c r="AQ605" t="str">
        <f>IF(Table1[[#This Row],[Date]]="","","No")</f>
        <v/>
      </c>
      <c r="AR605" t="str">
        <f>IF(Table1[[#This Row],[Date]]="","",IF(Table1[[#This Row],[Net Amt]]&lt;0,"No","Yes"))</f>
        <v/>
      </c>
      <c r="AS605" t="str">
        <f>IF(Table1[[#This Row],[Date]]="","",Table1[[#This Row],[Second Ledger]])</f>
        <v/>
      </c>
      <c r="AT605" t="str">
        <f>IF(Table1[[#This Row],[Date]]="","",IF(Table1[[#This Row],[DP-1]]="Yes",-(Table1[[#This Row],[Payments]]+Table1[[#This Row],[Receipts]]),Table1[[#This Row],[Payments]]+Table1[[#This Row],[Receipts]]))</f>
        <v/>
      </c>
      <c r="AU605"/>
      <c r="AV605" t="str">
        <f>IF(Table1[[#This Row],[Bill Ref No]]="","",Table1[[#This Row],[Bill Ref No]])</f>
        <v/>
      </c>
      <c r="AW605" t="str">
        <f>IF(Table1[[#This Row],[Bill ref name]]="","","New Ref")</f>
        <v/>
      </c>
      <c r="AX605" t="str">
        <f>IF(Table1[[#This Row],[Bill ref name]]="","",Table1[[#This Row],[Amount-1]])</f>
        <v/>
      </c>
      <c r="AY605"/>
      <c r="AZ605"/>
      <c r="BA605" t="str">
        <f>IF(Table1[[#This Row],[Cost Centre]]="","","Primary Cost Category")</f>
        <v/>
      </c>
      <c r="BB605" t="str">
        <f>IF(Table1[[#This Row],[Cost Centre]]="","",Table1[[#This Row],[DP-1]])</f>
        <v/>
      </c>
      <c r="BC605"/>
      <c r="BD605" t="str">
        <f>IF(Table1[[#This Row],[Cost Centre]]="","",Table1[[#This Row],[Cost Centre]])</f>
        <v/>
      </c>
      <c r="BE605" t="str">
        <f>IF(Table1[[#This Row],[Cost Centre]]="","",Table1[[#This Row],[Amount-1]])</f>
        <v/>
      </c>
      <c r="BF605"/>
      <c r="BG605"/>
      <c r="BH605"/>
      <c r="BI605"/>
      <c r="BJ605" t="str">
        <f>IF(Table1[[#This Row],[Date]]="","","No")</f>
        <v/>
      </c>
      <c r="BK605" t="str">
        <f>IF(Table1[[#This Row],[Date]]="","",IF(Table1[[#This Row],[Net Amt]]&lt;0,"Yes","No"))</f>
        <v/>
      </c>
      <c r="BL605" t="str">
        <f>IF(Table1[[#This Row],[Date]]="","",$C$3)</f>
        <v/>
      </c>
      <c r="BM605" t="str">
        <f>IF(Table1[[#This Row],[Date]]="","",-Table1[[#This Row],[Amount-1]])</f>
        <v/>
      </c>
      <c r="BO605" t="str">
        <f>IF(Table1[[#This Row],[Transaction Type]]="","",Table1[[#This Row],[Transaction Type]])</f>
        <v/>
      </c>
      <c r="BP605" t="str">
        <f>IF(Table1[[#This Row],[Instrument No.]]="","",Table1[[#This Row],[Instrument No.]])</f>
        <v/>
      </c>
      <c r="BQ605" t="str">
        <f>IF(Table1[[#This Row],[Instrument No.]]="","",Table1[[#This Row],[Amount-2]])</f>
        <v/>
      </c>
      <c r="BR605" t="str">
        <f>IF(Table1[[#This Row],[Instrument date]]="","",TEXT(Table1[[#This Row],[Instrument date]],"yyyymmdd"))</f>
        <v/>
      </c>
      <c r="BU605" s="48"/>
      <c r="BV605" s="48"/>
    </row>
    <row r="606" spans="1:74">
      <c r="A606" s="16">
        <f t="shared" si="9"/>
        <v>601</v>
      </c>
      <c r="B606" s="17"/>
      <c r="C606" s="57"/>
      <c r="D606" s="61"/>
      <c r="E606" s="61"/>
      <c r="F606" s="57"/>
      <c r="G606" s="18"/>
      <c r="H6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6" s="18"/>
      <c r="J606" s="18"/>
      <c r="K606" s="18"/>
      <c r="L606" s="18"/>
      <c r="M606" s="18"/>
      <c r="N606" s="51"/>
      <c r="O606" s="14">
        <f>IF(Table1[[#This Row],[Date]]="",COUNTA(B607:$B$1005),0)</f>
        <v>0</v>
      </c>
      <c r="P606" s="14">
        <f>IF(COUNTA(Table1[[#This Row],[Payments]:[Receipts]])=0,0,(IF(COUNTA(Table1[[#This Row],[Payments]:[Receipts]])&gt;1,1,0)))</f>
        <v>0</v>
      </c>
      <c r="Q606" s="14">
        <f>IF(Table1[[#This Row],[Date]]="",0,IF(AND(Table1[[#This Row],[Date]]&gt;=$Q$2,Table1[[#This Row],[Date]]&lt;=$Q$3),0,1))</f>
        <v>0</v>
      </c>
      <c r="R606" s="14">
        <f>IF(Table1[[#This Row],[Payments]]="",0,IF(ISNUMBER(Table1[[#This Row],[Payments]]),0,1))</f>
        <v>0</v>
      </c>
      <c r="S606" s="14">
        <f>IF(Table1[[#This Row],[Receipts]]="",0,IF(ISNUMBER(Table1[[#This Row],[Receipts]]),0,1))</f>
        <v>0</v>
      </c>
      <c r="T606" s="14">
        <f>IF(LEN(Table1[[#This Row],[Second Ledger]])&gt;0,IF(TYPE(VLOOKUP(Table1[[#This Row],[Second Ledger]],$CZ:$CZ,1,FALSE))=16,1,0),0)</f>
        <v>0</v>
      </c>
      <c r="U606" s="14">
        <f>IF(Table1[[#This Row],[Date]]="",0,IF(Table1[[#This Row],[Voucher Type]]&gt;0,IF(TYPE(VLOOKUP(Table1[[#This Row],[Voucher Type]],Table1[[#All],[Voucher Type Master]],1,FALSE))=16,1,0),0))</f>
        <v>0</v>
      </c>
      <c r="V6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6" s="14">
        <f>IF(LEN(Table1[[#This Row],[Cost Centre]])&gt;0,IF(TYPE(VLOOKUP(Table1[[#This Row],[Cost Centre]],$DA:$DA,1,FALSE))=16,1,0),0)</f>
        <v>0</v>
      </c>
      <c r="X606" s="14">
        <f>Table1[[#This Row],[Payments]]-Table1[[#This Row],[Receipts]]</f>
        <v>0</v>
      </c>
      <c r="Y606" s="14"/>
      <c r="Z606" s="14"/>
      <c r="AA606" s="14"/>
      <c r="AB606" s="13"/>
      <c r="AC606" s="39"/>
      <c r="AD606" s="39"/>
      <c r="AE606" s="39"/>
      <c r="AF606" s="39"/>
      <c r="AG606" s="42"/>
      <c r="AH6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6" t="str">
        <f>IF(Table1[[#This Row],[Date]]="","",TEXT(Table1[[#This Row],[Date]],"yyyymmdd"))</f>
        <v/>
      </c>
      <c r="AJ606" t="str">
        <f>Table1[[#This Row],[Date2]]</f>
        <v/>
      </c>
      <c r="AK606" t="str">
        <f>IF(Table1[[#This Row],[Date]]="","",Table1[[#This Row],[Voucher Type]])</f>
        <v/>
      </c>
      <c r="AL606" t="str">
        <f>IF(Table1[[#This Row],[Date]]="","",Table1[[#This Row],[Voucher No]])</f>
        <v/>
      </c>
      <c r="AM606" t="str">
        <f>IF(Table1[[#This Row],[Date]]="","",Table1[[#This Row],[Narration]])</f>
        <v/>
      </c>
      <c r="AN606" t="str">
        <f>IF(Table1[[#This Row],[Date]]="","","tallytools-voucherentry-adhjadhh-"&amp;$AH$1&amp;ROW())</f>
        <v/>
      </c>
      <c r="AO606" t="str">
        <f>IF(Table1[[#This Row],[Date]]="","",$AH$1)</f>
        <v/>
      </c>
      <c r="AP606"/>
      <c r="AQ606" t="str">
        <f>IF(Table1[[#This Row],[Date]]="","","No")</f>
        <v/>
      </c>
      <c r="AR606" t="str">
        <f>IF(Table1[[#This Row],[Date]]="","",IF(Table1[[#This Row],[Net Amt]]&lt;0,"No","Yes"))</f>
        <v/>
      </c>
      <c r="AS606" t="str">
        <f>IF(Table1[[#This Row],[Date]]="","",Table1[[#This Row],[Second Ledger]])</f>
        <v/>
      </c>
      <c r="AT606" t="str">
        <f>IF(Table1[[#This Row],[Date]]="","",IF(Table1[[#This Row],[DP-1]]="Yes",-(Table1[[#This Row],[Payments]]+Table1[[#This Row],[Receipts]]),Table1[[#This Row],[Payments]]+Table1[[#This Row],[Receipts]]))</f>
        <v/>
      </c>
      <c r="AU606"/>
      <c r="AV606" t="str">
        <f>IF(Table1[[#This Row],[Bill Ref No]]="","",Table1[[#This Row],[Bill Ref No]])</f>
        <v/>
      </c>
      <c r="AW606" t="str">
        <f>IF(Table1[[#This Row],[Bill ref name]]="","","New Ref")</f>
        <v/>
      </c>
      <c r="AX606" t="str">
        <f>IF(Table1[[#This Row],[Bill ref name]]="","",Table1[[#This Row],[Amount-1]])</f>
        <v/>
      </c>
      <c r="AY606"/>
      <c r="AZ606"/>
      <c r="BA606" t="str">
        <f>IF(Table1[[#This Row],[Cost Centre]]="","","Primary Cost Category")</f>
        <v/>
      </c>
      <c r="BB606" t="str">
        <f>IF(Table1[[#This Row],[Cost Centre]]="","",Table1[[#This Row],[DP-1]])</f>
        <v/>
      </c>
      <c r="BC606"/>
      <c r="BD606" t="str">
        <f>IF(Table1[[#This Row],[Cost Centre]]="","",Table1[[#This Row],[Cost Centre]])</f>
        <v/>
      </c>
      <c r="BE606" t="str">
        <f>IF(Table1[[#This Row],[Cost Centre]]="","",Table1[[#This Row],[Amount-1]])</f>
        <v/>
      </c>
      <c r="BF606"/>
      <c r="BG606"/>
      <c r="BH606"/>
      <c r="BI606"/>
      <c r="BJ606" t="str">
        <f>IF(Table1[[#This Row],[Date]]="","","No")</f>
        <v/>
      </c>
      <c r="BK606" t="str">
        <f>IF(Table1[[#This Row],[Date]]="","",IF(Table1[[#This Row],[Net Amt]]&lt;0,"Yes","No"))</f>
        <v/>
      </c>
      <c r="BL606" t="str">
        <f>IF(Table1[[#This Row],[Date]]="","",$C$3)</f>
        <v/>
      </c>
      <c r="BM606" t="str">
        <f>IF(Table1[[#This Row],[Date]]="","",-Table1[[#This Row],[Amount-1]])</f>
        <v/>
      </c>
      <c r="BO606" t="str">
        <f>IF(Table1[[#This Row],[Transaction Type]]="","",Table1[[#This Row],[Transaction Type]])</f>
        <v/>
      </c>
      <c r="BP606" t="str">
        <f>IF(Table1[[#This Row],[Instrument No.]]="","",Table1[[#This Row],[Instrument No.]])</f>
        <v/>
      </c>
      <c r="BQ606" t="str">
        <f>IF(Table1[[#This Row],[Instrument No.]]="","",Table1[[#This Row],[Amount-2]])</f>
        <v/>
      </c>
      <c r="BR606" t="str">
        <f>IF(Table1[[#This Row],[Instrument date]]="","",TEXT(Table1[[#This Row],[Instrument date]],"yyyymmdd"))</f>
        <v/>
      </c>
      <c r="BU606" s="48"/>
      <c r="BV606" s="48"/>
    </row>
    <row r="607" spans="1:74">
      <c r="A607" s="16">
        <f t="shared" si="9"/>
        <v>602</v>
      </c>
      <c r="B607" s="17"/>
      <c r="C607" s="57"/>
      <c r="D607" s="61"/>
      <c r="E607" s="61"/>
      <c r="F607" s="57"/>
      <c r="G607" s="18"/>
      <c r="H6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7" s="18"/>
      <c r="J607" s="18"/>
      <c r="K607" s="18"/>
      <c r="L607" s="18"/>
      <c r="M607" s="18"/>
      <c r="N607" s="51"/>
      <c r="O607" s="14">
        <f>IF(Table1[[#This Row],[Date]]="",COUNTA(B608:$B$1005),0)</f>
        <v>0</v>
      </c>
      <c r="P607" s="14">
        <f>IF(COUNTA(Table1[[#This Row],[Payments]:[Receipts]])=0,0,(IF(COUNTA(Table1[[#This Row],[Payments]:[Receipts]])&gt;1,1,0)))</f>
        <v>0</v>
      </c>
      <c r="Q607" s="14">
        <f>IF(Table1[[#This Row],[Date]]="",0,IF(AND(Table1[[#This Row],[Date]]&gt;=$Q$2,Table1[[#This Row],[Date]]&lt;=$Q$3),0,1))</f>
        <v>0</v>
      </c>
      <c r="R607" s="14">
        <f>IF(Table1[[#This Row],[Payments]]="",0,IF(ISNUMBER(Table1[[#This Row],[Payments]]),0,1))</f>
        <v>0</v>
      </c>
      <c r="S607" s="14">
        <f>IF(Table1[[#This Row],[Receipts]]="",0,IF(ISNUMBER(Table1[[#This Row],[Receipts]]),0,1))</f>
        <v>0</v>
      </c>
      <c r="T607" s="14">
        <f>IF(LEN(Table1[[#This Row],[Second Ledger]])&gt;0,IF(TYPE(VLOOKUP(Table1[[#This Row],[Second Ledger]],$CZ:$CZ,1,FALSE))=16,1,0),0)</f>
        <v>0</v>
      </c>
      <c r="U607" s="14">
        <f>IF(Table1[[#This Row],[Date]]="",0,IF(Table1[[#This Row],[Voucher Type]]&gt;0,IF(TYPE(VLOOKUP(Table1[[#This Row],[Voucher Type]],Table1[[#All],[Voucher Type Master]],1,FALSE))=16,1,0),0))</f>
        <v>0</v>
      </c>
      <c r="V6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7" s="14">
        <f>IF(LEN(Table1[[#This Row],[Cost Centre]])&gt;0,IF(TYPE(VLOOKUP(Table1[[#This Row],[Cost Centre]],$DA:$DA,1,FALSE))=16,1,0),0)</f>
        <v>0</v>
      </c>
      <c r="X607" s="14">
        <f>Table1[[#This Row],[Payments]]-Table1[[#This Row],[Receipts]]</f>
        <v>0</v>
      </c>
      <c r="Y607" s="14"/>
      <c r="Z607" s="14"/>
      <c r="AA607" s="14"/>
      <c r="AB607" s="13"/>
      <c r="AC607" s="39"/>
      <c r="AD607" s="39"/>
      <c r="AE607" s="39"/>
      <c r="AF607" s="39"/>
      <c r="AG607" s="42"/>
      <c r="AH6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7" t="str">
        <f>IF(Table1[[#This Row],[Date]]="","",TEXT(Table1[[#This Row],[Date]],"yyyymmdd"))</f>
        <v/>
      </c>
      <c r="AJ607" t="str">
        <f>Table1[[#This Row],[Date2]]</f>
        <v/>
      </c>
      <c r="AK607" t="str">
        <f>IF(Table1[[#This Row],[Date]]="","",Table1[[#This Row],[Voucher Type]])</f>
        <v/>
      </c>
      <c r="AL607" t="str">
        <f>IF(Table1[[#This Row],[Date]]="","",Table1[[#This Row],[Voucher No]])</f>
        <v/>
      </c>
      <c r="AM607" t="str">
        <f>IF(Table1[[#This Row],[Date]]="","",Table1[[#This Row],[Narration]])</f>
        <v/>
      </c>
      <c r="AN607" t="str">
        <f>IF(Table1[[#This Row],[Date]]="","","tallytools-voucherentry-adhjadhh-"&amp;$AH$1&amp;ROW())</f>
        <v/>
      </c>
      <c r="AO607" t="str">
        <f>IF(Table1[[#This Row],[Date]]="","",$AH$1)</f>
        <v/>
      </c>
      <c r="AP607"/>
      <c r="AQ607" t="str">
        <f>IF(Table1[[#This Row],[Date]]="","","No")</f>
        <v/>
      </c>
      <c r="AR607" t="str">
        <f>IF(Table1[[#This Row],[Date]]="","",IF(Table1[[#This Row],[Net Amt]]&lt;0,"No","Yes"))</f>
        <v/>
      </c>
      <c r="AS607" t="str">
        <f>IF(Table1[[#This Row],[Date]]="","",Table1[[#This Row],[Second Ledger]])</f>
        <v/>
      </c>
      <c r="AT607" t="str">
        <f>IF(Table1[[#This Row],[Date]]="","",IF(Table1[[#This Row],[DP-1]]="Yes",-(Table1[[#This Row],[Payments]]+Table1[[#This Row],[Receipts]]),Table1[[#This Row],[Payments]]+Table1[[#This Row],[Receipts]]))</f>
        <v/>
      </c>
      <c r="AU607"/>
      <c r="AV607" t="str">
        <f>IF(Table1[[#This Row],[Bill Ref No]]="","",Table1[[#This Row],[Bill Ref No]])</f>
        <v/>
      </c>
      <c r="AW607" t="str">
        <f>IF(Table1[[#This Row],[Bill ref name]]="","","New Ref")</f>
        <v/>
      </c>
      <c r="AX607" t="str">
        <f>IF(Table1[[#This Row],[Bill ref name]]="","",Table1[[#This Row],[Amount-1]])</f>
        <v/>
      </c>
      <c r="AY607"/>
      <c r="AZ607"/>
      <c r="BA607" t="str">
        <f>IF(Table1[[#This Row],[Cost Centre]]="","","Primary Cost Category")</f>
        <v/>
      </c>
      <c r="BB607" t="str">
        <f>IF(Table1[[#This Row],[Cost Centre]]="","",Table1[[#This Row],[DP-1]])</f>
        <v/>
      </c>
      <c r="BC607"/>
      <c r="BD607" t="str">
        <f>IF(Table1[[#This Row],[Cost Centre]]="","",Table1[[#This Row],[Cost Centre]])</f>
        <v/>
      </c>
      <c r="BE607" t="str">
        <f>IF(Table1[[#This Row],[Cost Centre]]="","",Table1[[#This Row],[Amount-1]])</f>
        <v/>
      </c>
      <c r="BF607"/>
      <c r="BG607"/>
      <c r="BH607"/>
      <c r="BI607"/>
      <c r="BJ607" t="str">
        <f>IF(Table1[[#This Row],[Date]]="","","No")</f>
        <v/>
      </c>
      <c r="BK607" t="str">
        <f>IF(Table1[[#This Row],[Date]]="","",IF(Table1[[#This Row],[Net Amt]]&lt;0,"Yes","No"))</f>
        <v/>
      </c>
      <c r="BL607" t="str">
        <f>IF(Table1[[#This Row],[Date]]="","",$C$3)</f>
        <v/>
      </c>
      <c r="BM607" t="str">
        <f>IF(Table1[[#This Row],[Date]]="","",-Table1[[#This Row],[Amount-1]])</f>
        <v/>
      </c>
      <c r="BO607" t="str">
        <f>IF(Table1[[#This Row],[Transaction Type]]="","",Table1[[#This Row],[Transaction Type]])</f>
        <v/>
      </c>
      <c r="BP607" t="str">
        <f>IF(Table1[[#This Row],[Instrument No.]]="","",Table1[[#This Row],[Instrument No.]])</f>
        <v/>
      </c>
      <c r="BQ607" t="str">
        <f>IF(Table1[[#This Row],[Instrument No.]]="","",Table1[[#This Row],[Amount-2]])</f>
        <v/>
      </c>
      <c r="BR607" t="str">
        <f>IF(Table1[[#This Row],[Instrument date]]="","",TEXT(Table1[[#This Row],[Instrument date]],"yyyymmdd"))</f>
        <v/>
      </c>
      <c r="BU607" s="48"/>
      <c r="BV607" s="48"/>
    </row>
    <row r="608" spans="1:74">
      <c r="A608" s="16">
        <f t="shared" si="9"/>
        <v>603</v>
      </c>
      <c r="B608" s="17"/>
      <c r="C608" s="57"/>
      <c r="D608" s="61"/>
      <c r="E608" s="61"/>
      <c r="F608" s="57"/>
      <c r="G608" s="18"/>
      <c r="H6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8" s="18"/>
      <c r="J608" s="18"/>
      <c r="K608" s="18"/>
      <c r="L608" s="18"/>
      <c r="M608" s="18"/>
      <c r="N608" s="51"/>
      <c r="O608" s="14">
        <f>IF(Table1[[#This Row],[Date]]="",COUNTA(B609:$B$1005),0)</f>
        <v>0</v>
      </c>
      <c r="P608" s="14">
        <f>IF(COUNTA(Table1[[#This Row],[Payments]:[Receipts]])=0,0,(IF(COUNTA(Table1[[#This Row],[Payments]:[Receipts]])&gt;1,1,0)))</f>
        <v>0</v>
      </c>
      <c r="Q608" s="14">
        <f>IF(Table1[[#This Row],[Date]]="",0,IF(AND(Table1[[#This Row],[Date]]&gt;=$Q$2,Table1[[#This Row],[Date]]&lt;=$Q$3),0,1))</f>
        <v>0</v>
      </c>
      <c r="R608" s="14">
        <f>IF(Table1[[#This Row],[Payments]]="",0,IF(ISNUMBER(Table1[[#This Row],[Payments]]),0,1))</f>
        <v>0</v>
      </c>
      <c r="S608" s="14">
        <f>IF(Table1[[#This Row],[Receipts]]="",0,IF(ISNUMBER(Table1[[#This Row],[Receipts]]),0,1))</f>
        <v>0</v>
      </c>
      <c r="T608" s="14">
        <f>IF(LEN(Table1[[#This Row],[Second Ledger]])&gt;0,IF(TYPE(VLOOKUP(Table1[[#This Row],[Second Ledger]],$CZ:$CZ,1,FALSE))=16,1,0),0)</f>
        <v>0</v>
      </c>
      <c r="U608" s="14">
        <f>IF(Table1[[#This Row],[Date]]="",0,IF(Table1[[#This Row],[Voucher Type]]&gt;0,IF(TYPE(VLOOKUP(Table1[[#This Row],[Voucher Type]],Table1[[#All],[Voucher Type Master]],1,FALSE))=16,1,0),0))</f>
        <v>0</v>
      </c>
      <c r="V6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8" s="14">
        <f>IF(LEN(Table1[[#This Row],[Cost Centre]])&gt;0,IF(TYPE(VLOOKUP(Table1[[#This Row],[Cost Centre]],$DA:$DA,1,FALSE))=16,1,0),0)</f>
        <v>0</v>
      </c>
      <c r="X608" s="14">
        <f>Table1[[#This Row],[Payments]]-Table1[[#This Row],[Receipts]]</f>
        <v>0</v>
      </c>
      <c r="Y608" s="14"/>
      <c r="Z608" s="14"/>
      <c r="AA608" s="14"/>
      <c r="AB608" s="13"/>
      <c r="AC608" s="39"/>
      <c r="AD608" s="39"/>
      <c r="AE608" s="39"/>
      <c r="AF608" s="39"/>
      <c r="AG608" s="42"/>
      <c r="AH6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8" t="str">
        <f>IF(Table1[[#This Row],[Date]]="","",TEXT(Table1[[#This Row],[Date]],"yyyymmdd"))</f>
        <v/>
      </c>
      <c r="AJ608" t="str">
        <f>Table1[[#This Row],[Date2]]</f>
        <v/>
      </c>
      <c r="AK608" t="str">
        <f>IF(Table1[[#This Row],[Date]]="","",Table1[[#This Row],[Voucher Type]])</f>
        <v/>
      </c>
      <c r="AL608" t="str">
        <f>IF(Table1[[#This Row],[Date]]="","",Table1[[#This Row],[Voucher No]])</f>
        <v/>
      </c>
      <c r="AM608" t="str">
        <f>IF(Table1[[#This Row],[Date]]="","",Table1[[#This Row],[Narration]])</f>
        <v/>
      </c>
      <c r="AN608" t="str">
        <f>IF(Table1[[#This Row],[Date]]="","","tallytools-voucherentry-adhjadhh-"&amp;$AH$1&amp;ROW())</f>
        <v/>
      </c>
      <c r="AO608" t="str">
        <f>IF(Table1[[#This Row],[Date]]="","",$AH$1)</f>
        <v/>
      </c>
      <c r="AP608"/>
      <c r="AQ608" t="str">
        <f>IF(Table1[[#This Row],[Date]]="","","No")</f>
        <v/>
      </c>
      <c r="AR608" t="str">
        <f>IF(Table1[[#This Row],[Date]]="","",IF(Table1[[#This Row],[Net Amt]]&lt;0,"No","Yes"))</f>
        <v/>
      </c>
      <c r="AS608" t="str">
        <f>IF(Table1[[#This Row],[Date]]="","",Table1[[#This Row],[Second Ledger]])</f>
        <v/>
      </c>
      <c r="AT608" t="str">
        <f>IF(Table1[[#This Row],[Date]]="","",IF(Table1[[#This Row],[DP-1]]="Yes",-(Table1[[#This Row],[Payments]]+Table1[[#This Row],[Receipts]]),Table1[[#This Row],[Payments]]+Table1[[#This Row],[Receipts]]))</f>
        <v/>
      </c>
      <c r="AU608"/>
      <c r="AV608" t="str">
        <f>IF(Table1[[#This Row],[Bill Ref No]]="","",Table1[[#This Row],[Bill Ref No]])</f>
        <v/>
      </c>
      <c r="AW608" t="str">
        <f>IF(Table1[[#This Row],[Bill ref name]]="","","New Ref")</f>
        <v/>
      </c>
      <c r="AX608" t="str">
        <f>IF(Table1[[#This Row],[Bill ref name]]="","",Table1[[#This Row],[Amount-1]])</f>
        <v/>
      </c>
      <c r="AY608"/>
      <c r="AZ608"/>
      <c r="BA608" t="str">
        <f>IF(Table1[[#This Row],[Cost Centre]]="","","Primary Cost Category")</f>
        <v/>
      </c>
      <c r="BB608" t="str">
        <f>IF(Table1[[#This Row],[Cost Centre]]="","",Table1[[#This Row],[DP-1]])</f>
        <v/>
      </c>
      <c r="BC608"/>
      <c r="BD608" t="str">
        <f>IF(Table1[[#This Row],[Cost Centre]]="","",Table1[[#This Row],[Cost Centre]])</f>
        <v/>
      </c>
      <c r="BE608" t="str">
        <f>IF(Table1[[#This Row],[Cost Centre]]="","",Table1[[#This Row],[Amount-1]])</f>
        <v/>
      </c>
      <c r="BF608"/>
      <c r="BG608"/>
      <c r="BH608"/>
      <c r="BI608"/>
      <c r="BJ608" t="str">
        <f>IF(Table1[[#This Row],[Date]]="","","No")</f>
        <v/>
      </c>
      <c r="BK608" t="str">
        <f>IF(Table1[[#This Row],[Date]]="","",IF(Table1[[#This Row],[Net Amt]]&lt;0,"Yes","No"))</f>
        <v/>
      </c>
      <c r="BL608" t="str">
        <f>IF(Table1[[#This Row],[Date]]="","",$C$3)</f>
        <v/>
      </c>
      <c r="BM608" t="str">
        <f>IF(Table1[[#This Row],[Date]]="","",-Table1[[#This Row],[Amount-1]])</f>
        <v/>
      </c>
      <c r="BO608" t="str">
        <f>IF(Table1[[#This Row],[Transaction Type]]="","",Table1[[#This Row],[Transaction Type]])</f>
        <v/>
      </c>
      <c r="BP608" t="str">
        <f>IF(Table1[[#This Row],[Instrument No.]]="","",Table1[[#This Row],[Instrument No.]])</f>
        <v/>
      </c>
      <c r="BQ608" t="str">
        <f>IF(Table1[[#This Row],[Instrument No.]]="","",Table1[[#This Row],[Amount-2]])</f>
        <v/>
      </c>
      <c r="BR608" t="str">
        <f>IF(Table1[[#This Row],[Instrument date]]="","",TEXT(Table1[[#This Row],[Instrument date]],"yyyymmdd"))</f>
        <v/>
      </c>
      <c r="BU608" s="48"/>
      <c r="BV608" s="48"/>
    </row>
    <row r="609" spans="1:74">
      <c r="A609" s="16">
        <f t="shared" si="9"/>
        <v>604</v>
      </c>
      <c r="B609" s="17"/>
      <c r="C609" s="57"/>
      <c r="D609" s="61"/>
      <c r="E609" s="61"/>
      <c r="F609" s="57"/>
      <c r="G609" s="18"/>
      <c r="H6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09" s="18"/>
      <c r="J609" s="18"/>
      <c r="K609" s="18"/>
      <c r="L609" s="18"/>
      <c r="M609" s="18"/>
      <c r="N609" s="51"/>
      <c r="O609" s="14">
        <f>IF(Table1[[#This Row],[Date]]="",COUNTA(B610:$B$1005),0)</f>
        <v>0</v>
      </c>
      <c r="P609" s="14">
        <f>IF(COUNTA(Table1[[#This Row],[Payments]:[Receipts]])=0,0,(IF(COUNTA(Table1[[#This Row],[Payments]:[Receipts]])&gt;1,1,0)))</f>
        <v>0</v>
      </c>
      <c r="Q609" s="14">
        <f>IF(Table1[[#This Row],[Date]]="",0,IF(AND(Table1[[#This Row],[Date]]&gt;=$Q$2,Table1[[#This Row],[Date]]&lt;=$Q$3),0,1))</f>
        <v>0</v>
      </c>
      <c r="R609" s="14">
        <f>IF(Table1[[#This Row],[Payments]]="",0,IF(ISNUMBER(Table1[[#This Row],[Payments]]),0,1))</f>
        <v>0</v>
      </c>
      <c r="S609" s="14">
        <f>IF(Table1[[#This Row],[Receipts]]="",0,IF(ISNUMBER(Table1[[#This Row],[Receipts]]),0,1))</f>
        <v>0</v>
      </c>
      <c r="T609" s="14">
        <f>IF(LEN(Table1[[#This Row],[Second Ledger]])&gt;0,IF(TYPE(VLOOKUP(Table1[[#This Row],[Second Ledger]],$CZ:$CZ,1,FALSE))=16,1,0),0)</f>
        <v>0</v>
      </c>
      <c r="U609" s="14">
        <f>IF(Table1[[#This Row],[Date]]="",0,IF(Table1[[#This Row],[Voucher Type]]&gt;0,IF(TYPE(VLOOKUP(Table1[[#This Row],[Voucher Type]],Table1[[#All],[Voucher Type Master]],1,FALSE))=16,1,0),0))</f>
        <v>0</v>
      </c>
      <c r="V6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09" s="14">
        <f>IF(LEN(Table1[[#This Row],[Cost Centre]])&gt;0,IF(TYPE(VLOOKUP(Table1[[#This Row],[Cost Centre]],$DA:$DA,1,FALSE))=16,1,0),0)</f>
        <v>0</v>
      </c>
      <c r="X609" s="14">
        <f>Table1[[#This Row],[Payments]]-Table1[[#This Row],[Receipts]]</f>
        <v>0</v>
      </c>
      <c r="Y609" s="14"/>
      <c r="Z609" s="14"/>
      <c r="AA609" s="14"/>
      <c r="AB609" s="13"/>
      <c r="AC609" s="39"/>
      <c r="AD609" s="39"/>
      <c r="AE609" s="39"/>
      <c r="AF609" s="39"/>
      <c r="AG609" s="42"/>
      <c r="AH6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09" t="str">
        <f>IF(Table1[[#This Row],[Date]]="","",TEXT(Table1[[#This Row],[Date]],"yyyymmdd"))</f>
        <v/>
      </c>
      <c r="AJ609" t="str">
        <f>Table1[[#This Row],[Date2]]</f>
        <v/>
      </c>
      <c r="AK609" t="str">
        <f>IF(Table1[[#This Row],[Date]]="","",Table1[[#This Row],[Voucher Type]])</f>
        <v/>
      </c>
      <c r="AL609" t="str">
        <f>IF(Table1[[#This Row],[Date]]="","",Table1[[#This Row],[Voucher No]])</f>
        <v/>
      </c>
      <c r="AM609" t="str">
        <f>IF(Table1[[#This Row],[Date]]="","",Table1[[#This Row],[Narration]])</f>
        <v/>
      </c>
      <c r="AN609" t="str">
        <f>IF(Table1[[#This Row],[Date]]="","","tallytools-voucherentry-adhjadhh-"&amp;$AH$1&amp;ROW())</f>
        <v/>
      </c>
      <c r="AO609" t="str">
        <f>IF(Table1[[#This Row],[Date]]="","",$AH$1)</f>
        <v/>
      </c>
      <c r="AP609"/>
      <c r="AQ609" t="str">
        <f>IF(Table1[[#This Row],[Date]]="","","No")</f>
        <v/>
      </c>
      <c r="AR609" t="str">
        <f>IF(Table1[[#This Row],[Date]]="","",IF(Table1[[#This Row],[Net Amt]]&lt;0,"No","Yes"))</f>
        <v/>
      </c>
      <c r="AS609" t="str">
        <f>IF(Table1[[#This Row],[Date]]="","",Table1[[#This Row],[Second Ledger]])</f>
        <v/>
      </c>
      <c r="AT609" t="str">
        <f>IF(Table1[[#This Row],[Date]]="","",IF(Table1[[#This Row],[DP-1]]="Yes",-(Table1[[#This Row],[Payments]]+Table1[[#This Row],[Receipts]]),Table1[[#This Row],[Payments]]+Table1[[#This Row],[Receipts]]))</f>
        <v/>
      </c>
      <c r="AU609"/>
      <c r="AV609" t="str">
        <f>IF(Table1[[#This Row],[Bill Ref No]]="","",Table1[[#This Row],[Bill Ref No]])</f>
        <v/>
      </c>
      <c r="AW609" t="str">
        <f>IF(Table1[[#This Row],[Bill ref name]]="","","New Ref")</f>
        <v/>
      </c>
      <c r="AX609" t="str">
        <f>IF(Table1[[#This Row],[Bill ref name]]="","",Table1[[#This Row],[Amount-1]])</f>
        <v/>
      </c>
      <c r="AY609"/>
      <c r="AZ609"/>
      <c r="BA609" t="str">
        <f>IF(Table1[[#This Row],[Cost Centre]]="","","Primary Cost Category")</f>
        <v/>
      </c>
      <c r="BB609" t="str">
        <f>IF(Table1[[#This Row],[Cost Centre]]="","",Table1[[#This Row],[DP-1]])</f>
        <v/>
      </c>
      <c r="BC609"/>
      <c r="BD609" t="str">
        <f>IF(Table1[[#This Row],[Cost Centre]]="","",Table1[[#This Row],[Cost Centre]])</f>
        <v/>
      </c>
      <c r="BE609" t="str">
        <f>IF(Table1[[#This Row],[Cost Centre]]="","",Table1[[#This Row],[Amount-1]])</f>
        <v/>
      </c>
      <c r="BF609"/>
      <c r="BG609"/>
      <c r="BH609"/>
      <c r="BI609"/>
      <c r="BJ609" t="str">
        <f>IF(Table1[[#This Row],[Date]]="","","No")</f>
        <v/>
      </c>
      <c r="BK609" t="str">
        <f>IF(Table1[[#This Row],[Date]]="","",IF(Table1[[#This Row],[Net Amt]]&lt;0,"Yes","No"))</f>
        <v/>
      </c>
      <c r="BL609" t="str">
        <f>IF(Table1[[#This Row],[Date]]="","",$C$3)</f>
        <v/>
      </c>
      <c r="BM609" t="str">
        <f>IF(Table1[[#This Row],[Date]]="","",-Table1[[#This Row],[Amount-1]])</f>
        <v/>
      </c>
      <c r="BO609" t="str">
        <f>IF(Table1[[#This Row],[Transaction Type]]="","",Table1[[#This Row],[Transaction Type]])</f>
        <v/>
      </c>
      <c r="BP609" t="str">
        <f>IF(Table1[[#This Row],[Instrument No.]]="","",Table1[[#This Row],[Instrument No.]])</f>
        <v/>
      </c>
      <c r="BQ609" t="str">
        <f>IF(Table1[[#This Row],[Instrument No.]]="","",Table1[[#This Row],[Amount-2]])</f>
        <v/>
      </c>
      <c r="BR609" t="str">
        <f>IF(Table1[[#This Row],[Instrument date]]="","",TEXT(Table1[[#This Row],[Instrument date]],"yyyymmdd"))</f>
        <v/>
      </c>
      <c r="BU609" s="48"/>
      <c r="BV609" s="48"/>
    </row>
    <row r="610" spans="1:74">
      <c r="A610" s="16">
        <f t="shared" si="9"/>
        <v>605</v>
      </c>
      <c r="B610" s="17"/>
      <c r="C610" s="57"/>
      <c r="D610" s="61"/>
      <c r="E610" s="61"/>
      <c r="F610" s="57"/>
      <c r="G610" s="18"/>
      <c r="H6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0" s="18"/>
      <c r="J610" s="18"/>
      <c r="K610" s="18"/>
      <c r="L610" s="18"/>
      <c r="M610" s="18"/>
      <c r="N610" s="51"/>
      <c r="O610" s="14">
        <f>IF(Table1[[#This Row],[Date]]="",COUNTA(B611:$B$1005),0)</f>
        <v>0</v>
      </c>
      <c r="P610" s="14">
        <f>IF(COUNTA(Table1[[#This Row],[Payments]:[Receipts]])=0,0,(IF(COUNTA(Table1[[#This Row],[Payments]:[Receipts]])&gt;1,1,0)))</f>
        <v>0</v>
      </c>
      <c r="Q610" s="14">
        <f>IF(Table1[[#This Row],[Date]]="",0,IF(AND(Table1[[#This Row],[Date]]&gt;=$Q$2,Table1[[#This Row],[Date]]&lt;=$Q$3),0,1))</f>
        <v>0</v>
      </c>
      <c r="R610" s="14">
        <f>IF(Table1[[#This Row],[Payments]]="",0,IF(ISNUMBER(Table1[[#This Row],[Payments]]),0,1))</f>
        <v>0</v>
      </c>
      <c r="S610" s="14">
        <f>IF(Table1[[#This Row],[Receipts]]="",0,IF(ISNUMBER(Table1[[#This Row],[Receipts]]),0,1))</f>
        <v>0</v>
      </c>
      <c r="T610" s="14">
        <f>IF(LEN(Table1[[#This Row],[Second Ledger]])&gt;0,IF(TYPE(VLOOKUP(Table1[[#This Row],[Second Ledger]],$CZ:$CZ,1,FALSE))=16,1,0),0)</f>
        <v>0</v>
      </c>
      <c r="U610" s="14">
        <f>IF(Table1[[#This Row],[Date]]="",0,IF(Table1[[#This Row],[Voucher Type]]&gt;0,IF(TYPE(VLOOKUP(Table1[[#This Row],[Voucher Type]],Table1[[#All],[Voucher Type Master]],1,FALSE))=16,1,0),0))</f>
        <v>0</v>
      </c>
      <c r="V6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0" s="14">
        <f>IF(LEN(Table1[[#This Row],[Cost Centre]])&gt;0,IF(TYPE(VLOOKUP(Table1[[#This Row],[Cost Centre]],$DA:$DA,1,FALSE))=16,1,0),0)</f>
        <v>0</v>
      </c>
      <c r="X610" s="14">
        <f>Table1[[#This Row],[Payments]]-Table1[[#This Row],[Receipts]]</f>
        <v>0</v>
      </c>
      <c r="Y610" s="14"/>
      <c r="Z610" s="14"/>
      <c r="AA610" s="14"/>
      <c r="AB610" s="13"/>
      <c r="AC610" s="39"/>
      <c r="AD610" s="39"/>
      <c r="AE610" s="39"/>
      <c r="AF610" s="39"/>
      <c r="AG610" s="42"/>
      <c r="AH6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0" t="str">
        <f>IF(Table1[[#This Row],[Date]]="","",TEXT(Table1[[#This Row],[Date]],"yyyymmdd"))</f>
        <v/>
      </c>
      <c r="AJ610" t="str">
        <f>Table1[[#This Row],[Date2]]</f>
        <v/>
      </c>
      <c r="AK610" t="str">
        <f>IF(Table1[[#This Row],[Date]]="","",Table1[[#This Row],[Voucher Type]])</f>
        <v/>
      </c>
      <c r="AL610" t="str">
        <f>IF(Table1[[#This Row],[Date]]="","",Table1[[#This Row],[Voucher No]])</f>
        <v/>
      </c>
      <c r="AM610" t="str">
        <f>IF(Table1[[#This Row],[Date]]="","",Table1[[#This Row],[Narration]])</f>
        <v/>
      </c>
      <c r="AN610" t="str">
        <f>IF(Table1[[#This Row],[Date]]="","","tallytools-voucherentry-adhjadhh-"&amp;$AH$1&amp;ROW())</f>
        <v/>
      </c>
      <c r="AO610" t="str">
        <f>IF(Table1[[#This Row],[Date]]="","",$AH$1)</f>
        <v/>
      </c>
      <c r="AP610"/>
      <c r="AQ610" t="str">
        <f>IF(Table1[[#This Row],[Date]]="","","No")</f>
        <v/>
      </c>
      <c r="AR610" t="str">
        <f>IF(Table1[[#This Row],[Date]]="","",IF(Table1[[#This Row],[Net Amt]]&lt;0,"No","Yes"))</f>
        <v/>
      </c>
      <c r="AS610" t="str">
        <f>IF(Table1[[#This Row],[Date]]="","",Table1[[#This Row],[Second Ledger]])</f>
        <v/>
      </c>
      <c r="AT610" t="str">
        <f>IF(Table1[[#This Row],[Date]]="","",IF(Table1[[#This Row],[DP-1]]="Yes",-(Table1[[#This Row],[Payments]]+Table1[[#This Row],[Receipts]]),Table1[[#This Row],[Payments]]+Table1[[#This Row],[Receipts]]))</f>
        <v/>
      </c>
      <c r="AU610"/>
      <c r="AV610" t="str">
        <f>IF(Table1[[#This Row],[Bill Ref No]]="","",Table1[[#This Row],[Bill Ref No]])</f>
        <v/>
      </c>
      <c r="AW610" t="str">
        <f>IF(Table1[[#This Row],[Bill ref name]]="","","New Ref")</f>
        <v/>
      </c>
      <c r="AX610" t="str">
        <f>IF(Table1[[#This Row],[Bill ref name]]="","",Table1[[#This Row],[Amount-1]])</f>
        <v/>
      </c>
      <c r="AY610"/>
      <c r="AZ610"/>
      <c r="BA610" t="str">
        <f>IF(Table1[[#This Row],[Cost Centre]]="","","Primary Cost Category")</f>
        <v/>
      </c>
      <c r="BB610" t="str">
        <f>IF(Table1[[#This Row],[Cost Centre]]="","",Table1[[#This Row],[DP-1]])</f>
        <v/>
      </c>
      <c r="BC610"/>
      <c r="BD610" t="str">
        <f>IF(Table1[[#This Row],[Cost Centre]]="","",Table1[[#This Row],[Cost Centre]])</f>
        <v/>
      </c>
      <c r="BE610" t="str">
        <f>IF(Table1[[#This Row],[Cost Centre]]="","",Table1[[#This Row],[Amount-1]])</f>
        <v/>
      </c>
      <c r="BF610"/>
      <c r="BG610"/>
      <c r="BH610"/>
      <c r="BI610"/>
      <c r="BJ610" t="str">
        <f>IF(Table1[[#This Row],[Date]]="","","No")</f>
        <v/>
      </c>
      <c r="BK610" t="str">
        <f>IF(Table1[[#This Row],[Date]]="","",IF(Table1[[#This Row],[Net Amt]]&lt;0,"Yes","No"))</f>
        <v/>
      </c>
      <c r="BL610" t="str">
        <f>IF(Table1[[#This Row],[Date]]="","",$C$3)</f>
        <v/>
      </c>
      <c r="BM610" t="str">
        <f>IF(Table1[[#This Row],[Date]]="","",-Table1[[#This Row],[Amount-1]])</f>
        <v/>
      </c>
      <c r="BO610" t="str">
        <f>IF(Table1[[#This Row],[Transaction Type]]="","",Table1[[#This Row],[Transaction Type]])</f>
        <v/>
      </c>
      <c r="BP610" t="str">
        <f>IF(Table1[[#This Row],[Instrument No.]]="","",Table1[[#This Row],[Instrument No.]])</f>
        <v/>
      </c>
      <c r="BQ610" t="str">
        <f>IF(Table1[[#This Row],[Instrument No.]]="","",Table1[[#This Row],[Amount-2]])</f>
        <v/>
      </c>
      <c r="BR610" t="str">
        <f>IF(Table1[[#This Row],[Instrument date]]="","",TEXT(Table1[[#This Row],[Instrument date]],"yyyymmdd"))</f>
        <v/>
      </c>
      <c r="BU610" s="48"/>
      <c r="BV610" s="48"/>
    </row>
    <row r="611" spans="1:74">
      <c r="A611" s="16">
        <f t="shared" si="9"/>
        <v>606</v>
      </c>
      <c r="B611" s="17"/>
      <c r="C611" s="57"/>
      <c r="D611" s="61"/>
      <c r="E611" s="61"/>
      <c r="F611" s="57"/>
      <c r="G611" s="18"/>
      <c r="H6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1" s="18"/>
      <c r="J611" s="18"/>
      <c r="K611" s="18"/>
      <c r="L611" s="18"/>
      <c r="M611" s="18"/>
      <c r="N611" s="51"/>
      <c r="O611" s="14">
        <f>IF(Table1[[#This Row],[Date]]="",COUNTA(B612:$B$1005),0)</f>
        <v>0</v>
      </c>
      <c r="P611" s="14">
        <f>IF(COUNTA(Table1[[#This Row],[Payments]:[Receipts]])=0,0,(IF(COUNTA(Table1[[#This Row],[Payments]:[Receipts]])&gt;1,1,0)))</f>
        <v>0</v>
      </c>
      <c r="Q611" s="14">
        <f>IF(Table1[[#This Row],[Date]]="",0,IF(AND(Table1[[#This Row],[Date]]&gt;=$Q$2,Table1[[#This Row],[Date]]&lt;=$Q$3),0,1))</f>
        <v>0</v>
      </c>
      <c r="R611" s="14">
        <f>IF(Table1[[#This Row],[Payments]]="",0,IF(ISNUMBER(Table1[[#This Row],[Payments]]),0,1))</f>
        <v>0</v>
      </c>
      <c r="S611" s="14">
        <f>IF(Table1[[#This Row],[Receipts]]="",0,IF(ISNUMBER(Table1[[#This Row],[Receipts]]),0,1))</f>
        <v>0</v>
      </c>
      <c r="T611" s="14">
        <f>IF(LEN(Table1[[#This Row],[Second Ledger]])&gt;0,IF(TYPE(VLOOKUP(Table1[[#This Row],[Second Ledger]],$CZ:$CZ,1,FALSE))=16,1,0),0)</f>
        <v>0</v>
      </c>
      <c r="U611" s="14">
        <f>IF(Table1[[#This Row],[Date]]="",0,IF(Table1[[#This Row],[Voucher Type]]&gt;0,IF(TYPE(VLOOKUP(Table1[[#This Row],[Voucher Type]],Table1[[#All],[Voucher Type Master]],1,FALSE))=16,1,0),0))</f>
        <v>0</v>
      </c>
      <c r="V6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1" s="14">
        <f>IF(LEN(Table1[[#This Row],[Cost Centre]])&gt;0,IF(TYPE(VLOOKUP(Table1[[#This Row],[Cost Centre]],$DA:$DA,1,FALSE))=16,1,0),0)</f>
        <v>0</v>
      </c>
      <c r="X611" s="14">
        <f>Table1[[#This Row],[Payments]]-Table1[[#This Row],[Receipts]]</f>
        <v>0</v>
      </c>
      <c r="Y611" s="14"/>
      <c r="Z611" s="14"/>
      <c r="AA611" s="14"/>
      <c r="AB611" s="13"/>
      <c r="AC611" s="39"/>
      <c r="AD611" s="39"/>
      <c r="AE611" s="39"/>
      <c r="AF611" s="39"/>
      <c r="AG611" s="42"/>
      <c r="AH6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1" t="str">
        <f>IF(Table1[[#This Row],[Date]]="","",TEXT(Table1[[#This Row],[Date]],"yyyymmdd"))</f>
        <v/>
      </c>
      <c r="AJ611" t="str">
        <f>Table1[[#This Row],[Date2]]</f>
        <v/>
      </c>
      <c r="AK611" t="str">
        <f>IF(Table1[[#This Row],[Date]]="","",Table1[[#This Row],[Voucher Type]])</f>
        <v/>
      </c>
      <c r="AL611" t="str">
        <f>IF(Table1[[#This Row],[Date]]="","",Table1[[#This Row],[Voucher No]])</f>
        <v/>
      </c>
      <c r="AM611" t="str">
        <f>IF(Table1[[#This Row],[Date]]="","",Table1[[#This Row],[Narration]])</f>
        <v/>
      </c>
      <c r="AN611" t="str">
        <f>IF(Table1[[#This Row],[Date]]="","","tallytools-voucherentry-adhjadhh-"&amp;$AH$1&amp;ROW())</f>
        <v/>
      </c>
      <c r="AO611" t="str">
        <f>IF(Table1[[#This Row],[Date]]="","",$AH$1)</f>
        <v/>
      </c>
      <c r="AP611"/>
      <c r="AQ611" t="str">
        <f>IF(Table1[[#This Row],[Date]]="","","No")</f>
        <v/>
      </c>
      <c r="AR611" t="str">
        <f>IF(Table1[[#This Row],[Date]]="","",IF(Table1[[#This Row],[Net Amt]]&lt;0,"No","Yes"))</f>
        <v/>
      </c>
      <c r="AS611" t="str">
        <f>IF(Table1[[#This Row],[Date]]="","",Table1[[#This Row],[Second Ledger]])</f>
        <v/>
      </c>
      <c r="AT611" t="str">
        <f>IF(Table1[[#This Row],[Date]]="","",IF(Table1[[#This Row],[DP-1]]="Yes",-(Table1[[#This Row],[Payments]]+Table1[[#This Row],[Receipts]]),Table1[[#This Row],[Payments]]+Table1[[#This Row],[Receipts]]))</f>
        <v/>
      </c>
      <c r="AU611"/>
      <c r="AV611" t="str">
        <f>IF(Table1[[#This Row],[Bill Ref No]]="","",Table1[[#This Row],[Bill Ref No]])</f>
        <v/>
      </c>
      <c r="AW611" t="str">
        <f>IF(Table1[[#This Row],[Bill ref name]]="","","New Ref")</f>
        <v/>
      </c>
      <c r="AX611" t="str">
        <f>IF(Table1[[#This Row],[Bill ref name]]="","",Table1[[#This Row],[Amount-1]])</f>
        <v/>
      </c>
      <c r="AY611"/>
      <c r="AZ611"/>
      <c r="BA611" t="str">
        <f>IF(Table1[[#This Row],[Cost Centre]]="","","Primary Cost Category")</f>
        <v/>
      </c>
      <c r="BB611" t="str">
        <f>IF(Table1[[#This Row],[Cost Centre]]="","",Table1[[#This Row],[DP-1]])</f>
        <v/>
      </c>
      <c r="BC611"/>
      <c r="BD611" t="str">
        <f>IF(Table1[[#This Row],[Cost Centre]]="","",Table1[[#This Row],[Cost Centre]])</f>
        <v/>
      </c>
      <c r="BE611" t="str">
        <f>IF(Table1[[#This Row],[Cost Centre]]="","",Table1[[#This Row],[Amount-1]])</f>
        <v/>
      </c>
      <c r="BF611"/>
      <c r="BG611"/>
      <c r="BH611"/>
      <c r="BI611"/>
      <c r="BJ611" t="str">
        <f>IF(Table1[[#This Row],[Date]]="","","No")</f>
        <v/>
      </c>
      <c r="BK611" t="str">
        <f>IF(Table1[[#This Row],[Date]]="","",IF(Table1[[#This Row],[Net Amt]]&lt;0,"Yes","No"))</f>
        <v/>
      </c>
      <c r="BL611" t="str">
        <f>IF(Table1[[#This Row],[Date]]="","",$C$3)</f>
        <v/>
      </c>
      <c r="BM611" t="str">
        <f>IF(Table1[[#This Row],[Date]]="","",-Table1[[#This Row],[Amount-1]])</f>
        <v/>
      </c>
      <c r="BO611" t="str">
        <f>IF(Table1[[#This Row],[Transaction Type]]="","",Table1[[#This Row],[Transaction Type]])</f>
        <v/>
      </c>
      <c r="BP611" t="str">
        <f>IF(Table1[[#This Row],[Instrument No.]]="","",Table1[[#This Row],[Instrument No.]])</f>
        <v/>
      </c>
      <c r="BQ611" t="str">
        <f>IF(Table1[[#This Row],[Instrument No.]]="","",Table1[[#This Row],[Amount-2]])</f>
        <v/>
      </c>
      <c r="BR611" t="str">
        <f>IF(Table1[[#This Row],[Instrument date]]="","",TEXT(Table1[[#This Row],[Instrument date]],"yyyymmdd"))</f>
        <v/>
      </c>
      <c r="BU611" s="48"/>
      <c r="BV611" s="48"/>
    </row>
    <row r="612" spans="1:74">
      <c r="A612" s="16">
        <f t="shared" si="9"/>
        <v>607</v>
      </c>
      <c r="B612" s="17"/>
      <c r="C612" s="57"/>
      <c r="D612" s="61"/>
      <c r="E612" s="61"/>
      <c r="F612" s="57"/>
      <c r="G612" s="18"/>
      <c r="H6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2" s="18"/>
      <c r="J612" s="18"/>
      <c r="K612" s="18"/>
      <c r="L612" s="18"/>
      <c r="M612" s="18"/>
      <c r="N612" s="51"/>
      <c r="O612" s="14">
        <f>IF(Table1[[#This Row],[Date]]="",COUNTA(B613:$B$1005),0)</f>
        <v>0</v>
      </c>
      <c r="P612" s="14">
        <f>IF(COUNTA(Table1[[#This Row],[Payments]:[Receipts]])=0,0,(IF(COUNTA(Table1[[#This Row],[Payments]:[Receipts]])&gt;1,1,0)))</f>
        <v>0</v>
      </c>
      <c r="Q612" s="14">
        <f>IF(Table1[[#This Row],[Date]]="",0,IF(AND(Table1[[#This Row],[Date]]&gt;=$Q$2,Table1[[#This Row],[Date]]&lt;=$Q$3),0,1))</f>
        <v>0</v>
      </c>
      <c r="R612" s="14">
        <f>IF(Table1[[#This Row],[Payments]]="",0,IF(ISNUMBER(Table1[[#This Row],[Payments]]),0,1))</f>
        <v>0</v>
      </c>
      <c r="S612" s="14">
        <f>IF(Table1[[#This Row],[Receipts]]="",0,IF(ISNUMBER(Table1[[#This Row],[Receipts]]),0,1))</f>
        <v>0</v>
      </c>
      <c r="T612" s="14">
        <f>IF(LEN(Table1[[#This Row],[Second Ledger]])&gt;0,IF(TYPE(VLOOKUP(Table1[[#This Row],[Second Ledger]],$CZ:$CZ,1,FALSE))=16,1,0),0)</f>
        <v>0</v>
      </c>
      <c r="U612" s="14">
        <f>IF(Table1[[#This Row],[Date]]="",0,IF(Table1[[#This Row],[Voucher Type]]&gt;0,IF(TYPE(VLOOKUP(Table1[[#This Row],[Voucher Type]],Table1[[#All],[Voucher Type Master]],1,FALSE))=16,1,0),0))</f>
        <v>0</v>
      </c>
      <c r="V6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2" s="14">
        <f>IF(LEN(Table1[[#This Row],[Cost Centre]])&gt;0,IF(TYPE(VLOOKUP(Table1[[#This Row],[Cost Centre]],$DA:$DA,1,FALSE))=16,1,0),0)</f>
        <v>0</v>
      </c>
      <c r="X612" s="14">
        <f>Table1[[#This Row],[Payments]]-Table1[[#This Row],[Receipts]]</f>
        <v>0</v>
      </c>
      <c r="Y612" s="14"/>
      <c r="Z612" s="14"/>
      <c r="AA612" s="14"/>
      <c r="AB612" s="13"/>
      <c r="AC612" s="39"/>
      <c r="AD612" s="39"/>
      <c r="AE612" s="39"/>
      <c r="AF612" s="39"/>
      <c r="AG612" s="42"/>
      <c r="AH6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2" t="str">
        <f>IF(Table1[[#This Row],[Date]]="","",TEXT(Table1[[#This Row],[Date]],"yyyymmdd"))</f>
        <v/>
      </c>
      <c r="AJ612" t="str">
        <f>Table1[[#This Row],[Date2]]</f>
        <v/>
      </c>
      <c r="AK612" t="str">
        <f>IF(Table1[[#This Row],[Date]]="","",Table1[[#This Row],[Voucher Type]])</f>
        <v/>
      </c>
      <c r="AL612" t="str">
        <f>IF(Table1[[#This Row],[Date]]="","",Table1[[#This Row],[Voucher No]])</f>
        <v/>
      </c>
      <c r="AM612" t="str">
        <f>IF(Table1[[#This Row],[Date]]="","",Table1[[#This Row],[Narration]])</f>
        <v/>
      </c>
      <c r="AN612" t="str">
        <f>IF(Table1[[#This Row],[Date]]="","","tallytools-voucherentry-adhjadhh-"&amp;$AH$1&amp;ROW())</f>
        <v/>
      </c>
      <c r="AO612" t="str">
        <f>IF(Table1[[#This Row],[Date]]="","",$AH$1)</f>
        <v/>
      </c>
      <c r="AP612"/>
      <c r="AQ612" t="str">
        <f>IF(Table1[[#This Row],[Date]]="","","No")</f>
        <v/>
      </c>
      <c r="AR612" t="str">
        <f>IF(Table1[[#This Row],[Date]]="","",IF(Table1[[#This Row],[Net Amt]]&lt;0,"No","Yes"))</f>
        <v/>
      </c>
      <c r="AS612" t="str">
        <f>IF(Table1[[#This Row],[Date]]="","",Table1[[#This Row],[Second Ledger]])</f>
        <v/>
      </c>
      <c r="AT612" t="str">
        <f>IF(Table1[[#This Row],[Date]]="","",IF(Table1[[#This Row],[DP-1]]="Yes",-(Table1[[#This Row],[Payments]]+Table1[[#This Row],[Receipts]]),Table1[[#This Row],[Payments]]+Table1[[#This Row],[Receipts]]))</f>
        <v/>
      </c>
      <c r="AU612"/>
      <c r="AV612" t="str">
        <f>IF(Table1[[#This Row],[Bill Ref No]]="","",Table1[[#This Row],[Bill Ref No]])</f>
        <v/>
      </c>
      <c r="AW612" t="str">
        <f>IF(Table1[[#This Row],[Bill ref name]]="","","New Ref")</f>
        <v/>
      </c>
      <c r="AX612" t="str">
        <f>IF(Table1[[#This Row],[Bill ref name]]="","",Table1[[#This Row],[Amount-1]])</f>
        <v/>
      </c>
      <c r="AY612"/>
      <c r="AZ612"/>
      <c r="BA612" t="str">
        <f>IF(Table1[[#This Row],[Cost Centre]]="","","Primary Cost Category")</f>
        <v/>
      </c>
      <c r="BB612" t="str">
        <f>IF(Table1[[#This Row],[Cost Centre]]="","",Table1[[#This Row],[DP-1]])</f>
        <v/>
      </c>
      <c r="BC612"/>
      <c r="BD612" t="str">
        <f>IF(Table1[[#This Row],[Cost Centre]]="","",Table1[[#This Row],[Cost Centre]])</f>
        <v/>
      </c>
      <c r="BE612" t="str">
        <f>IF(Table1[[#This Row],[Cost Centre]]="","",Table1[[#This Row],[Amount-1]])</f>
        <v/>
      </c>
      <c r="BF612"/>
      <c r="BG612"/>
      <c r="BH612"/>
      <c r="BI612"/>
      <c r="BJ612" t="str">
        <f>IF(Table1[[#This Row],[Date]]="","","No")</f>
        <v/>
      </c>
      <c r="BK612" t="str">
        <f>IF(Table1[[#This Row],[Date]]="","",IF(Table1[[#This Row],[Net Amt]]&lt;0,"Yes","No"))</f>
        <v/>
      </c>
      <c r="BL612" t="str">
        <f>IF(Table1[[#This Row],[Date]]="","",$C$3)</f>
        <v/>
      </c>
      <c r="BM612" t="str">
        <f>IF(Table1[[#This Row],[Date]]="","",-Table1[[#This Row],[Amount-1]])</f>
        <v/>
      </c>
      <c r="BO612" t="str">
        <f>IF(Table1[[#This Row],[Transaction Type]]="","",Table1[[#This Row],[Transaction Type]])</f>
        <v/>
      </c>
      <c r="BP612" t="str">
        <f>IF(Table1[[#This Row],[Instrument No.]]="","",Table1[[#This Row],[Instrument No.]])</f>
        <v/>
      </c>
      <c r="BQ612" t="str">
        <f>IF(Table1[[#This Row],[Instrument No.]]="","",Table1[[#This Row],[Amount-2]])</f>
        <v/>
      </c>
      <c r="BR612" t="str">
        <f>IF(Table1[[#This Row],[Instrument date]]="","",TEXT(Table1[[#This Row],[Instrument date]],"yyyymmdd"))</f>
        <v/>
      </c>
      <c r="BU612" s="48"/>
      <c r="BV612" s="48"/>
    </row>
    <row r="613" spans="1:74">
      <c r="A613" s="16">
        <f t="shared" si="9"/>
        <v>608</v>
      </c>
      <c r="B613" s="17"/>
      <c r="C613" s="57"/>
      <c r="D613" s="61"/>
      <c r="E613" s="61"/>
      <c r="F613" s="57"/>
      <c r="G613" s="18"/>
      <c r="H6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3" s="18"/>
      <c r="J613" s="18"/>
      <c r="K613" s="18"/>
      <c r="L613" s="18"/>
      <c r="M613" s="18"/>
      <c r="N613" s="51"/>
      <c r="O613" s="14">
        <f>IF(Table1[[#This Row],[Date]]="",COUNTA(B614:$B$1005),0)</f>
        <v>0</v>
      </c>
      <c r="P613" s="14">
        <f>IF(COUNTA(Table1[[#This Row],[Payments]:[Receipts]])=0,0,(IF(COUNTA(Table1[[#This Row],[Payments]:[Receipts]])&gt;1,1,0)))</f>
        <v>0</v>
      </c>
      <c r="Q613" s="14">
        <f>IF(Table1[[#This Row],[Date]]="",0,IF(AND(Table1[[#This Row],[Date]]&gt;=$Q$2,Table1[[#This Row],[Date]]&lt;=$Q$3),0,1))</f>
        <v>0</v>
      </c>
      <c r="R613" s="14">
        <f>IF(Table1[[#This Row],[Payments]]="",0,IF(ISNUMBER(Table1[[#This Row],[Payments]]),0,1))</f>
        <v>0</v>
      </c>
      <c r="S613" s="14">
        <f>IF(Table1[[#This Row],[Receipts]]="",0,IF(ISNUMBER(Table1[[#This Row],[Receipts]]),0,1))</f>
        <v>0</v>
      </c>
      <c r="T613" s="14">
        <f>IF(LEN(Table1[[#This Row],[Second Ledger]])&gt;0,IF(TYPE(VLOOKUP(Table1[[#This Row],[Second Ledger]],$CZ:$CZ,1,FALSE))=16,1,0),0)</f>
        <v>0</v>
      </c>
      <c r="U613" s="14">
        <f>IF(Table1[[#This Row],[Date]]="",0,IF(Table1[[#This Row],[Voucher Type]]&gt;0,IF(TYPE(VLOOKUP(Table1[[#This Row],[Voucher Type]],Table1[[#All],[Voucher Type Master]],1,FALSE))=16,1,0),0))</f>
        <v>0</v>
      </c>
      <c r="V6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3" s="14">
        <f>IF(LEN(Table1[[#This Row],[Cost Centre]])&gt;0,IF(TYPE(VLOOKUP(Table1[[#This Row],[Cost Centre]],$DA:$DA,1,FALSE))=16,1,0),0)</f>
        <v>0</v>
      </c>
      <c r="X613" s="14">
        <f>Table1[[#This Row],[Payments]]-Table1[[#This Row],[Receipts]]</f>
        <v>0</v>
      </c>
      <c r="Y613" s="14"/>
      <c r="Z613" s="14"/>
      <c r="AA613" s="14"/>
      <c r="AB613" s="13"/>
      <c r="AC613" s="39"/>
      <c r="AD613" s="39"/>
      <c r="AE613" s="39"/>
      <c r="AF613" s="39"/>
      <c r="AG613" s="42"/>
      <c r="AH6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3" t="str">
        <f>IF(Table1[[#This Row],[Date]]="","",TEXT(Table1[[#This Row],[Date]],"yyyymmdd"))</f>
        <v/>
      </c>
      <c r="AJ613" t="str">
        <f>Table1[[#This Row],[Date2]]</f>
        <v/>
      </c>
      <c r="AK613" t="str">
        <f>IF(Table1[[#This Row],[Date]]="","",Table1[[#This Row],[Voucher Type]])</f>
        <v/>
      </c>
      <c r="AL613" t="str">
        <f>IF(Table1[[#This Row],[Date]]="","",Table1[[#This Row],[Voucher No]])</f>
        <v/>
      </c>
      <c r="AM613" t="str">
        <f>IF(Table1[[#This Row],[Date]]="","",Table1[[#This Row],[Narration]])</f>
        <v/>
      </c>
      <c r="AN613" t="str">
        <f>IF(Table1[[#This Row],[Date]]="","","tallytools-voucherentry-adhjadhh-"&amp;$AH$1&amp;ROW())</f>
        <v/>
      </c>
      <c r="AO613" t="str">
        <f>IF(Table1[[#This Row],[Date]]="","",$AH$1)</f>
        <v/>
      </c>
      <c r="AP613"/>
      <c r="AQ613" t="str">
        <f>IF(Table1[[#This Row],[Date]]="","","No")</f>
        <v/>
      </c>
      <c r="AR613" t="str">
        <f>IF(Table1[[#This Row],[Date]]="","",IF(Table1[[#This Row],[Net Amt]]&lt;0,"No","Yes"))</f>
        <v/>
      </c>
      <c r="AS613" t="str">
        <f>IF(Table1[[#This Row],[Date]]="","",Table1[[#This Row],[Second Ledger]])</f>
        <v/>
      </c>
      <c r="AT613" t="str">
        <f>IF(Table1[[#This Row],[Date]]="","",IF(Table1[[#This Row],[DP-1]]="Yes",-(Table1[[#This Row],[Payments]]+Table1[[#This Row],[Receipts]]),Table1[[#This Row],[Payments]]+Table1[[#This Row],[Receipts]]))</f>
        <v/>
      </c>
      <c r="AU613"/>
      <c r="AV613" t="str">
        <f>IF(Table1[[#This Row],[Bill Ref No]]="","",Table1[[#This Row],[Bill Ref No]])</f>
        <v/>
      </c>
      <c r="AW613" t="str">
        <f>IF(Table1[[#This Row],[Bill ref name]]="","","New Ref")</f>
        <v/>
      </c>
      <c r="AX613" t="str">
        <f>IF(Table1[[#This Row],[Bill ref name]]="","",Table1[[#This Row],[Amount-1]])</f>
        <v/>
      </c>
      <c r="AY613"/>
      <c r="AZ613"/>
      <c r="BA613" t="str">
        <f>IF(Table1[[#This Row],[Cost Centre]]="","","Primary Cost Category")</f>
        <v/>
      </c>
      <c r="BB613" t="str">
        <f>IF(Table1[[#This Row],[Cost Centre]]="","",Table1[[#This Row],[DP-1]])</f>
        <v/>
      </c>
      <c r="BC613"/>
      <c r="BD613" t="str">
        <f>IF(Table1[[#This Row],[Cost Centre]]="","",Table1[[#This Row],[Cost Centre]])</f>
        <v/>
      </c>
      <c r="BE613" t="str">
        <f>IF(Table1[[#This Row],[Cost Centre]]="","",Table1[[#This Row],[Amount-1]])</f>
        <v/>
      </c>
      <c r="BF613"/>
      <c r="BG613"/>
      <c r="BH613"/>
      <c r="BI613"/>
      <c r="BJ613" t="str">
        <f>IF(Table1[[#This Row],[Date]]="","","No")</f>
        <v/>
      </c>
      <c r="BK613" t="str">
        <f>IF(Table1[[#This Row],[Date]]="","",IF(Table1[[#This Row],[Net Amt]]&lt;0,"Yes","No"))</f>
        <v/>
      </c>
      <c r="BL613" t="str">
        <f>IF(Table1[[#This Row],[Date]]="","",$C$3)</f>
        <v/>
      </c>
      <c r="BM613" t="str">
        <f>IF(Table1[[#This Row],[Date]]="","",-Table1[[#This Row],[Amount-1]])</f>
        <v/>
      </c>
      <c r="BO613" t="str">
        <f>IF(Table1[[#This Row],[Transaction Type]]="","",Table1[[#This Row],[Transaction Type]])</f>
        <v/>
      </c>
      <c r="BP613" t="str">
        <f>IF(Table1[[#This Row],[Instrument No.]]="","",Table1[[#This Row],[Instrument No.]])</f>
        <v/>
      </c>
      <c r="BQ613" t="str">
        <f>IF(Table1[[#This Row],[Instrument No.]]="","",Table1[[#This Row],[Amount-2]])</f>
        <v/>
      </c>
      <c r="BR613" t="str">
        <f>IF(Table1[[#This Row],[Instrument date]]="","",TEXT(Table1[[#This Row],[Instrument date]],"yyyymmdd"))</f>
        <v/>
      </c>
      <c r="BU613" s="48"/>
      <c r="BV613" s="48"/>
    </row>
    <row r="614" spans="1:74">
      <c r="A614" s="16">
        <f t="shared" si="9"/>
        <v>609</v>
      </c>
      <c r="B614" s="17"/>
      <c r="C614" s="57"/>
      <c r="D614" s="61"/>
      <c r="E614" s="61"/>
      <c r="F614" s="57"/>
      <c r="G614" s="18"/>
      <c r="H6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4" s="18"/>
      <c r="J614" s="18"/>
      <c r="K614" s="18"/>
      <c r="L614" s="18"/>
      <c r="M614" s="18"/>
      <c r="N614" s="51"/>
      <c r="O614" s="14">
        <f>IF(Table1[[#This Row],[Date]]="",COUNTA(B615:$B$1005),0)</f>
        <v>0</v>
      </c>
      <c r="P614" s="14">
        <f>IF(COUNTA(Table1[[#This Row],[Payments]:[Receipts]])=0,0,(IF(COUNTA(Table1[[#This Row],[Payments]:[Receipts]])&gt;1,1,0)))</f>
        <v>0</v>
      </c>
      <c r="Q614" s="14">
        <f>IF(Table1[[#This Row],[Date]]="",0,IF(AND(Table1[[#This Row],[Date]]&gt;=$Q$2,Table1[[#This Row],[Date]]&lt;=$Q$3),0,1))</f>
        <v>0</v>
      </c>
      <c r="R614" s="14">
        <f>IF(Table1[[#This Row],[Payments]]="",0,IF(ISNUMBER(Table1[[#This Row],[Payments]]),0,1))</f>
        <v>0</v>
      </c>
      <c r="S614" s="14">
        <f>IF(Table1[[#This Row],[Receipts]]="",0,IF(ISNUMBER(Table1[[#This Row],[Receipts]]),0,1))</f>
        <v>0</v>
      </c>
      <c r="T614" s="14">
        <f>IF(LEN(Table1[[#This Row],[Second Ledger]])&gt;0,IF(TYPE(VLOOKUP(Table1[[#This Row],[Second Ledger]],$CZ:$CZ,1,FALSE))=16,1,0),0)</f>
        <v>0</v>
      </c>
      <c r="U614" s="14">
        <f>IF(Table1[[#This Row],[Date]]="",0,IF(Table1[[#This Row],[Voucher Type]]&gt;0,IF(TYPE(VLOOKUP(Table1[[#This Row],[Voucher Type]],Table1[[#All],[Voucher Type Master]],1,FALSE))=16,1,0),0))</f>
        <v>0</v>
      </c>
      <c r="V6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4" s="14">
        <f>IF(LEN(Table1[[#This Row],[Cost Centre]])&gt;0,IF(TYPE(VLOOKUP(Table1[[#This Row],[Cost Centre]],$DA:$DA,1,FALSE))=16,1,0),0)</f>
        <v>0</v>
      </c>
      <c r="X614" s="14">
        <f>Table1[[#This Row],[Payments]]-Table1[[#This Row],[Receipts]]</f>
        <v>0</v>
      </c>
      <c r="Y614" s="14"/>
      <c r="Z614" s="14"/>
      <c r="AA614" s="14"/>
      <c r="AB614" s="13"/>
      <c r="AC614" s="39"/>
      <c r="AD614" s="39"/>
      <c r="AE614" s="39"/>
      <c r="AF614" s="39"/>
      <c r="AG614" s="42"/>
      <c r="AH6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4" t="str">
        <f>IF(Table1[[#This Row],[Date]]="","",TEXT(Table1[[#This Row],[Date]],"yyyymmdd"))</f>
        <v/>
      </c>
      <c r="AJ614" t="str">
        <f>Table1[[#This Row],[Date2]]</f>
        <v/>
      </c>
      <c r="AK614" t="str">
        <f>IF(Table1[[#This Row],[Date]]="","",Table1[[#This Row],[Voucher Type]])</f>
        <v/>
      </c>
      <c r="AL614" t="str">
        <f>IF(Table1[[#This Row],[Date]]="","",Table1[[#This Row],[Voucher No]])</f>
        <v/>
      </c>
      <c r="AM614" t="str">
        <f>IF(Table1[[#This Row],[Date]]="","",Table1[[#This Row],[Narration]])</f>
        <v/>
      </c>
      <c r="AN614" t="str">
        <f>IF(Table1[[#This Row],[Date]]="","","tallytools-voucherentry-adhjadhh-"&amp;$AH$1&amp;ROW())</f>
        <v/>
      </c>
      <c r="AO614" t="str">
        <f>IF(Table1[[#This Row],[Date]]="","",$AH$1)</f>
        <v/>
      </c>
      <c r="AP614"/>
      <c r="AQ614" t="str">
        <f>IF(Table1[[#This Row],[Date]]="","","No")</f>
        <v/>
      </c>
      <c r="AR614" t="str">
        <f>IF(Table1[[#This Row],[Date]]="","",IF(Table1[[#This Row],[Net Amt]]&lt;0,"No","Yes"))</f>
        <v/>
      </c>
      <c r="AS614" t="str">
        <f>IF(Table1[[#This Row],[Date]]="","",Table1[[#This Row],[Second Ledger]])</f>
        <v/>
      </c>
      <c r="AT614" t="str">
        <f>IF(Table1[[#This Row],[Date]]="","",IF(Table1[[#This Row],[DP-1]]="Yes",-(Table1[[#This Row],[Payments]]+Table1[[#This Row],[Receipts]]),Table1[[#This Row],[Payments]]+Table1[[#This Row],[Receipts]]))</f>
        <v/>
      </c>
      <c r="AU614"/>
      <c r="AV614" t="str">
        <f>IF(Table1[[#This Row],[Bill Ref No]]="","",Table1[[#This Row],[Bill Ref No]])</f>
        <v/>
      </c>
      <c r="AW614" t="str">
        <f>IF(Table1[[#This Row],[Bill ref name]]="","","New Ref")</f>
        <v/>
      </c>
      <c r="AX614" t="str">
        <f>IF(Table1[[#This Row],[Bill ref name]]="","",Table1[[#This Row],[Amount-1]])</f>
        <v/>
      </c>
      <c r="AY614"/>
      <c r="AZ614"/>
      <c r="BA614" t="str">
        <f>IF(Table1[[#This Row],[Cost Centre]]="","","Primary Cost Category")</f>
        <v/>
      </c>
      <c r="BB614" t="str">
        <f>IF(Table1[[#This Row],[Cost Centre]]="","",Table1[[#This Row],[DP-1]])</f>
        <v/>
      </c>
      <c r="BC614"/>
      <c r="BD614" t="str">
        <f>IF(Table1[[#This Row],[Cost Centre]]="","",Table1[[#This Row],[Cost Centre]])</f>
        <v/>
      </c>
      <c r="BE614" t="str">
        <f>IF(Table1[[#This Row],[Cost Centre]]="","",Table1[[#This Row],[Amount-1]])</f>
        <v/>
      </c>
      <c r="BF614"/>
      <c r="BG614"/>
      <c r="BH614"/>
      <c r="BI614"/>
      <c r="BJ614" t="str">
        <f>IF(Table1[[#This Row],[Date]]="","","No")</f>
        <v/>
      </c>
      <c r="BK614" t="str">
        <f>IF(Table1[[#This Row],[Date]]="","",IF(Table1[[#This Row],[Net Amt]]&lt;0,"Yes","No"))</f>
        <v/>
      </c>
      <c r="BL614" t="str">
        <f>IF(Table1[[#This Row],[Date]]="","",$C$3)</f>
        <v/>
      </c>
      <c r="BM614" t="str">
        <f>IF(Table1[[#This Row],[Date]]="","",-Table1[[#This Row],[Amount-1]])</f>
        <v/>
      </c>
      <c r="BO614" t="str">
        <f>IF(Table1[[#This Row],[Transaction Type]]="","",Table1[[#This Row],[Transaction Type]])</f>
        <v/>
      </c>
      <c r="BP614" t="str">
        <f>IF(Table1[[#This Row],[Instrument No.]]="","",Table1[[#This Row],[Instrument No.]])</f>
        <v/>
      </c>
      <c r="BQ614" t="str">
        <f>IF(Table1[[#This Row],[Instrument No.]]="","",Table1[[#This Row],[Amount-2]])</f>
        <v/>
      </c>
      <c r="BR614" t="str">
        <f>IF(Table1[[#This Row],[Instrument date]]="","",TEXT(Table1[[#This Row],[Instrument date]],"yyyymmdd"))</f>
        <v/>
      </c>
      <c r="BU614" s="48"/>
      <c r="BV614" s="48"/>
    </row>
    <row r="615" spans="1:74">
      <c r="A615" s="16">
        <f t="shared" si="9"/>
        <v>610</v>
      </c>
      <c r="B615" s="17"/>
      <c r="C615" s="57"/>
      <c r="D615" s="61"/>
      <c r="E615" s="61"/>
      <c r="F615" s="57"/>
      <c r="G615" s="18"/>
      <c r="H6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5" s="18"/>
      <c r="J615" s="18"/>
      <c r="K615" s="18"/>
      <c r="L615" s="18"/>
      <c r="M615" s="18"/>
      <c r="N615" s="51"/>
      <c r="O615" s="14">
        <f>IF(Table1[[#This Row],[Date]]="",COUNTA(B616:$B$1005),0)</f>
        <v>0</v>
      </c>
      <c r="P615" s="14">
        <f>IF(COUNTA(Table1[[#This Row],[Payments]:[Receipts]])=0,0,(IF(COUNTA(Table1[[#This Row],[Payments]:[Receipts]])&gt;1,1,0)))</f>
        <v>0</v>
      </c>
      <c r="Q615" s="14">
        <f>IF(Table1[[#This Row],[Date]]="",0,IF(AND(Table1[[#This Row],[Date]]&gt;=$Q$2,Table1[[#This Row],[Date]]&lt;=$Q$3),0,1))</f>
        <v>0</v>
      </c>
      <c r="R615" s="14">
        <f>IF(Table1[[#This Row],[Payments]]="",0,IF(ISNUMBER(Table1[[#This Row],[Payments]]),0,1))</f>
        <v>0</v>
      </c>
      <c r="S615" s="14">
        <f>IF(Table1[[#This Row],[Receipts]]="",0,IF(ISNUMBER(Table1[[#This Row],[Receipts]]),0,1))</f>
        <v>0</v>
      </c>
      <c r="T615" s="14">
        <f>IF(LEN(Table1[[#This Row],[Second Ledger]])&gt;0,IF(TYPE(VLOOKUP(Table1[[#This Row],[Second Ledger]],$CZ:$CZ,1,FALSE))=16,1,0),0)</f>
        <v>0</v>
      </c>
      <c r="U615" s="14">
        <f>IF(Table1[[#This Row],[Date]]="",0,IF(Table1[[#This Row],[Voucher Type]]&gt;0,IF(TYPE(VLOOKUP(Table1[[#This Row],[Voucher Type]],Table1[[#All],[Voucher Type Master]],1,FALSE))=16,1,0),0))</f>
        <v>0</v>
      </c>
      <c r="V6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5" s="14">
        <f>IF(LEN(Table1[[#This Row],[Cost Centre]])&gt;0,IF(TYPE(VLOOKUP(Table1[[#This Row],[Cost Centre]],$DA:$DA,1,FALSE))=16,1,0),0)</f>
        <v>0</v>
      </c>
      <c r="X615" s="14">
        <f>Table1[[#This Row],[Payments]]-Table1[[#This Row],[Receipts]]</f>
        <v>0</v>
      </c>
      <c r="Y615" s="14"/>
      <c r="Z615" s="14"/>
      <c r="AA615" s="14"/>
      <c r="AB615" s="13"/>
      <c r="AC615" s="39"/>
      <c r="AD615" s="39"/>
      <c r="AE615" s="39"/>
      <c r="AF615" s="39"/>
      <c r="AG615" s="42"/>
      <c r="AH6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5" t="str">
        <f>IF(Table1[[#This Row],[Date]]="","",TEXT(Table1[[#This Row],[Date]],"yyyymmdd"))</f>
        <v/>
      </c>
      <c r="AJ615" t="str">
        <f>Table1[[#This Row],[Date2]]</f>
        <v/>
      </c>
      <c r="AK615" t="str">
        <f>IF(Table1[[#This Row],[Date]]="","",Table1[[#This Row],[Voucher Type]])</f>
        <v/>
      </c>
      <c r="AL615" t="str">
        <f>IF(Table1[[#This Row],[Date]]="","",Table1[[#This Row],[Voucher No]])</f>
        <v/>
      </c>
      <c r="AM615" t="str">
        <f>IF(Table1[[#This Row],[Date]]="","",Table1[[#This Row],[Narration]])</f>
        <v/>
      </c>
      <c r="AN615" t="str">
        <f>IF(Table1[[#This Row],[Date]]="","","tallytools-voucherentry-adhjadhh-"&amp;$AH$1&amp;ROW())</f>
        <v/>
      </c>
      <c r="AO615" t="str">
        <f>IF(Table1[[#This Row],[Date]]="","",$AH$1)</f>
        <v/>
      </c>
      <c r="AP615"/>
      <c r="AQ615" t="str">
        <f>IF(Table1[[#This Row],[Date]]="","","No")</f>
        <v/>
      </c>
      <c r="AR615" t="str">
        <f>IF(Table1[[#This Row],[Date]]="","",IF(Table1[[#This Row],[Net Amt]]&lt;0,"No","Yes"))</f>
        <v/>
      </c>
      <c r="AS615" t="str">
        <f>IF(Table1[[#This Row],[Date]]="","",Table1[[#This Row],[Second Ledger]])</f>
        <v/>
      </c>
      <c r="AT615" t="str">
        <f>IF(Table1[[#This Row],[Date]]="","",IF(Table1[[#This Row],[DP-1]]="Yes",-(Table1[[#This Row],[Payments]]+Table1[[#This Row],[Receipts]]),Table1[[#This Row],[Payments]]+Table1[[#This Row],[Receipts]]))</f>
        <v/>
      </c>
      <c r="AU615"/>
      <c r="AV615" t="str">
        <f>IF(Table1[[#This Row],[Bill Ref No]]="","",Table1[[#This Row],[Bill Ref No]])</f>
        <v/>
      </c>
      <c r="AW615" t="str">
        <f>IF(Table1[[#This Row],[Bill ref name]]="","","New Ref")</f>
        <v/>
      </c>
      <c r="AX615" t="str">
        <f>IF(Table1[[#This Row],[Bill ref name]]="","",Table1[[#This Row],[Amount-1]])</f>
        <v/>
      </c>
      <c r="AY615"/>
      <c r="AZ615"/>
      <c r="BA615" t="str">
        <f>IF(Table1[[#This Row],[Cost Centre]]="","","Primary Cost Category")</f>
        <v/>
      </c>
      <c r="BB615" t="str">
        <f>IF(Table1[[#This Row],[Cost Centre]]="","",Table1[[#This Row],[DP-1]])</f>
        <v/>
      </c>
      <c r="BC615"/>
      <c r="BD615" t="str">
        <f>IF(Table1[[#This Row],[Cost Centre]]="","",Table1[[#This Row],[Cost Centre]])</f>
        <v/>
      </c>
      <c r="BE615" t="str">
        <f>IF(Table1[[#This Row],[Cost Centre]]="","",Table1[[#This Row],[Amount-1]])</f>
        <v/>
      </c>
      <c r="BF615"/>
      <c r="BG615"/>
      <c r="BH615"/>
      <c r="BI615"/>
      <c r="BJ615" t="str">
        <f>IF(Table1[[#This Row],[Date]]="","","No")</f>
        <v/>
      </c>
      <c r="BK615" t="str">
        <f>IF(Table1[[#This Row],[Date]]="","",IF(Table1[[#This Row],[Net Amt]]&lt;0,"Yes","No"))</f>
        <v/>
      </c>
      <c r="BL615" t="str">
        <f>IF(Table1[[#This Row],[Date]]="","",$C$3)</f>
        <v/>
      </c>
      <c r="BM615" t="str">
        <f>IF(Table1[[#This Row],[Date]]="","",-Table1[[#This Row],[Amount-1]])</f>
        <v/>
      </c>
      <c r="BO615" t="str">
        <f>IF(Table1[[#This Row],[Transaction Type]]="","",Table1[[#This Row],[Transaction Type]])</f>
        <v/>
      </c>
      <c r="BP615" t="str">
        <f>IF(Table1[[#This Row],[Instrument No.]]="","",Table1[[#This Row],[Instrument No.]])</f>
        <v/>
      </c>
      <c r="BQ615" t="str">
        <f>IF(Table1[[#This Row],[Instrument No.]]="","",Table1[[#This Row],[Amount-2]])</f>
        <v/>
      </c>
      <c r="BR615" t="str">
        <f>IF(Table1[[#This Row],[Instrument date]]="","",TEXT(Table1[[#This Row],[Instrument date]],"yyyymmdd"))</f>
        <v/>
      </c>
      <c r="BU615" s="48"/>
      <c r="BV615" s="48"/>
    </row>
    <row r="616" spans="1:74">
      <c r="A616" s="16">
        <f t="shared" si="9"/>
        <v>611</v>
      </c>
      <c r="B616" s="17"/>
      <c r="C616" s="57"/>
      <c r="D616" s="61"/>
      <c r="E616" s="61"/>
      <c r="F616" s="57"/>
      <c r="G616" s="18"/>
      <c r="H6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6" s="18"/>
      <c r="J616" s="18"/>
      <c r="K616" s="18"/>
      <c r="L616" s="18"/>
      <c r="M616" s="18"/>
      <c r="N616" s="51"/>
      <c r="O616" s="14">
        <f>IF(Table1[[#This Row],[Date]]="",COUNTA(B617:$B$1005),0)</f>
        <v>0</v>
      </c>
      <c r="P616" s="14">
        <f>IF(COUNTA(Table1[[#This Row],[Payments]:[Receipts]])=0,0,(IF(COUNTA(Table1[[#This Row],[Payments]:[Receipts]])&gt;1,1,0)))</f>
        <v>0</v>
      </c>
      <c r="Q616" s="14">
        <f>IF(Table1[[#This Row],[Date]]="",0,IF(AND(Table1[[#This Row],[Date]]&gt;=$Q$2,Table1[[#This Row],[Date]]&lt;=$Q$3),0,1))</f>
        <v>0</v>
      </c>
      <c r="R616" s="14">
        <f>IF(Table1[[#This Row],[Payments]]="",0,IF(ISNUMBER(Table1[[#This Row],[Payments]]),0,1))</f>
        <v>0</v>
      </c>
      <c r="S616" s="14">
        <f>IF(Table1[[#This Row],[Receipts]]="",0,IF(ISNUMBER(Table1[[#This Row],[Receipts]]),0,1))</f>
        <v>0</v>
      </c>
      <c r="T616" s="14">
        <f>IF(LEN(Table1[[#This Row],[Second Ledger]])&gt;0,IF(TYPE(VLOOKUP(Table1[[#This Row],[Second Ledger]],$CZ:$CZ,1,FALSE))=16,1,0),0)</f>
        <v>0</v>
      </c>
      <c r="U616" s="14">
        <f>IF(Table1[[#This Row],[Date]]="",0,IF(Table1[[#This Row],[Voucher Type]]&gt;0,IF(TYPE(VLOOKUP(Table1[[#This Row],[Voucher Type]],Table1[[#All],[Voucher Type Master]],1,FALSE))=16,1,0),0))</f>
        <v>0</v>
      </c>
      <c r="V6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6" s="14">
        <f>IF(LEN(Table1[[#This Row],[Cost Centre]])&gt;0,IF(TYPE(VLOOKUP(Table1[[#This Row],[Cost Centre]],$DA:$DA,1,FALSE))=16,1,0),0)</f>
        <v>0</v>
      </c>
      <c r="X616" s="14">
        <f>Table1[[#This Row],[Payments]]-Table1[[#This Row],[Receipts]]</f>
        <v>0</v>
      </c>
      <c r="Y616" s="14"/>
      <c r="Z616" s="14"/>
      <c r="AA616" s="14"/>
      <c r="AB616" s="13"/>
      <c r="AC616" s="39"/>
      <c r="AD616" s="39"/>
      <c r="AE616" s="39"/>
      <c r="AF616" s="39"/>
      <c r="AG616" s="42"/>
      <c r="AH6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6" t="str">
        <f>IF(Table1[[#This Row],[Date]]="","",TEXT(Table1[[#This Row],[Date]],"yyyymmdd"))</f>
        <v/>
      </c>
      <c r="AJ616" t="str">
        <f>Table1[[#This Row],[Date2]]</f>
        <v/>
      </c>
      <c r="AK616" t="str">
        <f>IF(Table1[[#This Row],[Date]]="","",Table1[[#This Row],[Voucher Type]])</f>
        <v/>
      </c>
      <c r="AL616" t="str">
        <f>IF(Table1[[#This Row],[Date]]="","",Table1[[#This Row],[Voucher No]])</f>
        <v/>
      </c>
      <c r="AM616" t="str">
        <f>IF(Table1[[#This Row],[Date]]="","",Table1[[#This Row],[Narration]])</f>
        <v/>
      </c>
      <c r="AN616" t="str">
        <f>IF(Table1[[#This Row],[Date]]="","","tallytools-voucherentry-adhjadhh-"&amp;$AH$1&amp;ROW())</f>
        <v/>
      </c>
      <c r="AO616" t="str">
        <f>IF(Table1[[#This Row],[Date]]="","",$AH$1)</f>
        <v/>
      </c>
      <c r="AP616"/>
      <c r="AQ616" t="str">
        <f>IF(Table1[[#This Row],[Date]]="","","No")</f>
        <v/>
      </c>
      <c r="AR616" t="str">
        <f>IF(Table1[[#This Row],[Date]]="","",IF(Table1[[#This Row],[Net Amt]]&lt;0,"No","Yes"))</f>
        <v/>
      </c>
      <c r="AS616" t="str">
        <f>IF(Table1[[#This Row],[Date]]="","",Table1[[#This Row],[Second Ledger]])</f>
        <v/>
      </c>
      <c r="AT616" t="str">
        <f>IF(Table1[[#This Row],[Date]]="","",IF(Table1[[#This Row],[DP-1]]="Yes",-(Table1[[#This Row],[Payments]]+Table1[[#This Row],[Receipts]]),Table1[[#This Row],[Payments]]+Table1[[#This Row],[Receipts]]))</f>
        <v/>
      </c>
      <c r="AU616"/>
      <c r="AV616" t="str">
        <f>IF(Table1[[#This Row],[Bill Ref No]]="","",Table1[[#This Row],[Bill Ref No]])</f>
        <v/>
      </c>
      <c r="AW616" t="str">
        <f>IF(Table1[[#This Row],[Bill ref name]]="","","New Ref")</f>
        <v/>
      </c>
      <c r="AX616" t="str">
        <f>IF(Table1[[#This Row],[Bill ref name]]="","",Table1[[#This Row],[Amount-1]])</f>
        <v/>
      </c>
      <c r="AY616"/>
      <c r="AZ616"/>
      <c r="BA616" t="str">
        <f>IF(Table1[[#This Row],[Cost Centre]]="","","Primary Cost Category")</f>
        <v/>
      </c>
      <c r="BB616" t="str">
        <f>IF(Table1[[#This Row],[Cost Centre]]="","",Table1[[#This Row],[DP-1]])</f>
        <v/>
      </c>
      <c r="BC616"/>
      <c r="BD616" t="str">
        <f>IF(Table1[[#This Row],[Cost Centre]]="","",Table1[[#This Row],[Cost Centre]])</f>
        <v/>
      </c>
      <c r="BE616" t="str">
        <f>IF(Table1[[#This Row],[Cost Centre]]="","",Table1[[#This Row],[Amount-1]])</f>
        <v/>
      </c>
      <c r="BF616"/>
      <c r="BG616"/>
      <c r="BH616"/>
      <c r="BI616"/>
      <c r="BJ616" t="str">
        <f>IF(Table1[[#This Row],[Date]]="","","No")</f>
        <v/>
      </c>
      <c r="BK616" t="str">
        <f>IF(Table1[[#This Row],[Date]]="","",IF(Table1[[#This Row],[Net Amt]]&lt;0,"Yes","No"))</f>
        <v/>
      </c>
      <c r="BL616" t="str">
        <f>IF(Table1[[#This Row],[Date]]="","",$C$3)</f>
        <v/>
      </c>
      <c r="BM616" t="str">
        <f>IF(Table1[[#This Row],[Date]]="","",-Table1[[#This Row],[Amount-1]])</f>
        <v/>
      </c>
      <c r="BO616" t="str">
        <f>IF(Table1[[#This Row],[Transaction Type]]="","",Table1[[#This Row],[Transaction Type]])</f>
        <v/>
      </c>
      <c r="BP616" t="str">
        <f>IF(Table1[[#This Row],[Instrument No.]]="","",Table1[[#This Row],[Instrument No.]])</f>
        <v/>
      </c>
      <c r="BQ616" t="str">
        <f>IF(Table1[[#This Row],[Instrument No.]]="","",Table1[[#This Row],[Amount-2]])</f>
        <v/>
      </c>
      <c r="BR616" t="str">
        <f>IF(Table1[[#This Row],[Instrument date]]="","",TEXT(Table1[[#This Row],[Instrument date]],"yyyymmdd"))</f>
        <v/>
      </c>
      <c r="BU616" s="48"/>
      <c r="BV616" s="48"/>
    </row>
    <row r="617" spans="1:74">
      <c r="A617" s="16">
        <f t="shared" si="9"/>
        <v>612</v>
      </c>
      <c r="B617" s="17"/>
      <c r="C617" s="57"/>
      <c r="D617" s="61"/>
      <c r="E617" s="61"/>
      <c r="F617" s="57"/>
      <c r="G617" s="18"/>
      <c r="H6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7" s="18"/>
      <c r="J617" s="18"/>
      <c r="K617" s="18"/>
      <c r="L617" s="18"/>
      <c r="M617" s="18"/>
      <c r="N617" s="51"/>
      <c r="O617" s="14">
        <f>IF(Table1[[#This Row],[Date]]="",COUNTA(B618:$B$1005),0)</f>
        <v>0</v>
      </c>
      <c r="P617" s="14">
        <f>IF(COUNTA(Table1[[#This Row],[Payments]:[Receipts]])=0,0,(IF(COUNTA(Table1[[#This Row],[Payments]:[Receipts]])&gt;1,1,0)))</f>
        <v>0</v>
      </c>
      <c r="Q617" s="14">
        <f>IF(Table1[[#This Row],[Date]]="",0,IF(AND(Table1[[#This Row],[Date]]&gt;=$Q$2,Table1[[#This Row],[Date]]&lt;=$Q$3),0,1))</f>
        <v>0</v>
      </c>
      <c r="R617" s="14">
        <f>IF(Table1[[#This Row],[Payments]]="",0,IF(ISNUMBER(Table1[[#This Row],[Payments]]),0,1))</f>
        <v>0</v>
      </c>
      <c r="S617" s="14">
        <f>IF(Table1[[#This Row],[Receipts]]="",0,IF(ISNUMBER(Table1[[#This Row],[Receipts]]),0,1))</f>
        <v>0</v>
      </c>
      <c r="T617" s="14">
        <f>IF(LEN(Table1[[#This Row],[Second Ledger]])&gt;0,IF(TYPE(VLOOKUP(Table1[[#This Row],[Second Ledger]],$CZ:$CZ,1,FALSE))=16,1,0),0)</f>
        <v>0</v>
      </c>
      <c r="U617" s="14">
        <f>IF(Table1[[#This Row],[Date]]="",0,IF(Table1[[#This Row],[Voucher Type]]&gt;0,IF(TYPE(VLOOKUP(Table1[[#This Row],[Voucher Type]],Table1[[#All],[Voucher Type Master]],1,FALSE))=16,1,0),0))</f>
        <v>0</v>
      </c>
      <c r="V6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7" s="14">
        <f>IF(LEN(Table1[[#This Row],[Cost Centre]])&gt;0,IF(TYPE(VLOOKUP(Table1[[#This Row],[Cost Centre]],$DA:$DA,1,FALSE))=16,1,0),0)</f>
        <v>0</v>
      </c>
      <c r="X617" s="14">
        <f>Table1[[#This Row],[Payments]]-Table1[[#This Row],[Receipts]]</f>
        <v>0</v>
      </c>
      <c r="Y617" s="14"/>
      <c r="Z617" s="14"/>
      <c r="AA617" s="14"/>
      <c r="AB617" s="13"/>
      <c r="AC617" s="39"/>
      <c r="AD617" s="39"/>
      <c r="AE617" s="39"/>
      <c r="AF617" s="39"/>
      <c r="AG617" s="42"/>
      <c r="AH6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7" t="str">
        <f>IF(Table1[[#This Row],[Date]]="","",TEXT(Table1[[#This Row],[Date]],"yyyymmdd"))</f>
        <v/>
      </c>
      <c r="AJ617" t="str">
        <f>Table1[[#This Row],[Date2]]</f>
        <v/>
      </c>
      <c r="AK617" t="str">
        <f>IF(Table1[[#This Row],[Date]]="","",Table1[[#This Row],[Voucher Type]])</f>
        <v/>
      </c>
      <c r="AL617" t="str">
        <f>IF(Table1[[#This Row],[Date]]="","",Table1[[#This Row],[Voucher No]])</f>
        <v/>
      </c>
      <c r="AM617" t="str">
        <f>IF(Table1[[#This Row],[Date]]="","",Table1[[#This Row],[Narration]])</f>
        <v/>
      </c>
      <c r="AN617" t="str">
        <f>IF(Table1[[#This Row],[Date]]="","","tallytools-voucherentry-adhjadhh-"&amp;$AH$1&amp;ROW())</f>
        <v/>
      </c>
      <c r="AO617" t="str">
        <f>IF(Table1[[#This Row],[Date]]="","",$AH$1)</f>
        <v/>
      </c>
      <c r="AP617"/>
      <c r="AQ617" t="str">
        <f>IF(Table1[[#This Row],[Date]]="","","No")</f>
        <v/>
      </c>
      <c r="AR617" t="str">
        <f>IF(Table1[[#This Row],[Date]]="","",IF(Table1[[#This Row],[Net Amt]]&lt;0,"No","Yes"))</f>
        <v/>
      </c>
      <c r="AS617" t="str">
        <f>IF(Table1[[#This Row],[Date]]="","",Table1[[#This Row],[Second Ledger]])</f>
        <v/>
      </c>
      <c r="AT617" t="str">
        <f>IF(Table1[[#This Row],[Date]]="","",IF(Table1[[#This Row],[DP-1]]="Yes",-(Table1[[#This Row],[Payments]]+Table1[[#This Row],[Receipts]]),Table1[[#This Row],[Payments]]+Table1[[#This Row],[Receipts]]))</f>
        <v/>
      </c>
      <c r="AU617"/>
      <c r="AV617" t="str">
        <f>IF(Table1[[#This Row],[Bill Ref No]]="","",Table1[[#This Row],[Bill Ref No]])</f>
        <v/>
      </c>
      <c r="AW617" t="str">
        <f>IF(Table1[[#This Row],[Bill ref name]]="","","New Ref")</f>
        <v/>
      </c>
      <c r="AX617" t="str">
        <f>IF(Table1[[#This Row],[Bill ref name]]="","",Table1[[#This Row],[Amount-1]])</f>
        <v/>
      </c>
      <c r="AY617"/>
      <c r="AZ617"/>
      <c r="BA617" t="str">
        <f>IF(Table1[[#This Row],[Cost Centre]]="","","Primary Cost Category")</f>
        <v/>
      </c>
      <c r="BB617" t="str">
        <f>IF(Table1[[#This Row],[Cost Centre]]="","",Table1[[#This Row],[DP-1]])</f>
        <v/>
      </c>
      <c r="BC617"/>
      <c r="BD617" t="str">
        <f>IF(Table1[[#This Row],[Cost Centre]]="","",Table1[[#This Row],[Cost Centre]])</f>
        <v/>
      </c>
      <c r="BE617" t="str">
        <f>IF(Table1[[#This Row],[Cost Centre]]="","",Table1[[#This Row],[Amount-1]])</f>
        <v/>
      </c>
      <c r="BF617"/>
      <c r="BG617"/>
      <c r="BH617"/>
      <c r="BI617"/>
      <c r="BJ617" t="str">
        <f>IF(Table1[[#This Row],[Date]]="","","No")</f>
        <v/>
      </c>
      <c r="BK617" t="str">
        <f>IF(Table1[[#This Row],[Date]]="","",IF(Table1[[#This Row],[Net Amt]]&lt;0,"Yes","No"))</f>
        <v/>
      </c>
      <c r="BL617" t="str">
        <f>IF(Table1[[#This Row],[Date]]="","",$C$3)</f>
        <v/>
      </c>
      <c r="BM617" t="str">
        <f>IF(Table1[[#This Row],[Date]]="","",-Table1[[#This Row],[Amount-1]])</f>
        <v/>
      </c>
      <c r="BO617" t="str">
        <f>IF(Table1[[#This Row],[Transaction Type]]="","",Table1[[#This Row],[Transaction Type]])</f>
        <v/>
      </c>
      <c r="BP617" t="str">
        <f>IF(Table1[[#This Row],[Instrument No.]]="","",Table1[[#This Row],[Instrument No.]])</f>
        <v/>
      </c>
      <c r="BQ617" t="str">
        <f>IF(Table1[[#This Row],[Instrument No.]]="","",Table1[[#This Row],[Amount-2]])</f>
        <v/>
      </c>
      <c r="BR617" t="str">
        <f>IF(Table1[[#This Row],[Instrument date]]="","",TEXT(Table1[[#This Row],[Instrument date]],"yyyymmdd"))</f>
        <v/>
      </c>
      <c r="BU617" s="48"/>
      <c r="BV617" s="48"/>
    </row>
    <row r="618" spans="1:74">
      <c r="A618" s="16">
        <f t="shared" si="9"/>
        <v>613</v>
      </c>
      <c r="B618" s="17"/>
      <c r="C618" s="57"/>
      <c r="D618" s="61"/>
      <c r="E618" s="61"/>
      <c r="F618" s="57"/>
      <c r="G618" s="18"/>
      <c r="H6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8" s="18"/>
      <c r="J618" s="18"/>
      <c r="K618" s="18"/>
      <c r="L618" s="18"/>
      <c r="M618" s="18"/>
      <c r="N618" s="51"/>
      <c r="O618" s="14">
        <f>IF(Table1[[#This Row],[Date]]="",COUNTA(B619:$B$1005),0)</f>
        <v>0</v>
      </c>
      <c r="P618" s="14">
        <f>IF(COUNTA(Table1[[#This Row],[Payments]:[Receipts]])=0,0,(IF(COUNTA(Table1[[#This Row],[Payments]:[Receipts]])&gt;1,1,0)))</f>
        <v>0</v>
      </c>
      <c r="Q618" s="14">
        <f>IF(Table1[[#This Row],[Date]]="",0,IF(AND(Table1[[#This Row],[Date]]&gt;=$Q$2,Table1[[#This Row],[Date]]&lt;=$Q$3),0,1))</f>
        <v>0</v>
      </c>
      <c r="R618" s="14">
        <f>IF(Table1[[#This Row],[Payments]]="",0,IF(ISNUMBER(Table1[[#This Row],[Payments]]),0,1))</f>
        <v>0</v>
      </c>
      <c r="S618" s="14">
        <f>IF(Table1[[#This Row],[Receipts]]="",0,IF(ISNUMBER(Table1[[#This Row],[Receipts]]),0,1))</f>
        <v>0</v>
      </c>
      <c r="T618" s="14">
        <f>IF(LEN(Table1[[#This Row],[Second Ledger]])&gt;0,IF(TYPE(VLOOKUP(Table1[[#This Row],[Second Ledger]],$CZ:$CZ,1,FALSE))=16,1,0),0)</f>
        <v>0</v>
      </c>
      <c r="U618" s="14">
        <f>IF(Table1[[#This Row],[Date]]="",0,IF(Table1[[#This Row],[Voucher Type]]&gt;0,IF(TYPE(VLOOKUP(Table1[[#This Row],[Voucher Type]],Table1[[#All],[Voucher Type Master]],1,FALSE))=16,1,0),0))</f>
        <v>0</v>
      </c>
      <c r="V6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8" s="14">
        <f>IF(LEN(Table1[[#This Row],[Cost Centre]])&gt;0,IF(TYPE(VLOOKUP(Table1[[#This Row],[Cost Centre]],$DA:$DA,1,FALSE))=16,1,0),0)</f>
        <v>0</v>
      </c>
      <c r="X618" s="14">
        <f>Table1[[#This Row],[Payments]]-Table1[[#This Row],[Receipts]]</f>
        <v>0</v>
      </c>
      <c r="Y618" s="14"/>
      <c r="Z618" s="14"/>
      <c r="AA618" s="14"/>
      <c r="AB618" s="13"/>
      <c r="AC618" s="39"/>
      <c r="AD618" s="39"/>
      <c r="AE618" s="39"/>
      <c r="AF618" s="39"/>
      <c r="AG618" s="42"/>
      <c r="AH6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8" t="str">
        <f>IF(Table1[[#This Row],[Date]]="","",TEXT(Table1[[#This Row],[Date]],"yyyymmdd"))</f>
        <v/>
      </c>
      <c r="AJ618" t="str">
        <f>Table1[[#This Row],[Date2]]</f>
        <v/>
      </c>
      <c r="AK618" t="str">
        <f>IF(Table1[[#This Row],[Date]]="","",Table1[[#This Row],[Voucher Type]])</f>
        <v/>
      </c>
      <c r="AL618" t="str">
        <f>IF(Table1[[#This Row],[Date]]="","",Table1[[#This Row],[Voucher No]])</f>
        <v/>
      </c>
      <c r="AM618" t="str">
        <f>IF(Table1[[#This Row],[Date]]="","",Table1[[#This Row],[Narration]])</f>
        <v/>
      </c>
      <c r="AN618" t="str">
        <f>IF(Table1[[#This Row],[Date]]="","","tallytools-voucherentry-adhjadhh-"&amp;$AH$1&amp;ROW())</f>
        <v/>
      </c>
      <c r="AO618" t="str">
        <f>IF(Table1[[#This Row],[Date]]="","",$AH$1)</f>
        <v/>
      </c>
      <c r="AP618"/>
      <c r="AQ618" t="str">
        <f>IF(Table1[[#This Row],[Date]]="","","No")</f>
        <v/>
      </c>
      <c r="AR618" t="str">
        <f>IF(Table1[[#This Row],[Date]]="","",IF(Table1[[#This Row],[Net Amt]]&lt;0,"No","Yes"))</f>
        <v/>
      </c>
      <c r="AS618" t="str">
        <f>IF(Table1[[#This Row],[Date]]="","",Table1[[#This Row],[Second Ledger]])</f>
        <v/>
      </c>
      <c r="AT618" t="str">
        <f>IF(Table1[[#This Row],[Date]]="","",IF(Table1[[#This Row],[DP-1]]="Yes",-(Table1[[#This Row],[Payments]]+Table1[[#This Row],[Receipts]]),Table1[[#This Row],[Payments]]+Table1[[#This Row],[Receipts]]))</f>
        <v/>
      </c>
      <c r="AU618"/>
      <c r="AV618" t="str">
        <f>IF(Table1[[#This Row],[Bill Ref No]]="","",Table1[[#This Row],[Bill Ref No]])</f>
        <v/>
      </c>
      <c r="AW618" t="str">
        <f>IF(Table1[[#This Row],[Bill ref name]]="","","New Ref")</f>
        <v/>
      </c>
      <c r="AX618" t="str">
        <f>IF(Table1[[#This Row],[Bill ref name]]="","",Table1[[#This Row],[Amount-1]])</f>
        <v/>
      </c>
      <c r="AY618"/>
      <c r="AZ618"/>
      <c r="BA618" t="str">
        <f>IF(Table1[[#This Row],[Cost Centre]]="","","Primary Cost Category")</f>
        <v/>
      </c>
      <c r="BB618" t="str">
        <f>IF(Table1[[#This Row],[Cost Centre]]="","",Table1[[#This Row],[DP-1]])</f>
        <v/>
      </c>
      <c r="BC618"/>
      <c r="BD618" t="str">
        <f>IF(Table1[[#This Row],[Cost Centre]]="","",Table1[[#This Row],[Cost Centre]])</f>
        <v/>
      </c>
      <c r="BE618" t="str">
        <f>IF(Table1[[#This Row],[Cost Centre]]="","",Table1[[#This Row],[Amount-1]])</f>
        <v/>
      </c>
      <c r="BF618"/>
      <c r="BG618"/>
      <c r="BH618"/>
      <c r="BI618"/>
      <c r="BJ618" t="str">
        <f>IF(Table1[[#This Row],[Date]]="","","No")</f>
        <v/>
      </c>
      <c r="BK618" t="str">
        <f>IF(Table1[[#This Row],[Date]]="","",IF(Table1[[#This Row],[Net Amt]]&lt;0,"Yes","No"))</f>
        <v/>
      </c>
      <c r="BL618" t="str">
        <f>IF(Table1[[#This Row],[Date]]="","",$C$3)</f>
        <v/>
      </c>
      <c r="BM618" t="str">
        <f>IF(Table1[[#This Row],[Date]]="","",-Table1[[#This Row],[Amount-1]])</f>
        <v/>
      </c>
      <c r="BO618" t="str">
        <f>IF(Table1[[#This Row],[Transaction Type]]="","",Table1[[#This Row],[Transaction Type]])</f>
        <v/>
      </c>
      <c r="BP618" t="str">
        <f>IF(Table1[[#This Row],[Instrument No.]]="","",Table1[[#This Row],[Instrument No.]])</f>
        <v/>
      </c>
      <c r="BQ618" t="str">
        <f>IF(Table1[[#This Row],[Instrument No.]]="","",Table1[[#This Row],[Amount-2]])</f>
        <v/>
      </c>
      <c r="BR618" t="str">
        <f>IF(Table1[[#This Row],[Instrument date]]="","",TEXT(Table1[[#This Row],[Instrument date]],"yyyymmdd"))</f>
        <v/>
      </c>
      <c r="BU618" s="48"/>
      <c r="BV618" s="48"/>
    </row>
    <row r="619" spans="1:74">
      <c r="A619" s="16">
        <f t="shared" si="9"/>
        <v>614</v>
      </c>
      <c r="B619" s="17"/>
      <c r="C619" s="57"/>
      <c r="D619" s="61"/>
      <c r="E619" s="61"/>
      <c r="F619" s="57"/>
      <c r="G619" s="18"/>
      <c r="H6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19" s="18"/>
      <c r="J619" s="18"/>
      <c r="K619" s="18"/>
      <c r="L619" s="18"/>
      <c r="M619" s="18"/>
      <c r="N619" s="51"/>
      <c r="O619" s="14">
        <f>IF(Table1[[#This Row],[Date]]="",COUNTA(B620:$B$1005),0)</f>
        <v>0</v>
      </c>
      <c r="P619" s="14">
        <f>IF(COUNTA(Table1[[#This Row],[Payments]:[Receipts]])=0,0,(IF(COUNTA(Table1[[#This Row],[Payments]:[Receipts]])&gt;1,1,0)))</f>
        <v>0</v>
      </c>
      <c r="Q619" s="14">
        <f>IF(Table1[[#This Row],[Date]]="",0,IF(AND(Table1[[#This Row],[Date]]&gt;=$Q$2,Table1[[#This Row],[Date]]&lt;=$Q$3),0,1))</f>
        <v>0</v>
      </c>
      <c r="R619" s="14">
        <f>IF(Table1[[#This Row],[Payments]]="",0,IF(ISNUMBER(Table1[[#This Row],[Payments]]),0,1))</f>
        <v>0</v>
      </c>
      <c r="S619" s="14">
        <f>IF(Table1[[#This Row],[Receipts]]="",0,IF(ISNUMBER(Table1[[#This Row],[Receipts]]),0,1))</f>
        <v>0</v>
      </c>
      <c r="T619" s="14">
        <f>IF(LEN(Table1[[#This Row],[Second Ledger]])&gt;0,IF(TYPE(VLOOKUP(Table1[[#This Row],[Second Ledger]],$CZ:$CZ,1,FALSE))=16,1,0),0)</f>
        <v>0</v>
      </c>
      <c r="U619" s="14">
        <f>IF(Table1[[#This Row],[Date]]="",0,IF(Table1[[#This Row],[Voucher Type]]&gt;0,IF(TYPE(VLOOKUP(Table1[[#This Row],[Voucher Type]],Table1[[#All],[Voucher Type Master]],1,FALSE))=16,1,0),0))</f>
        <v>0</v>
      </c>
      <c r="V6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19" s="14">
        <f>IF(LEN(Table1[[#This Row],[Cost Centre]])&gt;0,IF(TYPE(VLOOKUP(Table1[[#This Row],[Cost Centre]],$DA:$DA,1,FALSE))=16,1,0),0)</f>
        <v>0</v>
      </c>
      <c r="X619" s="14">
        <f>Table1[[#This Row],[Payments]]-Table1[[#This Row],[Receipts]]</f>
        <v>0</v>
      </c>
      <c r="Y619" s="14"/>
      <c r="Z619" s="14"/>
      <c r="AA619" s="14"/>
      <c r="AB619" s="13"/>
      <c r="AC619" s="39"/>
      <c r="AD619" s="39"/>
      <c r="AE619" s="39"/>
      <c r="AF619" s="39"/>
      <c r="AG619" s="42"/>
      <c r="AH6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19" t="str">
        <f>IF(Table1[[#This Row],[Date]]="","",TEXT(Table1[[#This Row],[Date]],"yyyymmdd"))</f>
        <v/>
      </c>
      <c r="AJ619" t="str">
        <f>Table1[[#This Row],[Date2]]</f>
        <v/>
      </c>
      <c r="AK619" t="str">
        <f>IF(Table1[[#This Row],[Date]]="","",Table1[[#This Row],[Voucher Type]])</f>
        <v/>
      </c>
      <c r="AL619" t="str">
        <f>IF(Table1[[#This Row],[Date]]="","",Table1[[#This Row],[Voucher No]])</f>
        <v/>
      </c>
      <c r="AM619" t="str">
        <f>IF(Table1[[#This Row],[Date]]="","",Table1[[#This Row],[Narration]])</f>
        <v/>
      </c>
      <c r="AN619" t="str">
        <f>IF(Table1[[#This Row],[Date]]="","","tallytools-voucherentry-adhjadhh-"&amp;$AH$1&amp;ROW())</f>
        <v/>
      </c>
      <c r="AO619" t="str">
        <f>IF(Table1[[#This Row],[Date]]="","",$AH$1)</f>
        <v/>
      </c>
      <c r="AP619"/>
      <c r="AQ619" t="str">
        <f>IF(Table1[[#This Row],[Date]]="","","No")</f>
        <v/>
      </c>
      <c r="AR619" t="str">
        <f>IF(Table1[[#This Row],[Date]]="","",IF(Table1[[#This Row],[Net Amt]]&lt;0,"No","Yes"))</f>
        <v/>
      </c>
      <c r="AS619" t="str">
        <f>IF(Table1[[#This Row],[Date]]="","",Table1[[#This Row],[Second Ledger]])</f>
        <v/>
      </c>
      <c r="AT619" t="str">
        <f>IF(Table1[[#This Row],[Date]]="","",IF(Table1[[#This Row],[DP-1]]="Yes",-(Table1[[#This Row],[Payments]]+Table1[[#This Row],[Receipts]]),Table1[[#This Row],[Payments]]+Table1[[#This Row],[Receipts]]))</f>
        <v/>
      </c>
      <c r="AU619"/>
      <c r="AV619" t="str">
        <f>IF(Table1[[#This Row],[Bill Ref No]]="","",Table1[[#This Row],[Bill Ref No]])</f>
        <v/>
      </c>
      <c r="AW619" t="str">
        <f>IF(Table1[[#This Row],[Bill ref name]]="","","New Ref")</f>
        <v/>
      </c>
      <c r="AX619" t="str">
        <f>IF(Table1[[#This Row],[Bill ref name]]="","",Table1[[#This Row],[Amount-1]])</f>
        <v/>
      </c>
      <c r="AY619"/>
      <c r="AZ619"/>
      <c r="BA619" t="str">
        <f>IF(Table1[[#This Row],[Cost Centre]]="","","Primary Cost Category")</f>
        <v/>
      </c>
      <c r="BB619" t="str">
        <f>IF(Table1[[#This Row],[Cost Centre]]="","",Table1[[#This Row],[DP-1]])</f>
        <v/>
      </c>
      <c r="BC619"/>
      <c r="BD619" t="str">
        <f>IF(Table1[[#This Row],[Cost Centre]]="","",Table1[[#This Row],[Cost Centre]])</f>
        <v/>
      </c>
      <c r="BE619" t="str">
        <f>IF(Table1[[#This Row],[Cost Centre]]="","",Table1[[#This Row],[Amount-1]])</f>
        <v/>
      </c>
      <c r="BF619"/>
      <c r="BG619"/>
      <c r="BH619"/>
      <c r="BI619"/>
      <c r="BJ619" t="str">
        <f>IF(Table1[[#This Row],[Date]]="","","No")</f>
        <v/>
      </c>
      <c r="BK619" t="str">
        <f>IF(Table1[[#This Row],[Date]]="","",IF(Table1[[#This Row],[Net Amt]]&lt;0,"Yes","No"))</f>
        <v/>
      </c>
      <c r="BL619" t="str">
        <f>IF(Table1[[#This Row],[Date]]="","",$C$3)</f>
        <v/>
      </c>
      <c r="BM619" t="str">
        <f>IF(Table1[[#This Row],[Date]]="","",-Table1[[#This Row],[Amount-1]])</f>
        <v/>
      </c>
      <c r="BO619" t="str">
        <f>IF(Table1[[#This Row],[Transaction Type]]="","",Table1[[#This Row],[Transaction Type]])</f>
        <v/>
      </c>
      <c r="BP619" t="str">
        <f>IF(Table1[[#This Row],[Instrument No.]]="","",Table1[[#This Row],[Instrument No.]])</f>
        <v/>
      </c>
      <c r="BQ619" t="str">
        <f>IF(Table1[[#This Row],[Instrument No.]]="","",Table1[[#This Row],[Amount-2]])</f>
        <v/>
      </c>
      <c r="BR619" t="str">
        <f>IF(Table1[[#This Row],[Instrument date]]="","",TEXT(Table1[[#This Row],[Instrument date]],"yyyymmdd"))</f>
        <v/>
      </c>
      <c r="BU619" s="48"/>
      <c r="BV619" s="48"/>
    </row>
    <row r="620" spans="1:74">
      <c r="A620" s="16">
        <f t="shared" si="9"/>
        <v>615</v>
      </c>
      <c r="B620" s="17"/>
      <c r="C620" s="57"/>
      <c r="D620" s="61"/>
      <c r="E620" s="61"/>
      <c r="F620" s="57"/>
      <c r="G620" s="18"/>
      <c r="H6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0" s="18"/>
      <c r="J620" s="18"/>
      <c r="K620" s="18"/>
      <c r="L620" s="18"/>
      <c r="M620" s="18"/>
      <c r="N620" s="51"/>
      <c r="O620" s="14">
        <f>IF(Table1[[#This Row],[Date]]="",COUNTA(B621:$B$1005),0)</f>
        <v>0</v>
      </c>
      <c r="P620" s="14">
        <f>IF(COUNTA(Table1[[#This Row],[Payments]:[Receipts]])=0,0,(IF(COUNTA(Table1[[#This Row],[Payments]:[Receipts]])&gt;1,1,0)))</f>
        <v>0</v>
      </c>
      <c r="Q620" s="14">
        <f>IF(Table1[[#This Row],[Date]]="",0,IF(AND(Table1[[#This Row],[Date]]&gt;=$Q$2,Table1[[#This Row],[Date]]&lt;=$Q$3),0,1))</f>
        <v>0</v>
      </c>
      <c r="R620" s="14">
        <f>IF(Table1[[#This Row],[Payments]]="",0,IF(ISNUMBER(Table1[[#This Row],[Payments]]),0,1))</f>
        <v>0</v>
      </c>
      <c r="S620" s="14">
        <f>IF(Table1[[#This Row],[Receipts]]="",0,IF(ISNUMBER(Table1[[#This Row],[Receipts]]),0,1))</f>
        <v>0</v>
      </c>
      <c r="T620" s="14">
        <f>IF(LEN(Table1[[#This Row],[Second Ledger]])&gt;0,IF(TYPE(VLOOKUP(Table1[[#This Row],[Second Ledger]],$CZ:$CZ,1,FALSE))=16,1,0),0)</f>
        <v>0</v>
      </c>
      <c r="U620" s="14">
        <f>IF(Table1[[#This Row],[Date]]="",0,IF(Table1[[#This Row],[Voucher Type]]&gt;0,IF(TYPE(VLOOKUP(Table1[[#This Row],[Voucher Type]],Table1[[#All],[Voucher Type Master]],1,FALSE))=16,1,0),0))</f>
        <v>0</v>
      </c>
      <c r="V6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0" s="14">
        <f>IF(LEN(Table1[[#This Row],[Cost Centre]])&gt;0,IF(TYPE(VLOOKUP(Table1[[#This Row],[Cost Centre]],$DA:$DA,1,FALSE))=16,1,0),0)</f>
        <v>0</v>
      </c>
      <c r="X620" s="14">
        <f>Table1[[#This Row],[Payments]]-Table1[[#This Row],[Receipts]]</f>
        <v>0</v>
      </c>
      <c r="Y620" s="14"/>
      <c r="Z620" s="14"/>
      <c r="AA620" s="14"/>
      <c r="AB620" s="13"/>
      <c r="AC620" s="39"/>
      <c r="AD620" s="39"/>
      <c r="AE620" s="39"/>
      <c r="AF620" s="39"/>
      <c r="AG620" s="42"/>
      <c r="AH6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0" t="str">
        <f>IF(Table1[[#This Row],[Date]]="","",TEXT(Table1[[#This Row],[Date]],"yyyymmdd"))</f>
        <v/>
      </c>
      <c r="AJ620" t="str">
        <f>Table1[[#This Row],[Date2]]</f>
        <v/>
      </c>
      <c r="AK620" t="str">
        <f>IF(Table1[[#This Row],[Date]]="","",Table1[[#This Row],[Voucher Type]])</f>
        <v/>
      </c>
      <c r="AL620" t="str">
        <f>IF(Table1[[#This Row],[Date]]="","",Table1[[#This Row],[Voucher No]])</f>
        <v/>
      </c>
      <c r="AM620" t="str">
        <f>IF(Table1[[#This Row],[Date]]="","",Table1[[#This Row],[Narration]])</f>
        <v/>
      </c>
      <c r="AN620" t="str">
        <f>IF(Table1[[#This Row],[Date]]="","","tallytools-voucherentry-adhjadhh-"&amp;$AH$1&amp;ROW())</f>
        <v/>
      </c>
      <c r="AO620" t="str">
        <f>IF(Table1[[#This Row],[Date]]="","",$AH$1)</f>
        <v/>
      </c>
      <c r="AP620"/>
      <c r="AQ620" t="str">
        <f>IF(Table1[[#This Row],[Date]]="","","No")</f>
        <v/>
      </c>
      <c r="AR620" t="str">
        <f>IF(Table1[[#This Row],[Date]]="","",IF(Table1[[#This Row],[Net Amt]]&lt;0,"No","Yes"))</f>
        <v/>
      </c>
      <c r="AS620" t="str">
        <f>IF(Table1[[#This Row],[Date]]="","",Table1[[#This Row],[Second Ledger]])</f>
        <v/>
      </c>
      <c r="AT620" t="str">
        <f>IF(Table1[[#This Row],[Date]]="","",IF(Table1[[#This Row],[DP-1]]="Yes",-(Table1[[#This Row],[Payments]]+Table1[[#This Row],[Receipts]]),Table1[[#This Row],[Payments]]+Table1[[#This Row],[Receipts]]))</f>
        <v/>
      </c>
      <c r="AU620"/>
      <c r="AV620" t="str">
        <f>IF(Table1[[#This Row],[Bill Ref No]]="","",Table1[[#This Row],[Bill Ref No]])</f>
        <v/>
      </c>
      <c r="AW620" t="str">
        <f>IF(Table1[[#This Row],[Bill ref name]]="","","New Ref")</f>
        <v/>
      </c>
      <c r="AX620" t="str">
        <f>IF(Table1[[#This Row],[Bill ref name]]="","",Table1[[#This Row],[Amount-1]])</f>
        <v/>
      </c>
      <c r="AY620"/>
      <c r="AZ620"/>
      <c r="BA620" t="str">
        <f>IF(Table1[[#This Row],[Cost Centre]]="","","Primary Cost Category")</f>
        <v/>
      </c>
      <c r="BB620" t="str">
        <f>IF(Table1[[#This Row],[Cost Centre]]="","",Table1[[#This Row],[DP-1]])</f>
        <v/>
      </c>
      <c r="BC620"/>
      <c r="BD620" t="str">
        <f>IF(Table1[[#This Row],[Cost Centre]]="","",Table1[[#This Row],[Cost Centre]])</f>
        <v/>
      </c>
      <c r="BE620" t="str">
        <f>IF(Table1[[#This Row],[Cost Centre]]="","",Table1[[#This Row],[Amount-1]])</f>
        <v/>
      </c>
      <c r="BF620"/>
      <c r="BG620"/>
      <c r="BH620"/>
      <c r="BI620"/>
      <c r="BJ620" t="str">
        <f>IF(Table1[[#This Row],[Date]]="","","No")</f>
        <v/>
      </c>
      <c r="BK620" t="str">
        <f>IF(Table1[[#This Row],[Date]]="","",IF(Table1[[#This Row],[Net Amt]]&lt;0,"Yes","No"))</f>
        <v/>
      </c>
      <c r="BL620" t="str">
        <f>IF(Table1[[#This Row],[Date]]="","",$C$3)</f>
        <v/>
      </c>
      <c r="BM620" t="str">
        <f>IF(Table1[[#This Row],[Date]]="","",-Table1[[#This Row],[Amount-1]])</f>
        <v/>
      </c>
      <c r="BO620" t="str">
        <f>IF(Table1[[#This Row],[Transaction Type]]="","",Table1[[#This Row],[Transaction Type]])</f>
        <v/>
      </c>
      <c r="BP620" t="str">
        <f>IF(Table1[[#This Row],[Instrument No.]]="","",Table1[[#This Row],[Instrument No.]])</f>
        <v/>
      </c>
      <c r="BQ620" t="str">
        <f>IF(Table1[[#This Row],[Instrument No.]]="","",Table1[[#This Row],[Amount-2]])</f>
        <v/>
      </c>
      <c r="BR620" t="str">
        <f>IF(Table1[[#This Row],[Instrument date]]="","",TEXT(Table1[[#This Row],[Instrument date]],"yyyymmdd"))</f>
        <v/>
      </c>
      <c r="BU620" s="48"/>
      <c r="BV620" s="48"/>
    </row>
    <row r="621" spans="1:74">
      <c r="A621" s="16">
        <f t="shared" si="9"/>
        <v>616</v>
      </c>
      <c r="B621" s="17"/>
      <c r="C621" s="57"/>
      <c r="D621" s="61"/>
      <c r="E621" s="61"/>
      <c r="F621" s="57"/>
      <c r="G621" s="18"/>
      <c r="H6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1" s="18"/>
      <c r="J621" s="18"/>
      <c r="K621" s="18"/>
      <c r="L621" s="18"/>
      <c r="M621" s="18"/>
      <c r="N621" s="51"/>
      <c r="O621" s="14">
        <f>IF(Table1[[#This Row],[Date]]="",COUNTA(B622:$B$1005),0)</f>
        <v>0</v>
      </c>
      <c r="P621" s="14">
        <f>IF(COUNTA(Table1[[#This Row],[Payments]:[Receipts]])=0,0,(IF(COUNTA(Table1[[#This Row],[Payments]:[Receipts]])&gt;1,1,0)))</f>
        <v>0</v>
      </c>
      <c r="Q621" s="14">
        <f>IF(Table1[[#This Row],[Date]]="",0,IF(AND(Table1[[#This Row],[Date]]&gt;=$Q$2,Table1[[#This Row],[Date]]&lt;=$Q$3),0,1))</f>
        <v>0</v>
      </c>
      <c r="R621" s="14">
        <f>IF(Table1[[#This Row],[Payments]]="",0,IF(ISNUMBER(Table1[[#This Row],[Payments]]),0,1))</f>
        <v>0</v>
      </c>
      <c r="S621" s="14">
        <f>IF(Table1[[#This Row],[Receipts]]="",0,IF(ISNUMBER(Table1[[#This Row],[Receipts]]),0,1))</f>
        <v>0</v>
      </c>
      <c r="T621" s="14">
        <f>IF(LEN(Table1[[#This Row],[Second Ledger]])&gt;0,IF(TYPE(VLOOKUP(Table1[[#This Row],[Second Ledger]],$CZ:$CZ,1,FALSE))=16,1,0),0)</f>
        <v>0</v>
      </c>
      <c r="U621" s="14">
        <f>IF(Table1[[#This Row],[Date]]="",0,IF(Table1[[#This Row],[Voucher Type]]&gt;0,IF(TYPE(VLOOKUP(Table1[[#This Row],[Voucher Type]],Table1[[#All],[Voucher Type Master]],1,FALSE))=16,1,0),0))</f>
        <v>0</v>
      </c>
      <c r="V6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1" s="14">
        <f>IF(LEN(Table1[[#This Row],[Cost Centre]])&gt;0,IF(TYPE(VLOOKUP(Table1[[#This Row],[Cost Centre]],$DA:$DA,1,FALSE))=16,1,0),0)</f>
        <v>0</v>
      </c>
      <c r="X621" s="14">
        <f>Table1[[#This Row],[Payments]]-Table1[[#This Row],[Receipts]]</f>
        <v>0</v>
      </c>
      <c r="Y621" s="14"/>
      <c r="Z621" s="14"/>
      <c r="AA621" s="14"/>
      <c r="AB621" s="13"/>
      <c r="AC621" s="39"/>
      <c r="AD621" s="39"/>
      <c r="AE621" s="39"/>
      <c r="AF621" s="39"/>
      <c r="AG621" s="42"/>
      <c r="AH6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1" t="str">
        <f>IF(Table1[[#This Row],[Date]]="","",TEXT(Table1[[#This Row],[Date]],"yyyymmdd"))</f>
        <v/>
      </c>
      <c r="AJ621" t="str">
        <f>Table1[[#This Row],[Date2]]</f>
        <v/>
      </c>
      <c r="AK621" t="str">
        <f>IF(Table1[[#This Row],[Date]]="","",Table1[[#This Row],[Voucher Type]])</f>
        <v/>
      </c>
      <c r="AL621" t="str">
        <f>IF(Table1[[#This Row],[Date]]="","",Table1[[#This Row],[Voucher No]])</f>
        <v/>
      </c>
      <c r="AM621" t="str">
        <f>IF(Table1[[#This Row],[Date]]="","",Table1[[#This Row],[Narration]])</f>
        <v/>
      </c>
      <c r="AN621" t="str">
        <f>IF(Table1[[#This Row],[Date]]="","","tallytools-voucherentry-adhjadhh-"&amp;$AH$1&amp;ROW())</f>
        <v/>
      </c>
      <c r="AO621" t="str">
        <f>IF(Table1[[#This Row],[Date]]="","",$AH$1)</f>
        <v/>
      </c>
      <c r="AP621"/>
      <c r="AQ621" t="str">
        <f>IF(Table1[[#This Row],[Date]]="","","No")</f>
        <v/>
      </c>
      <c r="AR621" t="str">
        <f>IF(Table1[[#This Row],[Date]]="","",IF(Table1[[#This Row],[Net Amt]]&lt;0,"No","Yes"))</f>
        <v/>
      </c>
      <c r="AS621" t="str">
        <f>IF(Table1[[#This Row],[Date]]="","",Table1[[#This Row],[Second Ledger]])</f>
        <v/>
      </c>
      <c r="AT621" t="str">
        <f>IF(Table1[[#This Row],[Date]]="","",IF(Table1[[#This Row],[DP-1]]="Yes",-(Table1[[#This Row],[Payments]]+Table1[[#This Row],[Receipts]]),Table1[[#This Row],[Payments]]+Table1[[#This Row],[Receipts]]))</f>
        <v/>
      </c>
      <c r="AU621"/>
      <c r="AV621" t="str">
        <f>IF(Table1[[#This Row],[Bill Ref No]]="","",Table1[[#This Row],[Bill Ref No]])</f>
        <v/>
      </c>
      <c r="AW621" t="str">
        <f>IF(Table1[[#This Row],[Bill ref name]]="","","New Ref")</f>
        <v/>
      </c>
      <c r="AX621" t="str">
        <f>IF(Table1[[#This Row],[Bill ref name]]="","",Table1[[#This Row],[Amount-1]])</f>
        <v/>
      </c>
      <c r="AY621"/>
      <c r="AZ621"/>
      <c r="BA621" t="str">
        <f>IF(Table1[[#This Row],[Cost Centre]]="","","Primary Cost Category")</f>
        <v/>
      </c>
      <c r="BB621" t="str">
        <f>IF(Table1[[#This Row],[Cost Centre]]="","",Table1[[#This Row],[DP-1]])</f>
        <v/>
      </c>
      <c r="BC621"/>
      <c r="BD621" t="str">
        <f>IF(Table1[[#This Row],[Cost Centre]]="","",Table1[[#This Row],[Cost Centre]])</f>
        <v/>
      </c>
      <c r="BE621" t="str">
        <f>IF(Table1[[#This Row],[Cost Centre]]="","",Table1[[#This Row],[Amount-1]])</f>
        <v/>
      </c>
      <c r="BF621"/>
      <c r="BG621"/>
      <c r="BH621"/>
      <c r="BI621"/>
      <c r="BJ621" t="str">
        <f>IF(Table1[[#This Row],[Date]]="","","No")</f>
        <v/>
      </c>
      <c r="BK621" t="str">
        <f>IF(Table1[[#This Row],[Date]]="","",IF(Table1[[#This Row],[Net Amt]]&lt;0,"Yes","No"))</f>
        <v/>
      </c>
      <c r="BL621" t="str">
        <f>IF(Table1[[#This Row],[Date]]="","",$C$3)</f>
        <v/>
      </c>
      <c r="BM621" t="str">
        <f>IF(Table1[[#This Row],[Date]]="","",-Table1[[#This Row],[Amount-1]])</f>
        <v/>
      </c>
      <c r="BO621" t="str">
        <f>IF(Table1[[#This Row],[Transaction Type]]="","",Table1[[#This Row],[Transaction Type]])</f>
        <v/>
      </c>
      <c r="BP621" t="str">
        <f>IF(Table1[[#This Row],[Instrument No.]]="","",Table1[[#This Row],[Instrument No.]])</f>
        <v/>
      </c>
      <c r="BQ621" t="str">
        <f>IF(Table1[[#This Row],[Instrument No.]]="","",Table1[[#This Row],[Amount-2]])</f>
        <v/>
      </c>
      <c r="BR621" t="str">
        <f>IF(Table1[[#This Row],[Instrument date]]="","",TEXT(Table1[[#This Row],[Instrument date]],"yyyymmdd"))</f>
        <v/>
      </c>
      <c r="BU621" s="48"/>
      <c r="BV621" s="48"/>
    </row>
    <row r="622" spans="1:74">
      <c r="A622" s="16">
        <f t="shared" si="9"/>
        <v>617</v>
      </c>
      <c r="B622" s="17"/>
      <c r="C622" s="57"/>
      <c r="D622" s="61"/>
      <c r="E622" s="61"/>
      <c r="F622" s="57"/>
      <c r="G622" s="18"/>
      <c r="H6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2" s="18"/>
      <c r="J622" s="18"/>
      <c r="K622" s="18"/>
      <c r="L622" s="18"/>
      <c r="M622" s="18"/>
      <c r="N622" s="51"/>
      <c r="O622" s="14">
        <f>IF(Table1[[#This Row],[Date]]="",COUNTA(B623:$B$1005),0)</f>
        <v>0</v>
      </c>
      <c r="P622" s="14">
        <f>IF(COUNTA(Table1[[#This Row],[Payments]:[Receipts]])=0,0,(IF(COUNTA(Table1[[#This Row],[Payments]:[Receipts]])&gt;1,1,0)))</f>
        <v>0</v>
      </c>
      <c r="Q622" s="14">
        <f>IF(Table1[[#This Row],[Date]]="",0,IF(AND(Table1[[#This Row],[Date]]&gt;=$Q$2,Table1[[#This Row],[Date]]&lt;=$Q$3),0,1))</f>
        <v>0</v>
      </c>
      <c r="R622" s="14">
        <f>IF(Table1[[#This Row],[Payments]]="",0,IF(ISNUMBER(Table1[[#This Row],[Payments]]),0,1))</f>
        <v>0</v>
      </c>
      <c r="S622" s="14">
        <f>IF(Table1[[#This Row],[Receipts]]="",0,IF(ISNUMBER(Table1[[#This Row],[Receipts]]),0,1))</f>
        <v>0</v>
      </c>
      <c r="T622" s="14">
        <f>IF(LEN(Table1[[#This Row],[Second Ledger]])&gt;0,IF(TYPE(VLOOKUP(Table1[[#This Row],[Second Ledger]],$CZ:$CZ,1,FALSE))=16,1,0),0)</f>
        <v>0</v>
      </c>
      <c r="U622" s="14">
        <f>IF(Table1[[#This Row],[Date]]="",0,IF(Table1[[#This Row],[Voucher Type]]&gt;0,IF(TYPE(VLOOKUP(Table1[[#This Row],[Voucher Type]],Table1[[#All],[Voucher Type Master]],1,FALSE))=16,1,0),0))</f>
        <v>0</v>
      </c>
      <c r="V6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2" s="14">
        <f>IF(LEN(Table1[[#This Row],[Cost Centre]])&gt;0,IF(TYPE(VLOOKUP(Table1[[#This Row],[Cost Centre]],$DA:$DA,1,FALSE))=16,1,0),0)</f>
        <v>0</v>
      </c>
      <c r="X622" s="14">
        <f>Table1[[#This Row],[Payments]]-Table1[[#This Row],[Receipts]]</f>
        <v>0</v>
      </c>
      <c r="Y622" s="14"/>
      <c r="Z622" s="14"/>
      <c r="AA622" s="14"/>
      <c r="AB622" s="13"/>
      <c r="AC622" s="39"/>
      <c r="AD622" s="39"/>
      <c r="AE622" s="39"/>
      <c r="AF622" s="39"/>
      <c r="AG622" s="42"/>
      <c r="AH6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2" t="str">
        <f>IF(Table1[[#This Row],[Date]]="","",TEXT(Table1[[#This Row],[Date]],"yyyymmdd"))</f>
        <v/>
      </c>
      <c r="AJ622" t="str">
        <f>Table1[[#This Row],[Date2]]</f>
        <v/>
      </c>
      <c r="AK622" t="str">
        <f>IF(Table1[[#This Row],[Date]]="","",Table1[[#This Row],[Voucher Type]])</f>
        <v/>
      </c>
      <c r="AL622" t="str">
        <f>IF(Table1[[#This Row],[Date]]="","",Table1[[#This Row],[Voucher No]])</f>
        <v/>
      </c>
      <c r="AM622" t="str">
        <f>IF(Table1[[#This Row],[Date]]="","",Table1[[#This Row],[Narration]])</f>
        <v/>
      </c>
      <c r="AN622" t="str">
        <f>IF(Table1[[#This Row],[Date]]="","","tallytools-voucherentry-adhjadhh-"&amp;$AH$1&amp;ROW())</f>
        <v/>
      </c>
      <c r="AO622" t="str">
        <f>IF(Table1[[#This Row],[Date]]="","",$AH$1)</f>
        <v/>
      </c>
      <c r="AP622"/>
      <c r="AQ622" t="str">
        <f>IF(Table1[[#This Row],[Date]]="","","No")</f>
        <v/>
      </c>
      <c r="AR622" t="str">
        <f>IF(Table1[[#This Row],[Date]]="","",IF(Table1[[#This Row],[Net Amt]]&lt;0,"No","Yes"))</f>
        <v/>
      </c>
      <c r="AS622" t="str">
        <f>IF(Table1[[#This Row],[Date]]="","",Table1[[#This Row],[Second Ledger]])</f>
        <v/>
      </c>
      <c r="AT622" t="str">
        <f>IF(Table1[[#This Row],[Date]]="","",IF(Table1[[#This Row],[DP-1]]="Yes",-(Table1[[#This Row],[Payments]]+Table1[[#This Row],[Receipts]]),Table1[[#This Row],[Payments]]+Table1[[#This Row],[Receipts]]))</f>
        <v/>
      </c>
      <c r="AU622"/>
      <c r="AV622" t="str">
        <f>IF(Table1[[#This Row],[Bill Ref No]]="","",Table1[[#This Row],[Bill Ref No]])</f>
        <v/>
      </c>
      <c r="AW622" t="str">
        <f>IF(Table1[[#This Row],[Bill ref name]]="","","New Ref")</f>
        <v/>
      </c>
      <c r="AX622" t="str">
        <f>IF(Table1[[#This Row],[Bill ref name]]="","",Table1[[#This Row],[Amount-1]])</f>
        <v/>
      </c>
      <c r="AY622"/>
      <c r="AZ622"/>
      <c r="BA622" t="str">
        <f>IF(Table1[[#This Row],[Cost Centre]]="","","Primary Cost Category")</f>
        <v/>
      </c>
      <c r="BB622" t="str">
        <f>IF(Table1[[#This Row],[Cost Centre]]="","",Table1[[#This Row],[DP-1]])</f>
        <v/>
      </c>
      <c r="BC622"/>
      <c r="BD622" t="str">
        <f>IF(Table1[[#This Row],[Cost Centre]]="","",Table1[[#This Row],[Cost Centre]])</f>
        <v/>
      </c>
      <c r="BE622" t="str">
        <f>IF(Table1[[#This Row],[Cost Centre]]="","",Table1[[#This Row],[Amount-1]])</f>
        <v/>
      </c>
      <c r="BF622"/>
      <c r="BG622"/>
      <c r="BH622"/>
      <c r="BI622"/>
      <c r="BJ622" t="str">
        <f>IF(Table1[[#This Row],[Date]]="","","No")</f>
        <v/>
      </c>
      <c r="BK622" t="str">
        <f>IF(Table1[[#This Row],[Date]]="","",IF(Table1[[#This Row],[Net Amt]]&lt;0,"Yes","No"))</f>
        <v/>
      </c>
      <c r="BL622" t="str">
        <f>IF(Table1[[#This Row],[Date]]="","",$C$3)</f>
        <v/>
      </c>
      <c r="BM622" t="str">
        <f>IF(Table1[[#This Row],[Date]]="","",-Table1[[#This Row],[Amount-1]])</f>
        <v/>
      </c>
      <c r="BO622" t="str">
        <f>IF(Table1[[#This Row],[Transaction Type]]="","",Table1[[#This Row],[Transaction Type]])</f>
        <v/>
      </c>
      <c r="BP622" t="str">
        <f>IF(Table1[[#This Row],[Instrument No.]]="","",Table1[[#This Row],[Instrument No.]])</f>
        <v/>
      </c>
      <c r="BQ622" t="str">
        <f>IF(Table1[[#This Row],[Instrument No.]]="","",Table1[[#This Row],[Amount-2]])</f>
        <v/>
      </c>
      <c r="BR622" t="str">
        <f>IF(Table1[[#This Row],[Instrument date]]="","",TEXT(Table1[[#This Row],[Instrument date]],"yyyymmdd"))</f>
        <v/>
      </c>
      <c r="BU622" s="48"/>
      <c r="BV622" s="48"/>
    </row>
    <row r="623" spans="1:74">
      <c r="A623" s="16">
        <f t="shared" si="9"/>
        <v>618</v>
      </c>
      <c r="B623" s="17"/>
      <c r="C623" s="57"/>
      <c r="D623" s="61"/>
      <c r="E623" s="61"/>
      <c r="F623" s="57"/>
      <c r="G623" s="18"/>
      <c r="H6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3" s="18"/>
      <c r="J623" s="18"/>
      <c r="K623" s="18"/>
      <c r="L623" s="18"/>
      <c r="M623" s="18"/>
      <c r="N623" s="51"/>
      <c r="O623" s="14">
        <f>IF(Table1[[#This Row],[Date]]="",COUNTA(B624:$B$1005),0)</f>
        <v>0</v>
      </c>
      <c r="P623" s="14">
        <f>IF(COUNTA(Table1[[#This Row],[Payments]:[Receipts]])=0,0,(IF(COUNTA(Table1[[#This Row],[Payments]:[Receipts]])&gt;1,1,0)))</f>
        <v>0</v>
      </c>
      <c r="Q623" s="14">
        <f>IF(Table1[[#This Row],[Date]]="",0,IF(AND(Table1[[#This Row],[Date]]&gt;=$Q$2,Table1[[#This Row],[Date]]&lt;=$Q$3),0,1))</f>
        <v>0</v>
      </c>
      <c r="R623" s="14">
        <f>IF(Table1[[#This Row],[Payments]]="",0,IF(ISNUMBER(Table1[[#This Row],[Payments]]),0,1))</f>
        <v>0</v>
      </c>
      <c r="S623" s="14">
        <f>IF(Table1[[#This Row],[Receipts]]="",0,IF(ISNUMBER(Table1[[#This Row],[Receipts]]),0,1))</f>
        <v>0</v>
      </c>
      <c r="T623" s="14">
        <f>IF(LEN(Table1[[#This Row],[Second Ledger]])&gt;0,IF(TYPE(VLOOKUP(Table1[[#This Row],[Second Ledger]],$CZ:$CZ,1,FALSE))=16,1,0),0)</f>
        <v>0</v>
      </c>
      <c r="U623" s="14">
        <f>IF(Table1[[#This Row],[Date]]="",0,IF(Table1[[#This Row],[Voucher Type]]&gt;0,IF(TYPE(VLOOKUP(Table1[[#This Row],[Voucher Type]],Table1[[#All],[Voucher Type Master]],1,FALSE))=16,1,0),0))</f>
        <v>0</v>
      </c>
      <c r="V6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3" s="14">
        <f>IF(LEN(Table1[[#This Row],[Cost Centre]])&gt;0,IF(TYPE(VLOOKUP(Table1[[#This Row],[Cost Centre]],$DA:$DA,1,FALSE))=16,1,0),0)</f>
        <v>0</v>
      </c>
      <c r="X623" s="14">
        <f>Table1[[#This Row],[Payments]]-Table1[[#This Row],[Receipts]]</f>
        <v>0</v>
      </c>
      <c r="Y623" s="14"/>
      <c r="Z623" s="14"/>
      <c r="AA623" s="14"/>
      <c r="AB623" s="13"/>
      <c r="AC623" s="39"/>
      <c r="AD623" s="39"/>
      <c r="AE623" s="39"/>
      <c r="AF623" s="39"/>
      <c r="AG623" s="42"/>
      <c r="AH6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3" t="str">
        <f>IF(Table1[[#This Row],[Date]]="","",TEXT(Table1[[#This Row],[Date]],"yyyymmdd"))</f>
        <v/>
      </c>
      <c r="AJ623" t="str">
        <f>Table1[[#This Row],[Date2]]</f>
        <v/>
      </c>
      <c r="AK623" t="str">
        <f>IF(Table1[[#This Row],[Date]]="","",Table1[[#This Row],[Voucher Type]])</f>
        <v/>
      </c>
      <c r="AL623" t="str">
        <f>IF(Table1[[#This Row],[Date]]="","",Table1[[#This Row],[Voucher No]])</f>
        <v/>
      </c>
      <c r="AM623" t="str">
        <f>IF(Table1[[#This Row],[Date]]="","",Table1[[#This Row],[Narration]])</f>
        <v/>
      </c>
      <c r="AN623" t="str">
        <f>IF(Table1[[#This Row],[Date]]="","","tallytools-voucherentry-adhjadhh-"&amp;$AH$1&amp;ROW())</f>
        <v/>
      </c>
      <c r="AO623" t="str">
        <f>IF(Table1[[#This Row],[Date]]="","",$AH$1)</f>
        <v/>
      </c>
      <c r="AP623"/>
      <c r="AQ623" t="str">
        <f>IF(Table1[[#This Row],[Date]]="","","No")</f>
        <v/>
      </c>
      <c r="AR623" t="str">
        <f>IF(Table1[[#This Row],[Date]]="","",IF(Table1[[#This Row],[Net Amt]]&lt;0,"No","Yes"))</f>
        <v/>
      </c>
      <c r="AS623" t="str">
        <f>IF(Table1[[#This Row],[Date]]="","",Table1[[#This Row],[Second Ledger]])</f>
        <v/>
      </c>
      <c r="AT623" t="str">
        <f>IF(Table1[[#This Row],[Date]]="","",IF(Table1[[#This Row],[DP-1]]="Yes",-(Table1[[#This Row],[Payments]]+Table1[[#This Row],[Receipts]]),Table1[[#This Row],[Payments]]+Table1[[#This Row],[Receipts]]))</f>
        <v/>
      </c>
      <c r="AU623"/>
      <c r="AV623" t="str">
        <f>IF(Table1[[#This Row],[Bill Ref No]]="","",Table1[[#This Row],[Bill Ref No]])</f>
        <v/>
      </c>
      <c r="AW623" t="str">
        <f>IF(Table1[[#This Row],[Bill ref name]]="","","New Ref")</f>
        <v/>
      </c>
      <c r="AX623" t="str">
        <f>IF(Table1[[#This Row],[Bill ref name]]="","",Table1[[#This Row],[Amount-1]])</f>
        <v/>
      </c>
      <c r="AY623"/>
      <c r="AZ623"/>
      <c r="BA623" t="str">
        <f>IF(Table1[[#This Row],[Cost Centre]]="","","Primary Cost Category")</f>
        <v/>
      </c>
      <c r="BB623" t="str">
        <f>IF(Table1[[#This Row],[Cost Centre]]="","",Table1[[#This Row],[DP-1]])</f>
        <v/>
      </c>
      <c r="BC623"/>
      <c r="BD623" t="str">
        <f>IF(Table1[[#This Row],[Cost Centre]]="","",Table1[[#This Row],[Cost Centre]])</f>
        <v/>
      </c>
      <c r="BE623" t="str">
        <f>IF(Table1[[#This Row],[Cost Centre]]="","",Table1[[#This Row],[Amount-1]])</f>
        <v/>
      </c>
      <c r="BF623"/>
      <c r="BG623"/>
      <c r="BH623"/>
      <c r="BI623"/>
      <c r="BJ623" t="str">
        <f>IF(Table1[[#This Row],[Date]]="","","No")</f>
        <v/>
      </c>
      <c r="BK623" t="str">
        <f>IF(Table1[[#This Row],[Date]]="","",IF(Table1[[#This Row],[Net Amt]]&lt;0,"Yes","No"))</f>
        <v/>
      </c>
      <c r="BL623" t="str">
        <f>IF(Table1[[#This Row],[Date]]="","",$C$3)</f>
        <v/>
      </c>
      <c r="BM623" t="str">
        <f>IF(Table1[[#This Row],[Date]]="","",-Table1[[#This Row],[Amount-1]])</f>
        <v/>
      </c>
      <c r="BO623" t="str">
        <f>IF(Table1[[#This Row],[Transaction Type]]="","",Table1[[#This Row],[Transaction Type]])</f>
        <v/>
      </c>
      <c r="BP623" t="str">
        <f>IF(Table1[[#This Row],[Instrument No.]]="","",Table1[[#This Row],[Instrument No.]])</f>
        <v/>
      </c>
      <c r="BQ623" t="str">
        <f>IF(Table1[[#This Row],[Instrument No.]]="","",Table1[[#This Row],[Amount-2]])</f>
        <v/>
      </c>
      <c r="BR623" t="str">
        <f>IF(Table1[[#This Row],[Instrument date]]="","",TEXT(Table1[[#This Row],[Instrument date]],"yyyymmdd"))</f>
        <v/>
      </c>
      <c r="BU623" s="48"/>
      <c r="BV623" s="48"/>
    </row>
    <row r="624" spans="1:74">
      <c r="A624" s="16">
        <f t="shared" si="9"/>
        <v>619</v>
      </c>
      <c r="B624" s="17"/>
      <c r="C624" s="57"/>
      <c r="D624" s="61"/>
      <c r="E624" s="61"/>
      <c r="F624" s="57"/>
      <c r="G624" s="18"/>
      <c r="H6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4" s="18"/>
      <c r="J624" s="18"/>
      <c r="K624" s="18"/>
      <c r="L624" s="18"/>
      <c r="M624" s="18"/>
      <c r="N624" s="51"/>
      <c r="O624" s="14">
        <f>IF(Table1[[#This Row],[Date]]="",COUNTA(B625:$B$1005),0)</f>
        <v>0</v>
      </c>
      <c r="P624" s="14">
        <f>IF(COUNTA(Table1[[#This Row],[Payments]:[Receipts]])=0,0,(IF(COUNTA(Table1[[#This Row],[Payments]:[Receipts]])&gt;1,1,0)))</f>
        <v>0</v>
      </c>
      <c r="Q624" s="14">
        <f>IF(Table1[[#This Row],[Date]]="",0,IF(AND(Table1[[#This Row],[Date]]&gt;=$Q$2,Table1[[#This Row],[Date]]&lt;=$Q$3),0,1))</f>
        <v>0</v>
      </c>
      <c r="R624" s="14">
        <f>IF(Table1[[#This Row],[Payments]]="",0,IF(ISNUMBER(Table1[[#This Row],[Payments]]),0,1))</f>
        <v>0</v>
      </c>
      <c r="S624" s="14">
        <f>IF(Table1[[#This Row],[Receipts]]="",0,IF(ISNUMBER(Table1[[#This Row],[Receipts]]),0,1))</f>
        <v>0</v>
      </c>
      <c r="T624" s="14">
        <f>IF(LEN(Table1[[#This Row],[Second Ledger]])&gt;0,IF(TYPE(VLOOKUP(Table1[[#This Row],[Second Ledger]],$CZ:$CZ,1,FALSE))=16,1,0),0)</f>
        <v>0</v>
      </c>
      <c r="U624" s="14">
        <f>IF(Table1[[#This Row],[Date]]="",0,IF(Table1[[#This Row],[Voucher Type]]&gt;0,IF(TYPE(VLOOKUP(Table1[[#This Row],[Voucher Type]],Table1[[#All],[Voucher Type Master]],1,FALSE))=16,1,0),0))</f>
        <v>0</v>
      </c>
      <c r="V6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4" s="14">
        <f>IF(LEN(Table1[[#This Row],[Cost Centre]])&gt;0,IF(TYPE(VLOOKUP(Table1[[#This Row],[Cost Centre]],$DA:$DA,1,FALSE))=16,1,0),0)</f>
        <v>0</v>
      </c>
      <c r="X624" s="14">
        <f>Table1[[#This Row],[Payments]]-Table1[[#This Row],[Receipts]]</f>
        <v>0</v>
      </c>
      <c r="Y624" s="14"/>
      <c r="Z624" s="14"/>
      <c r="AA624" s="14"/>
      <c r="AB624" s="13"/>
      <c r="AC624" s="39"/>
      <c r="AD624" s="39"/>
      <c r="AE624" s="39"/>
      <c r="AF624" s="39"/>
      <c r="AG624" s="42"/>
      <c r="AH6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4" t="str">
        <f>IF(Table1[[#This Row],[Date]]="","",TEXT(Table1[[#This Row],[Date]],"yyyymmdd"))</f>
        <v/>
      </c>
      <c r="AJ624" t="str">
        <f>Table1[[#This Row],[Date2]]</f>
        <v/>
      </c>
      <c r="AK624" t="str">
        <f>IF(Table1[[#This Row],[Date]]="","",Table1[[#This Row],[Voucher Type]])</f>
        <v/>
      </c>
      <c r="AL624" t="str">
        <f>IF(Table1[[#This Row],[Date]]="","",Table1[[#This Row],[Voucher No]])</f>
        <v/>
      </c>
      <c r="AM624" t="str">
        <f>IF(Table1[[#This Row],[Date]]="","",Table1[[#This Row],[Narration]])</f>
        <v/>
      </c>
      <c r="AN624" t="str">
        <f>IF(Table1[[#This Row],[Date]]="","","tallytools-voucherentry-adhjadhh-"&amp;$AH$1&amp;ROW())</f>
        <v/>
      </c>
      <c r="AO624" t="str">
        <f>IF(Table1[[#This Row],[Date]]="","",$AH$1)</f>
        <v/>
      </c>
      <c r="AP624"/>
      <c r="AQ624" t="str">
        <f>IF(Table1[[#This Row],[Date]]="","","No")</f>
        <v/>
      </c>
      <c r="AR624" t="str">
        <f>IF(Table1[[#This Row],[Date]]="","",IF(Table1[[#This Row],[Net Amt]]&lt;0,"No","Yes"))</f>
        <v/>
      </c>
      <c r="AS624" t="str">
        <f>IF(Table1[[#This Row],[Date]]="","",Table1[[#This Row],[Second Ledger]])</f>
        <v/>
      </c>
      <c r="AT624" t="str">
        <f>IF(Table1[[#This Row],[Date]]="","",IF(Table1[[#This Row],[DP-1]]="Yes",-(Table1[[#This Row],[Payments]]+Table1[[#This Row],[Receipts]]),Table1[[#This Row],[Payments]]+Table1[[#This Row],[Receipts]]))</f>
        <v/>
      </c>
      <c r="AU624"/>
      <c r="AV624" t="str">
        <f>IF(Table1[[#This Row],[Bill Ref No]]="","",Table1[[#This Row],[Bill Ref No]])</f>
        <v/>
      </c>
      <c r="AW624" t="str">
        <f>IF(Table1[[#This Row],[Bill ref name]]="","","New Ref")</f>
        <v/>
      </c>
      <c r="AX624" t="str">
        <f>IF(Table1[[#This Row],[Bill ref name]]="","",Table1[[#This Row],[Amount-1]])</f>
        <v/>
      </c>
      <c r="AY624"/>
      <c r="AZ624"/>
      <c r="BA624" t="str">
        <f>IF(Table1[[#This Row],[Cost Centre]]="","","Primary Cost Category")</f>
        <v/>
      </c>
      <c r="BB624" t="str">
        <f>IF(Table1[[#This Row],[Cost Centre]]="","",Table1[[#This Row],[DP-1]])</f>
        <v/>
      </c>
      <c r="BC624"/>
      <c r="BD624" t="str">
        <f>IF(Table1[[#This Row],[Cost Centre]]="","",Table1[[#This Row],[Cost Centre]])</f>
        <v/>
      </c>
      <c r="BE624" t="str">
        <f>IF(Table1[[#This Row],[Cost Centre]]="","",Table1[[#This Row],[Amount-1]])</f>
        <v/>
      </c>
      <c r="BF624"/>
      <c r="BG624"/>
      <c r="BH624"/>
      <c r="BI624"/>
      <c r="BJ624" t="str">
        <f>IF(Table1[[#This Row],[Date]]="","","No")</f>
        <v/>
      </c>
      <c r="BK624" t="str">
        <f>IF(Table1[[#This Row],[Date]]="","",IF(Table1[[#This Row],[Net Amt]]&lt;0,"Yes","No"))</f>
        <v/>
      </c>
      <c r="BL624" t="str">
        <f>IF(Table1[[#This Row],[Date]]="","",$C$3)</f>
        <v/>
      </c>
      <c r="BM624" t="str">
        <f>IF(Table1[[#This Row],[Date]]="","",-Table1[[#This Row],[Amount-1]])</f>
        <v/>
      </c>
      <c r="BO624" t="str">
        <f>IF(Table1[[#This Row],[Transaction Type]]="","",Table1[[#This Row],[Transaction Type]])</f>
        <v/>
      </c>
      <c r="BP624" t="str">
        <f>IF(Table1[[#This Row],[Instrument No.]]="","",Table1[[#This Row],[Instrument No.]])</f>
        <v/>
      </c>
      <c r="BQ624" t="str">
        <f>IF(Table1[[#This Row],[Instrument No.]]="","",Table1[[#This Row],[Amount-2]])</f>
        <v/>
      </c>
      <c r="BR624" t="str">
        <f>IF(Table1[[#This Row],[Instrument date]]="","",TEXT(Table1[[#This Row],[Instrument date]],"yyyymmdd"))</f>
        <v/>
      </c>
      <c r="BU624" s="48"/>
      <c r="BV624" s="48"/>
    </row>
    <row r="625" spans="1:74">
      <c r="A625" s="16">
        <f t="shared" si="9"/>
        <v>620</v>
      </c>
      <c r="B625" s="17"/>
      <c r="C625" s="57"/>
      <c r="D625" s="61"/>
      <c r="E625" s="61"/>
      <c r="F625" s="57"/>
      <c r="G625" s="18"/>
      <c r="H6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5" s="18"/>
      <c r="J625" s="18"/>
      <c r="K625" s="18"/>
      <c r="L625" s="18"/>
      <c r="M625" s="18"/>
      <c r="N625" s="51"/>
      <c r="O625" s="14">
        <f>IF(Table1[[#This Row],[Date]]="",COUNTA(B626:$B$1005),0)</f>
        <v>0</v>
      </c>
      <c r="P625" s="14">
        <f>IF(COUNTA(Table1[[#This Row],[Payments]:[Receipts]])=0,0,(IF(COUNTA(Table1[[#This Row],[Payments]:[Receipts]])&gt;1,1,0)))</f>
        <v>0</v>
      </c>
      <c r="Q625" s="14">
        <f>IF(Table1[[#This Row],[Date]]="",0,IF(AND(Table1[[#This Row],[Date]]&gt;=$Q$2,Table1[[#This Row],[Date]]&lt;=$Q$3),0,1))</f>
        <v>0</v>
      </c>
      <c r="R625" s="14">
        <f>IF(Table1[[#This Row],[Payments]]="",0,IF(ISNUMBER(Table1[[#This Row],[Payments]]),0,1))</f>
        <v>0</v>
      </c>
      <c r="S625" s="14">
        <f>IF(Table1[[#This Row],[Receipts]]="",0,IF(ISNUMBER(Table1[[#This Row],[Receipts]]),0,1))</f>
        <v>0</v>
      </c>
      <c r="T625" s="14">
        <f>IF(LEN(Table1[[#This Row],[Second Ledger]])&gt;0,IF(TYPE(VLOOKUP(Table1[[#This Row],[Second Ledger]],$CZ:$CZ,1,FALSE))=16,1,0),0)</f>
        <v>0</v>
      </c>
      <c r="U625" s="14">
        <f>IF(Table1[[#This Row],[Date]]="",0,IF(Table1[[#This Row],[Voucher Type]]&gt;0,IF(TYPE(VLOOKUP(Table1[[#This Row],[Voucher Type]],Table1[[#All],[Voucher Type Master]],1,FALSE))=16,1,0),0))</f>
        <v>0</v>
      </c>
      <c r="V6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5" s="14">
        <f>IF(LEN(Table1[[#This Row],[Cost Centre]])&gt;0,IF(TYPE(VLOOKUP(Table1[[#This Row],[Cost Centre]],$DA:$DA,1,FALSE))=16,1,0),0)</f>
        <v>0</v>
      </c>
      <c r="X625" s="14">
        <f>Table1[[#This Row],[Payments]]-Table1[[#This Row],[Receipts]]</f>
        <v>0</v>
      </c>
      <c r="Y625" s="14"/>
      <c r="Z625" s="14"/>
      <c r="AA625" s="14"/>
      <c r="AB625" s="13"/>
      <c r="AC625" s="39"/>
      <c r="AD625" s="39"/>
      <c r="AE625" s="39"/>
      <c r="AF625" s="39"/>
      <c r="AG625" s="42"/>
      <c r="AH6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5" t="str">
        <f>IF(Table1[[#This Row],[Date]]="","",TEXT(Table1[[#This Row],[Date]],"yyyymmdd"))</f>
        <v/>
      </c>
      <c r="AJ625" t="str">
        <f>Table1[[#This Row],[Date2]]</f>
        <v/>
      </c>
      <c r="AK625" t="str">
        <f>IF(Table1[[#This Row],[Date]]="","",Table1[[#This Row],[Voucher Type]])</f>
        <v/>
      </c>
      <c r="AL625" t="str">
        <f>IF(Table1[[#This Row],[Date]]="","",Table1[[#This Row],[Voucher No]])</f>
        <v/>
      </c>
      <c r="AM625" t="str">
        <f>IF(Table1[[#This Row],[Date]]="","",Table1[[#This Row],[Narration]])</f>
        <v/>
      </c>
      <c r="AN625" t="str">
        <f>IF(Table1[[#This Row],[Date]]="","","tallytools-voucherentry-adhjadhh-"&amp;$AH$1&amp;ROW())</f>
        <v/>
      </c>
      <c r="AO625" t="str">
        <f>IF(Table1[[#This Row],[Date]]="","",$AH$1)</f>
        <v/>
      </c>
      <c r="AP625"/>
      <c r="AQ625" t="str">
        <f>IF(Table1[[#This Row],[Date]]="","","No")</f>
        <v/>
      </c>
      <c r="AR625" t="str">
        <f>IF(Table1[[#This Row],[Date]]="","",IF(Table1[[#This Row],[Net Amt]]&lt;0,"No","Yes"))</f>
        <v/>
      </c>
      <c r="AS625" t="str">
        <f>IF(Table1[[#This Row],[Date]]="","",Table1[[#This Row],[Second Ledger]])</f>
        <v/>
      </c>
      <c r="AT625" t="str">
        <f>IF(Table1[[#This Row],[Date]]="","",IF(Table1[[#This Row],[DP-1]]="Yes",-(Table1[[#This Row],[Payments]]+Table1[[#This Row],[Receipts]]),Table1[[#This Row],[Payments]]+Table1[[#This Row],[Receipts]]))</f>
        <v/>
      </c>
      <c r="AU625"/>
      <c r="AV625" t="str">
        <f>IF(Table1[[#This Row],[Bill Ref No]]="","",Table1[[#This Row],[Bill Ref No]])</f>
        <v/>
      </c>
      <c r="AW625" t="str">
        <f>IF(Table1[[#This Row],[Bill ref name]]="","","New Ref")</f>
        <v/>
      </c>
      <c r="AX625" t="str">
        <f>IF(Table1[[#This Row],[Bill ref name]]="","",Table1[[#This Row],[Amount-1]])</f>
        <v/>
      </c>
      <c r="AY625"/>
      <c r="AZ625"/>
      <c r="BA625" t="str">
        <f>IF(Table1[[#This Row],[Cost Centre]]="","","Primary Cost Category")</f>
        <v/>
      </c>
      <c r="BB625" t="str">
        <f>IF(Table1[[#This Row],[Cost Centre]]="","",Table1[[#This Row],[DP-1]])</f>
        <v/>
      </c>
      <c r="BC625"/>
      <c r="BD625" t="str">
        <f>IF(Table1[[#This Row],[Cost Centre]]="","",Table1[[#This Row],[Cost Centre]])</f>
        <v/>
      </c>
      <c r="BE625" t="str">
        <f>IF(Table1[[#This Row],[Cost Centre]]="","",Table1[[#This Row],[Amount-1]])</f>
        <v/>
      </c>
      <c r="BF625"/>
      <c r="BG625"/>
      <c r="BH625"/>
      <c r="BI625"/>
      <c r="BJ625" t="str">
        <f>IF(Table1[[#This Row],[Date]]="","","No")</f>
        <v/>
      </c>
      <c r="BK625" t="str">
        <f>IF(Table1[[#This Row],[Date]]="","",IF(Table1[[#This Row],[Net Amt]]&lt;0,"Yes","No"))</f>
        <v/>
      </c>
      <c r="BL625" t="str">
        <f>IF(Table1[[#This Row],[Date]]="","",$C$3)</f>
        <v/>
      </c>
      <c r="BM625" t="str">
        <f>IF(Table1[[#This Row],[Date]]="","",-Table1[[#This Row],[Amount-1]])</f>
        <v/>
      </c>
      <c r="BO625" t="str">
        <f>IF(Table1[[#This Row],[Transaction Type]]="","",Table1[[#This Row],[Transaction Type]])</f>
        <v/>
      </c>
      <c r="BP625" t="str">
        <f>IF(Table1[[#This Row],[Instrument No.]]="","",Table1[[#This Row],[Instrument No.]])</f>
        <v/>
      </c>
      <c r="BQ625" t="str">
        <f>IF(Table1[[#This Row],[Instrument No.]]="","",Table1[[#This Row],[Amount-2]])</f>
        <v/>
      </c>
      <c r="BR625" t="str">
        <f>IF(Table1[[#This Row],[Instrument date]]="","",TEXT(Table1[[#This Row],[Instrument date]],"yyyymmdd"))</f>
        <v/>
      </c>
      <c r="BU625" s="48"/>
      <c r="BV625" s="48"/>
    </row>
    <row r="626" spans="1:74">
      <c r="A626" s="16">
        <f t="shared" si="9"/>
        <v>621</v>
      </c>
      <c r="B626" s="17"/>
      <c r="C626" s="57"/>
      <c r="D626" s="61"/>
      <c r="E626" s="61"/>
      <c r="F626" s="57"/>
      <c r="G626" s="18"/>
      <c r="H6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6" s="18"/>
      <c r="J626" s="18"/>
      <c r="K626" s="18"/>
      <c r="L626" s="18"/>
      <c r="M626" s="18"/>
      <c r="N626" s="51"/>
      <c r="O626" s="14">
        <f>IF(Table1[[#This Row],[Date]]="",COUNTA(B627:$B$1005),0)</f>
        <v>0</v>
      </c>
      <c r="P626" s="14">
        <f>IF(COUNTA(Table1[[#This Row],[Payments]:[Receipts]])=0,0,(IF(COUNTA(Table1[[#This Row],[Payments]:[Receipts]])&gt;1,1,0)))</f>
        <v>0</v>
      </c>
      <c r="Q626" s="14">
        <f>IF(Table1[[#This Row],[Date]]="",0,IF(AND(Table1[[#This Row],[Date]]&gt;=$Q$2,Table1[[#This Row],[Date]]&lt;=$Q$3),0,1))</f>
        <v>0</v>
      </c>
      <c r="R626" s="14">
        <f>IF(Table1[[#This Row],[Payments]]="",0,IF(ISNUMBER(Table1[[#This Row],[Payments]]),0,1))</f>
        <v>0</v>
      </c>
      <c r="S626" s="14">
        <f>IF(Table1[[#This Row],[Receipts]]="",0,IF(ISNUMBER(Table1[[#This Row],[Receipts]]),0,1))</f>
        <v>0</v>
      </c>
      <c r="T626" s="14">
        <f>IF(LEN(Table1[[#This Row],[Second Ledger]])&gt;0,IF(TYPE(VLOOKUP(Table1[[#This Row],[Second Ledger]],$CZ:$CZ,1,FALSE))=16,1,0),0)</f>
        <v>0</v>
      </c>
      <c r="U626" s="14">
        <f>IF(Table1[[#This Row],[Date]]="",0,IF(Table1[[#This Row],[Voucher Type]]&gt;0,IF(TYPE(VLOOKUP(Table1[[#This Row],[Voucher Type]],Table1[[#All],[Voucher Type Master]],1,FALSE))=16,1,0),0))</f>
        <v>0</v>
      </c>
      <c r="V6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6" s="14">
        <f>IF(LEN(Table1[[#This Row],[Cost Centre]])&gt;0,IF(TYPE(VLOOKUP(Table1[[#This Row],[Cost Centre]],$DA:$DA,1,FALSE))=16,1,0),0)</f>
        <v>0</v>
      </c>
      <c r="X626" s="14">
        <f>Table1[[#This Row],[Payments]]-Table1[[#This Row],[Receipts]]</f>
        <v>0</v>
      </c>
      <c r="Y626" s="14"/>
      <c r="Z626" s="14"/>
      <c r="AA626" s="14"/>
      <c r="AB626" s="13"/>
      <c r="AC626" s="39"/>
      <c r="AD626" s="39"/>
      <c r="AE626" s="39"/>
      <c r="AF626" s="39"/>
      <c r="AG626" s="42"/>
      <c r="AH6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6" t="str">
        <f>IF(Table1[[#This Row],[Date]]="","",TEXT(Table1[[#This Row],[Date]],"yyyymmdd"))</f>
        <v/>
      </c>
      <c r="AJ626" t="str">
        <f>Table1[[#This Row],[Date2]]</f>
        <v/>
      </c>
      <c r="AK626" t="str">
        <f>IF(Table1[[#This Row],[Date]]="","",Table1[[#This Row],[Voucher Type]])</f>
        <v/>
      </c>
      <c r="AL626" t="str">
        <f>IF(Table1[[#This Row],[Date]]="","",Table1[[#This Row],[Voucher No]])</f>
        <v/>
      </c>
      <c r="AM626" t="str">
        <f>IF(Table1[[#This Row],[Date]]="","",Table1[[#This Row],[Narration]])</f>
        <v/>
      </c>
      <c r="AN626" t="str">
        <f>IF(Table1[[#This Row],[Date]]="","","tallytools-voucherentry-adhjadhh-"&amp;$AH$1&amp;ROW())</f>
        <v/>
      </c>
      <c r="AO626" t="str">
        <f>IF(Table1[[#This Row],[Date]]="","",$AH$1)</f>
        <v/>
      </c>
      <c r="AP626"/>
      <c r="AQ626" t="str">
        <f>IF(Table1[[#This Row],[Date]]="","","No")</f>
        <v/>
      </c>
      <c r="AR626" t="str">
        <f>IF(Table1[[#This Row],[Date]]="","",IF(Table1[[#This Row],[Net Amt]]&lt;0,"No","Yes"))</f>
        <v/>
      </c>
      <c r="AS626" t="str">
        <f>IF(Table1[[#This Row],[Date]]="","",Table1[[#This Row],[Second Ledger]])</f>
        <v/>
      </c>
      <c r="AT626" t="str">
        <f>IF(Table1[[#This Row],[Date]]="","",IF(Table1[[#This Row],[DP-1]]="Yes",-(Table1[[#This Row],[Payments]]+Table1[[#This Row],[Receipts]]),Table1[[#This Row],[Payments]]+Table1[[#This Row],[Receipts]]))</f>
        <v/>
      </c>
      <c r="AU626"/>
      <c r="AV626" t="str">
        <f>IF(Table1[[#This Row],[Bill Ref No]]="","",Table1[[#This Row],[Bill Ref No]])</f>
        <v/>
      </c>
      <c r="AW626" t="str">
        <f>IF(Table1[[#This Row],[Bill ref name]]="","","New Ref")</f>
        <v/>
      </c>
      <c r="AX626" t="str">
        <f>IF(Table1[[#This Row],[Bill ref name]]="","",Table1[[#This Row],[Amount-1]])</f>
        <v/>
      </c>
      <c r="AY626"/>
      <c r="AZ626"/>
      <c r="BA626" t="str">
        <f>IF(Table1[[#This Row],[Cost Centre]]="","","Primary Cost Category")</f>
        <v/>
      </c>
      <c r="BB626" t="str">
        <f>IF(Table1[[#This Row],[Cost Centre]]="","",Table1[[#This Row],[DP-1]])</f>
        <v/>
      </c>
      <c r="BC626"/>
      <c r="BD626" t="str">
        <f>IF(Table1[[#This Row],[Cost Centre]]="","",Table1[[#This Row],[Cost Centre]])</f>
        <v/>
      </c>
      <c r="BE626" t="str">
        <f>IF(Table1[[#This Row],[Cost Centre]]="","",Table1[[#This Row],[Amount-1]])</f>
        <v/>
      </c>
      <c r="BF626"/>
      <c r="BG626"/>
      <c r="BH626"/>
      <c r="BI626"/>
      <c r="BJ626" t="str">
        <f>IF(Table1[[#This Row],[Date]]="","","No")</f>
        <v/>
      </c>
      <c r="BK626" t="str">
        <f>IF(Table1[[#This Row],[Date]]="","",IF(Table1[[#This Row],[Net Amt]]&lt;0,"Yes","No"))</f>
        <v/>
      </c>
      <c r="BL626" t="str">
        <f>IF(Table1[[#This Row],[Date]]="","",$C$3)</f>
        <v/>
      </c>
      <c r="BM626" t="str">
        <f>IF(Table1[[#This Row],[Date]]="","",-Table1[[#This Row],[Amount-1]])</f>
        <v/>
      </c>
      <c r="BO626" t="str">
        <f>IF(Table1[[#This Row],[Transaction Type]]="","",Table1[[#This Row],[Transaction Type]])</f>
        <v/>
      </c>
      <c r="BP626" t="str">
        <f>IF(Table1[[#This Row],[Instrument No.]]="","",Table1[[#This Row],[Instrument No.]])</f>
        <v/>
      </c>
      <c r="BQ626" t="str">
        <f>IF(Table1[[#This Row],[Instrument No.]]="","",Table1[[#This Row],[Amount-2]])</f>
        <v/>
      </c>
      <c r="BR626" t="str">
        <f>IF(Table1[[#This Row],[Instrument date]]="","",TEXT(Table1[[#This Row],[Instrument date]],"yyyymmdd"))</f>
        <v/>
      </c>
      <c r="BU626" s="48"/>
      <c r="BV626" s="48"/>
    </row>
    <row r="627" spans="1:74">
      <c r="A627" s="16">
        <f t="shared" si="9"/>
        <v>622</v>
      </c>
      <c r="B627" s="17"/>
      <c r="C627" s="57"/>
      <c r="D627" s="61"/>
      <c r="E627" s="61"/>
      <c r="F627" s="57"/>
      <c r="G627" s="18"/>
      <c r="H6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7" s="18"/>
      <c r="J627" s="18"/>
      <c r="K627" s="18"/>
      <c r="L627" s="18"/>
      <c r="M627" s="18"/>
      <c r="N627" s="51"/>
      <c r="O627" s="14">
        <f>IF(Table1[[#This Row],[Date]]="",COUNTA(B628:$B$1005),0)</f>
        <v>0</v>
      </c>
      <c r="P627" s="14">
        <f>IF(COUNTA(Table1[[#This Row],[Payments]:[Receipts]])=0,0,(IF(COUNTA(Table1[[#This Row],[Payments]:[Receipts]])&gt;1,1,0)))</f>
        <v>0</v>
      </c>
      <c r="Q627" s="14">
        <f>IF(Table1[[#This Row],[Date]]="",0,IF(AND(Table1[[#This Row],[Date]]&gt;=$Q$2,Table1[[#This Row],[Date]]&lt;=$Q$3),0,1))</f>
        <v>0</v>
      </c>
      <c r="R627" s="14">
        <f>IF(Table1[[#This Row],[Payments]]="",0,IF(ISNUMBER(Table1[[#This Row],[Payments]]),0,1))</f>
        <v>0</v>
      </c>
      <c r="S627" s="14">
        <f>IF(Table1[[#This Row],[Receipts]]="",0,IF(ISNUMBER(Table1[[#This Row],[Receipts]]),0,1))</f>
        <v>0</v>
      </c>
      <c r="T627" s="14">
        <f>IF(LEN(Table1[[#This Row],[Second Ledger]])&gt;0,IF(TYPE(VLOOKUP(Table1[[#This Row],[Second Ledger]],$CZ:$CZ,1,FALSE))=16,1,0),0)</f>
        <v>0</v>
      </c>
      <c r="U627" s="14">
        <f>IF(Table1[[#This Row],[Date]]="",0,IF(Table1[[#This Row],[Voucher Type]]&gt;0,IF(TYPE(VLOOKUP(Table1[[#This Row],[Voucher Type]],Table1[[#All],[Voucher Type Master]],1,FALSE))=16,1,0),0))</f>
        <v>0</v>
      </c>
      <c r="V6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7" s="14">
        <f>IF(LEN(Table1[[#This Row],[Cost Centre]])&gt;0,IF(TYPE(VLOOKUP(Table1[[#This Row],[Cost Centre]],$DA:$DA,1,FALSE))=16,1,0),0)</f>
        <v>0</v>
      </c>
      <c r="X627" s="14">
        <f>Table1[[#This Row],[Payments]]-Table1[[#This Row],[Receipts]]</f>
        <v>0</v>
      </c>
      <c r="Y627" s="14"/>
      <c r="Z627" s="14"/>
      <c r="AA627" s="14"/>
      <c r="AB627" s="13"/>
      <c r="AC627" s="39"/>
      <c r="AD627" s="39"/>
      <c r="AE627" s="39"/>
      <c r="AF627" s="39"/>
      <c r="AG627" s="42"/>
      <c r="AH6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7" t="str">
        <f>IF(Table1[[#This Row],[Date]]="","",TEXT(Table1[[#This Row],[Date]],"yyyymmdd"))</f>
        <v/>
      </c>
      <c r="AJ627" t="str">
        <f>Table1[[#This Row],[Date2]]</f>
        <v/>
      </c>
      <c r="AK627" t="str">
        <f>IF(Table1[[#This Row],[Date]]="","",Table1[[#This Row],[Voucher Type]])</f>
        <v/>
      </c>
      <c r="AL627" t="str">
        <f>IF(Table1[[#This Row],[Date]]="","",Table1[[#This Row],[Voucher No]])</f>
        <v/>
      </c>
      <c r="AM627" t="str">
        <f>IF(Table1[[#This Row],[Date]]="","",Table1[[#This Row],[Narration]])</f>
        <v/>
      </c>
      <c r="AN627" t="str">
        <f>IF(Table1[[#This Row],[Date]]="","","tallytools-voucherentry-adhjadhh-"&amp;$AH$1&amp;ROW())</f>
        <v/>
      </c>
      <c r="AO627" t="str">
        <f>IF(Table1[[#This Row],[Date]]="","",$AH$1)</f>
        <v/>
      </c>
      <c r="AP627"/>
      <c r="AQ627" t="str">
        <f>IF(Table1[[#This Row],[Date]]="","","No")</f>
        <v/>
      </c>
      <c r="AR627" t="str">
        <f>IF(Table1[[#This Row],[Date]]="","",IF(Table1[[#This Row],[Net Amt]]&lt;0,"No","Yes"))</f>
        <v/>
      </c>
      <c r="AS627" t="str">
        <f>IF(Table1[[#This Row],[Date]]="","",Table1[[#This Row],[Second Ledger]])</f>
        <v/>
      </c>
      <c r="AT627" t="str">
        <f>IF(Table1[[#This Row],[Date]]="","",IF(Table1[[#This Row],[DP-1]]="Yes",-(Table1[[#This Row],[Payments]]+Table1[[#This Row],[Receipts]]),Table1[[#This Row],[Payments]]+Table1[[#This Row],[Receipts]]))</f>
        <v/>
      </c>
      <c r="AU627"/>
      <c r="AV627" t="str">
        <f>IF(Table1[[#This Row],[Bill Ref No]]="","",Table1[[#This Row],[Bill Ref No]])</f>
        <v/>
      </c>
      <c r="AW627" t="str">
        <f>IF(Table1[[#This Row],[Bill ref name]]="","","New Ref")</f>
        <v/>
      </c>
      <c r="AX627" t="str">
        <f>IF(Table1[[#This Row],[Bill ref name]]="","",Table1[[#This Row],[Amount-1]])</f>
        <v/>
      </c>
      <c r="AY627"/>
      <c r="AZ627"/>
      <c r="BA627" t="str">
        <f>IF(Table1[[#This Row],[Cost Centre]]="","","Primary Cost Category")</f>
        <v/>
      </c>
      <c r="BB627" t="str">
        <f>IF(Table1[[#This Row],[Cost Centre]]="","",Table1[[#This Row],[DP-1]])</f>
        <v/>
      </c>
      <c r="BC627"/>
      <c r="BD627" t="str">
        <f>IF(Table1[[#This Row],[Cost Centre]]="","",Table1[[#This Row],[Cost Centre]])</f>
        <v/>
      </c>
      <c r="BE627" t="str">
        <f>IF(Table1[[#This Row],[Cost Centre]]="","",Table1[[#This Row],[Amount-1]])</f>
        <v/>
      </c>
      <c r="BF627"/>
      <c r="BG627"/>
      <c r="BH627"/>
      <c r="BI627"/>
      <c r="BJ627" t="str">
        <f>IF(Table1[[#This Row],[Date]]="","","No")</f>
        <v/>
      </c>
      <c r="BK627" t="str">
        <f>IF(Table1[[#This Row],[Date]]="","",IF(Table1[[#This Row],[Net Amt]]&lt;0,"Yes","No"))</f>
        <v/>
      </c>
      <c r="BL627" t="str">
        <f>IF(Table1[[#This Row],[Date]]="","",$C$3)</f>
        <v/>
      </c>
      <c r="BM627" t="str">
        <f>IF(Table1[[#This Row],[Date]]="","",-Table1[[#This Row],[Amount-1]])</f>
        <v/>
      </c>
      <c r="BO627" t="str">
        <f>IF(Table1[[#This Row],[Transaction Type]]="","",Table1[[#This Row],[Transaction Type]])</f>
        <v/>
      </c>
      <c r="BP627" t="str">
        <f>IF(Table1[[#This Row],[Instrument No.]]="","",Table1[[#This Row],[Instrument No.]])</f>
        <v/>
      </c>
      <c r="BQ627" t="str">
        <f>IF(Table1[[#This Row],[Instrument No.]]="","",Table1[[#This Row],[Amount-2]])</f>
        <v/>
      </c>
      <c r="BR627" t="str">
        <f>IF(Table1[[#This Row],[Instrument date]]="","",TEXT(Table1[[#This Row],[Instrument date]],"yyyymmdd"))</f>
        <v/>
      </c>
      <c r="BU627" s="48"/>
      <c r="BV627" s="48"/>
    </row>
    <row r="628" spans="1:74">
      <c r="A628" s="16">
        <f t="shared" si="9"/>
        <v>623</v>
      </c>
      <c r="B628" s="17"/>
      <c r="C628" s="57"/>
      <c r="D628" s="61"/>
      <c r="E628" s="61"/>
      <c r="F628" s="57"/>
      <c r="G628" s="18"/>
      <c r="H6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8" s="18"/>
      <c r="J628" s="18"/>
      <c r="K628" s="18"/>
      <c r="L628" s="18"/>
      <c r="M628" s="18"/>
      <c r="N628" s="51"/>
      <c r="O628" s="14">
        <f>IF(Table1[[#This Row],[Date]]="",COUNTA(B629:$B$1005),0)</f>
        <v>0</v>
      </c>
      <c r="P628" s="14">
        <f>IF(COUNTA(Table1[[#This Row],[Payments]:[Receipts]])=0,0,(IF(COUNTA(Table1[[#This Row],[Payments]:[Receipts]])&gt;1,1,0)))</f>
        <v>0</v>
      </c>
      <c r="Q628" s="14">
        <f>IF(Table1[[#This Row],[Date]]="",0,IF(AND(Table1[[#This Row],[Date]]&gt;=$Q$2,Table1[[#This Row],[Date]]&lt;=$Q$3),0,1))</f>
        <v>0</v>
      </c>
      <c r="R628" s="14">
        <f>IF(Table1[[#This Row],[Payments]]="",0,IF(ISNUMBER(Table1[[#This Row],[Payments]]),0,1))</f>
        <v>0</v>
      </c>
      <c r="S628" s="14">
        <f>IF(Table1[[#This Row],[Receipts]]="",0,IF(ISNUMBER(Table1[[#This Row],[Receipts]]),0,1))</f>
        <v>0</v>
      </c>
      <c r="T628" s="14">
        <f>IF(LEN(Table1[[#This Row],[Second Ledger]])&gt;0,IF(TYPE(VLOOKUP(Table1[[#This Row],[Second Ledger]],$CZ:$CZ,1,FALSE))=16,1,0),0)</f>
        <v>0</v>
      </c>
      <c r="U628" s="14">
        <f>IF(Table1[[#This Row],[Date]]="",0,IF(Table1[[#This Row],[Voucher Type]]&gt;0,IF(TYPE(VLOOKUP(Table1[[#This Row],[Voucher Type]],Table1[[#All],[Voucher Type Master]],1,FALSE))=16,1,0),0))</f>
        <v>0</v>
      </c>
      <c r="V6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8" s="14">
        <f>IF(LEN(Table1[[#This Row],[Cost Centre]])&gt;0,IF(TYPE(VLOOKUP(Table1[[#This Row],[Cost Centre]],$DA:$DA,1,FALSE))=16,1,0),0)</f>
        <v>0</v>
      </c>
      <c r="X628" s="14">
        <f>Table1[[#This Row],[Payments]]-Table1[[#This Row],[Receipts]]</f>
        <v>0</v>
      </c>
      <c r="Y628" s="14"/>
      <c r="Z628" s="14"/>
      <c r="AA628" s="14"/>
      <c r="AB628" s="13"/>
      <c r="AC628" s="39"/>
      <c r="AD628" s="39"/>
      <c r="AE628" s="39"/>
      <c r="AF628" s="39"/>
      <c r="AG628" s="42"/>
      <c r="AH6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8" t="str">
        <f>IF(Table1[[#This Row],[Date]]="","",TEXT(Table1[[#This Row],[Date]],"yyyymmdd"))</f>
        <v/>
      </c>
      <c r="AJ628" t="str">
        <f>Table1[[#This Row],[Date2]]</f>
        <v/>
      </c>
      <c r="AK628" t="str">
        <f>IF(Table1[[#This Row],[Date]]="","",Table1[[#This Row],[Voucher Type]])</f>
        <v/>
      </c>
      <c r="AL628" t="str">
        <f>IF(Table1[[#This Row],[Date]]="","",Table1[[#This Row],[Voucher No]])</f>
        <v/>
      </c>
      <c r="AM628" t="str">
        <f>IF(Table1[[#This Row],[Date]]="","",Table1[[#This Row],[Narration]])</f>
        <v/>
      </c>
      <c r="AN628" t="str">
        <f>IF(Table1[[#This Row],[Date]]="","","tallytools-voucherentry-adhjadhh-"&amp;$AH$1&amp;ROW())</f>
        <v/>
      </c>
      <c r="AO628" t="str">
        <f>IF(Table1[[#This Row],[Date]]="","",$AH$1)</f>
        <v/>
      </c>
      <c r="AP628"/>
      <c r="AQ628" t="str">
        <f>IF(Table1[[#This Row],[Date]]="","","No")</f>
        <v/>
      </c>
      <c r="AR628" t="str">
        <f>IF(Table1[[#This Row],[Date]]="","",IF(Table1[[#This Row],[Net Amt]]&lt;0,"No","Yes"))</f>
        <v/>
      </c>
      <c r="AS628" t="str">
        <f>IF(Table1[[#This Row],[Date]]="","",Table1[[#This Row],[Second Ledger]])</f>
        <v/>
      </c>
      <c r="AT628" t="str">
        <f>IF(Table1[[#This Row],[Date]]="","",IF(Table1[[#This Row],[DP-1]]="Yes",-(Table1[[#This Row],[Payments]]+Table1[[#This Row],[Receipts]]),Table1[[#This Row],[Payments]]+Table1[[#This Row],[Receipts]]))</f>
        <v/>
      </c>
      <c r="AU628"/>
      <c r="AV628" t="str">
        <f>IF(Table1[[#This Row],[Bill Ref No]]="","",Table1[[#This Row],[Bill Ref No]])</f>
        <v/>
      </c>
      <c r="AW628" t="str">
        <f>IF(Table1[[#This Row],[Bill ref name]]="","","New Ref")</f>
        <v/>
      </c>
      <c r="AX628" t="str">
        <f>IF(Table1[[#This Row],[Bill ref name]]="","",Table1[[#This Row],[Amount-1]])</f>
        <v/>
      </c>
      <c r="AY628"/>
      <c r="AZ628"/>
      <c r="BA628" t="str">
        <f>IF(Table1[[#This Row],[Cost Centre]]="","","Primary Cost Category")</f>
        <v/>
      </c>
      <c r="BB628" t="str">
        <f>IF(Table1[[#This Row],[Cost Centre]]="","",Table1[[#This Row],[DP-1]])</f>
        <v/>
      </c>
      <c r="BC628"/>
      <c r="BD628" t="str">
        <f>IF(Table1[[#This Row],[Cost Centre]]="","",Table1[[#This Row],[Cost Centre]])</f>
        <v/>
      </c>
      <c r="BE628" t="str">
        <f>IF(Table1[[#This Row],[Cost Centre]]="","",Table1[[#This Row],[Amount-1]])</f>
        <v/>
      </c>
      <c r="BF628"/>
      <c r="BG628"/>
      <c r="BH628"/>
      <c r="BI628"/>
      <c r="BJ628" t="str">
        <f>IF(Table1[[#This Row],[Date]]="","","No")</f>
        <v/>
      </c>
      <c r="BK628" t="str">
        <f>IF(Table1[[#This Row],[Date]]="","",IF(Table1[[#This Row],[Net Amt]]&lt;0,"Yes","No"))</f>
        <v/>
      </c>
      <c r="BL628" t="str">
        <f>IF(Table1[[#This Row],[Date]]="","",$C$3)</f>
        <v/>
      </c>
      <c r="BM628" t="str">
        <f>IF(Table1[[#This Row],[Date]]="","",-Table1[[#This Row],[Amount-1]])</f>
        <v/>
      </c>
      <c r="BO628" t="str">
        <f>IF(Table1[[#This Row],[Transaction Type]]="","",Table1[[#This Row],[Transaction Type]])</f>
        <v/>
      </c>
      <c r="BP628" t="str">
        <f>IF(Table1[[#This Row],[Instrument No.]]="","",Table1[[#This Row],[Instrument No.]])</f>
        <v/>
      </c>
      <c r="BQ628" t="str">
        <f>IF(Table1[[#This Row],[Instrument No.]]="","",Table1[[#This Row],[Amount-2]])</f>
        <v/>
      </c>
      <c r="BR628" t="str">
        <f>IF(Table1[[#This Row],[Instrument date]]="","",TEXT(Table1[[#This Row],[Instrument date]],"yyyymmdd"))</f>
        <v/>
      </c>
      <c r="BU628" s="48"/>
      <c r="BV628" s="48"/>
    </row>
    <row r="629" spans="1:74">
      <c r="A629" s="16">
        <f t="shared" si="9"/>
        <v>624</v>
      </c>
      <c r="B629" s="17"/>
      <c r="C629" s="57"/>
      <c r="D629" s="61"/>
      <c r="E629" s="61"/>
      <c r="F629" s="57"/>
      <c r="G629" s="18"/>
      <c r="H6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29" s="18"/>
      <c r="J629" s="18"/>
      <c r="K629" s="18"/>
      <c r="L629" s="18"/>
      <c r="M629" s="18"/>
      <c r="N629" s="51"/>
      <c r="O629" s="14">
        <f>IF(Table1[[#This Row],[Date]]="",COUNTA(B630:$B$1005),0)</f>
        <v>0</v>
      </c>
      <c r="P629" s="14">
        <f>IF(COUNTA(Table1[[#This Row],[Payments]:[Receipts]])=0,0,(IF(COUNTA(Table1[[#This Row],[Payments]:[Receipts]])&gt;1,1,0)))</f>
        <v>0</v>
      </c>
      <c r="Q629" s="14">
        <f>IF(Table1[[#This Row],[Date]]="",0,IF(AND(Table1[[#This Row],[Date]]&gt;=$Q$2,Table1[[#This Row],[Date]]&lt;=$Q$3),0,1))</f>
        <v>0</v>
      </c>
      <c r="R629" s="14">
        <f>IF(Table1[[#This Row],[Payments]]="",0,IF(ISNUMBER(Table1[[#This Row],[Payments]]),0,1))</f>
        <v>0</v>
      </c>
      <c r="S629" s="14">
        <f>IF(Table1[[#This Row],[Receipts]]="",0,IF(ISNUMBER(Table1[[#This Row],[Receipts]]),0,1))</f>
        <v>0</v>
      </c>
      <c r="T629" s="14">
        <f>IF(LEN(Table1[[#This Row],[Second Ledger]])&gt;0,IF(TYPE(VLOOKUP(Table1[[#This Row],[Second Ledger]],$CZ:$CZ,1,FALSE))=16,1,0),0)</f>
        <v>0</v>
      </c>
      <c r="U629" s="14">
        <f>IF(Table1[[#This Row],[Date]]="",0,IF(Table1[[#This Row],[Voucher Type]]&gt;0,IF(TYPE(VLOOKUP(Table1[[#This Row],[Voucher Type]],Table1[[#All],[Voucher Type Master]],1,FALSE))=16,1,0),0))</f>
        <v>0</v>
      </c>
      <c r="V6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29" s="14">
        <f>IF(LEN(Table1[[#This Row],[Cost Centre]])&gt;0,IF(TYPE(VLOOKUP(Table1[[#This Row],[Cost Centre]],$DA:$DA,1,FALSE))=16,1,0),0)</f>
        <v>0</v>
      </c>
      <c r="X629" s="14">
        <f>Table1[[#This Row],[Payments]]-Table1[[#This Row],[Receipts]]</f>
        <v>0</v>
      </c>
      <c r="Y629" s="14"/>
      <c r="Z629" s="14"/>
      <c r="AA629" s="14"/>
      <c r="AB629" s="13"/>
      <c r="AC629" s="39"/>
      <c r="AD629" s="39"/>
      <c r="AE629" s="39"/>
      <c r="AF629" s="39"/>
      <c r="AG629" s="42"/>
      <c r="AH6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29" t="str">
        <f>IF(Table1[[#This Row],[Date]]="","",TEXT(Table1[[#This Row],[Date]],"yyyymmdd"))</f>
        <v/>
      </c>
      <c r="AJ629" t="str">
        <f>Table1[[#This Row],[Date2]]</f>
        <v/>
      </c>
      <c r="AK629" t="str">
        <f>IF(Table1[[#This Row],[Date]]="","",Table1[[#This Row],[Voucher Type]])</f>
        <v/>
      </c>
      <c r="AL629" t="str">
        <f>IF(Table1[[#This Row],[Date]]="","",Table1[[#This Row],[Voucher No]])</f>
        <v/>
      </c>
      <c r="AM629" t="str">
        <f>IF(Table1[[#This Row],[Date]]="","",Table1[[#This Row],[Narration]])</f>
        <v/>
      </c>
      <c r="AN629" t="str">
        <f>IF(Table1[[#This Row],[Date]]="","","tallytools-voucherentry-adhjadhh-"&amp;$AH$1&amp;ROW())</f>
        <v/>
      </c>
      <c r="AO629" t="str">
        <f>IF(Table1[[#This Row],[Date]]="","",$AH$1)</f>
        <v/>
      </c>
      <c r="AP629"/>
      <c r="AQ629" t="str">
        <f>IF(Table1[[#This Row],[Date]]="","","No")</f>
        <v/>
      </c>
      <c r="AR629" t="str">
        <f>IF(Table1[[#This Row],[Date]]="","",IF(Table1[[#This Row],[Net Amt]]&lt;0,"No","Yes"))</f>
        <v/>
      </c>
      <c r="AS629" t="str">
        <f>IF(Table1[[#This Row],[Date]]="","",Table1[[#This Row],[Second Ledger]])</f>
        <v/>
      </c>
      <c r="AT629" t="str">
        <f>IF(Table1[[#This Row],[Date]]="","",IF(Table1[[#This Row],[DP-1]]="Yes",-(Table1[[#This Row],[Payments]]+Table1[[#This Row],[Receipts]]),Table1[[#This Row],[Payments]]+Table1[[#This Row],[Receipts]]))</f>
        <v/>
      </c>
      <c r="AU629"/>
      <c r="AV629" t="str">
        <f>IF(Table1[[#This Row],[Bill Ref No]]="","",Table1[[#This Row],[Bill Ref No]])</f>
        <v/>
      </c>
      <c r="AW629" t="str">
        <f>IF(Table1[[#This Row],[Bill ref name]]="","","New Ref")</f>
        <v/>
      </c>
      <c r="AX629" t="str">
        <f>IF(Table1[[#This Row],[Bill ref name]]="","",Table1[[#This Row],[Amount-1]])</f>
        <v/>
      </c>
      <c r="AY629"/>
      <c r="AZ629"/>
      <c r="BA629" t="str">
        <f>IF(Table1[[#This Row],[Cost Centre]]="","","Primary Cost Category")</f>
        <v/>
      </c>
      <c r="BB629" t="str">
        <f>IF(Table1[[#This Row],[Cost Centre]]="","",Table1[[#This Row],[DP-1]])</f>
        <v/>
      </c>
      <c r="BC629"/>
      <c r="BD629" t="str">
        <f>IF(Table1[[#This Row],[Cost Centre]]="","",Table1[[#This Row],[Cost Centre]])</f>
        <v/>
      </c>
      <c r="BE629" t="str">
        <f>IF(Table1[[#This Row],[Cost Centre]]="","",Table1[[#This Row],[Amount-1]])</f>
        <v/>
      </c>
      <c r="BF629"/>
      <c r="BG629"/>
      <c r="BH629"/>
      <c r="BI629"/>
      <c r="BJ629" t="str">
        <f>IF(Table1[[#This Row],[Date]]="","","No")</f>
        <v/>
      </c>
      <c r="BK629" t="str">
        <f>IF(Table1[[#This Row],[Date]]="","",IF(Table1[[#This Row],[Net Amt]]&lt;0,"Yes","No"))</f>
        <v/>
      </c>
      <c r="BL629" t="str">
        <f>IF(Table1[[#This Row],[Date]]="","",$C$3)</f>
        <v/>
      </c>
      <c r="BM629" t="str">
        <f>IF(Table1[[#This Row],[Date]]="","",-Table1[[#This Row],[Amount-1]])</f>
        <v/>
      </c>
      <c r="BO629" t="str">
        <f>IF(Table1[[#This Row],[Transaction Type]]="","",Table1[[#This Row],[Transaction Type]])</f>
        <v/>
      </c>
      <c r="BP629" t="str">
        <f>IF(Table1[[#This Row],[Instrument No.]]="","",Table1[[#This Row],[Instrument No.]])</f>
        <v/>
      </c>
      <c r="BQ629" t="str">
        <f>IF(Table1[[#This Row],[Instrument No.]]="","",Table1[[#This Row],[Amount-2]])</f>
        <v/>
      </c>
      <c r="BR629" t="str">
        <f>IF(Table1[[#This Row],[Instrument date]]="","",TEXT(Table1[[#This Row],[Instrument date]],"yyyymmdd"))</f>
        <v/>
      </c>
      <c r="BU629" s="48"/>
      <c r="BV629" s="48"/>
    </row>
    <row r="630" spans="1:74">
      <c r="A630" s="16">
        <f t="shared" si="9"/>
        <v>625</v>
      </c>
      <c r="B630" s="17"/>
      <c r="C630" s="57"/>
      <c r="D630" s="61"/>
      <c r="E630" s="61"/>
      <c r="F630" s="57"/>
      <c r="G630" s="18"/>
      <c r="H6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0" s="18"/>
      <c r="J630" s="18"/>
      <c r="K630" s="18"/>
      <c r="L630" s="18"/>
      <c r="M630" s="18"/>
      <c r="N630" s="51"/>
      <c r="O630" s="14">
        <f>IF(Table1[[#This Row],[Date]]="",COUNTA(B631:$B$1005),0)</f>
        <v>0</v>
      </c>
      <c r="P630" s="14">
        <f>IF(COUNTA(Table1[[#This Row],[Payments]:[Receipts]])=0,0,(IF(COUNTA(Table1[[#This Row],[Payments]:[Receipts]])&gt;1,1,0)))</f>
        <v>0</v>
      </c>
      <c r="Q630" s="14">
        <f>IF(Table1[[#This Row],[Date]]="",0,IF(AND(Table1[[#This Row],[Date]]&gt;=$Q$2,Table1[[#This Row],[Date]]&lt;=$Q$3),0,1))</f>
        <v>0</v>
      </c>
      <c r="R630" s="14">
        <f>IF(Table1[[#This Row],[Payments]]="",0,IF(ISNUMBER(Table1[[#This Row],[Payments]]),0,1))</f>
        <v>0</v>
      </c>
      <c r="S630" s="14">
        <f>IF(Table1[[#This Row],[Receipts]]="",0,IF(ISNUMBER(Table1[[#This Row],[Receipts]]),0,1))</f>
        <v>0</v>
      </c>
      <c r="T630" s="14">
        <f>IF(LEN(Table1[[#This Row],[Second Ledger]])&gt;0,IF(TYPE(VLOOKUP(Table1[[#This Row],[Second Ledger]],$CZ:$CZ,1,FALSE))=16,1,0),0)</f>
        <v>0</v>
      </c>
      <c r="U630" s="14">
        <f>IF(Table1[[#This Row],[Date]]="",0,IF(Table1[[#This Row],[Voucher Type]]&gt;0,IF(TYPE(VLOOKUP(Table1[[#This Row],[Voucher Type]],Table1[[#All],[Voucher Type Master]],1,FALSE))=16,1,0),0))</f>
        <v>0</v>
      </c>
      <c r="V6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0" s="14">
        <f>IF(LEN(Table1[[#This Row],[Cost Centre]])&gt;0,IF(TYPE(VLOOKUP(Table1[[#This Row],[Cost Centre]],$DA:$DA,1,FALSE))=16,1,0),0)</f>
        <v>0</v>
      </c>
      <c r="X630" s="14">
        <f>Table1[[#This Row],[Payments]]-Table1[[#This Row],[Receipts]]</f>
        <v>0</v>
      </c>
      <c r="Y630" s="14"/>
      <c r="Z630" s="14"/>
      <c r="AA630" s="14"/>
      <c r="AB630" s="13"/>
      <c r="AC630" s="39"/>
      <c r="AD630" s="39"/>
      <c r="AE630" s="39"/>
      <c r="AF630" s="39"/>
      <c r="AG630" s="42"/>
      <c r="AH6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0" t="str">
        <f>IF(Table1[[#This Row],[Date]]="","",TEXT(Table1[[#This Row],[Date]],"yyyymmdd"))</f>
        <v/>
      </c>
      <c r="AJ630" t="str">
        <f>Table1[[#This Row],[Date2]]</f>
        <v/>
      </c>
      <c r="AK630" t="str">
        <f>IF(Table1[[#This Row],[Date]]="","",Table1[[#This Row],[Voucher Type]])</f>
        <v/>
      </c>
      <c r="AL630" t="str">
        <f>IF(Table1[[#This Row],[Date]]="","",Table1[[#This Row],[Voucher No]])</f>
        <v/>
      </c>
      <c r="AM630" t="str">
        <f>IF(Table1[[#This Row],[Date]]="","",Table1[[#This Row],[Narration]])</f>
        <v/>
      </c>
      <c r="AN630" t="str">
        <f>IF(Table1[[#This Row],[Date]]="","","tallytools-voucherentry-adhjadhh-"&amp;$AH$1&amp;ROW())</f>
        <v/>
      </c>
      <c r="AO630" t="str">
        <f>IF(Table1[[#This Row],[Date]]="","",$AH$1)</f>
        <v/>
      </c>
      <c r="AP630"/>
      <c r="AQ630" t="str">
        <f>IF(Table1[[#This Row],[Date]]="","","No")</f>
        <v/>
      </c>
      <c r="AR630" t="str">
        <f>IF(Table1[[#This Row],[Date]]="","",IF(Table1[[#This Row],[Net Amt]]&lt;0,"No","Yes"))</f>
        <v/>
      </c>
      <c r="AS630" t="str">
        <f>IF(Table1[[#This Row],[Date]]="","",Table1[[#This Row],[Second Ledger]])</f>
        <v/>
      </c>
      <c r="AT630" t="str">
        <f>IF(Table1[[#This Row],[Date]]="","",IF(Table1[[#This Row],[DP-1]]="Yes",-(Table1[[#This Row],[Payments]]+Table1[[#This Row],[Receipts]]),Table1[[#This Row],[Payments]]+Table1[[#This Row],[Receipts]]))</f>
        <v/>
      </c>
      <c r="AU630"/>
      <c r="AV630" t="str">
        <f>IF(Table1[[#This Row],[Bill Ref No]]="","",Table1[[#This Row],[Bill Ref No]])</f>
        <v/>
      </c>
      <c r="AW630" t="str">
        <f>IF(Table1[[#This Row],[Bill ref name]]="","","New Ref")</f>
        <v/>
      </c>
      <c r="AX630" t="str">
        <f>IF(Table1[[#This Row],[Bill ref name]]="","",Table1[[#This Row],[Amount-1]])</f>
        <v/>
      </c>
      <c r="AY630"/>
      <c r="AZ630"/>
      <c r="BA630" t="str">
        <f>IF(Table1[[#This Row],[Cost Centre]]="","","Primary Cost Category")</f>
        <v/>
      </c>
      <c r="BB630" t="str">
        <f>IF(Table1[[#This Row],[Cost Centre]]="","",Table1[[#This Row],[DP-1]])</f>
        <v/>
      </c>
      <c r="BC630"/>
      <c r="BD630" t="str">
        <f>IF(Table1[[#This Row],[Cost Centre]]="","",Table1[[#This Row],[Cost Centre]])</f>
        <v/>
      </c>
      <c r="BE630" t="str">
        <f>IF(Table1[[#This Row],[Cost Centre]]="","",Table1[[#This Row],[Amount-1]])</f>
        <v/>
      </c>
      <c r="BF630"/>
      <c r="BG630"/>
      <c r="BH630"/>
      <c r="BI630"/>
      <c r="BJ630" t="str">
        <f>IF(Table1[[#This Row],[Date]]="","","No")</f>
        <v/>
      </c>
      <c r="BK630" t="str">
        <f>IF(Table1[[#This Row],[Date]]="","",IF(Table1[[#This Row],[Net Amt]]&lt;0,"Yes","No"))</f>
        <v/>
      </c>
      <c r="BL630" t="str">
        <f>IF(Table1[[#This Row],[Date]]="","",$C$3)</f>
        <v/>
      </c>
      <c r="BM630" t="str">
        <f>IF(Table1[[#This Row],[Date]]="","",-Table1[[#This Row],[Amount-1]])</f>
        <v/>
      </c>
      <c r="BO630" t="str">
        <f>IF(Table1[[#This Row],[Transaction Type]]="","",Table1[[#This Row],[Transaction Type]])</f>
        <v/>
      </c>
      <c r="BP630" t="str">
        <f>IF(Table1[[#This Row],[Instrument No.]]="","",Table1[[#This Row],[Instrument No.]])</f>
        <v/>
      </c>
      <c r="BQ630" t="str">
        <f>IF(Table1[[#This Row],[Instrument No.]]="","",Table1[[#This Row],[Amount-2]])</f>
        <v/>
      </c>
      <c r="BR630" t="str">
        <f>IF(Table1[[#This Row],[Instrument date]]="","",TEXT(Table1[[#This Row],[Instrument date]],"yyyymmdd"))</f>
        <v/>
      </c>
      <c r="BU630" s="48"/>
      <c r="BV630" s="48"/>
    </row>
    <row r="631" spans="1:74">
      <c r="A631" s="16">
        <f t="shared" si="9"/>
        <v>626</v>
      </c>
      <c r="B631" s="17"/>
      <c r="C631" s="57"/>
      <c r="D631" s="61"/>
      <c r="E631" s="61"/>
      <c r="F631" s="57"/>
      <c r="G631" s="18"/>
      <c r="H6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1" s="18"/>
      <c r="J631" s="18"/>
      <c r="K631" s="18"/>
      <c r="L631" s="18"/>
      <c r="M631" s="18"/>
      <c r="N631" s="51"/>
      <c r="O631" s="14">
        <f>IF(Table1[[#This Row],[Date]]="",COUNTA(B632:$B$1005),0)</f>
        <v>0</v>
      </c>
      <c r="P631" s="14">
        <f>IF(COUNTA(Table1[[#This Row],[Payments]:[Receipts]])=0,0,(IF(COUNTA(Table1[[#This Row],[Payments]:[Receipts]])&gt;1,1,0)))</f>
        <v>0</v>
      </c>
      <c r="Q631" s="14">
        <f>IF(Table1[[#This Row],[Date]]="",0,IF(AND(Table1[[#This Row],[Date]]&gt;=$Q$2,Table1[[#This Row],[Date]]&lt;=$Q$3),0,1))</f>
        <v>0</v>
      </c>
      <c r="R631" s="14">
        <f>IF(Table1[[#This Row],[Payments]]="",0,IF(ISNUMBER(Table1[[#This Row],[Payments]]),0,1))</f>
        <v>0</v>
      </c>
      <c r="S631" s="14">
        <f>IF(Table1[[#This Row],[Receipts]]="",0,IF(ISNUMBER(Table1[[#This Row],[Receipts]]),0,1))</f>
        <v>0</v>
      </c>
      <c r="T631" s="14">
        <f>IF(LEN(Table1[[#This Row],[Second Ledger]])&gt;0,IF(TYPE(VLOOKUP(Table1[[#This Row],[Second Ledger]],$CZ:$CZ,1,FALSE))=16,1,0),0)</f>
        <v>0</v>
      </c>
      <c r="U631" s="14">
        <f>IF(Table1[[#This Row],[Date]]="",0,IF(Table1[[#This Row],[Voucher Type]]&gt;0,IF(TYPE(VLOOKUP(Table1[[#This Row],[Voucher Type]],Table1[[#All],[Voucher Type Master]],1,FALSE))=16,1,0),0))</f>
        <v>0</v>
      </c>
      <c r="V6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1" s="14">
        <f>IF(LEN(Table1[[#This Row],[Cost Centre]])&gt;0,IF(TYPE(VLOOKUP(Table1[[#This Row],[Cost Centre]],$DA:$DA,1,FALSE))=16,1,0),0)</f>
        <v>0</v>
      </c>
      <c r="X631" s="14">
        <f>Table1[[#This Row],[Payments]]-Table1[[#This Row],[Receipts]]</f>
        <v>0</v>
      </c>
      <c r="Y631" s="14"/>
      <c r="Z631" s="14"/>
      <c r="AA631" s="14"/>
      <c r="AB631" s="13"/>
      <c r="AC631" s="39"/>
      <c r="AD631" s="39"/>
      <c r="AE631" s="39"/>
      <c r="AF631" s="39"/>
      <c r="AG631" s="42"/>
      <c r="AH6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1" t="str">
        <f>IF(Table1[[#This Row],[Date]]="","",TEXT(Table1[[#This Row],[Date]],"yyyymmdd"))</f>
        <v/>
      </c>
      <c r="AJ631" t="str">
        <f>Table1[[#This Row],[Date2]]</f>
        <v/>
      </c>
      <c r="AK631" t="str">
        <f>IF(Table1[[#This Row],[Date]]="","",Table1[[#This Row],[Voucher Type]])</f>
        <v/>
      </c>
      <c r="AL631" t="str">
        <f>IF(Table1[[#This Row],[Date]]="","",Table1[[#This Row],[Voucher No]])</f>
        <v/>
      </c>
      <c r="AM631" t="str">
        <f>IF(Table1[[#This Row],[Date]]="","",Table1[[#This Row],[Narration]])</f>
        <v/>
      </c>
      <c r="AN631" t="str">
        <f>IF(Table1[[#This Row],[Date]]="","","tallytools-voucherentry-adhjadhh-"&amp;$AH$1&amp;ROW())</f>
        <v/>
      </c>
      <c r="AO631" t="str">
        <f>IF(Table1[[#This Row],[Date]]="","",$AH$1)</f>
        <v/>
      </c>
      <c r="AP631"/>
      <c r="AQ631" t="str">
        <f>IF(Table1[[#This Row],[Date]]="","","No")</f>
        <v/>
      </c>
      <c r="AR631" t="str">
        <f>IF(Table1[[#This Row],[Date]]="","",IF(Table1[[#This Row],[Net Amt]]&lt;0,"No","Yes"))</f>
        <v/>
      </c>
      <c r="AS631" t="str">
        <f>IF(Table1[[#This Row],[Date]]="","",Table1[[#This Row],[Second Ledger]])</f>
        <v/>
      </c>
      <c r="AT631" t="str">
        <f>IF(Table1[[#This Row],[Date]]="","",IF(Table1[[#This Row],[DP-1]]="Yes",-(Table1[[#This Row],[Payments]]+Table1[[#This Row],[Receipts]]),Table1[[#This Row],[Payments]]+Table1[[#This Row],[Receipts]]))</f>
        <v/>
      </c>
      <c r="AU631"/>
      <c r="AV631" t="str">
        <f>IF(Table1[[#This Row],[Bill Ref No]]="","",Table1[[#This Row],[Bill Ref No]])</f>
        <v/>
      </c>
      <c r="AW631" t="str">
        <f>IF(Table1[[#This Row],[Bill ref name]]="","","New Ref")</f>
        <v/>
      </c>
      <c r="AX631" t="str">
        <f>IF(Table1[[#This Row],[Bill ref name]]="","",Table1[[#This Row],[Amount-1]])</f>
        <v/>
      </c>
      <c r="AY631"/>
      <c r="AZ631"/>
      <c r="BA631" t="str">
        <f>IF(Table1[[#This Row],[Cost Centre]]="","","Primary Cost Category")</f>
        <v/>
      </c>
      <c r="BB631" t="str">
        <f>IF(Table1[[#This Row],[Cost Centre]]="","",Table1[[#This Row],[DP-1]])</f>
        <v/>
      </c>
      <c r="BC631"/>
      <c r="BD631" t="str">
        <f>IF(Table1[[#This Row],[Cost Centre]]="","",Table1[[#This Row],[Cost Centre]])</f>
        <v/>
      </c>
      <c r="BE631" t="str">
        <f>IF(Table1[[#This Row],[Cost Centre]]="","",Table1[[#This Row],[Amount-1]])</f>
        <v/>
      </c>
      <c r="BF631"/>
      <c r="BG631"/>
      <c r="BH631"/>
      <c r="BI631"/>
      <c r="BJ631" t="str">
        <f>IF(Table1[[#This Row],[Date]]="","","No")</f>
        <v/>
      </c>
      <c r="BK631" t="str">
        <f>IF(Table1[[#This Row],[Date]]="","",IF(Table1[[#This Row],[Net Amt]]&lt;0,"Yes","No"))</f>
        <v/>
      </c>
      <c r="BL631" t="str">
        <f>IF(Table1[[#This Row],[Date]]="","",$C$3)</f>
        <v/>
      </c>
      <c r="BM631" t="str">
        <f>IF(Table1[[#This Row],[Date]]="","",-Table1[[#This Row],[Amount-1]])</f>
        <v/>
      </c>
      <c r="BO631" t="str">
        <f>IF(Table1[[#This Row],[Transaction Type]]="","",Table1[[#This Row],[Transaction Type]])</f>
        <v/>
      </c>
      <c r="BP631" t="str">
        <f>IF(Table1[[#This Row],[Instrument No.]]="","",Table1[[#This Row],[Instrument No.]])</f>
        <v/>
      </c>
      <c r="BQ631" t="str">
        <f>IF(Table1[[#This Row],[Instrument No.]]="","",Table1[[#This Row],[Amount-2]])</f>
        <v/>
      </c>
      <c r="BR631" t="str">
        <f>IF(Table1[[#This Row],[Instrument date]]="","",TEXT(Table1[[#This Row],[Instrument date]],"yyyymmdd"))</f>
        <v/>
      </c>
      <c r="BU631" s="48"/>
      <c r="BV631" s="48"/>
    </row>
    <row r="632" spans="1:74">
      <c r="A632" s="16">
        <f t="shared" si="9"/>
        <v>627</v>
      </c>
      <c r="B632" s="17"/>
      <c r="C632" s="57"/>
      <c r="D632" s="61"/>
      <c r="E632" s="61"/>
      <c r="F632" s="57"/>
      <c r="G632" s="18"/>
      <c r="H6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2" s="18"/>
      <c r="J632" s="18"/>
      <c r="K632" s="18"/>
      <c r="L632" s="18"/>
      <c r="M632" s="18"/>
      <c r="N632" s="51"/>
      <c r="O632" s="14">
        <f>IF(Table1[[#This Row],[Date]]="",COUNTA(B633:$B$1005),0)</f>
        <v>0</v>
      </c>
      <c r="P632" s="14">
        <f>IF(COUNTA(Table1[[#This Row],[Payments]:[Receipts]])=0,0,(IF(COUNTA(Table1[[#This Row],[Payments]:[Receipts]])&gt;1,1,0)))</f>
        <v>0</v>
      </c>
      <c r="Q632" s="14">
        <f>IF(Table1[[#This Row],[Date]]="",0,IF(AND(Table1[[#This Row],[Date]]&gt;=$Q$2,Table1[[#This Row],[Date]]&lt;=$Q$3),0,1))</f>
        <v>0</v>
      </c>
      <c r="R632" s="14">
        <f>IF(Table1[[#This Row],[Payments]]="",0,IF(ISNUMBER(Table1[[#This Row],[Payments]]),0,1))</f>
        <v>0</v>
      </c>
      <c r="S632" s="14">
        <f>IF(Table1[[#This Row],[Receipts]]="",0,IF(ISNUMBER(Table1[[#This Row],[Receipts]]),0,1))</f>
        <v>0</v>
      </c>
      <c r="T632" s="14">
        <f>IF(LEN(Table1[[#This Row],[Second Ledger]])&gt;0,IF(TYPE(VLOOKUP(Table1[[#This Row],[Second Ledger]],$CZ:$CZ,1,FALSE))=16,1,0),0)</f>
        <v>0</v>
      </c>
      <c r="U632" s="14">
        <f>IF(Table1[[#This Row],[Date]]="",0,IF(Table1[[#This Row],[Voucher Type]]&gt;0,IF(TYPE(VLOOKUP(Table1[[#This Row],[Voucher Type]],Table1[[#All],[Voucher Type Master]],1,FALSE))=16,1,0),0))</f>
        <v>0</v>
      </c>
      <c r="V6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2" s="14">
        <f>IF(LEN(Table1[[#This Row],[Cost Centre]])&gt;0,IF(TYPE(VLOOKUP(Table1[[#This Row],[Cost Centre]],$DA:$DA,1,FALSE))=16,1,0),0)</f>
        <v>0</v>
      </c>
      <c r="X632" s="14">
        <f>Table1[[#This Row],[Payments]]-Table1[[#This Row],[Receipts]]</f>
        <v>0</v>
      </c>
      <c r="Y632" s="14"/>
      <c r="Z632" s="14"/>
      <c r="AA632" s="14"/>
      <c r="AB632" s="13"/>
      <c r="AC632" s="39"/>
      <c r="AD632" s="39"/>
      <c r="AE632" s="39"/>
      <c r="AF632" s="39"/>
      <c r="AG632" s="42"/>
      <c r="AH6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2" t="str">
        <f>IF(Table1[[#This Row],[Date]]="","",TEXT(Table1[[#This Row],[Date]],"yyyymmdd"))</f>
        <v/>
      </c>
      <c r="AJ632" t="str">
        <f>Table1[[#This Row],[Date2]]</f>
        <v/>
      </c>
      <c r="AK632" t="str">
        <f>IF(Table1[[#This Row],[Date]]="","",Table1[[#This Row],[Voucher Type]])</f>
        <v/>
      </c>
      <c r="AL632" t="str">
        <f>IF(Table1[[#This Row],[Date]]="","",Table1[[#This Row],[Voucher No]])</f>
        <v/>
      </c>
      <c r="AM632" t="str">
        <f>IF(Table1[[#This Row],[Date]]="","",Table1[[#This Row],[Narration]])</f>
        <v/>
      </c>
      <c r="AN632" t="str">
        <f>IF(Table1[[#This Row],[Date]]="","","tallytools-voucherentry-adhjadhh-"&amp;$AH$1&amp;ROW())</f>
        <v/>
      </c>
      <c r="AO632" t="str">
        <f>IF(Table1[[#This Row],[Date]]="","",$AH$1)</f>
        <v/>
      </c>
      <c r="AP632"/>
      <c r="AQ632" t="str">
        <f>IF(Table1[[#This Row],[Date]]="","","No")</f>
        <v/>
      </c>
      <c r="AR632" t="str">
        <f>IF(Table1[[#This Row],[Date]]="","",IF(Table1[[#This Row],[Net Amt]]&lt;0,"No","Yes"))</f>
        <v/>
      </c>
      <c r="AS632" t="str">
        <f>IF(Table1[[#This Row],[Date]]="","",Table1[[#This Row],[Second Ledger]])</f>
        <v/>
      </c>
      <c r="AT632" t="str">
        <f>IF(Table1[[#This Row],[Date]]="","",IF(Table1[[#This Row],[DP-1]]="Yes",-(Table1[[#This Row],[Payments]]+Table1[[#This Row],[Receipts]]),Table1[[#This Row],[Payments]]+Table1[[#This Row],[Receipts]]))</f>
        <v/>
      </c>
      <c r="AU632"/>
      <c r="AV632" t="str">
        <f>IF(Table1[[#This Row],[Bill Ref No]]="","",Table1[[#This Row],[Bill Ref No]])</f>
        <v/>
      </c>
      <c r="AW632" t="str">
        <f>IF(Table1[[#This Row],[Bill ref name]]="","","New Ref")</f>
        <v/>
      </c>
      <c r="AX632" t="str">
        <f>IF(Table1[[#This Row],[Bill ref name]]="","",Table1[[#This Row],[Amount-1]])</f>
        <v/>
      </c>
      <c r="AY632"/>
      <c r="AZ632"/>
      <c r="BA632" t="str">
        <f>IF(Table1[[#This Row],[Cost Centre]]="","","Primary Cost Category")</f>
        <v/>
      </c>
      <c r="BB632" t="str">
        <f>IF(Table1[[#This Row],[Cost Centre]]="","",Table1[[#This Row],[DP-1]])</f>
        <v/>
      </c>
      <c r="BC632"/>
      <c r="BD632" t="str">
        <f>IF(Table1[[#This Row],[Cost Centre]]="","",Table1[[#This Row],[Cost Centre]])</f>
        <v/>
      </c>
      <c r="BE632" t="str">
        <f>IF(Table1[[#This Row],[Cost Centre]]="","",Table1[[#This Row],[Amount-1]])</f>
        <v/>
      </c>
      <c r="BF632"/>
      <c r="BG632"/>
      <c r="BH632"/>
      <c r="BI632"/>
      <c r="BJ632" t="str">
        <f>IF(Table1[[#This Row],[Date]]="","","No")</f>
        <v/>
      </c>
      <c r="BK632" t="str">
        <f>IF(Table1[[#This Row],[Date]]="","",IF(Table1[[#This Row],[Net Amt]]&lt;0,"Yes","No"))</f>
        <v/>
      </c>
      <c r="BL632" t="str">
        <f>IF(Table1[[#This Row],[Date]]="","",$C$3)</f>
        <v/>
      </c>
      <c r="BM632" t="str">
        <f>IF(Table1[[#This Row],[Date]]="","",-Table1[[#This Row],[Amount-1]])</f>
        <v/>
      </c>
      <c r="BO632" t="str">
        <f>IF(Table1[[#This Row],[Transaction Type]]="","",Table1[[#This Row],[Transaction Type]])</f>
        <v/>
      </c>
      <c r="BP632" t="str">
        <f>IF(Table1[[#This Row],[Instrument No.]]="","",Table1[[#This Row],[Instrument No.]])</f>
        <v/>
      </c>
      <c r="BQ632" t="str">
        <f>IF(Table1[[#This Row],[Instrument No.]]="","",Table1[[#This Row],[Amount-2]])</f>
        <v/>
      </c>
      <c r="BR632" t="str">
        <f>IF(Table1[[#This Row],[Instrument date]]="","",TEXT(Table1[[#This Row],[Instrument date]],"yyyymmdd"))</f>
        <v/>
      </c>
      <c r="BU632" s="48"/>
      <c r="BV632" s="48"/>
    </row>
    <row r="633" spans="1:74">
      <c r="A633" s="16">
        <f t="shared" si="9"/>
        <v>628</v>
      </c>
      <c r="B633" s="17"/>
      <c r="C633" s="57"/>
      <c r="D633" s="61"/>
      <c r="E633" s="61"/>
      <c r="F633" s="57"/>
      <c r="G633" s="18"/>
      <c r="H6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3" s="18"/>
      <c r="J633" s="18"/>
      <c r="K633" s="18"/>
      <c r="L633" s="18"/>
      <c r="M633" s="18"/>
      <c r="N633" s="51"/>
      <c r="O633" s="14">
        <f>IF(Table1[[#This Row],[Date]]="",COUNTA(B634:$B$1005),0)</f>
        <v>0</v>
      </c>
      <c r="P633" s="14">
        <f>IF(COUNTA(Table1[[#This Row],[Payments]:[Receipts]])=0,0,(IF(COUNTA(Table1[[#This Row],[Payments]:[Receipts]])&gt;1,1,0)))</f>
        <v>0</v>
      </c>
      <c r="Q633" s="14">
        <f>IF(Table1[[#This Row],[Date]]="",0,IF(AND(Table1[[#This Row],[Date]]&gt;=$Q$2,Table1[[#This Row],[Date]]&lt;=$Q$3),0,1))</f>
        <v>0</v>
      </c>
      <c r="R633" s="14">
        <f>IF(Table1[[#This Row],[Payments]]="",0,IF(ISNUMBER(Table1[[#This Row],[Payments]]),0,1))</f>
        <v>0</v>
      </c>
      <c r="S633" s="14">
        <f>IF(Table1[[#This Row],[Receipts]]="",0,IF(ISNUMBER(Table1[[#This Row],[Receipts]]),0,1))</f>
        <v>0</v>
      </c>
      <c r="T633" s="14">
        <f>IF(LEN(Table1[[#This Row],[Second Ledger]])&gt;0,IF(TYPE(VLOOKUP(Table1[[#This Row],[Second Ledger]],$CZ:$CZ,1,FALSE))=16,1,0),0)</f>
        <v>0</v>
      </c>
      <c r="U633" s="14">
        <f>IF(Table1[[#This Row],[Date]]="",0,IF(Table1[[#This Row],[Voucher Type]]&gt;0,IF(TYPE(VLOOKUP(Table1[[#This Row],[Voucher Type]],Table1[[#All],[Voucher Type Master]],1,FALSE))=16,1,0),0))</f>
        <v>0</v>
      </c>
      <c r="V6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3" s="14">
        <f>IF(LEN(Table1[[#This Row],[Cost Centre]])&gt;0,IF(TYPE(VLOOKUP(Table1[[#This Row],[Cost Centre]],$DA:$DA,1,FALSE))=16,1,0),0)</f>
        <v>0</v>
      </c>
      <c r="X633" s="14">
        <f>Table1[[#This Row],[Payments]]-Table1[[#This Row],[Receipts]]</f>
        <v>0</v>
      </c>
      <c r="Y633" s="14"/>
      <c r="Z633" s="14"/>
      <c r="AA633" s="14"/>
      <c r="AB633" s="13"/>
      <c r="AC633" s="39"/>
      <c r="AD633" s="39"/>
      <c r="AE633" s="39"/>
      <c r="AF633" s="39"/>
      <c r="AG633" s="42"/>
      <c r="AH6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3" t="str">
        <f>IF(Table1[[#This Row],[Date]]="","",TEXT(Table1[[#This Row],[Date]],"yyyymmdd"))</f>
        <v/>
      </c>
      <c r="AJ633" t="str">
        <f>Table1[[#This Row],[Date2]]</f>
        <v/>
      </c>
      <c r="AK633" t="str">
        <f>IF(Table1[[#This Row],[Date]]="","",Table1[[#This Row],[Voucher Type]])</f>
        <v/>
      </c>
      <c r="AL633" t="str">
        <f>IF(Table1[[#This Row],[Date]]="","",Table1[[#This Row],[Voucher No]])</f>
        <v/>
      </c>
      <c r="AM633" t="str">
        <f>IF(Table1[[#This Row],[Date]]="","",Table1[[#This Row],[Narration]])</f>
        <v/>
      </c>
      <c r="AN633" t="str">
        <f>IF(Table1[[#This Row],[Date]]="","","tallytools-voucherentry-adhjadhh-"&amp;$AH$1&amp;ROW())</f>
        <v/>
      </c>
      <c r="AO633" t="str">
        <f>IF(Table1[[#This Row],[Date]]="","",$AH$1)</f>
        <v/>
      </c>
      <c r="AP633"/>
      <c r="AQ633" t="str">
        <f>IF(Table1[[#This Row],[Date]]="","","No")</f>
        <v/>
      </c>
      <c r="AR633" t="str">
        <f>IF(Table1[[#This Row],[Date]]="","",IF(Table1[[#This Row],[Net Amt]]&lt;0,"No","Yes"))</f>
        <v/>
      </c>
      <c r="AS633" t="str">
        <f>IF(Table1[[#This Row],[Date]]="","",Table1[[#This Row],[Second Ledger]])</f>
        <v/>
      </c>
      <c r="AT633" t="str">
        <f>IF(Table1[[#This Row],[Date]]="","",IF(Table1[[#This Row],[DP-1]]="Yes",-(Table1[[#This Row],[Payments]]+Table1[[#This Row],[Receipts]]),Table1[[#This Row],[Payments]]+Table1[[#This Row],[Receipts]]))</f>
        <v/>
      </c>
      <c r="AU633"/>
      <c r="AV633" t="str">
        <f>IF(Table1[[#This Row],[Bill Ref No]]="","",Table1[[#This Row],[Bill Ref No]])</f>
        <v/>
      </c>
      <c r="AW633" t="str">
        <f>IF(Table1[[#This Row],[Bill ref name]]="","","New Ref")</f>
        <v/>
      </c>
      <c r="AX633" t="str">
        <f>IF(Table1[[#This Row],[Bill ref name]]="","",Table1[[#This Row],[Amount-1]])</f>
        <v/>
      </c>
      <c r="AY633"/>
      <c r="AZ633"/>
      <c r="BA633" t="str">
        <f>IF(Table1[[#This Row],[Cost Centre]]="","","Primary Cost Category")</f>
        <v/>
      </c>
      <c r="BB633" t="str">
        <f>IF(Table1[[#This Row],[Cost Centre]]="","",Table1[[#This Row],[DP-1]])</f>
        <v/>
      </c>
      <c r="BC633"/>
      <c r="BD633" t="str">
        <f>IF(Table1[[#This Row],[Cost Centre]]="","",Table1[[#This Row],[Cost Centre]])</f>
        <v/>
      </c>
      <c r="BE633" t="str">
        <f>IF(Table1[[#This Row],[Cost Centre]]="","",Table1[[#This Row],[Amount-1]])</f>
        <v/>
      </c>
      <c r="BF633"/>
      <c r="BG633"/>
      <c r="BH633"/>
      <c r="BI633"/>
      <c r="BJ633" t="str">
        <f>IF(Table1[[#This Row],[Date]]="","","No")</f>
        <v/>
      </c>
      <c r="BK633" t="str">
        <f>IF(Table1[[#This Row],[Date]]="","",IF(Table1[[#This Row],[Net Amt]]&lt;0,"Yes","No"))</f>
        <v/>
      </c>
      <c r="BL633" t="str">
        <f>IF(Table1[[#This Row],[Date]]="","",$C$3)</f>
        <v/>
      </c>
      <c r="BM633" t="str">
        <f>IF(Table1[[#This Row],[Date]]="","",-Table1[[#This Row],[Amount-1]])</f>
        <v/>
      </c>
      <c r="BO633" t="str">
        <f>IF(Table1[[#This Row],[Transaction Type]]="","",Table1[[#This Row],[Transaction Type]])</f>
        <v/>
      </c>
      <c r="BP633" t="str">
        <f>IF(Table1[[#This Row],[Instrument No.]]="","",Table1[[#This Row],[Instrument No.]])</f>
        <v/>
      </c>
      <c r="BQ633" t="str">
        <f>IF(Table1[[#This Row],[Instrument No.]]="","",Table1[[#This Row],[Amount-2]])</f>
        <v/>
      </c>
      <c r="BR633" t="str">
        <f>IF(Table1[[#This Row],[Instrument date]]="","",TEXT(Table1[[#This Row],[Instrument date]],"yyyymmdd"))</f>
        <v/>
      </c>
      <c r="BU633" s="48"/>
      <c r="BV633" s="48"/>
    </row>
    <row r="634" spans="1:74">
      <c r="A634" s="16">
        <f t="shared" si="9"/>
        <v>629</v>
      </c>
      <c r="B634" s="17"/>
      <c r="C634" s="57"/>
      <c r="D634" s="61"/>
      <c r="E634" s="61"/>
      <c r="F634" s="57"/>
      <c r="G634" s="18"/>
      <c r="H6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4" s="18"/>
      <c r="J634" s="18"/>
      <c r="K634" s="18"/>
      <c r="L634" s="18"/>
      <c r="M634" s="18"/>
      <c r="N634" s="51"/>
      <c r="O634" s="14">
        <f>IF(Table1[[#This Row],[Date]]="",COUNTA(B635:$B$1005),0)</f>
        <v>0</v>
      </c>
      <c r="P634" s="14">
        <f>IF(COUNTA(Table1[[#This Row],[Payments]:[Receipts]])=0,0,(IF(COUNTA(Table1[[#This Row],[Payments]:[Receipts]])&gt;1,1,0)))</f>
        <v>0</v>
      </c>
      <c r="Q634" s="14">
        <f>IF(Table1[[#This Row],[Date]]="",0,IF(AND(Table1[[#This Row],[Date]]&gt;=$Q$2,Table1[[#This Row],[Date]]&lt;=$Q$3),0,1))</f>
        <v>0</v>
      </c>
      <c r="R634" s="14">
        <f>IF(Table1[[#This Row],[Payments]]="",0,IF(ISNUMBER(Table1[[#This Row],[Payments]]),0,1))</f>
        <v>0</v>
      </c>
      <c r="S634" s="14">
        <f>IF(Table1[[#This Row],[Receipts]]="",0,IF(ISNUMBER(Table1[[#This Row],[Receipts]]),0,1))</f>
        <v>0</v>
      </c>
      <c r="T634" s="14">
        <f>IF(LEN(Table1[[#This Row],[Second Ledger]])&gt;0,IF(TYPE(VLOOKUP(Table1[[#This Row],[Second Ledger]],$CZ:$CZ,1,FALSE))=16,1,0),0)</f>
        <v>0</v>
      </c>
      <c r="U634" s="14">
        <f>IF(Table1[[#This Row],[Date]]="",0,IF(Table1[[#This Row],[Voucher Type]]&gt;0,IF(TYPE(VLOOKUP(Table1[[#This Row],[Voucher Type]],Table1[[#All],[Voucher Type Master]],1,FALSE))=16,1,0),0))</f>
        <v>0</v>
      </c>
      <c r="V6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4" s="14">
        <f>IF(LEN(Table1[[#This Row],[Cost Centre]])&gt;0,IF(TYPE(VLOOKUP(Table1[[#This Row],[Cost Centre]],$DA:$DA,1,FALSE))=16,1,0),0)</f>
        <v>0</v>
      </c>
      <c r="X634" s="14">
        <f>Table1[[#This Row],[Payments]]-Table1[[#This Row],[Receipts]]</f>
        <v>0</v>
      </c>
      <c r="Y634" s="14"/>
      <c r="Z634" s="14"/>
      <c r="AA634" s="14"/>
      <c r="AB634" s="13"/>
      <c r="AC634" s="39"/>
      <c r="AD634" s="39"/>
      <c r="AE634" s="39"/>
      <c r="AF634" s="39"/>
      <c r="AG634" s="42"/>
      <c r="AH6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4" t="str">
        <f>IF(Table1[[#This Row],[Date]]="","",TEXT(Table1[[#This Row],[Date]],"yyyymmdd"))</f>
        <v/>
      </c>
      <c r="AJ634" t="str">
        <f>Table1[[#This Row],[Date2]]</f>
        <v/>
      </c>
      <c r="AK634" t="str">
        <f>IF(Table1[[#This Row],[Date]]="","",Table1[[#This Row],[Voucher Type]])</f>
        <v/>
      </c>
      <c r="AL634" t="str">
        <f>IF(Table1[[#This Row],[Date]]="","",Table1[[#This Row],[Voucher No]])</f>
        <v/>
      </c>
      <c r="AM634" t="str">
        <f>IF(Table1[[#This Row],[Date]]="","",Table1[[#This Row],[Narration]])</f>
        <v/>
      </c>
      <c r="AN634" t="str">
        <f>IF(Table1[[#This Row],[Date]]="","","tallytools-voucherentry-adhjadhh-"&amp;$AH$1&amp;ROW())</f>
        <v/>
      </c>
      <c r="AO634" t="str">
        <f>IF(Table1[[#This Row],[Date]]="","",$AH$1)</f>
        <v/>
      </c>
      <c r="AP634"/>
      <c r="AQ634" t="str">
        <f>IF(Table1[[#This Row],[Date]]="","","No")</f>
        <v/>
      </c>
      <c r="AR634" t="str">
        <f>IF(Table1[[#This Row],[Date]]="","",IF(Table1[[#This Row],[Net Amt]]&lt;0,"No","Yes"))</f>
        <v/>
      </c>
      <c r="AS634" t="str">
        <f>IF(Table1[[#This Row],[Date]]="","",Table1[[#This Row],[Second Ledger]])</f>
        <v/>
      </c>
      <c r="AT634" t="str">
        <f>IF(Table1[[#This Row],[Date]]="","",IF(Table1[[#This Row],[DP-1]]="Yes",-(Table1[[#This Row],[Payments]]+Table1[[#This Row],[Receipts]]),Table1[[#This Row],[Payments]]+Table1[[#This Row],[Receipts]]))</f>
        <v/>
      </c>
      <c r="AU634"/>
      <c r="AV634" t="str">
        <f>IF(Table1[[#This Row],[Bill Ref No]]="","",Table1[[#This Row],[Bill Ref No]])</f>
        <v/>
      </c>
      <c r="AW634" t="str">
        <f>IF(Table1[[#This Row],[Bill ref name]]="","","New Ref")</f>
        <v/>
      </c>
      <c r="AX634" t="str">
        <f>IF(Table1[[#This Row],[Bill ref name]]="","",Table1[[#This Row],[Amount-1]])</f>
        <v/>
      </c>
      <c r="AY634"/>
      <c r="AZ634"/>
      <c r="BA634" t="str">
        <f>IF(Table1[[#This Row],[Cost Centre]]="","","Primary Cost Category")</f>
        <v/>
      </c>
      <c r="BB634" t="str">
        <f>IF(Table1[[#This Row],[Cost Centre]]="","",Table1[[#This Row],[DP-1]])</f>
        <v/>
      </c>
      <c r="BC634"/>
      <c r="BD634" t="str">
        <f>IF(Table1[[#This Row],[Cost Centre]]="","",Table1[[#This Row],[Cost Centre]])</f>
        <v/>
      </c>
      <c r="BE634" t="str">
        <f>IF(Table1[[#This Row],[Cost Centre]]="","",Table1[[#This Row],[Amount-1]])</f>
        <v/>
      </c>
      <c r="BF634"/>
      <c r="BG634"/>
      <c r="BH634"/>
      <c r="BI634"/>
      <c r="BJ634" t="str">
        <f>IF(Table1[[#This Row],[Date]]="","","No")</f>
        <v/>
      </c>
      <c r="BK634" t="str">
        <f>IF(Table1[[#This Row],[Date]]="","",IF(Table1[[#This Row],[Net Amt]]&lt;0,"Yes","No"))</f>
        <v/>
      </c>
      <c r="BL634" t="str">
        <f>IF(Table1[[#This Row],[Date]]="","",$C$3)</f>
        <v/>
      </c>
      <c r="BM634" t="str">
        <f>IF(Table1[[#This Row],[Date]]="","",-Table1[[#This Row],[Amount-1]])</f>
        <v/>
      </c>
      <c r="BO634" t="str">
        <f>IF(Table1[[#This Row],[Transaction Type]]="","",Table1[[#This Row],[Transaction Type]])</f>
        <v/>
      </c>
      <c r="BP634" t="str">
        <f>IF(Table1[[#This Row],[Instrument No.]]="","",Table1[[#This Row],[Instrument No.]])</f>
        <v/>
      </c>
      <c r="BQ634" t="str">
        <f>IF(Table1[[#This Row],[Instrument No.]]="","",Table1[[#This Row],[Amount-2]])</f>
        <v/>
      </c>
      <c r="BR634" t="str">
        <f>IF(Table1[[#This Row],[Instrument date]]="","",TEXT(Table1[[#This Row],[Instrument date]],"yyyymmdd"))</f>
        <v/>
      </c>
      <c r="BU634" s="48"/>
      <c r="BV634" s="48"/>
    </row>
    <row r="635" spans="1:74">
      <c r="A635" s="16">
        <f t="shared" si="9"/>
        <v>630</v>
      </c>
      <c r="B635" s="17"/>
      <c r="C635" s="57"/>
      <c r="D635" s="61"/>
      <c r="E635" s="61"/>
      <c r="F635" s="57"/>
      <c r="G635" s="18"/>
      <c r="H6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5" s="18"/>
      <c r="J635" s="18"/>
      <c r="K635" s="18"/>
      <c r="L635" s="18"/>
      <c r="M635" s="18"/>
      <c r="N635" s="51"/>
      <c r="O635" s="14">
        <f>IF(Table1[[#This Row],[Date]]="",COUNTA(B636:$B$1005),0)</f>
        <v>0</v>
      </c>
      <c r="P635" s="14">
        <f>IF(COUNTA(Table1[[#This Row],[Payments]:[Receipts]])=0,0,(IF(COUNTA(Table1[[#This Row],[Payments]:[Receipts]])&gt;1,1,0)))</f>
        <v>0</v>
      </c>
      <c r="Q635" s="14">
        <f>IF(Table1[[#This Row],[Date]]="",0,IF(AND(Table1[[#This Row],[Date]]&gt;=$Q$2,Table1[[#This Row],[Date]]&lt;=$Q$3),0,1))</f>
        <v>0</v>
      </c>
      <c r="R635" s="14">
        <f>IF(Table1[[#This Row],[Payments]]="",0,IF(ISNUMBER(Table1[[#This Row],[Payments]]),0,1))</f>
        <v>0</v>
      </c>
      <c r="S635" s="14">
        <f>IF(Table1[[#This Row],[Receipts]]="",0,IF(ISNUMBER(Table1[[#This Row],[Receipts]]),0,1))</f>
        <v>0</v>
      </c>
      <c r="T635" s="14">
        <f>IF(LEN(Table1[[#This Row],[Second Ledger]])&gt;0,IF(TYPE(VLOOKUP(Table1[[#This Row],[Second Ledger]],$CZ:$CZ,1,FALSE))=16,1,0),0)</f>
        <v>0</v>
      </c>
      <c r="U635" s="14">
        <f>IF(Table1[[#This Row],[Date]]="",0,IF(Table1[[#This Row],[Voucher Type]]&gt;0,IF(TYPE(VLOOKUP(Table1[[#This Row],[Voucher Type]],Table1[[#All],[Voucher Type Master]],1,FALSE))=16,1,0),0))</f>
        <v>0</v>
      </c>
      <c r="V6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5" s="14">
        <f>IF(LEN(Table1[[#This Row],[Cost Centre]])&gt;0,IF(TYPE(VLOOKUP(Table1[[#This Row],[Cost Centre]],$DA:$DA,1,FALSE))=16,1,0),0)</f>
        <v>0</v>
      </c>
      <c r="X635" s="14">
        <f>Table1[[#This Row],[Payments]]-Table1[[#This Row],[Receipts]]</f>
        <v>0</v>
      </c>
      <c r="Y635" s="14"/>
      <c r="Z635" s="14"/>
      <c r="AA635" s="14"/>
      <c r="AB635" s="13"/>
      <c r="AC635" s="39"/>
      <c r="AD635" s="39"/>
      <c r="AE635" s="39"/>
      <c r="AF635" s="39"/>
      <c r="AG635" s="42"/>
      <c r="AH6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5" t="str">
        <f>IF(Table1[[#This Row],[Date]]="","",TEXT(Table1[[#This Row],[Date]],"yyyymmdd"))</f>
        <v/>
      </c>
      <c r="AJ635" t="str">
        <f>Table1[[#This Row],[Date2]]</f>
        <v/>
      </c>
      <c r="AK635" t="str">
        <f>IF(Table1[[#This Row],[Date]]="","",Table1[[#This Row],[Voucher Type]])</f>
        <v/>
      </c>
      <c r="AL635" t="str">
        <f>IF(Table1[[#This Row],[Date]]="","",Table1[[#This Row],[Voucher No]])</f>
        <v/>
      </c>
      <c r="AM635" t="str">
        <f>IF(Table1[[#This Row],[Date]]="","",Table1[[#This Row],[Narration]])</f>
        <v/>
      </c>
      <c r="AN635" t="str">
        <f>IF(Table1[[#This Row],[Date]]="","","tallytools-voucherentry-adhjadhh-"&amp;$AH$1&amp;ROW())</f>
        <v/>
      </c>
      <c r="AO635" t="str">
        <f>IF(Table1[[#This Row],[Date]]="","",$AH$1)</f>
        <v/>
      </c>
      <c r="AP635"/>
      <c r="AQ635" t="str">
        <f>IF(Table1[[#This Row],[Date]]="","","No")</f>
        <v/>
      </c>
      <c r="AR635" t="str">
        <f>IF(Table1[[#This Row],[Date]]="","",IF(Table1[[#This Row],[Net Amt]]&lt;0,"No","Yes"))</f>
        <v/>
      </c>
      <c r="AS635" t="str">
        <f>IF(Table1[[#This Row],[Date]]="","",Table1[[#This Row],[Second Ledger]])</f>
        <v/>
      </c>
      <c r="AT635" t="str">
        <f>IF(Table1[[#This Row],[Date]]="","",IF(Table1[[#This Row],[DP-1]]="Yes",-(Table1[[#This Row],[Payments]]+Table1[[#This Row],[Receipts]]),Table1[[#This Row],[Payments]]+Table1[[#This Row],[Receipts]]))</f>
        <v/>
      </c>
      <c r="AU635"/>
      <c r="AV635" t="str">
        <f>IF(Table1[[#This Row],[Bill Ref No]]="","",Table1[[#This Row],[Bill Ref No]])</f>
        <v/>
      </c>
      <c r="AW635" t="str">
        <f>IF(Table1[[#This Row],[Bill ref name]]="","","New Ref")</f>
        <v/>
      </c>
      <c r="AX635" t="str">
        <f>IF(Table1[[#This Row],[Bill ref name]]="","",Table1[[#This Row],[Amount-1]])</f>
        <v/>
      </c>
      <c r="AY635"/>
      <c r="AZ635"/>
      <c r="BA635" t="str">
        <f>IF(Table1[[#This Row],[Cost Centre]]="","","Primary Cost Category")</f>
        <v/>
      </c>
      <c r="BB635" t="str">
        <f>IF(Table1[[#This Row],[Cost Centre]]="","",Table1[[#This Row],[DP-1]])</f>
        <v/>
      </c>
      <c r="BC635"/>
      <c r="BD635" t="str">
        <f>IF(Table1[[#This Row],[Cost Centre]]="","",Table1[[#This Row],[Cost Centre]])</f>
        <v/>
      </c>
      <c r="BE635" t="str">
        <f>IF(Table1[[#This Row],[Cost Centre]]="","",Table1[[#This Row],[Amount-1]])</f>
        <v/>
      </c>
      <c r="BF635"/>
      <c r="BG635"/>
      <c r="BH635"/>
      <c r="BI635"/>
      <c r="BJ635" t="str">
        <f>IF(Table1[[#This Row],[Date]]="","","No")</f>
        <v/>
      </c>
      <c r="BK635" t="str">
        <f>IF(Table1[[#This Row],[Date]]="","",IF(Table1[[#This Row],[Net Amt]]&lt;0,"Yes","No"))</f>
        <v/>
      </c>
      <c r="BL635" t="str">
        <f>IF(Table1[[#This Row],[Date]]="","",$C$3)</f>
        <v/>
      </c>
      <c r="BM635" t="str">
        <f>IF(Table1[[#This Row],[Date]]="","",-Table1[[#This Row],[Amount-1]])</f>
        <v/>
      </c>
      <c r="BO635" t="str">
        <f>IF(Table1[[#This Row],[Transaction Type]]="","",Table1[[#This Row],[Transaction Type]])</f>
        <v/>
      </c>
      <c r="BP635" t="str">
        <f>IF(Table1[[#This Row],[Instrument No.]]="","",Table1[[#This Row],[Instrument No.]])</f>
        <v/>
      </c>
      <c r="BQ635" t="str">
        <f>IF(Table1[[#This Row],[Instrument No.]]="","",Table1[[#This Row],[Amount-2]])</f>
        <v/>
      </c>
      <c r="BR635" t="str">
        <f>IF(Table1[[#This Row],[Instrument date]]="","",TEXT(Table1[[#This Row],[Instrument date]],"yyyymmdd"))</f>
        <v/>
      </c>
      <c r="BU635" s="48"/>
      <c r="BV635" s="48"/>
    </row>
    <row r="636" spans="1:74">
      <c r="A636" s="16">
        <f t="shared" si="9"/>
        <v>631</v>
      </c>
      <c r="B636" s="17"/>
      <c r="C636" s="57"/>
      <c r="D636" s="61"/>
      <c r="E636" s="61"/>
      <c r="F636" s="57"/>
      <c r="G636" s="18"/>
      <c r="H6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6" s="18"/>
      <c r="J636" s="18"/>
      <c r="K636" s="18"/>
      <c r="L636" s="18"/>
      <c r="M636" s="18"/>
      <c r="N636" s="51"/>
      <c r="O636" s="14">
        <f>IF(Table1[[#This Row],[Date]]="",COUNTA(B637:$B$1005),0)</f>
        <v>0</v>
      </c>
      <c r="P636" s="14">
        <f>IF(COUNTA(Table1[[#This Row],[Payments]:[Receipts]])=0,0,(IF(COUNTA(Table1[[#This Row],[Payments]:[Receipts]])&gt;1,1,0)))</f>
        <v>0</v>
      </c>
      <c r="Q636" s="14">
        <f>IF(Table1[[#This Row],[Date]]="",0,IF(AND(Table1[[#This Row],[Date]]&gt;=$Q$2,Table1[[#This Row],[Date]]&lt;=$Q$3),0,1))</f>
        <v>0</v>
      </c>
      <c r="R636" s="14">
        <f>IF(Table1[[#This Row],[Payments]]="",0,IF(ISNUMBER(Table1[[#This Row],[Payments]]),0,1))</f>
        <v>0</v>
      </c>
      <c r="S636" s="14">
        <f>IF(Table1[[#This Row],[Receipts]]="",0,IF(ISNUMBER(Table1[[#This Row],[Receipts]]),0,1))</f>
        <v>0</v>
      </c>
      <c r="T636" s="14">
        <f>IF(LEN(Table1[[#This Row],[Second Ledger]])&gt;0,IF(TYPE(VLOOKUP(Table1[[#This Row],[Second Ledger]],$CZ:$CZ,1,FALSE))=16,1,0),0)</f>
        <v>0</v>
      </c>
      <c r="U636" s="14">
        <f>IF(Table1[[#This Row],[Date]]="",0,IF(Table1[[#This Row],[Voucher Type]]&gt;0,IF(TYPE(VLOOKUP(Table1[[#This Row],[Voucher Type]],Table1[[#All],[Voucher Type Master]],1,FALSE))=16,1,0),0))</f>
        <v>0</v>
      </c>
      <c r="V6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6" s="14">
        <f>IF(LEN(Table1[[#This Row],[Cost Centre]])&gt;0,IF(TYPE(VLOOKUP(Table1[[#This Row],[Cost Centre]],$DA:$DA,1,FALSE))=16,1,0),0)</f>
        <v>0</v>
      </c>
      <c r="X636" s="14">
        <f>Table1[[#This Row],[Payments]]-Table1[[#This Row],[Receipts]]</f>
        <v>0</v>
      </c>
      <c r="Y636" s="14"/>
      <c r="Z636" s="14"/>
      <c r="AA636" s="14"/>
      <c r="AB636" s="13"/>
      <c r="AC636" s="39"/>
      <c r="AD636" s="39"/>
      <c r="AE636" s="39"/>
      <c r="AF636" s="39"/>
      <c r="AG636" s="42"/>
      <c r="AH6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6" t="str">
        <f>IF(Table1[[#This Row],[Date]]="","",TEXT(Table1[[#This Row],[Date]],"yyyymmdd"))</f>
        <v/>
      </c>
      <c r="AJ636" t="str">
        <f>Table1[[#This Row],[Date2]]</f>
        <v/>
      </c>
      <c r="AK636" t="str">
        <f>IF(Table1[[#This Row],[Date]]="","",Table1[[#This Row],[Voucher Type]])</f>
        <v/>
      </c>
      <c r="AL636" t="str">
        <f>IF(Table1[[#This Row],[Date]]="","",Table1[[#This Row],[Voucher No]])</f>
        <v/>
      </c>
      <c r="AM636" t="str">
        <f>IF(Table1[[#This Row],[Date]]="","",Table1[[#This Row],[Narration]])</f>
        <v/>
      </c>
      <c r="AN636" t="str">
        <f>IF(Table1[[#This Row],[Date]]="","","tallytools-voucherentry-adhjadhh-"&amp;$AH$1&amp;ROW())</f>
        <v/>
      </c>
      <c r="AO636" t="str">
        <f>IF(Table1[[#This Row],[Date]]="","",$AH$1)</f>
        <v/>
      </c>
      <c r="AP636"/>
      <c r="AQ636" t="str">
        <f>IF(Table1[[#This Row],[Date]]="","","No")</f>
        <v/>
      </c>
      <c r="AR636" t="str">
        <f>IF(Table1[[#This Row],[Date]]="","",IF(Table1[[#This Row],[Net Amt]]&lt;0,"No","Yes"))</f>
        <v/>
      </c>
      <c r="AS636" t="str">
        <f>IF(Table1[[#This Row],[Date]]="","",Table1[[#This Row],[Second Ledger]])</f>
        <v/>
      </c>
      <c r="AT636" t="str">
        <f>IF(Table1[[#This Row],[Date]]="","",IF(Table1[[#This Row],[DP-1]]="Yes",-(Table1[[#This Row],[Payments]]+Table1[[#This Row],[Receipts]]),Table1[[#This Row],[Payments]]+Table1[[#This Row],[Receipts]]))</f>
        <v/>
      </c>
      <c r="AU636"/>
      <c r="AV636" t="str">
        <f>IF(Table1[[#This Row],[Bill Ref No]]="","",Table1[[#This Row],[Bill Ref No]])</f>
        <v/>
      </c>
      <c r="AW636" t="str">
        <f>IF(Table1[[#This Row],[Bill ref name]]="","","New Ref")</f>
        <v/>
      </c>
      <c r="AX636" t="str">
        <f>IF(Table1[[#This Row],[Bill ref name]]="","",Table1[[#This Row],[Amount-1]])</f>
        <v/>
      </c>
      <c r="AY636"/>
      <c r="AZ636"/>
      <c r="BA636" t="str">
        <f>IF(Table1[[#This Row],[Cost Centre]]="","","Primary Cost Category")</f>
        <v/>
      </c>
      <c r="BB636" t="str">
        <f>IF(Table1[[#This Row],[Cost Centre]]="","",Table1[[#This Row],[DP-1]])</f>
        <v/>
      </c>
      <c r="BC636"/>
      <c r="BD636" t="str">
        <f>IF(Table1[[#This Row],[Cost Centre]]="","",Table1[[#This Row],[Cost Centre]])</f>
        <v/>
      </c>
      <c r="BE636" t="str">
        <f>IF(Table1[[#This Row],[Cost Centre]]="","",Table1[[#This Row],[Amount-1]])</f>
        <v/>
      </c>
      <c r="BF636"/>
      <c r="BG636"/>
      <c r="BH636"/>
      <c r="BI636"/>
      <c r="BJ636" t="str">
        <f>IF(Table1[[#This Row],[Date]]="","","No")</f>
        <v/>
      </c>
      <c r="BK636" t="str">
        <f>IF(Table1[[#This Row],[Date]]="","",IF(Table1[[#This Row],[Net Amt]]&lt;0,"Yes","No"))</f>
        <v/>
      </c>
      <c r="BL636" t="str">
        <f>IF(Table1[[#This Row],[Date]]="","",$C$3)</f>
        <v/>
      </c>
      <c r="BM636" t="str">
        <f>IF(Table1[[#This Row],[Date]]="","",-Table1[[#This Row],[Amount-1]])</f>
        <v/>
      </c>
      <c r="BO636" t="str">
        <f>IF(Table1[[#This Row],[Transaction Type]]="","",Table1[[#This Row],[Transaction Type]])</f>
        <v/>
      </c>
      <c r="BP636" t="str">
        <f>IF(Table1[[#This Row],[Instrument No.]]="","",Table1[[#This Row],[Instrument No.]])</f>
        <v/>
      </c>
      <c r="BQ636" t="str">
        <f>IF(Table1[[#This Row],[Instrument No.]]="","",Table1[[#This Row],[Amount-2]])</f>
        <v/>
      </c>
      <c r="BR636" t="str">
        <f>IF(Table1[[#This Row],[Instrument date]]="","",TEXT(Table1[[#This Row],[Instrument date]],"yyyymmdd"))</f>
        <v/>
      </c>
      <c r="BU636" s="48"/>
      <c r="BV636" s="48"/>
    </row>
    <row r="637" spans="1:74">
      <c r="A637" s="16">
        <f t="shared" si="9"/>
        <v>632</v>
      </c>
      <c r="B637" s="17"/>
      <c r="C637" s="57"/>
      <c r="D637" s="61"/>
      <c r="E637" s="61"/>
      <c r="F637" s="57"/>
      <c r="G637" s="18"/>
      <c r="H6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7" s="18"/>
      <c r="J637" s="18"/>
      <c r="K637" s="18"/>
      <c r="L637" s="18"/>
      <c r="M637" s="18"/>
      <c r="N637" s="51"/>
      <c r="O637" s="14">
        <f>IF(Table1[[#This Row],[Date]]="",COUNTA(B638:$B$1005),0)</f>
        <v>0</v>
      </c>
      <c r="P637" s="14">
        <f>IF(COUNTA(Table1[[#This Row],[Payments]:[Receipts]])=0,0,(IF(COUNTA(Table1[[#This Row],[Payments]:[Receipts]])&gt;1,1,0)))</f>
        <v>0</v>
      </c>
      <c r="Q637" s="14">
        <f>IF(Table1[[#This Row],[Date]]="",0,IF(AND(Table1[[#This Row],[Date]]&gt;=$Q$2,Table1[[#This Row],[Date]]&lt;=$Q$3),0,1))</f>
        <v>0</v>
      </c>
      <c r="R637" s="14">
        <f>IF(Table1[[#This Row],[Payments]]="",0,IF(ISNUMBER(Table1[[#This Row],[Payments]]),0,1))</f>
        <v>0</v>
      </c>
      <c r="S637" s="14">
        <f>IF(Table1[[#This Row],[Receipts]]="",0,IF(ISNUMBER(Table1[[#This Row],[Receipts]]),0,1))</f>
        <v>0</v>
      </c>
      <c r="T637" s="14">
        <f>IF(LEN(Table1[[#This Row],[Second Ledger]])&gt;0,IF(TYPE(VLOOKUP(Table1[[#This Row],[Second Ledger]],$CZ:$CZ,1,FALSE))=16,1,0),0)</f>
        <v>0</v>
      </c>
      <c r="U637" s="14">
        <f>IF(Table1[[#This Row],[Date]]="",0,IF(Table1[[#This Row],[Voucher Type]]&gt;0,IF(TYPE(VLOOKUP(Table1[[#This Row],[Voucher Type]],Table1[[#All],[Voucher Type Master]],1,FALSE))=16,1,0),0))</f>
        <v>0</v>
      </c>
      <c r="V6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7" s="14">
        <f>IF(LEN(Table1[[#This Row],[Cost Centre]])&gt;0,IF(TYPE(VLOOKUP(Table1[[#This Row],[Cost Centre]],$DA:$DA,1,FALSE))=16,1,0),0)</f>
        <v>0</v>
      </c>
      <c r="X637" s="14">
        <f>Table1[[#This Row],[Payments]]-Table1[[#This Row],[Receipts]]</f>
        <v>0</v>
      </c>
      <c r="Y637" s="14"/>
      <c r="Z637" s="14"/>
      <c r="AA637" s="14"/>
      <c r="AB637" s="13"/>
      <c r="AC637" s="39"/>
      <c r="AD637" s="39"/>
      <c r="AE637" s="39"/>
      <c r="AF637" s="39"/>
      <c r="AG637" s="42"/>
      <c r="AH6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7" t="str">
        <f>IF(Table1[[#This Row],[Date]]="","",TEXT(Table1[[#This Row],[Date]],"yyyymmdd"))</f>
        <v/>
      </c>
      <c r="AJ637" t="str">
        <f>Table1[[#This Row],[Date2]]</f>
        <v/>
      </c>
      <c r="AK637" t="str">
        <f>IF(Table1[[#This Row],[Date]]="","",Table1[[#This Row],[Voucher Type]])</f>
        <v/>
      </c>
      <c r="AL637" t="str">
        <f>IF(Table1[[#This Row],[Date]]="","",Table1[[#This Row],[Voucher No]])</f>
        <v/>
      </c>
      <c r="AM637" t="str">
        <f>IF(Table1[[#This Row],[Date]]="","",Table1[[#This Row],[Narration]])</f>
        <v/>
      </c>
      <c r="AN637" t="str">
        <f>IF(Table1[[#This Row],[Date]]="","","tallytools-voucherentry-adhjadhh-"&amp;$AH$1&amp;ROW())</f>
        <v/>
      </c>
      <c r="AO637" t="str">
        <f>IF(Table1[[#This Row],[Date]]="","",$AH$1)</f>
        <v/>
      </c>
      <c r="AP637"/>
      <c r="AQ637" t="str">
        <f>IF(Table1[[#This Row],[Date]]="","","No")</f>
        <v/>
      </c>
      <c r="AR637" t="str">
        <f>IF(Table1[[#This Row],[Date]]="","",IF(Table1[[#This Row],[Net Amt]]&lt;0,"No","Yes"))</f>
        <v/>
      </c>
      <c r="AS637" t="str">
        <f>IF(Table1[[#This Row],[Date]]="","",Table1[[#This Row],[Second Ledger]])</f>
        <v/>
      </c>
      <c r="AT637" t="str">
        <f>IF(Table1[[#This Row],[Date]]="","",IF(Table1[[#This Row],[DP-1]]="Yes",-(Table1[[#This Row],[Payments]]+Table1[[#This Row],[Receipts]]),Table1[[#This Row],[Payments]]+Table1[[#This Row],[Receipts]]))</f>
        <v/>
      </c>
      <c r="AU637"/>
      <c r="AV637" t="str">
        <f>IF(Table1[[#This Row],[Bill Ref No]]="","",Table1[[#This Row],[Bill Ref No]])</f>
        <v/>
      </c>
      <c r="AW637" t="str">
        <f>IF(Table1[[#This Row],[Bill ref name]]="","","New Ref")</f>
        <v/>
      </c>
      <c r="AX637" t="str">
        <f>IF(Table1[[#This Row],[Bill ref name]]="","",Table1[[#This Row],[Amount-1]])</f>
        <v/>
      </c>
      <c r="AY637"/>
      <c r="AZ637"/>
      <c r="BA637" t="str">
        <f>IF(Table1[[#This Row],[Cost Centre]]="","","Primary Cost Category")</f>
        <v/>
      </c>
      <c r="BB637" t="str">
        <f>IF(Table1[[#This Row],[Cost Centre]]="","",Table1[[#This Row],[DP-1]])</f>
        <v/>
      </c>
      <c r="BC637"/>
      <c r="BD637" t="str">
        <f>IF(Table1[[#This Row],[Cost Centre]]="","",Table1[[#This Row],[Cost Centre]])</f>
        <v/>
      </c>
      <c r="BE637" t="str">
        <f>IF(Table1[[#This Row],[Cost Centre]]="","",Table1[[#This Row],[Amount-1]])</f>
        <v/>
      </c>
      <c r="BF637"/>
      <c r="BG637"/>
      <c r="BH637"/>
      <c r="BI637"/>
      <c r="BJ637" t="str">
        <f>IF(Table1[[#This Row],[Date]]="","","No")</f>
        <v/>
      </c>
      <c r="BK637" t="str">
        <f>IF(Table1[[#This Row],[Date]]="","",IF(Table1[[#This Row],[Net Amt]]&lt;0,"Yes","No"))</f>
        <v/>
      </c>
      <c r="BL637" t="str">
        <f>IF(Table1[[#This Row],[Date]]="","",$C$3)</f>
        <v/>
      </c>
      <c r="BM637" t="str">
        <f>IF(Table1[[#This Row],[Date]]="","",-Table1[[#This Row],[Amount-1]])</f>
        <v/>
      </c>
      <c r="BO637" t="str">
        <f>IF(Table1[[#This Row],[Transaction Type]]="","",Table1[[#This Row],[Transaction Type]])</f>
        <v/>
      </c>
      <c r="BP637" t="str">
        <f>IF(Table1[[#This Row],[Instrument No.]]="","",Table1[[#This Row],[Instrument No.]])</f>
        <v/>
      </c>
      <c r="BQ637" t="str">
        <f>IF(Table1[[#This Row],[Instrument No.]]="","",Table1[[#This Row],[Amount-2]])</f>
        <v/>
      </c>
      <c r="BR637" t="str">
        <f>IF(Table1[[#This Row],[Instrument date]]="","",TEXT(Table1[[#This Row],[Instrument date]],"yyyymmdd"))</f>
        <v/>
      </c>
      <c r="BU637" s="48"/>
      <c r="BV637" s="48"/>
    </row>
    <row r="638" spans="1:74">
      <c r="A638" s="16">
        <f t="shared" si="9"/>
        <v>633</v>
      </c>
      <c r="B638" s="17"/>
      <c r="C638" s="57"/>
      <c r="D638" s="61"/>
      <c r="E638" s="61"/>
      <c r="F638" s="57"/>
      <c r="G638" s="18"/>
      <c r="H6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8" s="18"/>
      <c r="J638" s="18"/>
      <c r="K638" s="18"/>
      <c r="L638" s="18"/>
      <c r="M638" s="18"/>
      <c r="N638" s="51"/>
      <c r="O638" s="14">
        <f>IF(Table1[[#This Row],[Date]]="",COUNTA(B639:$B$1005),0)</f>
        <v>0</v>
      </c>
      <c r="P638" s="14">
        <f>IF(COUNTA(Table1[[#This Row],[Payments]:[Receipts]])=0,0,(IF(COUNTA(Table1[[#This Row],[Payments]:[Receipts]])&gt;1,1,0)))</f>
        <v>0</v>
      </c>
      <c r="Q638" s="14">
        <f>IF(Table1[[#This Row],[Date]]="",0,IF(AND(Table1[[#This Row],[Date]]&gt;=$Q$2,Table1[[#This Row],[Date]]&lt;=$Q$3),0,1))</f>
        <v>0</v>
      </c>
      <c r="R638" s="14">
        <f>IF(Table1[[#This Row],[Payments]]="",0,IF(ISNUMBER(Table1[[#This Row],[Payments]]),0,1))</f>
        <v>0</v>
      </c>
      <c r="S638" s="14">
        <f>IF(Table1[[#This Row],[Receipts]]="",0,IF(ISNUMBER(Table1[[#This Row],[Receipts]]),0,1))</f>
        <v>0</v>
      </c>
      <c r="T638" s="14">
        <f>IF(LEN(Table1[[#This Row],[Second Ledger]])&gt;0,IF(TYPE(VLOOKUP(Table1[[#This Row],[Second Ledger]],$CZ:$CZ,1,FALSE))=16,1,0),0)</f>
        <v>0</v>
      </c>
      <c r="U638" s="14">
        <f>IF(Table1[[#This Row],[Date]]="",0,IF(Table1[[#This Row],[Voucher Type]]&gt;0,IF(TYPE(VLOOKUP(Table1[[#This Row],[Voucher Type]],Table1[[#All],[Voucher Type Master]],1,FALSE))=16,1,0),0))</f>
        <v>0</v>
      </c>
      <c r="V6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8" s="14">
        <f>IF(LEN(Table1[[#This Row],[Cost Centre]])&gt;0,IF(TYPE(VLOOKUP(Table1[[#This Row],[Cost Centre]],$DA:$DA,1,FALSE))=16,1,0),0)</f>
        <v>0</v>
      </c>
      <c r="X638" s="14">
        <f>Table1[[#This Row],[Payments]]-Table1[[#This Row],[Receipts]]</f>
        <v>0</v>
      </c>
      <c r="Y638" s="14"/>
      <c r="Z638" s="14"/>
      <c r="AA638" s="14"/>
      <c r="AB638" s="13"/>
      <c r="AC638" s="39"/>
      <c r="AD638" s="39"/>
      <c r="AE638" s="39"/>
      <c r="AF638" s="39"/>
      <c r="AG638" s="42"/>
      <c r="AH6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8" t="str">
        <f>IF(Table1[[#This Row],[Date]]="","",TEXT(Table1[[#This Row],[Date]],"yyyymmdd"))</f>
        <v/>
      </c>
      <c r="AJ638" t="str">
        <f>Table1[[#This Row],[Date2]]</f>
        <v/>
      </c>
      <c r="AK638" t="str">
        <f>IF(Table1[[#This Row],[Date]]="","",Table1[[#This Row],[Voucher Type]])</f>
        <v/>
      </c>
      <c r="AL638" t="str">
        <f>IF(Table1[[#This Row],[Date]]="","",Table1[[#This Row],[Voucher No]])</f>
        <v/>
      </c>
      <c r="AM638" t="str">
        <f>IF(Table1[[#This Row],[Date]]="","",Table1[[#This Row],[Narration]])</f>
        <v/>
      </c>
      <c r="AN638" t="str">
        <f>IF(Table1[[#This Row],[Date]]="","","tallytools-voucherentry-adhjadhh-"&amp;$AH$1&amp;ROW())</f>
        <v/>
      </c>
      <c r="AO638" t="str">
        <f>IF(Table1[[#This Row],[Date]]="","",$AH$1)</f>
        <v/>
      </c>
      <c r="AP638"/>
      <c r="AQ638" t="str">
        <f>IF(Table1[[#This Row],[Date]]="","","No")</f>
        <v/>
      </c>
      <c r="AR638" t="str">
        <f>IF(Table1[[#This Row],[Date]]="","",IF(Table1[[#This Row],[Net Amt]]&lt;0,"No","Yes"))</f>
        <v/>
      </c>
      <c r="AS638" t="str">
        <f>IF(Table1[[#This Row],[Date]]="","",Table1[[#This Row],[Second Ledger]])</f>
        <v/>
      </c>
      <c r="AT638" t="str">
        <f>IF(Table1[[#This Row],[Date]]="","",IF(Table1[[#This Row],[DP-1]]="Yes",-(Table1[[#This Row],[Payments]]+Table1[[#This Row],[Receipts]]),Table1[[#This Row],[Payments]]+Table1[[#This Row],[Receipts]]))</f>
        <v/>
      </c>
      <c r="AU638"/>
      <c r="AV638" t="str">
        <f>IF(Table1[[#This Row],[Bill Ref No]]="","",Table1[[#This Row],[Bill Ref No]])</f>
        <v/>
      </c>
      <c r="AW638" t="str">
        <f>IF(Table1[[#This Row],[Bill ref name]]="","","New Ref")</f>
        <v/>
      </c>
      <c r="AX638" t="str">
        <f>IF(Table1[[#This Row],[Bill ref name]]="","",Table1[[#This Row],[Amount-1]])</f>
        <v/>
      </c>
      <c r="AY638"/>
      <c r="AZ638"/>
      <c r="BA638" t="str">
        <f>IF(Table1[[#This Row],[Cost Centre]]="","","Primary Cost Category")</f>
        <v/>
      </c>
      <c r="BB638" t="str">
        <f>IF(Table1[[#This Row],[Cost Centre]]="","",Table1[[#This Row],[DP-1]])</f>
        <v/>
      </c>
      <c r="BC638"/>
      <c r="BD638" t="str">
        <f>IF(Table1[[#This Row],[Cost Centre]]="","",Table1[[#This Row],[Cost Centre]])</f>
        <v/>
      </c>
      <c r="BE638" t="str">
        <f>IF(Table1[[#This Row],[Cost Centre]]="","",Table1[[#This Row],[Amount-1]])</f>
        <v/>
      </c>
      <c r="BF638"/>
      <c r="BG638"/>
      <c r="BH638"/>
      <c r="BI638"/>
      <c r="BJ638" t="str">
        <f>IF(Table1[[#This Row],[Date]]="","","No")</f>
        <v/>
      </c>
      <c r="BK638" t="str">
        <f>IF(Table1[[#This Row],[Date]]="","",IF(Table1[[#This Row],[Net Amt]]&lt;0,"Yes","No"))</f>
        <v/>
      </c>
      <c r="BL638" t="str">
        <f>IF(Table1[[#This Row],[Date]]="","",$C$3)</f>
        <v/>
      </c>
      <c r="BM638" t="str">
        <f>IF(Table1[[#This Row],[Date]]="","",-Table1[[#This Row],[Amount-1]])</f>
        <v/>
      </c>
      <c r="BO638" t="str">
        <f>IF(Table1[[#This Row],[Transaction Type]]="","",Table1[[#This Row],[Transaction Type]])</f>
        <v/>
      </c>
      <c r="BP638" t="str">
        <f>IF(Table1[[#This Row],[Instrument No.]]="","",Table1[[#This Row],[Instrument No.]])</f>
        <v/>
      </c>
      <c r="BQ638" t="str">
        <f>IF(Table1[[#This Row],[Instrument No.]]="","",Table1[[#This Row],[Amount-2]])</f>
        <v/>
      </c>
      <c r="BR638" t="str">
        <f>IF(Table1[[#This Row],[Instrument date]]="","",TEXT(Table1[[#This Row],[Instrument date]],"yyyymmdd"))</f>
        <v/>
      </c>
      <c r="BU638" s="48"/>
      <c r="BV638" s="48"/>
    </row>
    <row r="639" spans="1:74">
      <c r="A639" s="16">
        <f t="shared" si="9"/>
        <v>634</v>
      </c>
      <c r="B639" s="17"/>
      <c r="C639" s="57"/>
      <c r="D639" s="61"/>
      <c r="E639" s="61"/>
      <c r="F639" s="57"/>
      <c r="G639" s="18"/>
      <c r="H6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39" s="18"/>
      <c r="J639" s="18"/>
      <c r="K639" s="18"/>
      <c r="L639" s="18"/>
      <c r="M639" s="18"/>
      <c r="N639" s="51"/>
      <c r="O639" s="14">
        <f>IF(Table1[[#This Row],[Date]]="",COUNTA(B640:$B$1005),0)</f>
        <v>0</v>
      </c>
      <c r="P639" s="14">
        <f>IF(COUNTA(Table1[[#This Row],[Payments]:[Receipts]])=0,0,(IF(COUNTA(Table1[[#This Row],[Payments]:[Receipts]])&gt;1,1,0)))</f>
        <v>0</v>
      </c>
      <c r="Q639" s="14">
        <f>IF(Table1[[#This Row],[Date]]="",0,IF(AND(Table1[[#This Row],[Date]]&gt;=$Q$2,Table1[[#This Row],[Date]]&lt;=$Q$3),0,1))</f>
        <v>0</v>
      </c>
      <c r="R639" s="14">
        <f>IF(Table1[[#This Row],[Payments]]="",0,IF(ISNUMBER(Table1[[#This Row],[Payments]]),0,1))</f>
        <v>0</v>
      </c>
      <c r="S639" s="14">
        <f>IF(Table1[[#This Row],[Receipts]]="",0,IF(ISNUMBER(Table1[[#This Row],[Receipts]]),0,1))</f>
        <v>0</v>
      </c>
      <c r="T639" s="14">
        <f>IF(LEN(Table1[[#This Row],[Second Ledger]])&gt;0,IF(TYPE(VLOOKUP(Table1[[#This Row],[Second Ledger]],$CZ:$CZ,1,FALSE))=16,1,0),0)</f>
        <v>0</v>
      </c>
      <c r="U639" s="14">
        <f>IF(Table1[[#This Row],[Date]]="",0,IF(Table1[[#This Row],[Voucher Type]]&gt;0,IF(TYPE(VLOOKUP(Table1[[#This Row],[Voucher Type]],Table1[[#All],[Voucher Type Master]],1,FALSE))=16,1,0),0))</f>
        <v>0</v>
      </c>
      <c r="V6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39" s="14">
        <f>IF(LEN(Table1[[#This Row],[Cost Centre]])&gt;0,IF(TYPE(VLOOKUP(Table1[[#This Row],[Cost Centre]],$DA:$DA,1,FALSE))=16,1,0),0)</f>
        <v>0</v>
      </c>
      <c r="X639" s="14">
        <f>Table1[[#This Row],[Payments]]-Table1[[#This Row],[Receipts]]</f>
        <v>0</v>
      </c>
      <c r="Y639" s="14"/>
      <c r="Z639" s="14"/>
      <c r="AA639" s="14"/>
      <c r="AB639" s="13"/>
      <c r="AC639" s="39"/>
      <c r="AD639" s="39"/>
      <c r="AE639" s="39"/>
      <c r="AF639" s="39"/>
      <c r="AG639" s="42"/>
      <c r="AH6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39" t="str">
        <f>IF(Table1[[#This Row],[Date]]="","",TEXT(Table1[[#This Row],[Date]],"yyyymmdd"))</f>
        <v/>
      </c>
      <c r="AJ639" t="str">
        <f>Table1[[#This Row],[Date2]]</f>
        <v/>
      </c>
      <c r="AK639" t="str">
        <f>IF(Table1[[#This Row],[Date]]="","",Table1[[#This Row],[Voucher Type]])</f>
        <v/>
      </c>
      <c r="AL639" t="str">
        <f>IF(Table1[[#This Row],[Date]]="","",Table1[[#This Row],[Voucher No]])</f>
        <v/>
      </c>
      <c r="AM639" t="str">
        <f>IF(Table1[[#This Row],[Date]]="","",Table1[[#This Row],[Narration]])</f>
        <v/>
      </c>
      <c r="AN639" t="str">
        <f>IF(Table1[[#This Row],[Date]]="","","tallytools-voucherentry-adhjadhh-"&amp;$AH$1&amp;ROW())</f>
        <v/>
      </c>
      <c r="AO639" t="str">
        <f>IF(Table1[[#This Row],[Date]]="","",$AH$1)</f>
        <v/>
      </c>
      <c r="AP639"/>
      <c r="AQ639" t="str">
        <f>IF(Table1[[#This Row],[Date]]="","","No")</f>
        <v/>
      </c>
      <c r="AR639" t="str">
        <f>IF(Table1[[#This Row],[Date]]="","",IF(Table1[[#This Row],[Net Amt]]&lt;0,"No","Yes"))</f>
        <v/>
      </c>
      <c r="AS639" t="str">
        <f>IF(Table1[[#This Row],[Date]]="","",Table1[[#This Row],[Second Ledger]])</f>
        <v/>
      </c>
      <c r="AT639" t="str">
        <f>IF(Table1[[#This Row],[Date]]="","",IF(Table1[[#This Row],[DP-1]]="Yes",-(Table1[[#This Row],[Payments]]+Table1[[#This Row],[Receipts]]),Table1[[#This Row],[Payments]]+Table1[[#This Row],[Receipts]]))</f>
        <v/>
      </c>
      <c r="AU639"/>
      <c r="AV639" t="str">
        <f>IF(Table1[[#This Row],[Bill Ref No]]="","",Table1[[#This Row],[Bill Ref No]])</f>
        <v/>
      </c>
      <c r="AW639" t="str">
        <f>IF(Table1[[#This Row],[Bill ref name]]="","","New Ref")</f>
        <v/>
      </c>
      <c r="AX639" t="str">
        <f>IF(Table1[[#This Row],[Bill ref name]]="","",Table1[[#This Row],[Amount-1]])</f>
        <v/>
      </c>
      <c r="AY639"/>
      <c r="AZ639"/>
      <c r="BA639" t="str">
        <f>IF(Table1[[#This Row],[Cost Centre]]="","","Primary Cost Category")</f>
        <v/>
      </c>
      <c r="BB639" t="str">
        <f>IF(Table1[[#This Row],[Cost Centre]]="","",Table1[[#This Row],[DP-1]])</f>
        <v/>
      </c>
      <c r="BC639"/>
      <c r="BD639" t="str">
        <f>IF(Table1[[#This Row],[Cost Centre]]="","",Table1[[#This Row],[Cost Centre]])</f>
        <v/>
      </c>
      <c r="BE639" t="str">
        <f>IF(Table1[[#This Row],[Cost Centre]]="","",Table1[[#This Row],[Amount-1]])</f>
        <v/>
      </c>
      <c r="BF639"/>
      <c r="BG639"/>
      <c r="BH639"/>
      <c r="BI639"/>
      <c r="BJ639" t="str">
        <f>IF(Table1[[#This Row],[Date]]="","","No")</f>
        <v/>
      </c>
      <c r="BK639" t="str">
        <f>IF(Table1[[#This Row],[Date]]="","",IF(Table1[[#This Row],[Net Amt]]&lt;0,"Yes","No"))</f>
        <v/>
      </c>
      <c r="BL639" t="str">
        <f>IF(Table1[[#This Row],[Date]]="","",$C$3)</f>
        <v/>
      </c>
      <c r="BM639" t="str">
        <f>IF(Table1[[#This Row],[Date]]="","",-Table1[[#This Row],[Amount-1]])</f>
        <v/>
      </c>
      <c r="BO639" t="str">
        <f>IF(Table1[[#This Row],[Transaction Type]]="","",Table1[[#This Row],[Transaction Type]])</f>
        <v/>
      </c>
      <c r="BP639" t="str">
        <f>IF(Table1[[#This Row],[Instrument No.]]="","",Table1[[#This Row],[Instrument No.]])</f>
        <v/>
      </c>
      <c r="BQ639" t="str">
        <f>IF(Table1[[#This Row],[Instrument No.]]="","",Table1[[#This Row],[Amount-2]])</f>
        <v/>
      </c>
      <c r="BR639" t="str">
        <f>IF(Table1[[#This Row],[Instrument date]]="","",TEXT(Table1[[#This Row],[Instrument date]],"yyyymmdd"))</f>
        <v/>
      </c>
      <c r="BU639" s="48"/>
      <c r="BV639" s="48"/>
    </row>
    <row r="640" spans="1:74">
      <c r="A640" s="16">
        <f t="shared" si="9"/>
        <v>635</v>
      </c>
      <c r="B640" s="17"/>
      <c r="C640" s="57"/>
      <c r="D640" s="61"/>
      <c r="E640" s="61"/>
      <c r="F640" s="57"/>
      <c r="G640" s="18"/>
      <c r="H6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0" s="18"/>
      <c r="J640" s="18"/>
      <c r="K640" s="18"/>
      <c r="L640" s="18"/>
      <c r="M640" s="18"/>
      <c r="N640" s="51"/>
      <c r="O640" s="14">
        <f>IF(Table1[[#This Row],[Date]]="",COUNTA(B641:$B$1005),0)</f>
        <v>0</v>
      </c>
      <c r="P640" s="14">
        <f>IF(COUNTA(Table1[[#This Row],[Payments]:[Receipts]])=0,0,(IF(COUNTA(Table1[[#This Row],[Payments]:[Receipts]])&gt;1,1,0)))</f>
        <v>0</v>
      </c>
      <c r="Q640" s="14">
        <f>IF(Table1[[#This Row],[Date]]="",0,IF(AND(Table1[[#This Row],[Date]]&gt;=$Q$2,Table1[[#This Row],[Date]]&lt;=$Q$3),0,1))</f>
        <v>0</v>
      </c>
      <c r="R640" s="14">
        <f>IF(Table1[[#This Row],[Payments]]="",0,IF(ISNUMBER(Table1[[#This Row],[Payments]]),0,1))</f>
        <v>0</v>
      </c>
      <c r="S640" s="14">
        <f>IF(Table1[[#This Row],[Receipts]]="",0,IF(ISNUMBER(Table1[[#This Row],[Receipts]]),0,1))</f>
        <v>0</v>
      </c>
      <c r="T640" s="14">
        <f>IF(LEN(Table1[[#This Row],[Second Ledger]])&gt;0,IF(TYPE(VLOOKUP(Table1[[#This Row],[Second Ledger]],$CZ:$CZ,1,FALSE))=16,1,0),0)</f>
        <v>0</v>
      </c>
      <c r="U640" s="14">
        <f>IF(Table1[[#This Row],[Date]]="",0,IF(Table1[[#This Row],[Voucher Type]]&gt;0,IF(TYPE(VLOOKUP(Table1[[#This Row],[Voucher Type]],Table1[[#All],[Voucher Type Master]],1,FALSE))=16,1,0),0))</f>
        <v>0</v>
      </c>
      <c r="V6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0" s="14">
        <f>IF(LEN(Table1[[#This Row],[Cost Centre]])&gt;0,IF(TYPE(VLOOKUP(Table1[[#This Row],[Cost Centre]],$DA:$DA,1,FALSE))=16,1,0),0)</f>
        <v>0</v>
      </c>
      <c r="X640" s="14">
        <f>Table1[[#This Row],[Payments]]-Table1[[#This Row],[Receipts]]</f>
        <v>0</v>
      </c>
      <c r="Y640" s="14"/>
      <c r="Z640" s="14"/>
      <c r="AA640" s="14"/>
      <c r="AB640" s="13"/>
      <c r="AC640" s="39"/>
      <c r="AD640" s="39"/>
      <c r="AE640" s="39"/>
      <c r="AF640" s="39"/>
      <c r="AG640" s="42"/>
      <c r="AH6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0" t="str">
        <f>IF(Table1[[#This Row],[Date]]="","",TEXT(Table1[[#This Row],[Date]],"yyyymmdd"))</f>
        <v/>
      </c>
      <c r="AJ640" t="str">
        <f>Table1[[#This Row],[Date2]]</f>
        <v/>
      </c>
      <c r="AK640" t="str">
        <f>IF(Table1[[#This Row],[Date]]="","",Table1[[#This Row],[Voucher Type]])</f>
        <v/>
      </c>
      <c r="AL640" t="str">
        <f>IF(Table1[[#This Row],[Date]]="","",Table1[[#This Row],[Voucher No]])</f>
        <v/>
      </c>
      <c r="AM640" t="str">
        <f>IF(Table1[[#This Row],[Date]]="","",Table1[[#This Row],[Narration]])</f>
        <v/>
      </c>
      <c r="AN640" t="str">
        <f>IF(Table1[[#This Row],[Date]]="","","tallytools-voucherentry-adhjadhh-"&amp;$AH$1&amp;ROW())</f>
        <v/>
      </c>
      <c r="AO640" t="str">
        <f>IF(Table1[[#This Row],[Date]]="","",$AH$1)</f>
        <v/>
      </c>
      <c r="AP640"/>
      <c r="AQ640" t="str">
        <f>IF(Table1[[#This Row],[Date]]="","","No")</f>
        <v/>
      </c>
      <c r="AR640" t="str">
        <f>IF(Table1[[#This Row],[Date]]="","",IF(Table1[[#This Row],[Net Amt]]&lt;0,"No","Yes"))</f>
        <v/>
      </c>
      <c r="AS640" t="str">
        <f>IF(Table1[[#This Row],[Date]]="","",Table1[[#This Row],[Second Ledger]])</f>
        <v/>
      </c>
      <c r="AT640" t="str">
        <f>IF(Table1[[#This Row],[Date]]="","",IF(Table1[[#This Row],[DP-1]]="Yes",-(Table1[[#This Row],[Payments]]+Table1[[#This Row],[Receipts]]),Table1[[#This Row],[Payments]]+Table1[[#This Row],[Receipts]]))</f>
        <v/>
      </c>
      <c r="AU640"/>
      <c r="AV640" t="str">
        <f>IF(Table1[[#This Row],[Bill Ref No]]="","",Table1[[#This Row],[Bill Ref No]])</f>
        <v/>
      </c>
      <c r="AW640" t="str">
        <f>IF(Table1[[#This Row],[Bill ref name]]="","","New Ref")</f>
        <v/>
      </c>
      <c r="AX640" t="str">
        <f>IF(Table1[[#This Row],[Bill ref name]]="","",Table1[[#This Row],[Amount-1]])</f>
        <v/>
      </c>
      <c r="AY640"/>
      <c r="AZ640"/>
      <c r="BA640" t="str">
        <f>IF(Table1[[#This Row],[Cost Centre]]="","","Primary Cost Category")</f>
        <v/>
      </c>
      <c r="BB640" t="str">
        <f>IF(Table1[[#This Row],[Cost Centre]]="","",Table1[[#This Row],[DP-1]])</f>
        <v/>
      </c>
      <c r="BC640"/>
      <c r="BD640" t="str">
        <f>IF(Table1[[#This Row],[Cost Centre]]="","",Table1[[#This Row],[Cost Centre]])</f>
        <v/>
      </c>
      <c r="BE640" t="str">
        <f>IF(Table1[[#This Row],[Cost Centre]]="","",Table1[[#This Row],[Amount-1]])</f>
        <v/>
      </c>
      <c r="BF640"/>
      <c r="BG640"/>
      <c r="BH640"/>
      <c r="BI640"/>
      <c r="BJ640" t="str">
        <f>IF(Table1[[#This Row],[Date]]="","","No")</f>
        <v/>
      </c>
      <c r="BK640" t="str">
        <f>IF(Table1[[#This Row],[Date]]="","",IF(Table1[[#This Row],[Net Amt]]&lt;0,"Yes","No"))</f>
        <v/>
      </c>
      <c r="BL640" t="str">
        <f>IF(Table1[[#This Row],[Date]]="","",$C$3)</f>
        <v/>
      </c>
      <c r="BM640" t="str">
        <f>IF(Table1[[#This Row],[Date]]="","",-Table1[[#This Row],[Amount-1]])</f>
        <v/>
      </c>
      <c r="BO640" t="str">
        <f>IF(Table1[[#This Row],[Transaction Type]]="","",Table1[[#This Row],[Transaction Type]])</f>
        <v/>
      </c>
      <c r="BP640" t="str">
        <f>IF(Table1[[#This Row],[Instrument No.]]="","",Table1[[#This Row],[Instrument No.]])</f>
        <v/>
      </c>
      <c r="BQ640" t="str">
        <f>IF(Table1[[#This Row],[Instrument No.]]="","",Table1[[#This Row],[Amount-2]])</f>
        <v/>
      </c>
      <c r="BR640" t="str">
        <f>IF(Table1[[#This Row],[Instrument date]]="","",TEXT(Table1[[#This Row],[Instrument date]],"yyyymmdd"))</f>
        <v/>
      </c>
      <c r="BU640" s="48"/>
      <c r="BV640" s="48"/>
    </row>
    <row r="641" spans="1:74">
      <c r="A641" s="16">
        <f t="shared" si="9"/>
        <v>636</v>
      </c>
      <c r="B641" s="17"/>
      <c r="C641" s="57"/>
      <c r="D641" s="61"/>
      <c r="E641" s="61"/>
      <c r="F641" s="57"/>
      <c r="G641" s="18"/>
      <c r="H6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1" s="18"/>
      <c r="J641" s="18"/>
      <c r="K641" s="18"/>
      <c r="L641" s="18"/>
      <c r="M641" s="18"/>
      <c r="N641" s="51"/>
      <c r="O641" s="14">
        <f>IF(Table1[[#This Row],[Date]]="",COUNTA(B642:$B$1005),0)</f>
        <v>0</v>
      </c>
      <c r="P641" s="14">
        <f>IF(COUNTA(Table1[[#This Row],[Payments]:[Receipts]])=0,0,(IF(COUNTA(Table1[[#This Row],[Payments]:[Receipts]])&gt;1,1,0)))</f>
        <v>0</v>
      </c>
      <c r="Q641" s="14">
        <f>IF(Table1[[#This Row],[Date]]="",0,IF(AND(Table1[[#This Row],[Date]]&gt;=$Q$2,Table1[[#This Row],[Date]]&lt;=$Q$3),0,1))</f>
        <v>0</v>
      </c>
      <c r="R641" s="14">
        <f>IF(Table1[[#This Row],[Payments]]="",0,IF(ISNUMBER(Table1[[#This Row],[Payments]]),0,1))</f>
        <v>0</v>
      </c>
      <c r="S641" s="14">
        <f>IF(Table1[[#This Row],[Receipts]]="",0,IF(ISNUMBER(Table1[[#This Row],[Receipts]]),0,1))</f>
        <v>0</v>
      </c>
      <c r="T641" s="14">
        <f>IF(LEN(Table1[[#This Row],[Second Ledger]])&gt;0,IF(TYPE(VLOOKUP(Table1[[#This Row],[Second Ledger]],$CZ:$CZ,1,FALSE))=16,1,0),0)</f>
        <v>0</v>
      </c>
      <c r="U641" s="14">
        <f>IF(Table1[[#This Row],[Date]]="",0,IF(Table1[[#This Row],[Voucher Type]]&gt;0,IF(TYPE(VLOOKUP(Table1[[#This Row],[Voucher Type]],Table1[[#All],[Voucher Type Master]],1,FALSE))=16,1,0),0))</f>
        <v>0</v>
      </c>
      <c r="V6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1" s="14">
        <f>IF(LEN(Table1[[#This Row],[Cost Centre]])&gt;0,IF(TYPE(VLOOKUP(Table1[[#This Row],[Cost Centre]],$DA:$DA,1,FALSE))=16,1,0),0)</f>
        <v>0</v>
      </c>
      <c r="X641" s="14">
        <f>Table1[[#This Row],[Payments]]-Table1[[#This Row],[Receipts]]</f>
        <v>0</v>
      </c>
      <c r="Y641" s="14"/>
      <c r="Z641" s="14"/>
      <c r="AA641" s="14"/>
      <c r="AB641" s="13"/>
      <c r="AC641" s="39"/>
      <c r="AD641" s="39"/>
      <c r="AE641" s="39"/>
      <c r="AF641" s="39"/>
      <c r="AG641" s="42"/>
      <c r="AH6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1" t="str">
        <f>IF(Table1[[#This Row],[Date]]="","",TEXT(Table1[[#This Row],[Date]],"yyyymmdd"))</f>
        <v/>
      </c>
      <c r="AJ641" t="str">
        <f>Table1[[#This Row],[Date2]]</f>
        <v/>
      </c>
      <c r="AK641" t="str">
        <f>IF(Table1[[#This Row],[Date]]="","",Table1[[#This Row],[Voucher Type]])</f>
        <v/>
      </c>
      <c r="AL641" t="str">
        <f>IF(Table1[[#This Row],[Date]]="","",Table1[[#This Row],[Voucher No]])</f>
        <v/>
      </c>
      <c r="AM641" t="str">
        <f>IF(Table1[[#This Row],[Date]]="","",Table1[[#This Row],[Narration]])</f>
        <v/>
      </c>
      <c r="AN641" t="str">
        <f>IF(Table1[[#This Row],[Date]]="","","tallytools-voucherentry-adhjadhh-"&amp;$AH$1&amp;ROW())</f>
        <v/>
      </c>
      <c r="AO641" t="str">
        <f>IF(Table1[[#This Row],[Date]]="","",$AH$1)</f>
        <v/>
      </c>
      <c r="AP641"/>
      <c r="AQ641" t="str">
        <f>IF(Table1[[#This Row],[Date]]="","","No")</f>
        <v/>
      </c>
      <c r="AR641" t="str">
        <f>IF(Table1[[#This Row],[Date]]="","",IF(Table1[[#This Row],[Net Amt]]&lt;0,"No","Yes"))</f>
        <v/>
      </c>
      <c r="AS641" t="str">
        <f>IF(Table1[[#This Row],[Date]]="","",Table1[[#This Row],[Second Ledger]])</f>
        <v/>
      </c>
      <c r="AT641" t="str">
        <f>IF(Table1[[#This Row],[Date]]="","",IF(Table1[[#This Row],[DP-1]]="Yes",-(Table1[[#This Row],[Payments]]+Table1[[#This Row],[Receipts]]),Table1[[#This Row],[Payments]]+Table1[[#This Row],[Receipts]]))</f>
        <v/>
      </c>
      <c r="AU641"/>
      <c r="AV641" t="str">
        <f>IF(Table1[[#This Row],[Bill Ref No]]="","",Table1[[#This Row],[Bill Ref No]])</f>
        <v/>
      </c>
      <c r="AW641" t="str">
        <f>IF(Table1[[#This Row],[Bill ref name]]="","","New Ref")</f>
        <v/>
      </c>
      <c r="AX641" t="str">
        <f>IF(Table1[[#This Row],[Bill ref name]]="","",Table1[[#This Row],[Amount-1]])</f>
        <v/>
      </c>
      <c r="AY641"/>
      <c r="AZ641"/>
      <c r="BA641" t="str">
        <f>IF(Table1[[#This Row],[Cost Centre]]="","","Primary Cost Category")</f>
        <v/>
      </c>
      <c r="BB641" t="str">
        <f>IF(Table1[[#This Row],[Cost Centre]]="","",Table1[[#This Row],[DP-1]])</f>
        <v/>
      </c>
      <c r="BC641"/>
      <c r="BD641" t="str">
        <f>IF(Table1[[#This Row],[Cost Centre]]="","",Table1[[#This Row],[Cost Centre]])</f>
        <v/>
      </c>
      <c r="BE641" t="str">
        <f>IF(Table1[[#This Row],[Cost Centre]]="","",Table1[[#This Row],[Amount-1]])</f>
        <v/>
      </c>
      <c r="BF641"/>
      <c r="BG641"/>
      <c r="BH641"/>
      <c r="BI641"/>
      <c r="BJ641" t="str">
        <f>IF(Table1[[#This Row],[Date]]="","","No")</f>
        <v/>
      </c>
      <c r="BK641" t="str">
        <f>IF(Table1[[#This Row],[Date]]="","",IF(Table1[[#This Row],[Net Amt]]&lt;0,"Yes","No"))</f>
        <v/>
      </c>
      <c r="BL641" t="str">
        <f>IF(Table1[[#This Row],[Date]]="","",$C$3)</f>
        <v/>
      </c>
      <c r="BM641" t="str">
        <f>IF(Table1[[#This Row],[Date]]="","",-Table1[[#This Row],[Amount-1]])</f>
        <v/>
      </c>
      <c r="BO641" t="str">
        <f>IF(Table1[[#This Row],[Transaction Type]]="","",Table1[[#This Row],[Transaction Type]])</f>
        <v/>
      </c>
      <c r="BP641" t="str">
        <f>IF(Table1[[#This Row],[Instrument No.]]="","",Table1[[#This Row],[Instrument No.]])</f>
        <v/>
      </c>
      <c r="BQ641" t="str">
        <f>IF(Table1[[#This Row],[Instrument No.]]="","",Table1[[#This Row],[Amount-2]])</f>
        <v/>
      </c>
      <c r="BR641" t="str">
        <f>IF(Table1[[#This Row],[Instrument date]]="","",TEXT(Table1[[#This Row],[Instrument date]],"yyyymmdd"))</f>
        <v/>
      </c>
      <c r="BU641" s="48"/>
      <c r="BV641" s="48"/>
    </row>
    <row r="642" spans="1:74">
      <c r="A642" s="16">
        <f t="shared" si="9"/>
        <v>637</v>
      </c>
      <c r="B642" s="17"/>
      <c r="C642" s="57"/>
      <c r="D642" s="61"/>
      <c r="E642" s="61"/>
      <c r="F642" s="57"/>
      <c r="G642" s="18"/>
      <c r="H6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2" s="18"/>
      <c r="J642" s="18"/>
      <c r="K642" s="18"/>
      <c r="L642" s="18"/>
      <c r="M642" s="18"/>
      <c r="N642" s="51"/>
      <c r="O642" s="14">
        <f>IF(Table1[[#This Row],[Date]]="",COUNTA(B643:$B$1005),0)</f>
        <v>0</v>
      </c>
      <c r="P642" s="14">
        <f>IF(COUNTA(Table1[[#This Row],[Payments]:[Receipts]])=0,0,(IF(COUNTA(Table1[[#This Row],[Payments]:[Receipts]])&gt;1,1,0)))</f>
        <v>0</v>
      </c>
      <c r="Q642" s="14">
        <f>IF(Table1[[#This Row],[Date]]="",0,IF(AND(Table1[[#This Row],[Date]]&gt;=$Q$2,Table1[[#This Row],[Date]]&lt;=$Q$3),0,1))</f>
        <v>0</v>
      </c>
      <c r="R642" s="14">
        <f>IF(Table1[[#This Row],[Payments]]="",0,IF(ISNUMBER(Table1[[#This Row],[Payments]]),0,1))</f>
        <v>0</v>
      </c>
      <c r="S642" s="14">
        <f>IF(Table1[[#This Row],[Receipts]]="",0,IF(ISNUMBER(Table1[[#This Row],[Receipts]]),0,1))</f>
        <v>0</v>
      </c>
      <c r="T642" s="14">
        <f>IF(LEN(Table1[[#This Row],[Second Ledger]])&gt;0,IF(TYPE(VLOOKUP(Table1[[#This Row],[Second Ledger]],$CZ:$CZ,1,FALSE))=16,1,0),0)</f>
        <v>0</v>
      </c>
      <c r="U642" s="14">
        <f>IF(Table1[[#This Row],[Date]]="",0,IF(Table1[[#This Row],[Voucher Type]]&gt;0,IF(TYPE(VLOOKUP(Table1[[#This Row],[Voucher Type]],Table1[[#All],[Voucher Type Master]],1,FALSE))=16,1,0),0))</f>
        <v>0</v>
      </c>
      <c r="V6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2" s="14">
        <f>IF(LEN(Table1[[#This Row],[Cost Centre]])&gt;0,IF(TYPE(VLOOKUP(Table1[[#This Row],[Cost Centre]],$DA:$DA,1,FALSE))=16,1,0),0)</f>
        <v>0</v>
      </c>
      <c r="X642" s="14">
        <f>Table1[[#This Row],[Payments]]-Table1[[#This Row],[Receipts]]</f>
        <v>0</v>
      </c>
      <c r="Y642" s="14"/>
      <c r="Z642" s="14"/>
      <c r="AA642" s="14"/>
      <c r="AB642" s="13"/>
      <c r="AC642" s="39"/>
      <c r="AD642" s="39"/>
      <c r="AE642" s="39"/>
      <c r="AF642" s="39"/>
      <c r="AG642" s="42"/>
      <c r="AH6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2" t="str">
        <f>IF(Table1[[#This Row],[Date]]="","",TEXT(Table1[[#This Row],[Date]],"yyyymmdd"))</f>
        <v/>
      </c>
      <c r="AJ642" t="str">
        <f>Table1[[#This Row],[Date2]]</f>
        <v/>
      </c>
      <c r="AK642" t="str">
        <f>IF(Table1[[#This Row],[Date]]="","",Table1[[#This Row],[Voucher Type]])</f>
        <v/>
      </c>
      <c r="AL642" t="str">
        <f>IF(Table1[[#This Row],[Date]]="","",Table1[[#This Row],[Voucher No]])</f>
        <v/>
      </c>
      <c r="AM642" t="str">
        <f>IF(Table1[[#This Row],[Date]]="","",Table1[[#This Row],[Narration]])</f>
        <v/>
      </c>
      <c r="AN642" t="str">
        <f>IF(Table1[[#This Row],[Date]]="","","tallytools-voucherentry-adhjadhh-"&amp;$AH$1&amp;ROW())</f>
        <v/>
      </c>
      <c r="AO642" t="str">
        <f>IF(Table1[[#This Row],[Date]]="","",$AH$1)</f>
        <v/>
      </c>
      <c r="AP642"/>
      <c r="AQ642" t="str">
        <f>IF(Table1[[#This Row],[Date]]="","","No")</f>
        <v/>
      </c>
      <c r="AR642" t="str">
        <f>IF(Table1[[#This Row],[Date]]="","",IF(Table1[[#This Row],[Net Amt]]&lt;0,"No","Yes"))</f>
        <v/>
      </c>
      <c r="AS642" t="str">
        <f>IF(Table1[[#This Row],[Date]]="","",Table1[[#This Row],[Second Ledger]])</f>
        <v/>
      </c>
      <c r="AT642" t="str">
        <f>IF(Table1[[#This Row],[Date]]="","",IF(Table1[[#This Row],[DP-1]]="Yes",-(Table1[[#This Row],[Payments]]+Table1[[#This Row],[Receipts]]),Table1[[#This Row],[Payments]]+Table1[[#This Row],[Receipts]]))</f>
        <v/>
      </c>
      <c r="AU642"/>
      <c r="AV642" t="str">
        <f>IF(Table1[[#This Row],[Bill Ref No]]="","",Table1[[#This Row],[Bill Ref No]])</f>
        <v/>
      </c>
      <c r="AW642" t="str">
        <f>IF(Table1[[#This Row],[Bill ref name]]="","","New Ref")</f>
        <v/>
      </c>
      <c r="AX642" t="str">
        <f>IF(Table1[[#This Row],[Bill ref name]]="","",Table1[[#This Row],[Amount-1]])</f>
        <v/>
      </c>
      <c r="AY642"/>
      <c r="AZ642"/>
      <c r="BA642" t="str">
        <f>IF(Table1[[#This Row],[Cost Centre]]="","","Primary Cost Category")</f>
        <v/>
      </c>
      <c r="BB642" t="str">
        <f>IF(Table1[[#This Row],[Cost Centre]]="","",Table1[[#This Row],[DP-1]])</f>
        <v/>
      </c>
      <c r="BC642"/>
      <c r="BD642" t="str">
        <f>IF(Table1[[#This Row],[Cost Centre]]="","",Table1[[#This Row],[Cost Centre]])</f>
        <v/>
      </c>
      <c r="BE642" t="str">
        <f>IF(Table1[[#This Row],[Cost Centre]]="","",Table1[[#This Row],[Amount-1]])</f>
        <v/>
      </c>
      <c r="BF642"/>
      <c r="BG642"/>
      <c r="BH642"/>
      <c r="BI642"/>
      <c r="BJ642" t="str">
        <f>IF(Table1[[#This Row],[Date]]="","","No")</f>
        <v/>
      </c>
      <c r="BK642" t="str">
        <f>IF(Table1[[#This Row],[Date]]="","",IF(Table1[[#This Row],[Net Amt]]&lt;0,"Yes","No"))</f>
        <v/>
      </c>
      <c r="BL642" t="str">
        <f>IF(Table1[[#This Row],[Date]]="","",$C$3)</f>
        <v/>
      </c>
      <c r="BM642" t="str">
        <f>IF(Table1[[#This Row],[Date]]="","",-Table1[[#This Row],[Amount-1]])</f>
        <v/>
      </c>
      <c r="BO642" t="str">
        <f>IF(Table1[[#This Row],[Transaction Type]]="","",Table1[[#This Row],[Transaction Type]])</f>
        <v/>
      </c>
      <c r="BP642" t="str">
        <f>IF(Table1[[#This Row],[Instrument No.]]="","",Table1[[#This Row],[Instrument No.]])</f>
        <v/>
      </c>
      <c r="BQ642" t="str">
        <f>IF(Table1[[#This Row],[Instrument No.]]="","",Table1[[#This Row],[Amount-2]])</f>
        <v/>
      </c>
      <c r="BR642" t="str">
        <f>IF(Table1[[#This Row],[Instrument date]]="","",TEXT(Table1[[#This Row],[Instrument date]],"yyyymmdd"))</f>
        <v/>
      </c>
      <c r="BU642" s="48"/>
      <c r="BV642" s="48"/>
    </row>
    <row r="643" spans="1:74">
      <c r="A643" s="16">
        <f t="shared" si="9"/>
        <v>638</v>
      </c>
      <c r="B643" s="17"/>
      <c r="C643" s="57"/>
      <c r="D643" s="61"/>
      <c r="E643" s="61"/>
      <c r="F643" s="57"/>
      <c r="G643" s="18"/>
      <c r="H6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3" s="18"/>
      <c r="J643" s="18"/>
      <c r="K643" s="18"/>
      <c r="L643" s="18"/>
      <c r="M643" s="18"/>
      <c r="N643" s="51"/>
      <c r="O643" s="14">
        <f>IF(Table1[[#This Row],[Date]]="",COUNTA(B644:$B$1005),0)</f>
        <v>0</v>
      </c>
      <c r="P643" s="14">
        <f>IF(COUNTA(Table1[[#This Row],[Payments]:[Receipts]])=0,0,(IF(COUNTA(Table1[[#This Row],[Payments]:[Receipts]])&gt;1,1,0)))</f>
        <v>0</v>
      </c>
      <c r="Q643" s="14">
        <f>IF(Table1[[#This Row],[Date]]="",0,IF(AND(Table1[[#This Row],[Date]]&gt;=$Q$2,Table1[[#This Row],[Date]]&lt;=$Q$3),0,1))</f>
        <v>0</v>
      </c>
      <c r="R643" s="14">
        <f>IF(Table1[[#This Row],[Payments]]="",0,IF(ISNUMBER(Table1[[#This Row],[Payments]]),0,1))</f>
        <v>0</v>
      </c>
      <c r="S643" s="14">
        <f>IF(Table1[[#This Row],[Receipts]]="",0,IF(ISNUMBER(Table1[[#This Row],[Receipts]]),0,1))</f>
        <v>0</v>
      </c>
      <c r="T643" s="14">
        <f>IF(LEN(Table1[[#This Row],[Second Ledger]])&gt;0,IF(TYPE(VLOOKUP(Table1[[#This Row],[Second Ledger]],$CZ:$CZ,1,FALSE))=16,1,0),0)</f>
        <v>0</v>
      </c>
      <c r="U643" s="14">
        <f>IF(Table1[[#This Row],[Date]]="",0,IF(Table1[[#This Row],[Voucher Type]]&gt;0,IF(TYPE(VLOOKUP(Table1[[#This Row],[Voucher Type]],Table1[[#All],[Voucher Type Master]],1,FALSE))=16,1,0),0))</f>
        <v>0</v>
      </c>
      <c r="V6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3" s="14">
        <f>IF(LEN(Table1[[#This Row],[Cost Centre]])&gt;0,IF(TYPE(VLOOKUP(Table1[[#This Row],[Cost Centre]],$DA:$DA,1,FALSE))=16,1,0),0)</f>
        <v>0</v>
      </c>
      <c r="X643" s="14">
        <f>Table1[[#This Row],[Payments]]-Table1[[#This Row],[Receipts]]</f>
        <v>0</v>
      </c>
      <c r="Y643" s="14"/>
      <c r="Z643" s="14"/>
      <c r="AA643" s="14"/>
      <c r="AB643" s="13"/>
      <c r="AC643" s="39"/>
      <c r="AD643" s="39"/>
      <c r="AE643" s="39"/>
      <c r="AF643" s="39"/>
      <c r="AG643" s="42"/>
      <c r="AH6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3" t="str">
        <f>IF(Table1[[#This Row],[Date]]="","",TEXT(Table1[[#This Row],[Date]],"yyyymmdd"))</f>
        <v/>
      </c>
      <c r="AJ643" t="str">
        <f>Table1[[#This Row],[Date2]]</f>
        <v/>
      </c>
      <c r="AK643" t="str">
        <f>IF(Table1[[#This Row],[Date]]="","",Table1[[#This Row],[Voucher Type]])</f>
        <v/>
      </c>
      <c r="AL643" t="str">
        <f>IF(Table1[[#This Row],[Date]]="","",Table1[[#This Row],[Voucher No]])</f>
        <v/>
      </c>
      <c r="AM643" t="str">
        <f>IF(Table1[[#This Row],[Date]]="","",Table1[[#This Row],[Narration]])</f>
        <v/>
      </c>
      <c r="AN643" t="str">
        <f>IF(Table1[[#This Row],[Date]]="","","tallytools-voucherentry-adhjadhh-"&amp;$AH$1&amp;ROW())</f>
        <v/>
      </c>
      <c r="AO643" t="str">
        <f>IF(Table1[[#This Row],[Date]]="","",$AH$1)</f>
        <v/>
      </c>
      <c r="AP643"/>
      <c r="AQ643" t="str">
        <f>IF(Table1[[#This Row],[Date]]="","","No")</f>
        <v/>
      </c>
      <c r="AR643" t="str">
        <f>IF(Table1[[#This Row],[Date]]="","",IF(Table1[[#This Row],[Net Amt]]&lt;0,"No","Yes"))</f>
        <v/>
      </c>
      <c r="AS643" t="str">
        <f>IF(Table1[[#This Row],[Date]]="","",Table1[[#This Row],[Second Ledger]])</f>
        <v/>
      </c>
      <c r="AT643" t="str">
        <f>IF(Table1[[#This Row],[Date]]="","",IF(Table1[[#This Row],[DP-1]]="Yes",-(Table1[[#This Row],[Payments]]+Table1[[#This Row],[Receipts]]),Table1[[#This Row],[Payments]]+Table1[[#This Row],[Receipts]]))</f>
        <v/>
      </c>
      <c r="AU643"/>
      <c r="AV643" t="str">
        <f>IF(Table1[[#This Row],[Bill Ref No]]="","",Table1[[#This Row],[Bill Ref No]])</f>
        <v/>
      </c>
      <c r="AW643" t="str">
        <f>IF(Table1[[#This Row],[Bill ref name]]="","","New Ref")</f>
        <v/>
      </c>
      <c r="AX643" t="str">
        <f>IF(Table1[[#This Row],[Bill ref name]]="","",Table1[[#This Row],[Amount-1]])</f>
        <v/>
      </c>
      <c r="AY643"/>
      <c r="AZ643"/>
      <c r="BA643" t="str">
        <f>IF(Table1[[#This Row],[Cost Centre]]="","","Primary Cost Category")</f>
        <v/>
      </c>
      <c r="BB643" t="str">
        <f>IF(Table1[[#This Row],[Cost Centre]]="","",Table1[[#This Row],[DP-1]])</f>
        <v/>
      </c>
      <c r="BC643"/>
      <c r="BD643" t="str">
        <f>IF(Table1[[#This Row],[Cost Centre]]="","",Table1[[#This Row],[Cost Centre]])</f>
        <v/>
      </c>
      <c r="BE643" t="str">
        <f>IF(Table1[[#This Row],[Cost Centre]]="","",Table1[[#This Row],[Amount-1]])</f>
        <v/>
      </c>
      <c r="BF643"/>
      <c r="BG643"/>
      <c r="BH643"/>
      <c r="BI643"/>
      <c r="BJ643" t="str">
        <f>IF(Table1[[#This Row],[Date]]="","","No")</f>
        <v/>
      </c>
      <c r="BK643" t="str">
        <f>IF(Table1[[#This Row],[Date]]="","",IF(Table1[[#This Row],[Net Amt]]&lt;0,"Yes","No"))</f>
        <v/>
      </c>
      <c r="BL643" t="str">
        <f>IF(Table1[[#This Row],[Date]]="","",$C$3)</f>
        <v/>
      </c>
      <c r="BM643" t="str">
        <f>IF(Table1[[#This Row],[Date]]="","",-Table1[[#This Row],[Amount-1]])</f>
        <v/>
      </c>
      <c r="BO643" t="str">
        <f>IF(Table1[[#This Row],[Transaction Type]]="","",Table1[[#This Row],[Transaction Type]])</f>
        <v/>
      </c>
      <c r="BP643" t="str">
        <f>IF(Table1[[#This Row],[Instrument No.]]="","",Table1[[#This Row],[Instrument No.]])</f>
        <v/>
      </c>
      <c r="BQ643" t="str">
        <f>IF(Table1[[#This Row],[Instrument No.]]="","",Table1[[#This Row],[Amount-2]])</f>
        <v/>
      </c>
      <c r="BR643" t="str">
        <f>IF(Table1[[#This Row],[Instrument date]]="","",TEXT(Table1[[#This Row],[Instrument date]],"yyyymmdd"))</f>
        <v/>
      </c>
      <c r="BU643" s="48"/>
      <c r="BV643" s="48"/>
    </row>
    <row r="644" spans="1:74">
      <c r="A644" s="16">
        <f t="shared" si="9"/>
        <v>639</v>
      </c>
      <c r="B644" s="17"/>
      <c r="C644" s="57"/>
      <c r="D644" s="61"/>
      <c r="E644" s="61"/>
      <c r="F644" s="57"/>
      <c r="G644" s="18"/>
      <c r="H6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4" s="18"/>
      <c r="J644" s="18"/>
      <c r="K644" s="18"/>
      <c r="L644" s="18"/>
      <c r="M644" s="18"/>
      <c r="N644" s="51"/>
      <c r="O644" s="14">
        <f>IF(Table1[[#This Row],[Date]]="",COUNTA(B645:$B$1005),0)</f>
        <v>0</v>
      </c>
      <c r="P644" s="14">
        <f>IF(COUNTA(Table1[[#This Row],[Payments]:[Receipts]])=0,0,(IF(COUNTA(Table1[[#This Row],[Payments]:[Receipts]])&gt;1,1,0)))</f>
        <v>0</v>
      </c>
      <c r="Q644" s="14">
        <f>IF(Table1[[#This Row],[Date]]="",0,IF(AND(Table1[[#This Row],[Date]]&gt;=$Q$2,Table1[[#This Row],[Date]]&lt;=$Q$3),0,1))</f>
        <v>0</v>
      </c>
      <c r="R644" s="14">
        <f>IF(Table1[[#This Row],[Payments]]="",0,IF(ISNUMBER(Table1[[#This Row],[Payments]]),0,1))</f>
        <v>0</v>
      </c>
      <c r="S644" s="14">
        <f>IF(Table1[[#This Row],[Receipts]]="",0,IF(ISNUMBER(Table1[[#This Row],[Receipts]]),0,1))</f>
        <v>0</v>
      </c>
      <c r="T644" s="14">
        <f>IF(LEN(Table1[[#This Row],[Second Ledger]])&gt;0,IF(TYPE(VLOOKUP(Table1[[#This Row],[Second Ledger]],$CZ:$CZ,1,FALSE))=16,1,0),0)</f>
        <v>0</v>
      </c>
      <c r="U644" s="14">
        <f>IF(Table1[[#This Row],[Date]]="",0,IF(Table1[[#This Row],[Voucher Type]]&gt;0,IF(TYPE(VLOOKUP(Table1[[#This Row],[Voucher Type]],Table1[[#All],[Voucher Type Master]],1,FALSE))=16,1,0),0))</f>
        <v>0</v>
      </c>
      <c r="V6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4" s="14">
        <f>IF(LEN(Table1[[#This Row],[Cost Centre]])&gt;0,IF(TYPE(VLOOKUP(Table1[[#This Row],[Cost Centre]],$DA:$DA,1,FALSE))=16,1,0),0)</f>
        <v>0</v>
      </c>
      <c r="X644" s="14">
        <f>Table1[[#This Row],[Payments]]-Table1[[#This Row],[Receipts]]</f>
        <v>0</v>
      </c>
      <c r="Y644" s="14"/>
      <c r="Z644" s="14"/>
      <c r="AA644" s="14"/>
      <c r="AB644" s="13"/>
      <c r="AC644" s="39"/>
      <c r="AD644" s="39"/>
      <c r="AE644" s="39"/>
      <c r="AF644" s="39"/>
      <c r="AG644" s="42"/>
      <c r="AH6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4" t="str">
        <f>IF(Table1[[#This Row],[Date]]="","",TEXT(Table1[[#This Row],[Date]],"yyyymmdd"))</f>
        <v/>
      </c>
      <c r="AJ644" t="str">
        <f>Table1[[#This Row],[Date2]]</f>
        <v/>
      </c>
      <c r="AK644" t="str">
        <f>IF(Table1[[#This Row],[Date]]="","",Table1[[#This Row],[Voucher Type]])</f>
        <v/>
      </c>
      <c r="AL644" t="str">
        <f>IF(Table1[[#This Row],[Date]]="","",Table1[[#This Row],[Voucher No]])</f>
        <v/>
      </c>
      <c r="AM644" t="str">
        <f>IF(Table1[[#This Row],[Date]]="","",Table1[[#This Row],[Narration]])</f>
        <v/>
      </c>
      <c r="AN644" t="str">
        <f>IF(Table1[[#This Row],[Date]]="","","tallytools-voucherentry-adhjadhh-"&amp;$AH$1&amp;ROW())</f>
        <v/>
      </c>
      <c r="AO644" t="str">
        <f>IF(Table1[[#This Row],[Date]]="","",$AH$1)</f>
        <v/>
      </c>
      <c r="AP644"/>
      <c r="AQ644" t="str">
        <f>IF(Table1[[#This Row],[Date]]="","","No")</f>
        <v/>
      </c>
      <c r="AR644" t="str">
        <f>IF(Table1[[#This Row],[Date]]="","",IF(Table1[[#This Row],[Net Amt]]&lt;0,"No","Yes"))</f>
        <v/>
      </c>
      <c r="AS644" t="str">
        <f>IF(Table1[[#This Row],[Date]]="","",Table1[[#This Row],[Second Ledger]])</f>
        <v/>
      </c>
      <c r="AT644" t="str">
        <f>IF(Table1[[#This Row],[Date]]="","",IF(Table1[[#This Row],[DP-1]]="Yes",-(Table1[[#This Row],[Payments]]+Table1[[#This Row],[Receipts]]),Table1[[#This Row],[Payments]]+Table1[[#This Row],[Receipts]]))</f>
        <v/>
      </c>
      <c r="AU644"/>
      <c r="AV644" t="str">
        <f>IF(Table1[[#This Row],[Bill Ref No]]="","",Table1[[#This Row],[Bill Ref No]])</f>
        <v/>
      </c>
      <c r="AW644" t="str">
        <f>IF(Table1[[#This Row],[Bill ref name]]="","","New Ref")</f>
        <v/>
      </c>
      <c r="AX644" t="str">
        <f>IF(Table1[[#This Row],[Bill ref name]]="","",Table1[[#This Row],[Amount-1]])</f>
        <v/>
      </c>
      <c r="AY644"/>
      <c r="AZ644"/>
      <c r="BA644" t="str">
        <f>IF(Table1[[#This Row],[Cost Centre]]="","","Primary Cost Category")</f>
        <v/>
      </c>
      <c r="BB644" t="str">
        <f>IF(Table1[[#This Row],[Cost Centre]]="","",Table1[[#This Row],[DP-1]])</f>
        <v/>
      </c>
      <c r="BC644"/>
      <c r="BD644" t="str">
        <f>IF(Table1[[#This Row],[Cost Centre]]="","",Table1[[#This Row],[Cost Centre]])</f>
        <v/>
      </c>
      <c r="BE644" t="str">
        <f>IF(Table1[[#This Row],[Cost Centre]]="","",Table1[[#This Row],[Amount-1]])</f>
        <v/>
      </c>
      <c r="BF644"/>
      <c r="BG644"/>
      <c r="BH644"/>
      <c r="BI644"/>
      <c r="BJ644" t="str">
        <f>IF(Table1[[#This Row],[Date]]="","","No")</f>
        <v/>
      </c>
      <c r="BK644" t="str">
        <f>IF(Table1[[#This Row],[Date]]="","",IF(Table1[[#This Row],[Net Amt]]&lt;0,"Yes","No"))</f>
        <v/>
      </c>
      <c r="BL644" t="str">
        <f>IF(Table1[[#This Row],[Date]]="","",$C$3)</f>
        <v/>
      </c>
      <c r="BM644" t="str">
        <f>IF(Table1[[#This Row],[Date]]="","",-Table1[[#This Row],[Amount-1]])</f>
        <v/>
      </c>
      <c r="BO644" t="str">
        <f>IF(Table1[[#This Row],[Transaction Type]]="","",Table1[[#This Row],[Transaction Type]])</f>
        <v/>
      </c>
      <c r="BP644" t="str">
        <f>IF(Table1[[#This Row],[Instrument No.]]="","",Table1[[#This Row],[Instrument No.]])</f>
        <v/>
      </c>
      <c r="BQ644" t="str">
        <f>IF(Table1[[#This Row],[Instrument No.]]="","",Table1[[#This Row],[Amount-2]])</f>
        <v/>
      </c>
      <c r="BR644" t="str">
        <f>IF(Table1[[#This Row],[Instrument date]]="","",TEXT(Table1[[#This Row],[Instrument date]],"yyyymmdd"))</f>
        <v/>
      </c>
      <c r="BU644" s="48"/>
      <c r="BV644" s="48"/>
    </row>
    <row r="645" spans="1:74">
      <c r="A645" s="16">
        <f t="shared" si="9"/>
        <v>640</v>
      </c>
      <c r="B645" s="17"/>
      <c r="C645" s="57"/>
      <c r="D645" s="61"/>
      <c r="E645" s="61"/>
      <c r="F645" s="57"/>
      <c r="G645" s="18"/>
      <c r="H6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5" s="18"/>
      <c r="J645" s="18"/>
      <c r="K645" s="18"/>
      <c r="L645" s="18"/>
      <c r="M645" s="18"/>
      <c r="N645" s="51"/>
      <c r="O645" s="14">
        <f>IF(Table1[[#This Row],[Date]]="",COUNTA(B646:$B$1005),0)</f>
        <v>0</v>
      </c>
      <c r="P645" s="14">
        <f>IF(COUNTA(Table1[[#This Row],[Payments]:[Receipts]])=0,0,(IF(COUNTA(Table1[[#This Row],[Payments]:[Receipts]])&gt;1,1,0)))</f>
        <v>0</v>
      </c>
      <c r="Q645" s="14">
        <f>IF(Table1[[#This Row],[Date]]="",0,IF(AND(Table1[[#This Row],[Date]]&gt;=$Q$2,Table1[[#This Row],[Date]]&lt;=$Q$3),0,1))</f>
        <v>0</v>
      </c>
      <c r="R645" s="14">
        <f>IF(Table1[[#This Row],[Payments]]="",0,IF(ISNUMBER(Table1[[#This Row],[Payments]]),0,1))</f>
        <v>0</v>
      </c>
      <c r="S645" s="14">
        <f>IF(Table1[[#This Row],[Receipts]]="",0,IF(ISNUMBER(Table1[[#This Row],[Receipts]]),0,1))</f>
        <v>0</v>
      </c>
      <c r="T645" s="14">
        <f>IF(LEN(Table1[[#This Row],[Second Ledger]])&gt;0,IF(TYPE(VLOOKUP(Table1[[#This Row],[Second Ledger]],$CZ:$CZ,1,FALSE))=16,1,0),0)</f>
        <v>0</v>
      </c>
      <c r="U645" s="14">
        <f>IF(Table1[[#This Row],[Date]]="",0,IF(Table1[[#This Row],[Voucher Type]]&gt;0,IF(TYPE(VLOOKUP(Table1[[#This Row],[Voucher Type]],Table1[[#All],[Voucher Type Master]],1,FALSE))=16,1,0),0))</f>
        <v>0</v>
      </c>
      <c r="V6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5" s="14">
        <f>IF(LEN(Table1[[#This Row],[Cost Centre]])&gt;0,IF(TYPE(VLOOKUP(Table1[[#This Row],[Cost Centre]],$DA:$DA,1,FALSE))=16,1,0),0)</f>
        <v>0</v>
      </c>
      <c r="X645" s="14">
        <f>Table1[[#This Row],[Payments]]-Table1[[#This Row],[Receipts]]</f>
        <v>0</v>
      </c>
      <c r="Y645" s="14"/>
      <c r="Z645" s="14"/>
      <c r="AA645" s="14"/>
      <c r="AB645" s="13"/>
      <c r="AC645" s="39"/>
      <c r="AD645" s="39"/>
      <c r="AE645" s="39"/>
      <c r="AF645" s="39"/>
      <c r="AG645" s="42"/>
      <c r="AH6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5" t="str">
        <f>IF(Table1[[#This Row],[Date]]="","",TEXT(Table1[[#This Row],[Date]],"yyyymmdd"))</f>
        <v/>
      </c>
      <c r="AJ645" t="str">
        <f>Table1[[#This Row],[Date2]]</f>
        <v/>
      </c>
      <c r="AK645" t="str">
        <f>IF(Table1[[#This Row],[Date]]="","",Table1[[#This Row],[Voucher Type]])</f>
        <v/>
      </c>
      <c r="AL645" t="str">
        <f>IF(Table1[[#This Row],[Date]]="","",Table1[[#This Row],[Voucher No]])</f>
        <v/>
      </c>
      <c r="AM645" t="str">
        <f>IF(Table1[[#This Row],[Date]]="","",Table1[[#This Row],[Narration]])</f>
        <v/>
      </c>
      <c r="AN645" t="str">
        <f>IF(Table1[[#This Row],[Date]]="","","tallytools-voucherentry-adhjadhh-"&amp;$AH$1&amp;ROW())</f>
        <v/>
      </c>
      <c r="AO645" t="str">
        <f>IF(Table1[[#This Row],[Date]]="","",$AH$1)</f>
        <v/>
      </c>
      <c r="AP645"/>
      <c r="AQ645" t="str">
        <f>IF(Table1[[#This Row],[Date]]="","","No")</f>
        <v/>
      </c>
      <c r="AR645" t="str">
        <f>IF(Table1[[#This Row],[Date]]="","",IF(Table1[[#This Row],[Net Amt]]&lt;0,"No","Yes"))</f>
        <v/>
      </c>
      <c r="AS645" t="str">
        <f>IF(Table1[[#This Row],[Date]]="","",Table1[[#This Row],[Second Ledger]])</f>
        <v/>
      </c>
      <c r="AT645" t="str">
        <f>IF(Table1[[#This Row],[Date]]="","",IF(Table1[[#This Row],[DP-1]]="Yes",-(Table1[[#This Row],[Payments]]+Table1[[#This Row],[Receipts]]),Table1[[#This Row],[Payments]]+Table1[[#This Row],[Receipts]]))</f>
        <v/>
      </c>
      <c r="AU645"/>
      <c r="AV645" t="str">
        <f>IF(Table1[[#This Row],[Bill Ref No]]="","",Table1[[#This Row],[Bill Ref No]])</f>
        <v/>
      </c>
      <c r="AW645" t="str">
        <f>IF(Table1[[#This Row],[Bill ref name]]="","","New Ref")</f>
        <v/>
      </c>
      <c r="AX645" t="str">
        <f>IF(Table1[[#This Row],[Bill ref name]]="","",Table1[[#This Row],[Amount-1]])</f>
        <v/>
      </c>
      <c r="AY645"/>
      <c r="AZ645"/>
      <c r="BA645" t="str">
        <f>IF(Table1[[#This Row],[Cost Centre]]="","","Primary Cost Category")</f>
        <v/>
      </c>
      <c r="BB645" t="str">
        <f>IF(Table1[[#This Row],[Cost Centre]]="","",Table1[[#This Row],[DP-1]])</f>
        <v/>
      </c>
      <c r="BC645"/>
      <c r="BD645" t="str">
        <f>IF(Table1[[#This Row],[Cost Centre]]="","",Table1[[#This Row],[Cost Centre]])</f>
        <v/>
      </c>
      <c r="BE645" t="str">
        <f>IF(Table1[[#This Row],[Cost Centre]]="","",Table1[[#This Row],[Amount-1]])</f>
        <v/>
      </c>
      <c r="BF645"/>
      <c r="BG645"/>
      <c r="BH645"/>
      <c r="BI645"/>
      <c r="BJ645" t="str">
        <f>IF(Table1[[#This Row],[Date]]="","","No")</f>
        <v/>
      </c>
      <c r="BK645" t="str">
        <f>IF(Table1[[#This Row],[Date]]="","",IF(Table1[[#This Row],[Net Amt]]&lt;0,"Yes","No"))</f>
        <v/>
      </c>
      <c r="BL645" t="str">
        <f>IF(Table1[[#This Row],[Date]]="","",$C$3)</f>
        <v/>
      </c>
      <c r="BM645" t="str">
        <f>IF(Table1[[#This Row],[Date]]="","",-Table1[[#This Row],[Amount-1]])</f>
        <v/>
      </c>
      <c r="BO645" t="str">
        <f>IF(Table1[[#This Row],[Transaction Type]]="","",Table1[[#This Row],[Transaction Type]])</f>
        <v/>
      </c>
      <c r="BP645" t="str">
        <f>IF(Table1[[#This Row],[Instrument No.]]="","",Table1[[#This Row],[Instrument No.]])</f>
        <v/>
      </c>
      <c r="BQ645" t="str">
        <f>IF(Table1[[#This Row],[Instrument No.]]="","",Table1[[#This Row],[Amount-2]])</f>
        <v/>
      </c>
      <c r="BR645" t="str">
        <f>IF(Table1[[#This Row],[Instrument date]]="","",TEXT(Table1[[#This Row],[Instrument date]],"yyyymmdd"))</f>
        <v/>
      </c>
      <c r="BU645" s="48"/>
      <c r="BV645" s="48"/>
    </row>
    <row r="646" spans="1:74">
      <c r="A646" s="16">
        <f t="shared" si="9"/>
        <v>641</v>
      </c>
      <c r="B646" s="17"/>
      <c r="C646" s="57"/>
      <c r="D646" s="61"/>
      <c r="E646" s="61"/>
      <c r="F646" s="57"/>
      <c r="G646" s="18"/>
      <c r="H6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6" s="18"/>
      <c r="J646" s="18"/>
      <c r="K646" s="18"/>
      <c r="L646" s="18"/>
      <c r="M646" s="18"/>
      <c r="N646" s="51"/>
      <c r="O646" s="14">
        <f>IF(Table1[[#This Row],[Date]]="",COUNTA(B647:$B$1005),0)</f>
        <v>0</v>
      </c>
      <c r="P646" s="14">
        <f>IF(COUNTA(Table1[[#This Row],[Payments]:[Receipts]])=0,0,(IF(COUNTA(Table1[[#This Row],[Payments]:[Receipts]])&gt;1,1,0)))</f>
        <v>0</v>
      </c>
      <c r="Q646" s="14">
        <f>IF(Table1[[#This Row],[Date]]="",0,IF(AND(Table1[[#This Row],[Date]]&gt;=$Q$2,Table1[[#This Row],[Date]]&lt;=$Q$3),0,1))</f>
        <v>0</v>
      </c>
      <c r="R646" s="14">
        <f>IF(Table1[[#This Row],[Payments]]="",0,IF(ISNUMBER(Table1[[#This Row],[Payments]]),0,1))</f>
        <v>0</v>
      </c>
      <c r="S646" s="14">
        <f>IF(Table1[[#This Row],[Receipts]]="",0,IF(ISNUMBER(Table1[[#This Row],[Receipts]]),0,1))</f>
        <v>0</v>
      </c>
      <c r="T646" s="14">
        <f>IF(LEN(Table1[[#This Row],[Second Ledger]])&gt;0,IF(TYPE(VLOOKUP(Table1[[#This Row],[Second Ledger]],$CZ:$CZ,1,FALSE))=16,1,0),0)</f>
        <v>0</v>
      </c>
      <c r="U646" s="14">
        <f>IF(Table1[[#This Row],[Date]]="",0,IF(Table1[[#This Row],[Voucher Type]]&gt;0,IF(TYPE(VLOOKUP(Table1[[#This Row],[Voucher Type]],Table1[[#All],[Voucher Type Master]],1,FALSE))=16,1,0),0))</f>
        <v>0</v>
      </c>
      <c r="V6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6" s="14">
        <f>IF(LEN(Table1[[#This Row],[Cost Centre]])&gt;0,IF(TYPE(VLOOKUP(Table1[[#This Row],[Cost Centre]],$DA:$DA,1,FALSE))=16,1,0),0)</f>
        <v>0</v>
      </c>
      <c r="X646" s="14">
        <f>Table1[[#This Row],[Payments]]-Table1[[#This Row],[Receipts]]</f>
        <v>0</v>
      </c>
      <c r="Y646" s="14"/>
      <c r="Z646" s="14"/>
      <c r="AA646" s="14"/>
      <c r="AB646" s="13"/>
      <c r="AC646" s="39"/>
      <c r="AD646" s="39"/>
      <c r="AE646" s="39"/>
      <c r="AF646" s="39"/>
      <c r="AG646" s="42"/>
      <c r="AH6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6" t="str">
        <f>IF(Table1[[#This Row],[Date]]="","",TEXT(Table1[[#This Row],[Date]],"yyyymmdd"))</f>
        <v/>
      </c>
      <c r="AJ646" t="str">
        <f>Table1[[#This Row],[Date2]]</f>
        <v/>
      </c>
      <c r="AK646" t="str">
        <f>IF(Table1[[#This Row],[Date]]="","",Table1[[#This Row],[Voucher Type]])</f>
        <v/>
      </c>
      <c r="AL646" t="str">
        <f>IF(Table1[[#This Row],[Date]]="","",Table1[[#This Row],[Voucher No]])</f>
        <v/>
      </c>
      <c r="AM646" t="str">
        <f>IF(Table1[[#This Row],[Date]]="","",Table1[[#This Row],[Narration]])</f>
        <v/>
      </c>
      <c r="AN646" t="str">
        <f>IF(Table1[[#This Row],[Date]]="","","tallytools-voucherentry-adhjadhh-"&amp;$AH$1&amp;ROW())</f>
        <v/>
      </c>
      <c r="AO646" t="str">
        <f>IF(Table1[[#This Row],[Date]]="","",$AH$1)</f>
        <v/>
      </c>
      <c r="AP646"/>
      <c r="AQ646" t="str">
        <f>IF(Table1[[#This Row],[Date]]="","","No")</f>
        <v/>
      </c>
      <c r="AR646" t="str">
        <f>IF(Table1[[#This Row],[Date]]="","",IF(Table1[[#This Row],[Net Amt]]&lt;0,"No","Yes"))</f>
        <v/>
      </c>
      <c r="AS646" t="str">
        <f>IF(Table1[[#This Row],[Date]]="","",Table1[[#This Row],[Second Ledger]])</f>
        <v/>
      </c>
      <c r="AT646" t="str">
        <f>IF(Table1[[#This Row],[Date]]="","",IF(Table1[[#This Row],[DP-1]]="Yes",-(Table1[[#This Row],[Payments]]+Table1[[#This Row],[Receipts]]),Table1[[#This Row],[Payments]]+Table1[[#This Row],[Receipts]]))</f>
        <v/>
      </c>
      <c r="AU646"/>
      <c r="AV646" t="str">
        <f>IF(Table1[[#This Row],[Bill Ref No]]="","",Table1[[#This Row],[Bill Ref No]])</f>
        <v/>
      </c>
      <c r="AW646" t="str">
        <f>IF(Table1[[#This Row],[Bill ref name]]="","","New Ref")</f>
        <v/>
      </c>
      <c r="AX646" t="str">
        <f>IF(Table1[[#This Row],[Bill ref name]]="","",Table1[[#This Row],[Amount-1]])</f>
        <v/>
      </c>
      <c r="AY646"/>
      <c r="AZ646"/>
      <c r="BA646" t="str">
        <f>IF(Table1[[#This Row],[Cost Centre]]="","","Primary Cost Category")</f>
        <v/>
      </c>
      <c r="BB646" t="str">
        <f>IF(Table1[[#This Row],[Cost Centre]]="","",Table1[[#This Row],[DP-1]])</f>
        <v/>
      </c>
      <c r="BC646"/>
      <c r="BD646" t="str">
        <f>IF(Table1[[#This Row],[Cost Centre]]="","",Table1[[#This Row],[Cost Centre]])</f>
        <v/>
      </c>
      <c r="BE646" t="str">
        <f>IF(Table1[[#This Row],[Cost Centre]]="","",Table1[[#This Row],[Amount-1]])</f>
        <v/>
      </c>
      <c r="BF646"/>
      <c r="BG646"/>
      <c r="BH646"/>
      <c r="BI646"/>
      <c r="BJ646" t="str">
        <f>IF(Table1[[#This Row],[Date]]="","","No")</f>
        <v/>
      </c>
      <c r="BK646" t="str">
        <f>IF(Table1[[#This Row],[Date]]="","",IF(Table1[[#This Row],[Net Amt]]&lt;0,"Yes","No"))</f>
        <v/>
      </c>
      <c r="BL646" t="str">
        <f>IF(Table1[[#This Row],[Date]]="","",$C$3)</f>
        <v/>
      </c>
      <c r="BM646" t="str">
        <f>IF(Table1[[#This Row],[Date]]="","",-Table1[[#This Row],[Amount-1]])</f>
        <v/>
      </c>
      <c r="BO646" t="str">
        <f>IF(Table1[[#This Row],[Transaction Type]]="","",Table1[[#This Row],[Transaction Type]])</f>
        <v/>
      </c>
      <c r="BP646" t="str">
        <f>IF(Table1[[#This Row],[Instrument No.]]="","",Table1[[#This Row],[Instrument No.]])</f>
        <v/>
      </c>
      <c r="BQ646" t="str">
        <f>IF(Table1[[#This Row],[Instrument No.]]="","",Table1[[#This Row],[Amount-2]])</f>
        <v/>
      </c>
      <c r="BR646" t="str">
        <f>IF(Table1[[#This Row],[Instrument date]]="","",TEXT(Table1[[#This Row],[Instrument date]],"yyyymmdd"))</f>
        <v/>
      </c>
      <c r="BU646" s="48"/>
      <c r="BV646" s="48"/>
    </row>
    <row r="647" spans="1:74">
      <c r="A647" s="16">
        <f t="shared" si="9"/>
        <v>642</v>
      </c>
      <c r="B647" s="17"/>
      <c r="C647" s="57"/>
      <c r="D647" s="61"/>
      <c r="E647" s="61"/>
      <c r="F647" s="57"/>
      <c r="G647" s="18"/>
      <c r="H6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7" s="18"/>
      <c r="J647" s="18"/>
      <c r="K647" s="18"/>
      <c r="L647" s="18"/>
      <c r="M647" s="18"/>
      <c r="N647" s="51"/>
      <c r="O647" s="14">
        <f>IF(Table1[[#This Row],[Date]]="",COUNTA(B648:$B$1005),0)</f>
        <v>0</v>
      </c>
      <c r="P647" s="14">
        <f>IF(COUNTA(Table1[[#This Row],[Payments]:[Receipts]])=0,0,(IF(COUNTA(Table1[[#This Row],[Payments]:[Receipts]])&gt;1,1,0)))</f>
        <v>0</v>
      </c>
      <c r="Q647" s="14">
        <f>IF(Table1[[#This Row],[Date]]="",0,IF(AND(Table1[[#This Row],[Date]]&gt;=$Q$2,Table1[[#This Row],[Date]]&lt;=$Q$3),0,1))</f>
        <v>0</v>
      </c>
      <c r="R647" s="14">
        <f>IF(Table1[[#This Row],[Payments]]="",0,IF(ISNUMBER(Table1[[#This Row],[Payments]]),0,1))</f>
        <v>0</v>
      </c>
      <c r="S647" s="14">
        <f>IF(Table1[[#This Row],[Receipts]]="",0,IF(ISNUMBER(Table1[[#This Row],[Receipts]]),0,1))</f>
        <v>0</v>
      </c>
      <c r="T647" s="14">
        <f>IF(LEN(Table1[[#This Row],[Second Ledger]])&gt;0,IF(TYPE(VLOOKUP(Table1[[#This Row],[Second Ledger]],$CZ:$CZ,1,FALSE))=16,1,0),0)</f>
        <v>0</v>
      </c>
      <c r="U647" s="14">
        <f>IF(Table1[[#This Row],[Date]]="",0,IF(Table1[[#This Row],[Voucher Type]]&gt;0,IF(TYPE(VLOOKUP(Table1[[#This Row],[Voucher Type]],Table1[[#All],[Voucher Type Master]],1,FALSE))=16,1,0),0))</f>
        <v>0</v>
      </c>
      <c r="V6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7" s="14">
        <f>IF(LEN(Table1[[#This Row],[Cost Centre]])&gt;0,IF(TYPE(VLOOKUP(Table1[[#This Row],[Cost Centre]],$DA:$DA,1,FALSE))=16,1,0),0)</f>
        <v>0</v>
      </c>
      <c r="X647" s="14">
        <f>Table1[[#This Row],[Payments]]-Table1[[#This Row],[Receipts]]</f>
        <v>0</v>
      </c>
      <c r="Y647" s="14"/>
      <c r="Z647" s="14"/>
      <c r="AA647" s="14"/>
      <c r="AB647" s="13"/>
      <c r="AC647" s="39"/>
      <c r="AD647" s="39"/>
      <c r="AE647" s="39"/>
      <c r="AF647" s="39"/>
      <c r="AG647" s="42"/>
      <c r="AH6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7" t="str">
        <f>IF(Table1[[#This Row],[Date]]="","",TEXT(Table1[[#This Row],[Date]],"yyyymmdd"))</f>
        <v/>
      </c>
      <c r="AJ647" t="str">
        <f>Table1[[#This Row],[Date2]]</f>
        <v/>
      </c>
      <c r="AK647" t="str">
        <f>IF(Table1[[#This Row],[Date]]="","",Table1[[#This Row],[Voucher Type]])</f>
        <v/>
      </c>
      <c r="AL647" t="str">
        <f>IF(Table1[[#This Row],[Date]]="","",Table1[[#This Row],[Voucher No]])</f>
        <v/>
      </c>
      <c r="AM647" t="str">
        <f>IF(Table1[[#This Row],[Date]]="","",Table1[[#This Row],[Narration]])</f>
        <v/>
      </c>
      <c r="AN647" t="str">
        <f>IF(Table1[[#This Row],[Date]]="","","tallytools-voucherentry-adhjadhh-"&amp;$AH$1&amp;ROW())</f>
        <v/>
      </c>
      <c r="AO647" t="str">
        <f>IF(Table1[[#This Row],[Date]]="","",$AH$1)</f>
        <v/>
      </c>
      <c r="AP647"/>
      <c r="AQ647" t="str">
        <f>IF(Table1[[#This Row],[Date]]="","","No")</f>
        <v/>
      </c>
      <c r="AR647" t="str">
        <f>IF(Table1[[#This Row],[Date]]="","",IF(Table1[[#This Row],[Net Amt]]&lt;0,"No","Yes"))</f>
        <v/>
      </c>
      <c r="AS647" t="str">
        <f>IF(Table1[[#This Row],[Date]]="","",Table1[[#This Row],[Second Ledger]])</f>
        <v/>
      </c>
      <c r="AT647" t="str">
        <f>IF(Table1[[#This Row],[Date]]="","",IF(Table1[[#This Row],[DP-1]]="Yes",-(Table1[[#This Row],[Payments]]+Table1[[#This Row],[Receipts]]),Table1[[#This Row],[Payments]]+Table1[[#This Row],[Receipts]]))</f>
        <v/>
      </c>
      <c r="AU647"/>
      <c r="AV647" t="str">
        <f>IF(Table1[[#This Row],[Bill Ref No]]="","",Table1[[#This Row],[Bill Ref No]])</f>
        <v/>
      </c>
      <c r="AW647" t="str">
        <f>IF(Table1[[#This Row],[Bill ref name]]="","","New Ref")</f>
        <v/>
      </c>
      <c r="AX647" t="str">
        <f>IF(Table1[[#This Row],[Bill ref name]]="","",Table1[[#This Row],[Amount-1]])</f>
        <v/>
      </c>
      <c r="AY647"/>
      <c r="AZ647"/>
      <c r="BA647" t="str">
        <f>IF(Table1[[#This Row],[Cost Centre]]="","","Primary Cost Category")</f>
        <v/>
      </c>
      <c r="BB647" t="str">
        <f>IF(Table1[[#This Row],[Cost Centre]]="","",Table1[[#This Row],[DP-1]])</f>
        <v/>
      </c>
      <c r="BC647"/>
      <c r="BD647" t="str">
        <f>IF(Table1[[#This Row],[Cost Centre]]="","",Table1[[#This Row],[Cost Centre]])</f>
        <v/>
      </c>
      <c r="BE647" t="str">
        <f>IF(Table1[[#This Row],[Cost Centre]]="","",Table1[[#This Row],[Amount-1]])</f>
        <v/>
      </c>
      <c r="BF647"/>
      <c r="BG647"/>
      <c r="BH647"/>
      <c r="BI647"/>
      <c r="BJ647" t="str">
        <f>IF(Table1[[#This Row],[Date]]="","","No")</f>
        <v/>
      </c>
      <c r="BK647" t="str">
        <f>IF(Table1[[#This Row],[Date]]="","",IF(Table1[[#This Row],[Net Amt]]&lt;0,"Yes","No"))</f>
        <v/>
      </c>
      <c r="BL647" t="str">
        <f>IF(Table1[[#This Row],[Date]]="","",$C$3)</f>
        <v/>
      </c>
      <c r="BM647" t="str">
        <f>IF(Table1[[#This Row],[Date]]="","",-Table1[[#This Row],[Amount-1]])</f>
        <v/>
      </c>
      <c r="BO647" t="str">
        <f>IF(Table1[[#This Row],[Transaction Type]]="","",Table1[[#This Row],[Transaction Type]])</f>
        <v/>
      </c>
      <c r="BP647" t="str">
        <f>IF(Table1[[#This Row],[Instrument No.]]="","",Table1[[#This Row],[Instrument No.]])</f>
        <v/>
      </c>
      <c r="BQ647" t="str">
        <f>IF(Table1[[#This Row],[Instrument No.]]="","",Table1[[#This Row],[Amount-2]])</f>
        <v/>
      </c>
      <c r="BR647" t="str">
        <f>IF(Table1[[#This Row],[Instrument date]]="","",TEXT(Table1[[#This Row],[Instrument date]],"yyyymmdd"))</f>
        <v/>
      </c>
      <c r="BU647" s="48"/>
      <c r="BV647" s="48"/>
    </row>
    <row r="648" spans="1:74">
      <c r="A648" s="16">
        <f t="shared" ref="A648:A711" si="10">A647+1</f>
        <v>643</v>
      </c>
      <c r="B648" s="17"/>
      <c r="C648" s="57"/>
      <c r="D648" s="61"/>
      <c r="E648" s="61"/>
      <c r="F648" s="57"/>
      <c r="G648" s="18"/>
      <c r="H6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8" s="18"/>
      <c r="J648" s="18"/>
      <c r="K648" s="18"/>
      <c r="L648" s="18"/>
      <c r="M648" s="18"/>
      <c r="N648" s="51"/>
      <c r="O648" s="14">
        <f>IF(Table1[[#This Row],[Date]]="",COUNTA(B649:$B$1005),0)</f>
        <v>0</v>
      </c>
      <c r="P648" s="14">
        <f>IF(COUNTA(Table1[[#This Row],[Payments]:[Receipts]])=0,0,(IF(COUNTA(Table1[[#This Row],[Payments]:[Receipts]])&gt;1,1,0)))</f>
        <v>0</v>
      </c>
      <c r="Q648" s="14">
        <f>IF(Table1[[#This Row],[Date]]="",0,IF(AND(Table1[[#This Row],[Date]]&gt;=$Q$2,Table1[[#This Row],[Date]]&lt;=$Q$3),0,1))</f>
        <v>0</v>
      </c>
      <c r="R648" s="14">
        <f>IF(Table1[[#This Row],[Payments]]="",0,IF(ISNUMBER(Table1[[#This Row],[Payments]]),0,1))</f>
        <v>0</v>
      </c>
      <c r="S648" s="14">
        <f>IF(Table1[[#This Row],[Receipts]]="",0,IF(ISNUMBER(Table1[[#This Row],[Receipts]]),0,1))</f>
        <v>0</v>
      </c>
      <c r="T648" s="14">
        <f>IF(LEN(Table1[[#This Row],[Second Ledger]])&gt;0,IF(TYPE(VLOOKUP(Table1[[#This Row],[Second Ledger]],$CZ:$CZ,1,FALSE))=16,1,0),0)</f>
        <v>0</v>
      </c>
      <c r="U648" s="14">
        <f>IF(Table1[[#This Row],[Date]]="",0,IF(Table1[[#This Row],[Voucher Type]]&gt;0,IF(TYPE(VLOOKUP(Table1[[#This Row],[Voucher Type]],Table1[[#All],[Voucher Type Master]],1,FALSE))=16,1,0),0))</f>
        <v>0</v>
      </c>
      <c r="V6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8" s="14">
        <f>IF(LEN(Table1[[#This Row],[Cost Centre]])&gt;0,IF(TYPE(VLOOKUP(Table1[[#This Row],[Cost Centre]],$DA:$DA,1,FALSE))=16,1,0),0)</f>
        <v>0</v>
      </c>
      <c r="X648" s="14">
        <f>Table1[[#This Row],[Payments]]-Table1[[#This Row],[Receipts]]</f>
        <v>0</v>
      </c>
      <c r="Y648" s="14"/>
      <c r="Z648" s="14"/>
      <c r="AA648" s="14"/>
      <c r="AB648" s="13"/>
      <c r="AC648" s="39"/>
      <c r="AD648" s="39"/>
      <c r="AE648" s="39"/>
      <c r="AF648" s="39"/>
      <c r="AG648" s="42"/>
      <c r="AH6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8" t="str">
        <f>IF(Table1[[#This Row],[Date]]="","",TEXT(Table1[[#This Row],[Date]],"yyyymmdd"))</f>
        <v/>
      </c>
      <c r="AJ648" t="str">
        <f>Table1[[#This Row],[Date2]]</f>
        <v/>
      </c>
      <c r="AK648" t="str">
        <f>IF(Table1[[#This Row],[Date]]="","",Table1[[#This Row],[Voucher Type]])</f>
        <v/>
      </c>
      <c r="AL648" t="str">
        <f>IF(Table1[[#This Row],[Date]]="","",Table1[[#This Row],[Voucher No]])</f>
        <v/>
      </c>
      <c r="AM648" t="str">
        <f>IF(Table1[[#This Row],[Date]]="","",Table1[[#This Row],[Narration]])</f>
        <v/>
      </c>
      <c r="AN648" t="str">
        <f>IF(Table1[[#This Row],[Date]]="","","tallytools-voucherentry-adhjadhh-"&amp;$AH$1&amp;ROW())</f>
        <v/>
      </c>
      <c r="AO648" t="str">
        <f>IF(Table1[[#This Row],[Date]]="","",$AH$1)</f>
        <v/>
      </c>
      <c r="AP648"/>
      <c r="AQ648" t="str">
        <f>IF(Table1[[#This Row],[Date]]="","","No")</f>
        <v/>
      </c>
      <c r="AR648" t="str">
        <f>IF(Table1[[#This Row],[Date]]="","",IF(Table1[[#This Row],[Net Amt]]&lt;0,"No","Yes"))</f>
        <v/>
      </c>
      <c r="AS648" t="str">
        <f>IF(Table1[[#This Row],[Date]]="","",Table1[[#This Row],[Second Ledger]])</f>
        <v/>
      </c>
      <c r="AT648" t="str">
        <f>IF(Table1[[#This Row],[Date]]="","",IF(Table1[[#This Row],[DP-1]]="Yes",-(Table1[[#This Row],[Payments]]+Table1[[#This Row],[Receipts]]),Table1[[#This Row],[Payments]]+Table1[[#This Row],[Receipts]]))</f>
        <v/>
      </c>
      <c r="AU648"/>
      <c r="AV648" t="str">
        <f>IF(Table1[[#This Row],[Bill Ref No]]="","",Table1[[#This Row],[Bill Ref No]])</f>
        <v/>
      </c>
      <c r="AW648" t="str">
        <f>IF(Table1[[#This Row],[Bill ref name]]="","","New Ref")</f>
        <v/>
      </c>
      <c r="AX648" t="str">
        <f>IF(Table1[[#This Row],[Bill ref name]]="","",Table1[[#This Row],[Amount-1]])</f>
        <v/>
      </c>
      <c r="AY648"/>
      <c r="AZ648"/>
      <c r="BA648" t="str">
        <f>IF(Table1[[#This Row],[Cost Centre]]="","","Primary Cost Category")</f>
        <v/>
      </c>
      <c r="BB648" t="str">
        <f>IF(Table1[[#This Row],[Cost Centre]]="","",Table1[[#This Row],[DP-1]])</f>
        <v/>
      </c>
      <c r="BC648"/>
      <c r="BD648" t="str">
        <f>IF(Table1[[#This Row],[Cost Centre]]="","",Table1[[#This Row],[Cost Centre]])</f>
        <v/>
      </c>
      <c r="BE648" t="str">
        <f>IF(Table1[[#This Row],[Cost Centre]]="","",Table1[[#This Row],[Amount-1]])</f>
        <v/>
      </c>
      <c r="BF648"/>
      <c r="BG648"/>
      <c r="BH648"/>
      <c r="BI648"/>
      <c r="BJ648" t="str">
        <f>IF(Table1[[#This Row],[Date]]="","","No")</f>
        <v/>
      </c>
      <c r="BK648" t="str">
        <f>IF(Table1[[#This Row],[Date]]="","",IF(Table1[[#This Row],[Net Amt]]&lt;0,"Yes","No"))</f>
        <v/>
      </c>
      <c r="BL648" t="str">
        <f>IF(Table1[[#This Row],[Date]]="","",$C$3)</f>
        <v/>
      </c>
      <c r="BM648" t="str">
        <f>IF(Table1[[#This Row],[Date]]="","",-Table1[[#This Row],[Amount-1]])</f>
        <v/>
      </c>
      <c r="BO648" t="str">
        <f>IF(Table1[[#This Row],[Transaction Type]]="","",Table1[[#This Row],[Transaction Type]])</f>
        <v/>
      </c>
      <c r="BP648" t="str">
        <f>IF(Table1[[#This Row],[Instrument No.]]="","",Table1[[#This Row],[Instrument No.]])</f>
        <v/>
      </c>
      <c r="BQ648" t="str">
        <f>IF(Table1[[#This Row],[Instrument No.]]="","",Table1[[#This Row],[Amount-2]])</f>
        <v/>
      </c>
      <c r="BR648" t="str">
        <f>IF(Table1[[#This Row],[Instrument date]]="","",TEXT(Table1[[#This Row],[Instrument date]],"yyyymmdd"))</f>
        <v/>
      </c>
      <c r="BU648" s="48"/>
      <c r="BV648" s="48"/>
    </row>
    <row r="649" spans="1:74">
      <c r="A649" s="16">
        <f t="shared" si="10"/>
        <v>644</v>
      </c>
      <c r="B649" s="17"/>
      <c r="C649" s="57"/>
      <c r="D649" s="61"/>
      <c r="E649" s="61"/>
      <c r="F649" s="57"/>
      <c r="G649" s="18"/>
      <c r="H6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49" s="18"/>
      <c r="J649" s="18"/>
      <c r="K649" s="18"/>
      <c r="L649" s="18"/>
      <c r="M649" s="18"/>
      <c r="N649" s="51"/>
      <c r="O649" s="14">
        <f>IF(Table1[[#This Row],[Date]]="",COUNTA(B650:$B$1005),0)</f>
        <v>0</v>
      </c>
      <c r="P649" s="14">
        <f>IF(COUNTA(Table1[[#This Row],[Payments]:[Receipts]])=0,0,(IF(COUNTA(Table1[[#This Row],[Payments]:[Receipts]])&gt;1,1,0)))</f>
        <v>0</v>
      </c>
      <c r="Q649" s="14">
        <f>IF(Table1[[#This Row],[Date]]="",0,IF(AND(Table1[[#This Row],[Date]]&gt;=$Q$2,Table1[[#This Row],[Date]]&lt;=$Q$3),0,1))</f>
        <v>0</v>
      </c>
      <c r="R649" s="14">
        <f>IF(Table1[[#This Row],[Payments]]="",0,IF(ISNUMBER(Table1[[#This Row],[Payments]]),0,1))</f>
        <v>0</v>
      </c>
      <c r="S649" s="14">
        <f>IF(Table1[[#This Row],[Receipts]]="",0,IF(ISNUMBER(Table1[[#This Row],[Receipts]]),0,1))</f>
        <v>0</v>
      </c>
      <c r="T649" s="14">
        <f>IF(LEN(Table1[[#This Row],[Second Ledger]])&gt;0,IF(TYPE(VLOOKUP(Table1[[#This Row],[Second Ledger]],$CZ:$CZ,1,FALSE))=16,1,0),0)</f>
        <v>0</v>
      </c>
      <c r="U649" s="14">
        <f>IF(Table1[[#This Row],[Date]]="",0,IF(Table1[[#This Row],[Voucher Type]]&gt;0,IF(TYPE(VLOOKUP(Table1[[#This Row],[Voucher Type]],Table1[[#All],[Voucher Type Master]],1,FALSE))=16,1,0),0))</f>
        <v>0</v>
      </c>
      <c r="V6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49" s="14">
        <f>IF(LEN(Table1[[#This Row],[Cost Centre]])&gt;0,IF(TYPE(VLOOKUP(Table1[[#This Row],[Cost Centre]],$DA:$DA,1,FALSE))=16,1,0),0)</f>
        <v>0</v>
      </c>
      <c r="X649" s="14">
        <f>Table1[[#This Row],[Payments]]-Table1[[#This Row],[Receipts]]</f>
        <v>0</v>
      </c>
      <c r="Y649" s="14"/>
      <c r="Z649" s="14"/>
      <c r="AA649" s="14"/>
      <c r="AB649" s="13"/>
      <c r="AC649" s="39"/>
      <c r="AD649" s="39"/>
      <c r="AE649" s="39"/>
      <c r="AF649" s="39"/>
      <c r="AG649" s="42"/>
      <c r="AH6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49" t="str">
        <f>IF(Table1[[#This Row],[Date]]="","",TEXT(Table1[[#This Row],[Date]],"yyyymmdd"))</f>
        <v/>
      </c>
      <c r="AJ649" t="str">
        <f>Table1[[#This Row],[Date2]]</f>
        <v/>
      </c>
      <c r="AK649" t="str">
        <f>IF(Table1[[#This Row],[Date]]="","",Table1[[#This Row],[Voucher Type]])</f>
        <v/>
      </c>
      <c r="AL649" t="str">
        <f>IF(Table1[[#This Row],[Date]]="","",Table1[[#This Row],[Voucher No]])</f>
        <v/>
      </c>
      <c r="AM649" t="str">
        <f>IF(Table1[[#This Row],[Date]]="","",Table1[[#This Row],[Narration]])</f>
        <v/>
      </c>
      <c r="AN649" t="str">
        <f>IF(Table1[[#This Row],[Date]]="","","tallytools-voucherentry-adhjadhh-"&amp;$AH$1&amp;ROW())</f>
        <v/>
      </c>
      <c r="AO649" t="str">
        <f>IF(Table1[[#This Row],[Date]]="","",$AH$1)</f>
        <v/>
      </c>
      <c r="AP649"/>
      <c r="AQ649" t="str">
        <f>IF(Table1[[#This Row],[Date]]="","","No")</f>
        <v/>
      </c>
      <c r="AR649" t="str">
        <f>IF(Table1[[#This Row],[Date]]="","",IF(Table1[[#This Row],[Net Amt]]&lt;0,"No","Yes"))</f>
        <v/>
      </c>
      <c r="AS649" t="str">
        <f>IF(Table1[[#This Row],[Date]]="","",Table1[[#This Row],[Second Ledger]])</f>
        <v/>
      </c>
      <c r="AT649" t="str">
        <f>IF(Table1[[#This Row],[Date]]="","",IF(Table1[[#This Row],[DP-1]]="Yes",-(Table1[[#This Row],[Payments]]+Table1[[#This Row],[Receipts]]),Table1[[#This Row],[Payments]]+Table1[[#This Row],[Receipts]]))</f>
        <v/>
      </c>
      <c r="AU649"/>
      <c r="AV649" t="str">
        <f>IF(Table1[[#This Row],[Bill Ref No]]="","",Table1[[#This Row],[Bill Ref No]])</f>
        <v/>
      </c>
      <c r="AW649" t="str">
        <f>IF(Table1[[#This Row],[Bill ref name]]="","","New Ref")</f>
        <v/>
      </c>
      <c r="AX649" t="str">
        <f>IF(Table1[[#This Row],[Bill ref name]]="","",Table1[[#This Row],[Amount-1]])</f>
        <v/>
      </c>
      <c r="AY649"/>
      <c r="AZ649"/>
      <c r="BA649" t="str">
        <f>IF(Table1[[#This Row],[Cost Centre]]="","","Primary Cost Category")</f>
        <v/>
      </c>
      <c r="BB649" t="str">
        <f>IF(Table1[[#This Row],[Cost Centre]]="","",Table1[[#This Row],[DP-1]])</f>
        <v/>
      </c>
      <c r="BC649"/>
      <c r="BD649" t="str">
        <f>IF(Table1[[#This Row],[Cost Centre]]="","",Table1[[#This Row],[Cost Centre]])</f>
        <v/>
      </c>
      <c r="BE649" t="str">
        <f>IF(Table1[[#This Row],[Cost Centre]]="","",Table1[[#This Row],[Amount-1]])</f>
        <v/>
      </c>
      <c r="BF649"/>
      <c r="BG649"/>
      <c r="BH649"/>
      <c r="BI649"/>
      <c r="BJ649" t="str">
        <f>IF(Table1[[#This Row],[Date]]="","","No")</f>
        <v/>
      </c>
      <c r="BK649" t="str">
        <f>IF(Table1[[#This Row],[Date]]="","",IF(Table1[[#This Row],[Net Amt]]&lt;0,"Yes","No"))</f>
        <v/>
      </c>
      <c r="BL649" t="str">
        <f>IF(Table1[[#This Row],[Date]]="","",$C$3)</f>
        <v/>
      </c>
      <c r="BM649" t="str">
        <f>IF(Table1[[#This Row],[Date]]="","",-Table1[[#This Row],[Amount-1]])</f>
        <v/>
      </c>
      <c r="BO649" t="str">
        <f>IF(Table1[[#This Row],[Transaction Type]]="","",Table1[[#This Row],[Transaction Type]])</f>
        <v/>
      </c>
      <c r="BP649" t="str">
        <f>IF(Table1[[#This Row],[Instrument No.]]="","",Table1[[#This Row],[Instrument No.]])</f>
        <v/>
      </c>
      <c r="BQ649" t="str">
        <f>IF(Table1[[#This Row],[Instrument No.]]="","",Table1[[#This Row],[Amount-2]])</f>
        <v/>
      </c>
      <c r="BR649" t="str">
        <f>IF(Table1[[#This Row],[Instrument date]]="","",TEXT(Table1[[#This Row],[Instrument date]],"yyyymmdd"))</f>
        <v/>
      </c>
      <c r="BU649" s="48"/>
      <c r="BV649" s="48"/>
    </row>
    <row r="650" spans="1:74">
      <c r="A650" s="16">
        <f t="shared" si="10"/>
        <v>645</v>
      </c>
      <c r="B650" s="17"/>
      <c r="C650" s="57"/>
      <c r="D650" s="61"/>
      <c r="E650" s="61"/>
      <c r="F650" s="57"/>
      <c r="G650" s="18"/>
      <c r="H6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0" s="18"/>
      <c r="J650" s="18"/>
      <c r="K650" s="18"/>
      <c r="L650" s="18"/>
      <c r="M650" s="18"/>
      <c r="N650" s="51"/>
      <c r="O650" s="14">
        <f>IF(Table1[[#This Row],[Date]]="",COUNTA(B651:$B$1005),0)</f>
        <v>0</v>
      </c>
      <c r="P650" s="14">
        <f>IF(COUNTA(Table1[[#This Row],[Payments]:[Receipts]])=0,0,(IF(COUNTA(Table1[[#This Row],[Payments]:[Receipts]])&gt;1,1,0)))</f>
        <v>0</v>
      </c>
      <c r="Q650" s="14">
        <f>IF(Table1[[#This Row],[Date]]="",0,IF(AND(Table1[[#This Row],[Date]]&gt;=$Q$2,Table1[[#This Row],[Date]]&lt;=$Q$3),0,1))</f>
        <v>0</v>
      </c>
      <c r="R650" s="14">
        <f>IF(Table1[[#This Row],[Payments]]="",0,IF(ISNUMBER(Table1[[#This Row],[Payments]]),0,1))</f>
        <v>0</v>
      </c>
      <c r="S650" s="14">
        <f>IF(Table1[[#This Row],[Receipts]]="",0,IF(ISNUMBER(Table1[[#This Row],[Receipts]]),0,1))</f>
        <v>0</v>
      </c>
      <c r="T650" s="14">
        <f>IF(LEN(Table1[[#This Row],[Second Ledger]])&gt;0,IF(TYPE(VLOOKUP(Table1[[#This Row],[Second Ledger]],$CZ:$CZ,1,FALSE))=16,1,0),0)</f>
        <v>0</v>
      </c>
      <c r="U650" s="14">
        <f>IF(Table1[[#This Row],[Date]]="",0,IF(Table1[[#This Row],[Voucher Type]]&gt;0,IF(TYPE(VLOOKUP(Table1[[#This Row],[Voucher Type]],Table1[[#All],[Voucher Type Master]],1,FALSE))=16,1,0),0))</f>
        <v>0</v>
      </c>
      <c r="V6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0" s="14">
        <f>IF(LEN(Table1[[#This Row],[Cost Centre]])&gt;0,IF(TYPE(VLOOKUP(Table1[[#This Row],[Cost Centre]],$DA:$DA,1,FALSE))=16,1,0),0)</f>
        <v>0</v>
      </c>
      <c r="X650" s="14">
        <f>Table1[[#This Row],[Payments]]-Table1[[#This Row],[Receipts]]</f>
        <v>0</v>
      </c>
      <c r="Y650" s="14"/>
      <c r="Z650" s="14"/>
      <c r="AA650" s="14"/>
      <c r="AB650" s="13"/>
      <c r="AC650" s="39"/>
      <c r="AD650" s="39"/>
      <c r="AE650" s="39"/>
      <c r="AF650" s="39"/>
      <c r="AG650" s="42"/>
      <c r="AH6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0" t="str">
        <f>IF(Table1[[#This Row],[Date]]="","",TEXT(Table1[[#This Row],[Date]],"yyyymmdd"))</f>
        <v/>
      </c>
      <c r="AJ650" t="str">
        <f>Table1[[#This Row],[Date2]]</f>
        <v/>
      </c>
      <c r="AK650" t="str">
        <f>IF(Table1[[#This Row],[Date]]="","",Table1[[#This Row],[Voucher Type]])</f>
        <v/>
      </c>
      <c r="AL650" t="str">
        <f>IF(Table1[[#This Row],[Date]]="","",Table1[[#This Row],[Voucher No]])</f>
        <v/>
      </c>
      <c r="AM650" t="str">
        <f>IF(Table1[[#This Row],[Date]]="","",Table1[[#This Row],[Narration]])</f>
        <v/>
      </c>
      <c r="AN650" t="str">
        <f>IF(Table1[[#This Row],[Date]]="","","tallytools-voucherentry-adhjadhh-"&amp;$AH$1&amp;ROW())</f>
        <v/>
      </c>
      <c r="AO650" t="str">
        <f>IF(Table1[[#This Row],[Date]]="","",$AH$1)</f>
        <v/>
      </c>
      <c r="AP650"/>
      <c r="AQ650" t="str">
        <f>IF(Table1[[#This Row],[Date]]="","","No")</f>
        <v/>
      </c>
      <c r="AR650" t="str">
        <f>IF(Table1[[#This Row],[Date]]="","",IF(Table1[[#This Row],[Net Amt]]&lt;0,"No","Yes"))</f>
        <v/>
      </c>
      <c r="AS650" t="str">
        <f>IF(Table1[[#This Row],[Date]]="","",Table1[[#This Row],[Second Ledger]])</f>
        <v/>
      </c>
      <c r="AT650" t="str">
        <f>IF(Table1[[#This Row],[Date]]="","",IF(Table1[[#This Row],[DP-1]]="Yes",-(Table1[[#This Row],[Payments]]+Table1[[#This Row],[Receipts]]),Table1[[#This Row],[Payments]]+Table1[[#This Row],[Receipts]]))</f>
        <v/>
      </c>
      <c r="AU650"/>
      <c r="AV650" t="str">
        <f>IF(Table1[[#This Row],[Bill Ref No]]="","",Table1[[#This Row],[Bill Ref No]])</f>
        <v/>
      </c>
      <c r="AW650" t="str">
        <f>IF(Table1[[#This Row],[Bill ref name]]="","","New Ref")</f>
        <v/>
      </c>
      <c r="AX650" t="str">
        <f>IF(Table1[[#This Row],[Bill ref name]]="","",Table1[[#This Row],[Amount-1]])</f>
        <v/>
      </c>
      <c r="AY650"/>
      <c r="AZ650"/>
      <c r="BA650" t="str">
        <f>IF(Table1[[#This Row],[Cost Centre]]="","","Primary Cost Category")</f>
        <v/>
      </c>
      <c r="BB650" t="str">
        <f>IF(Table1[[#This Row],[Cost Centre]]="","",Table1[[#This Row],[DP-1]])</f>
        <v/>
      </c>
      <c r="BC650"/>
      <c r="BD650" t="str">
        <f>IF(Table1[[#This Row],[Cost Centre]]="","",Table1[[#This Row],[Cost Centre]])</f>
        <v/>
      </c>
      <c r="BE650" t="str">
        <f>IF(Table1[[#This Row],[Cost Centre]]="","",Table1[[#This Row],[Amount-1]])</f>
        <v/>
      </c>
      <c r="BF650"/>
      <c r="BG650"/>
      <c r="BH650"/>
      <c r="BI650"/>
      <c r="BJ650" t="str">
        <f>IF(Table1[[#This Row],[Date]]="","","No")</f>
        <v/>
      </c>
      <c r="BK650" t="str">
        <f>IF(Table1[[#This Row],[Date]]="","",IF(Table1[[#This Row],[Net Amt]]&lt;0,"Yes","No"))</f>
        <v/>
      </c>
      <c r="BL650" t="str">
        <f>IF(Table1[[#This Row],[Date]]="","",$C$3)</f>
        <v/>
      </c>
      <c r="BM650" t="str">
        <f>IF(Table1[[#This Row],[Date]]="","",-Table1[[#This Row],[Amount-1]])</f>
        <v/>
      </c>
      <c r="BO650" t="str">
        <f>IF(Table1[[#This Row],[Transaction Type]]="","",Table1[[#This Row],[Transaction Type]])</f>
        <v/>
      </c>
      <c r="BP650" t="str">
        <f>IF(Table1[[#This Row],[Instrument No.]]="","",Table1[[#This Row],[Instrument No.]])</f>
        <v/>
      </c>
      <c r="BQ650" t="str">
        <f>IF(Table1[[#This Row],[Instrument No.]]="","",Table1[[#This Row],[Amount-2]])</f>
        <v/>
      </c>
      <c r="BR650" t="str">
        <f>IF(Table1[[#This Row],[Instrument date]]="","",TEXT(Table1[[#This Row],[Instrument date]],"yyyymmdd"))</f>
        <v/>
      </c>
      <c r="BU650" s="48"/>
      <c r="BV650" s="48"/>
    </row>
    <row r="651" spans="1:74">
      <c r="A651" s="16">
        <f t="shared" si="10"/>
        <v>646</v>
      </c>
      <c r="B651" s="17"/>
      <c r="C651" s="57"/>
      <c r="D651" s="61"/>
      <c r="E651" s="61"/>
      <c r="F651" s="57"/>
      <c r="G651" s="18"/>
      <c r="H6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1" s="18"/>
      <c r="J651" s="18"/>
      <c r="K651" s="18"/>
      <c r="L651" s="18"/>
      <c r="M651" s="18"/>
      <c r="N651" s="51"/>
      <c r="O651" s="14">
        <f>IF(Table1[[#This Row],[Date]]="",COUNTA(B652:$B$1005),0)</f>
        <v>0</v>
      </c>
      <c r="P651" s="14">
        <f>IF(COUNTA(Table1[[#This Row],[Payments]:[Receipts]])=0,0,(IF(COUNTA(Table1[[#This Row],[Payments]:[Receipts]])&gt;1,1,0)))</f>
        <v>0</v>
      </c>
      <c r="Q651" s="14">
        <f>IF(Table1[[#This Row],[Date]]="",0,IF(AND(Table1[[#This Row],[Date]]&gt;=$Q$2,Table1[[#This Row],[Date]]&lt;=$Q$3),0,1))</f>
        <v>0</v>
      </c>
      <c r="R651" s="14">
        <f>IF(Table1[[#This Row],[Payments]]="",0,IF(ISNUMBER(Table1[[#This Row],[Payments]]),0,1))</f>
        <v>0</v>
      </c>
      <c r="S651" s="14">
        <f>IF(Table1[[#This Row],[Receipts]]="",0,IF(ISNUMBER(Table1[[#This Row],[Receipts]]),0,1))</f>
        <v>0</v>
      </c>
      <c r="T651" s="14">
        <f>IF(LEN(Table1[[#This Row],[Second Ledger]])&gt;0,IF(TYPE(VLOOKUP(Table1[[#This Row],[Second Ledger]],$CZ:$CZ,1,FALSE))=16,1,0),0)</f>
        <v>0</v>
      </c>
      <c r="U651" s="14">
        <f>IF(Table1[[#This Row],[Date]]="",0,IF(Table1[[#This Row],[Voucher Type]]&gt;0,IF(TYPE(VLOOKUP(Table1[[#This Row],[Voucher Type]],Table1[[#All],[Voucher Type Master]],1,FALSE))=16,1,0),0))</f>
        <v>0</v>
      </c>
      <c r="V6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1" s="14">
        <f>IF(LEN(Table1[[#This Row],[Cost Centre]])&gt;0,IF(TYPE(VLOOKUP(Table1[[#This Row],[Cost Centre]],$DA:$DA,1,FALSE))=16,1,0),0)</f>
        <v>0</v>
      </c>
      <c r="X651" s="14">
        <f>Table1[[#This Row],[Payments]]-Table1[[#This Row],[Receipts]]</f>
        <v>0</v>
      </c>
      <c r="Y651" s="14"/>
      <c r="Z651" s="14"/>
      <c r="AA651" s="14"/>
      <c r="AB651" s="13"/>
      <c r="AC651" s="39"/>
      <c r="AD651" s="39"/>
      <c r="AE651" s="39"/>
      <c r="AF651" s="39"/>
      <c r="AG651" s="42"/>
      <c r="AH6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1" t="str">
        <f>IF(Table1[[#This Row],[Date]]="","",TEXT(Table1[[#This Row],[Date]],"yyyymmdd"))</f>
        <v/>
      </c>
      <c r="AJ651" t="str">
        <f>Table1[[#This Row],[Date2]]</f>
        <v/>
      </c>
      <c r="AK651" t="str">
        <f>IF(Table1[[#This Row],[Date]]="","",Table1[[#This Row],[Voucher Type]])</f>
        <v/>
      </c>
      <c r="AL651" t="str">
        <f>IF(Table1[[#This Row],[Date]]="","",Table1[[#This Row],[Voucher No]])</f>
        <v/>
      </c>
      <c r="AM651" t="str">
        <f>IF(Table1[[#This Row],[Date]]="","",Table1[[#This Row],[Narration]])</f>
        <v/>
      </c>
      <c r="AN651" t="str">
        <f>IF(Table1[[#This Row],[Date]]="","","tallytools-voucherentry-adhjadhh-"&amp;$AH$1&amp;ROW())</f>
        <v/>
      </c>
      <c r="AO651" t="str">
        <f>IF(Table1[[#This Row],[Date]]="","",$AH$1)</f>
        <v/>
      </c>
      <c r="AP651"/>
      <c r="AQ651" t="str">
        <f>IF(Table1[[#This Row],[Date]]="","","No")</f>
        <v/>
      </c>
      <c r="AR651" t="str">
        <f>IF(Table1[[#This Row],[Date]]="","",IF(Table1[[#This Row],[Net Amt]]&lt;0,"No","Yes"))</f>
        <v/>
      </c>
      <c r="AS651" t="str">
        <f>IF(Table1[[#This Row],[Date]]="","",Table1[[#This Row],[Second Ledger]])</f>
        <v/>
      </c>
      <c r="AT651" t="str">
        <f>IF(Table1[[#This Row],[Date]]="","",IF(Table1[[#This Row],[DP-1]]="Yes",-(Table1[[#This Row],[Payments]]+Table1[[#This Row],[Receipts]]),Table1[[#This Row],[Payments]]+Table1[[#This Row],[Receipts]]))</f>
        <v/>
      </c>
      <c r="AU651"/>
      <c r="AV651" t="str">
        <f>IF(Table1[[#This Row],[Bill Ref No]]="","",Table1[[#This Row],[Bill Ref No]])</f>
        <v/>
      </c>
      <c r="AW651" t="str">
        <f>IF(Table1[[#This Row],[Bill ref name]]="","","New Ref")</f>
        <v/>
      </c>
      <c r="AX651" t="str">
        <f>IF(Table1[[#This Row],[Bill ref name]]="","",Table1[[#This Row],[Amount-1]])</f>
        <v/>
      </c>
      <c r="AY651"/>
      <c r="AZ651"/>
      <c r="BA651" t="str">
        <f>IF(Table1[[#This Row],[Cost Centre]]="","","Primary Cost Category")</f>
        <v/>
      </c>
      <c r="BB651" t="str">
        <f>IF(Table1[[#This Row],[Cost Centre]]="","",Table1[[#This Row],[DP-1]])</f>
        <v/>
      </c>
      <c r="BC651"/>
      <c r="BD651" t="str">
        <f>IF(Table1[[#This Row],[Cost Centre]]="","",Table1[[#This Row],[Cost Centre]])</f>
        <v/>
      </c>
      <c r="BE651" t="str">
        <f>IF(Table1[[#This Row],[Cost Centre]]="","",Table1[[#This Row],[Amount-1]])</f>
        <v/>
      </c>
      <c r="BF651"/>
      <c r="BG651"/>
      <c r="BH651"/>
      <c r="BI651"/>
      <c r="BJ651" t="str">
        <f>IF(Table1[[#This Row],[Date]]="","","No")</f>
        <v/>
      </c>
      <c r="BK651" t="str">
        <f>IF(Table1[[#This Row],[Date]]="","",IF(Table1[[#This Row],[Net Amt]]&lt;0,"Yes","No"))</f>
        <v/>
      </c>
      <c r="BL651" t="str">
        <f>IF(Table1[[#This Row],[Date]]="","",$C$3)</f>
        <v/>
      </c>
      <c r="BM651" t="str">
        <f>IF(Table1[[#This Row],[Date]]="","",-Table1[[#This Row],[Amount-1]])</f>
        <v/>
      </c>
      <c r="BO651" t="str">
        <f>IF(Table1[[#This Row],[Transaction Type]]="","",Table1[[#This Row],[Transaction Type]])</f>
        <v/>
      </c>
      <c r="BP651" t="str">
        <f>IF(Table1[[#This Row],[Instrument No.]]="","",Table1[[#This Row],[Instrument No.]])</f>
        <v/>
      </c>
      <c r="BQ651" t="str">
        <f>IF(Table1[[#This Row],[Instrument No.]]="","",Table1[[#This Row],[Amount-2]])</f>
        <v/>
      </c>
      <c r="BR651" t="str">
        <f>IF(Table1[[#This Row],[Instrument date]]="","",TEXT(Table1[[#This Row],[Instrument date]],"yyyymmdd"))</f>
        <v/>
      </c>
      <c r="BU651" s="48"/>
      <c r="BV651" s="48"/>
    </row>
    <row r="652" spans="1:74">
      <c r="A652" s="16">
        <f t="shared" si="10"/>
        <v>647</v>
      </c>
      <c r="B652" s="17"/>
      <c r="C652" s="57"/>
      <c r="D652" s="61"/>
      <c r="E652" s="61"/>
      <c r="F652" s="57"/>
      <c r="G652" s="18"/>
      <c r="H6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2" s="18"/>
      <c r="J652" s="18"/>
      <c r="K652" s="18"/>
      <c r="L652" s="18"/>
      <c r="M652" s="18"/>
      <c r="N652" s="51"/>
      <c r="O652" s="14">
        <f>IF(Table1[[#This Row],[Date]]="",COUNTA(B653:$B$1005),0)</f>
        <v>0</v>
      </c>
      <c r="P652" s="14">
        <f>IF(COUNTA(Table1[[#This Row],[Payments]:[Receipts]])=0,0,(IF(COUNTA(Table1[[#This Row],[Payments]:[Receipts]])&gt;1,1,0)))</f>
        <v>0</v>
      </c>
      <c r="Q652" s="14">
        <f>IF(Table1[[#This Row],[Date]]="",0,IF(AND(Table1[[#This Row],[Date]]&gt;=$Q$2,Table1[[#This Row],[Date]]&lt;=$Q$3),0,1))</f>
        <v>0</v>
      </c>
      <c r="R652" s="14">
        <f>IF(Table1[[#This Row],[Payments]]="",0,IF(ISNUMBER(Table1[[#This Row],[Payments]]),0,1))</f>
        <v>0</v>
      </c>
      <c r="S652" s="14">
        <f>IF(Table1[[#This Row],[Receipts]]="",0,IF(ISNUMBER(Table1[[#This Row],[Receipts]]),0,1))</f>
        <v>0</v>
      </c>
      <c r="T652" s="14">
        <f>IF(LEN(Table1[[#This Row],[Second Ledger]])&gt;0,IF(TYPE(VLOOKUP(Table1[[#This Row],[Second Ledger]],$CZ:$CZ,1,FALSE))=16,1,0),0)</f>
        <v>0</v>
      </c>
      <c r="U652" s="14">
        <f>IF(Table1[[#This Row],[Date]]="",0,IF(Table1[[#This Row],[Voucher Type]]&gt;0,IF(TYPE(VLOOKUP(Table1[[#This Row],[Voucher Type]],Table1[[#All],[Voucher Type Master]],1,FALSE))=16,1,0),0))</f>
        <v>0</v>
      </c>
      <c r="V6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2" s="14">
        <f>IF(LEN(Table1[[#This Row],[Cost Centre]])&gt;0,IF(TYPE(VLOOKUP(Table1[[#This Row],[Cost Centre]],$DA:$DA,1,FALSE))=16,1,0),0)</f>
        <v>0</v>
      </c>
      <c r="X652" s="14">
        <f>Table1[[#This Row],[Payments]]-Table1[[#This Row],[Receipts]]</f>
        <v>0</v>
      </c>
      <c r="Y652" s="14"/>
      <c r="Z652" s="14"/>
      <c r="AA652" s="14"/>
      <c r="AB652" s="13"/>
      <c r="AC652" s="39"/>
      <c r="AD652" s="39"/>
      <c r="AE652" s="39"/>
      <c r="AF652" s="39"/>
      <c r="AG652" s="42"/>
      <c r="AH6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2" t="str">
        <f>IF(Table1[[#This Row],[Date]]="","",TEXT(Table1[[#This Row],[Date]],"yyyymmdd"))</f>
        <v/>
      </c>
      <c r="AJ652" t="str">
        <f>Table1[[#This Row],[Date2]]</f>
        <v/>
      </c>
      <c r="AK652" t="str">
        <f>IF(Table1[[#This Row],[Date]]="","",Table1[[#This Row],[Voucher Type]])</f>
        <v/>
      </c>
      <c r="AL652" t="str">
        <f>IF(Table1[[#This Row],[Date]]="","",Table1[[#This Row],[Voucher No]])</f>
        <v/>
      </c>
      <c r="AM652" t="str">
        <f>IF(Table1[[#This Row],[Date]]="","",Table1[[#This Row],[Narration]])</f>
        <v/>
      </c>
      <c r="AN652" t="str">
        <f>IF(Table1[[#This Row],[Date]]="","","tallytools-voucherentry-adhjadhh-"&amp;$AH$1&amp;ROW())</f>
        <v/>
      </c>
      <c r="AO652" t="str">
        <f>IF(Table1[[#This Row],[Date]]="","",$AH$1)</f>
        <v/>
      </c>
      <c r="AP652"/>
      <c r="AQ652" t="str">
        <f>IF(Table1[[#This Row],[Date]]="","","No")</f>
        <v/>
      </c>
      <c r="AR652" t="str">
        <f>IF(Table1[[#This Row],[Date]]="","",IF(Table1[[#This Row],[Net Amt]]&lt;0,"No","Yes"))</f>
        <v/>
      </c>
      <c r="AS652" t="str">
        <f>IF(Table1[[#This Row],[Date]]="","",Table1[[#This Row],[Second Ledger]])</f>
        <v/>
      </c>
      <c r="AT652" t="str">
        <f>IF(Table1[[#This Row],[Date]]="","",IF(Table1[[#This Row],[DP-1]]="Yes",-(Table1[[#This Row],[Payments]]+Table1[[#This Row],[Receipts]]),Table1[[#This Row],[Payments]]+Table1[[#This Row],[Receipts]]))</f>
        <v/>
      </c>
      <c r="AU652"/>
      <c r="AV652" t="str">
        <f>IF(Table1[[#This Row],[Bill Ref No]]="","",Table1[[#This Row],[Bill Ref No]])</f>
        <v/>
      </c>
      <c r="AW652" t="str">
        <f>IF(Table1[[#This Row],[Bill ref name]]="","","New Ref")</f>
        <v/>
      </c>
      <c r="AX652" t="str">
        <f>IF(Table1[[#This Row],[Bill ref name]]="","",Table1[[#This Row],[Amount-1]])</f>
        <v/>
      </c>
      <c r="AY652"/>
      <c r="AZ652"/>
      <c r="BA652" t="str">
        <f>IF(Table1[[#This Row],[Cost Centre]]="","","Primary Cost Category")</f>
        <v/>
      </c>
      <c r="BB652" t="str">
        <f>IF(Table1[[#This Row],[Cost Centre]]="","",Table1[[#This Row],[DP-1]])</f>
        <v/>
      </c>
      <c r="BC652"/>
      <c r="BD652" t="str">
        <f>IF(Table1[[#This Row],[Cost Centre]]="","",Table1[[#This Row],[Cost Centre]])</f>
        <v/>
      </c>
      <c r="BE652" t="str">
        <f>IF(Table1[[#This Row],[Cost Centre]]="","",Table1[[#This Row],[Amount-1]])</f>
        <v/>
      </c>
      <c r="BF652"/>
      <c r="BG652"/>
      <c r="BH652"/>
      <c r="BI652"/>
      <c r="BJ652" t="str">
        <f>IF(Table1[[#This Row],[Date]]="","","No")</f>
        <v/>
      </c>
      <c r="BK652" t="str">
        <f>IF(Table1[[#This Row],[Date]]="","",IF(Table1[[#This Row],[Net Amt]]&lt;0,"Yes","No"))</f>
        <v/>
      </c>
      <c r="BL652" t="str">
        <f>IF(Table1[[#This Row],[Date]]="","",$C$3)</f>
        <v/>
      </c>
      <c r="BM652" t="str">
        <f>IF(Table1[[#This Row],[Date]]="","",-Table1[[#This Row],[Amount-1]])</f>
        <v/>
      </c>
      <c r="BO652" t="str">
        <f>IF(Table1[[#This Row],[Transaction Type]]="","",Table1[[#This Row],[Transaction Type]])</f>
        <v/>
      </c>
      <c r="BP652" t="str">
        <f>IF(Table1[[#This Row],[Instrument No.]]="","",Table1[[#This Row],[Instrument No.]])</f>
        <v/>
      </c>
      <c r="BQ652" t="str">
        <f>IF(Table1[[#This Row],[Instrument No.]]="","",Table1[[#This Row],[Amount-2]])</f>
        <v/>
      </c>
      <c r="BR652" t="str">
        <f>IF(Table1[[#This Row],[Instrument date]]="","",TEXT(Table1[[#This Row],[Instrument date]],"yyyymmdd"))</f>
        <v/>
      </c>
      <c r="BU652" s="48"/>
      <c r="BV652" s="48"/>
    </row>
    <row r="653" spans="1:74">
      <c r="A653" s="16">
        <f t="shared" si="10"/>
        <v>648</v>
      </c>
      <c r="B653" s="17"/>
      <c r="C653" s="57"/>
      <c r="D653" s="61"/>
      <c r="E653" s="61"/>
      <c r="F653" s="57"/>
      <c r="G653" s="18"/>
      <c r="H6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3" s="18"/>
      <c r="J653" s="18"/>
      <c r="K653" s="18"/>
      <c r="L653" s="18"/>
      <c r="M653" s="18"/>
      <c r="N653" s="51"/>
      <c r="O653" s="14">
        <f>IF(Table1[[#This Row],[Date]]="",COUNTA(B654:$B$1005),0)</f>
        <v>0</v>
      </c>
      <c r="P653" s="14">
        <f>IF(COUNTA(Table1[[#This Row],[Payments]:[Receipts]])=0,0,(IF(COUNTA(Table1[[#This Row],[Payments]:[Receipts]])&gt;1,1,0)))</f>
        <v>0</v>
      </c>
      <c r="Q653" s="14">
        <f>IF(Table1[[#This Row],[Date]]="",0,IF(AND(Table1[[#This Row],[Date]]&gt;=$Q$2,Table1[[#This Row],[Date]]&lt;=$Q$3),0,1))</f>
        <v>0</v>
      </c>
      <c r="R653" s="14">
        <f>IF(Table1[[#This Row],[Payments]]="",0,IF(ISNUMBER(Table1[[#This Row],[Payments]]),0,1))</f>
        <v>0</v>
      </c>
      <c r="S653" s="14">
        <f>IF(Table1[[#This Row],[Receipts]]="",0,IF(ISNUMBER(Table1[[#This Row],[Receipts]]),0,1))</f>
        <v>0</v>
      </c>
      <c r="T653" s="14">
        <f>IF(LEN(Table1[[#This Row],[Second Ledger]])&gt;0,IF(TYPE(VLOOKUP(Table1[[#This Row],[Second Ledger]],$CZ:$CZ,1,FALSE))=16,1,0),0)</f>
        <v>0</v>
      </c>
      <c r="U653" s="14">
        <f>IF(Table1[[#This Row],[Date]]="",0,IF(Table1[[#This Row],[Voucher Type]]&gt;0,IF(TYPE(VLOOKUP(Table1[[#This Row],[Voucher Type]],Table1[[#All],[Voucher Type Master]],1,FALSE))=16,1,0),0))</f>
        <v>0</v>
      </c>
      <c r="V6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3" s="14">
        <f>IF(LEN(Table1[[#This Row],[Cost Centre]])&gt;0,IF(TYPE(VLOOKUP(Table1[[#This Row],[Cost Centre]],$DA:$DA,1,FALSE))=16,1,0),0)</f>
        <v>0</v>
      </c>
      <c r="X653" s="14">
        <f>Table1[[#This Row],[Payments]]-Table1[[#This Row],[Receipts]]</f>
        <v>0</v>
      </c>
      <c r="Y653" s="14"/>
      <c r="Z653" s="14"/>
      <c r="AA653" s="14"/>
      <c r="AB653" s="13"/>
      <c r="AC653" s="39"/>
      <c r="AD653" s="39"/>
      <c r="AE653" s="39"/>
      <c r="AF653" s="39"/>
      <c r="AG653" s="42"/>
      <c r="AH6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3" t="str">
        <f>IF(Table1[[#This Row],[Date]]="","",TEXT(Table1[[#This Row],[Date]],"yyyymmdd"))</f>
        <v/>
      </c>
      <c r="AJ653" t="str">
        <f>Table1[[#This Row],[Date2]]</f>
        <v/>
      </c>
      <c r="AK653" t="str">
        <f>IF(Table1[[#This Row],[Date]]="","",Table1[[#This Row],[Voucher Type]])</f>
        <v/>
      </c>
      <c r="AL653" t="str">
        <f>IF(Table1[[#This Row],[Date]]="","",Table1[[#This Row],[Voucher No]])</f>
        <v/>
      </c>
      <c r="AM653" t="str">
        <f>IF(Table1[[#This Row],[Date]]="","",Table1[[#This Row],[Narration]])</f>
        <v/>
      </c>
      <c r="AN653" t="str">
        <f>IF(Table1[[#This Row],[Date]]="","","tallytools-voucherentry-adhjadhh-"&amp;$AH$1&amp;ROW())</f>
        <v/>
      </c>
      <c r="AO653" t="str">
        <f>IF(Table1[[#This Row],[Date]]="","",$AH$1)</f>
        <v/>
      </c>
      <c r="AP653"/>
      <c r="AQ653" t="str">
        <f>IF(Table1[[#This Row],[Date]]="","","No")</f>
        <v/>
      </c>
      <c r="AR653" t="str">
        <f>IF(Table1[[#This Row],[Date]]="","",IF(Table1[[#This Row],[Net Amt]]&lt;0,"No","Yes"))</f>
        <v/>
      </c>
      <c r="AS653" t="str">
        <f>IF(Table1[[#This Row],[Date]]="","",Table1[[#This Row],[Second Ledger]])</f>
        <v/>
      </c>
      <c r="AT653" t="str">
        <f>IF(Table1[[#This Row],[Date]]="","",IF(Table1[[#This Row],[DP-1]]="Yes",-(Table1[[#This Row],[Payments]]+Table1[[#This Row],[Receipts]]),Table1[[#This Row],[Payments]]+Table1[[#This Row],[Receipts]]))</f>
        <v/>
      </c>
      <c r="AU653"/>
      <c r="AV653" t="str">
        <f>IF(Table1[[#This Row],[Bill Ref No]]="","",Table1[[#This Row],[Bill Ref No]])</f>
        <v/>
      </c>
      <c r="AW653" t="str">
        <f>IF(Table1[[#This Row],[Bill ref name]]="","","New Ref")</f>
        <v/>
      </c>
      <c r="AX653" t="str">
        <f>IF(Table1[[#This Row],[Bill ref name]]="","",Table1[[#This Row],[Amount-1]])</f>
        <v/>
      </c>
      <c r="AY653"/>
      <c r="AZ653"/>
      <c r="BA653" t="str">
        <f>IF(Table1[[#This Row],[Cost Centre]]="","","Primary Cost Category")</f>
        <v/>
      </c>
      <c r="BB653" t="str">
        <f>IF(Table1[[#This Row],[Cost Centre]]="","",Table1[[#This Row],[DP-1]])</f>
        <v/>
      </c>
      <c r="BC653"/>
      <c r="BD653" t="str">
        <f>IF(Table1[[#This Row],[Cost Centre]]="","",Table1[[#This Row],[Cost Centre]])</f>
        <v/>
      </c>
      <c r="BE653" t="str">
        <f>IF(Table1[[#This Row],[Cost Centre]]="","",Table1[[#This Row],[Amount-1]])</f>
        <v/>
      </c>
      <c r="BF653"/>
      <c r="BG653"/>
      <c r="BH653"/>
      <c r="BI653"/>
      <c r="BJ653" t="str">
        <f>IF(Table1[[#This Row],[Date]]="","","No")</f>
        <v/>
      </c>
      <c r="BK653" t="str">
        <f>IF(Table1[[#This Row],[Date]]="","",IF(Table1[[#This Row],[Net Amt]]&lt;0,"Yes","No"))</f>
        <v/>
      </c>
      <c r="BL653" t="str">
        <f>IF(Table1[[#This Row],[Date]]="","",$C$3)</f>
        <v/>
      </c>
      <c r="BM653" t="str">
        <f>IF(Table1[[#This Row],[Date]]="","",-Table1[[#This Row],[Amount-1]])</f>
        <v/>
      </c>
      <c r="BO653" t="str">
        <f>IF(Table1[[#This Row],[Transaction Type]]="","",Table1[[#This Row],[Transaction Type]])</f>
        <v/>
      </c>
      <c r="BP653" t="str">
        <f>IF(Table1[[#This Row],[Instrument No.]]="","",Table1[[#This Row],[Instrument No.]])</f>
        <v/>
      </c>
      <c r="BQ653" t="str">
        <f>IF(Table1[[#This Row],[Instrument No.]]="","",Table1[[#This Row],[Amount-2]])</f>
        <v/>
      </c>
      <c r="BR653" t="str">
        <f>IF(Table1[[#This Row],[Instrument date]]="","",TEXT(Table1[[#This Row],[Instrument date]],"yyyymmdd"))</f>
        <v/>
      </c>
      <c r="BU653" s="48"/>
      <c r="BV653" s="48"/>
    </row>
    <row r="654" spans="1:74">
      <c r="A654" s="16">
        <f t="shared" si="10"/>
        <v>649</v>
      </c>
      <c r="B654" s="17"/>
      <c r="C654" s="57"/>
      <c r="D654" s="61"/>
      <c r="E654" s="61"/>
      <c r="F654" s="57"/>
      <c r="G654" s="18"/>
      <c r="H6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4" s="18"/>
      <c r="J654" s="18"/>
      <c r="K654" s="18"/>
      <c r="L654" s="18"/>
      <c r="M654" s="18"/>
      <c r="N654" s="51"/>
      <c r="O654" s="14">
        <f>IF(Table1[[#This Row],[Date]]="",COUNTA(B655:$B$1005),0)</f>
        <v>0</v>
      </c>
      <c r="P654" s="14">
        <f>IF(COUNTA(Table1[[#This Row],[Payments]:[Receipts]])=0,0,(IF(COUNTA(Table1[[#This Row],[Payments]:[Receipts]])&gt;1,1,0)))</f>
        <v>0</v>
      </c>
      <c r="Q654" s="14">
        <f>IF(Table1[[#This Row],[Date]]="",0,IF(AND(Table1[[#This Row],[Date]]&gt;=$Q$2,Table1[[#This Row],[Date]]&lt;=$Q$3),0,1))</f>
        <v>0</v>
      </c>
      <c r="R654" s="14">
        <f>IF(Table1[[#This Row],[Payments]]="",0,IF(ISNUMBER(Table1[[#This Row],[Payments]]),0,1))</f>
        <v>0</v>
      </c>
      <c r="S654" s="14">
        <f>IF(Table1[[#This Row],[Receipts]]="",0,IF(ISNUMBER(Table1[[#This Row],[Receipts]]),0,1))</f>
        <v>0</v>
      </c>
      <c r="T654" s="14">
        <f>IF(LEN(Table1[[#This Row],[Second Ledger]])&gt;0,IF(TYPE(VLOOKUP(Table1[[#This Row],[Second Ledger]],$CZ:$CZ,1,FALSE))=16,1,0),0)</f>
        <v>0</v>
      </c>
      <c r="U654" s="14">
        <f>IF(Table1[[#This Row],[Date]]="",0,IF(Table1[[#This Row],[Voucher Type]]&gt;0,IF(TYPE(VLOOKUP(Table1[[#This Row],[Voucher Type]],Table1[[#All],[Voucher Type Master]],1,FALSE))=16,1,0),0))</f>
        <v>0</v>
      </c>
      <c r="V6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4" s="14">
        <f>IF(LEN(Table1[[#This Row],[Cost Centre]])&gt;0,IF(TYPE(VLOOKUP(Table1[[#This Row],[Cost Centre]],$DA:$DA,1,FALSE))=16,1,0),0)</f>
        <v>0</v>
      </c>
      <c r="X654" s="14">
        <f>Table1[[#This Row],[Payments]]-Table1[[#This Row],[Receipts]]</f>
        <v>0</v>
      </c>
      <c r="Y654" s="14"/>
      <c r="Z654" s="14"/>
      <c r="AA654" s="14"/>
      <c r="AB654" s="13"/>
      <c r="AC654" s="39"/>
      <c r="AD654" s="39"/>
      <c r="AE654" s="39"/>
      <c r="AF654" s="39"/>
      <c r="AG654" s="42"/>
      <c r="AH6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4" t="str">
        <f>IF(Table1[[#This Row],[Date]]="","",TEXT(Table1[[#This Row],[Date]],"yyyymmdd"))</f>
        <v/>
      </c>
      <c r="AJ654" t="str">
        <f>Table1[[#This Row],[Date2]]</f>
        <v/>
      </c>
      <c r="AK654" t="str">
        <f>IF(Table1[[#This Row],[Date]]="","",Table1[[#This Row],[Voucher Type]])</f>
        <v/>
      </c>
      <c r="AL654" t="str">
        <f>IF(Table1[[#This Row],[Date]]="","",Table1[[#This Row],[Voucher No]])</f>
        <v/>
      </c>
      <c r="AM654" t="str">
        <f>IF(Table1[[#This Row],[Date]]="","",Table1[[#This Row],[Narration]])</f>
        <v/>
      </c>
      <c r="AN654" t="str">
        <f>IF(Table1[[#This Row],[Date]]="","","tallytools-voucherentry-adhjadhh-"&amp;$AH$1&amp;ROW())</f>
        <v/>
      </c>
      <c r="AO654" t="str">
        <f>IF(Table1[[#This Row],[Date]]="","",$AH$1)</f>
        <v/>
      </c>
      <c r="AP654"/>
      <c r="AQ654" t="str">
        <f>IF(Table1[[#This Row],[Date]]="","","No")</f>
        <v/>
      </c>
      <c r="AR654" t="str">
        <f>IF(Table1[[#This Row],[Date]]="","",IF(Table1[[#This Row],[Net Amt]]&lt;0,"No","Yes"))</f>
        <v/>
      </c>
      <c r="AS654" t="str">
        <f>IF(Table1[[#This Row],[Date]]="","",Table1[[#This Row],[Second Ledger]])</f>
        <v/>
      </c>
      <c r="AT654" t="str">
        <f>IF(Table1[[#This Row],[Date]]="","",IF(Table1[[#This Row],[DP-1]]="Yes",-(Table1[[#This Row],[Payments]]+Table1[[#This Row],[Receipts]]),Table1[[#This Row],[Payments]]+Table1[[#This Row],[Receipts]]))</f>
        <v/>
      </c>
      <c r="AU654"/>
      <c r="AV654" t="str">
        <f>IF(Table1[[#This Row],[Bill Ref No]]="","",Table1[[#This Row],[Bill Ref No]])</f>
        <v/>
      </c>
      <c r="AW654" t="str">
        <f>IF(Table1[[#This Row],[Bill ref name]]="","","New Ref")</f>
        <v/>
      </c>
      <c r="AX654" t="str">
        <f>IF(Table1[[#This Row],[Bill ref name]]="","",Table1[[#This Row],[Amount-1]])</f>
        <v/>
      </c>
      <c r="AY654"/>
      <c r="AZ654"/>
      <c r="BA654" t="str">
        <f>IF(Table1[[#This Row],[Cost Centre]]="","","Primary Cost Category")</f>
        <v/>
      </c>
      <c r="BB654" t="str">
        <f>IF(Table1[[#This Row],[Cost Centre]]="","",Table1[[#This Row],[DP-1]])</f>
        <v/>
      </c>
      <c r="BC654"/>
      <c r="BD654" t="str">
        <f>IF(Table1[[#This Row],[Cost Centre]]="","",Table1[[#This Row],[Cost Centre]])</f>
        <v/>
      </c>
      <c r="BE654" t="str">
        <f>IF(Table1[[#This Row],[Cost Centre]]="","",Table1[[#This Row],[Amount-1]])</f>
        <v/>
      </c>
      <c r="BF654"/>
      <c r="BG654"/>
      <c r="BH654"/>
      <c r="BI654"/>
      <c r="BJ654" t="str">
        <f>IF(Table1[[#This Row],[Date]]="","","No")</f>
        <v/>
      </c>
      <c r="BK654" t="str">
        <f>IF(Table1[[#This Row],[Date]]="","",IF(Table1[[#This Row],[Net Amt]]&lt;0,"Yes","No"))</f>
        <v/>
      </c>
      <c r="BL654" t="str">
        <f>IF(Table1[[#This Row],[Date]]="","",$C$3)</f>
        <v/>
      </c>
      <c r="BM654" t="str">
        <f>IF(Table1[[#This Row],[Date]]="","",-Table1[[#This Row],[Amount-1]])</f>
        <v/>
      </c>
      <c r="BO654" t="str">
        <f>IF(Table1[[#This Row],[Transaction Type]]="","",Table1[[#This Row],[Transaction Type]])</f>
        <v/>
      </c>
      <c r="BP654" t="str">
        <f>IF(Table1[[#This Row],[Instrument No.]]="","",Table1[[#This Row],[Instrument No.]])</f>
        <v/>
      </c>
      <c r="BQ654" t="str">
        <f>IF(Table1[[#This Row],[Instrument No.]]="","",Table1[[#This Row],[Amount-2]])</f>
        <v/>
      </c>
      <c r="BR654" t="str">
        <f>IF(Table1[[#This Row],[Instrument date]]="","",TEXT(Table1[[#This Row],[Instrument date]],"yyyymmdd"))</f>
        <v/>
      </c>
      <c r="BU654" s="48"/>
      <c r="BV654" s="48"/>
    </row>
    <row r="655" spans="1:74">
      <c r="A655" s="16">
        <f t="shared" si="10"/>
        <v>650</v>
      </c>
      <c r="B655" s="17"/>
      <c r="C655" s="57"/>
      <c r="D655" s="61"/>
      <c r="E655" s="61"/>
      <c r="F655" s="57"/>
      <c r="G655" s="18"/>
      <c r="H6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5" s="18"/>
      <c r="J655" s="18"/>
      <c r="K655" s="18"/>
      <c r="L655" s="18"/>
      <c r="M655" s="18"/>
      <c r="N655" s="51"/>
      <c r="O655" s="14">
        <f>IF(Table1[[#This Row],[Date]]="",COUNTA(B656:$B$1005),0)</f>
        <v>0</v>
      </c>
      <c r="P655" s="14">
        <f>IF(COUNTA(Table1[[#This Row],[Payments]:[Receipts]])=0,0,(IF(COUNTA(Table1[[#This Row],[Payments]:[Receipts]])&gt;1,1,0)))</f>
        <v>0</v>
      </c>
      <c r="Q655" s="14">
        <f>IF(Table1[[#This Row],[Date]]="",0,IF(AND(Table1[[#This Row],[Date]]&gt;=$Q$2,Table1[[#This Row],[Date]]&lt;=$Q$3),0,1))</f>
        <v>0</v>
      </c>
      <c r="R655" s="14">
        <f>IF(Table1[[#This Row],[Payments]]="",0,IF(ISNUMBER(Table1[[#This Row],[Payments]]),0,1))</f>
        <v>0</v>
      </c>
      <c r="S655" s="14">
        <f>IF(Table1[[#This Row],[Receipts]]="",0,IF(ISNUMBER(Table1[[#This Row],[Receipts]]),0,1))</f>
        <v>0</v>
      </c>
      <c r="T655" s="14">
        <f>IF(LEN(Table1[[#This Row],[Second Ledger]])&gt;0,IF(TYPE(VLOOKUP(Table1[[#This Row],[Second Ledger]],$CZ:$CZ,1,FALSE))=16,1,0),0)</f>
        <v>0</v>
      </c>
      <c r="U655" s="14">
        <f>IF(Table1[[#This Row],[Date]]="",0,IF(Table1[[#This Row],[Voucher Type]]&gt;0,IF(TYPE(VLOOKUP(Table1[[#This Row],[Voucher Type]],Table1[[#All],[Voucher Type Master]],1,FALSE))=16,1,0),0))</f>
        <v>0</v>
      </c>
      <c r="V6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5" s="14">
        <f>IF(LEN(Table1[[#This Row],[Cost Centre]])&gt;0,IF(TYPE(VLOOKUP(Table1[[#This Row],[Cost Centre]],$DA:$DA,1,FALSE))=16,1,0),0)</f>
        <v>0</v>
      </c>
      <c r="X655" s="14">
        <f>Table1[[#This Row],[Payments]]-Table1[[#This Row],[Receipts]]</f>
        <v>0</v>
      </c>
      <c r="Y655" s="14"/>
      <c r="Z655" s="14"/>
      <c r="AA655" s="14"/>
      <c r="AB655" s="13"/>
      <c r="AC655" s="39"/>
      <c r="AD655" s="39"/>
      <c r="AE655" s="39"/>
      <c r="AF655" s="39"/>
      <c r="AG655" s="42"/>
      <c r="AH6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5" t="str">
        <f>IF(Table1[[#This Row],[Date]]="","",TEXT(Table1[[#This Row],[Date]],"yyyymmdd"))</f>
        <v/>
      </c>
      <c r="AJ655" t="str">
        <f>Table1[[#This Row],[Date2]]</f>
        <v/>
      </c>
      <c r="AK655" t="str">
        <f>IF(Table1[[#This Row],[Date]]="","",Table1[[#This Row],[Voucher Type]])</f>
        <v/>
      </c>
      <c r="AL655" t="str">
        <f>IF(Table1[[#This Row],[Date]]="","",Table1[[#This Row],[Voucher No]])</f>
        <v/>
      </c>
      <c r="AM655" t="str">
        <f>IF(Table1[[#This Row],[Date]]="","",Table1[[#This Row],[Narration]])</f>
        <v/>
      </c>
      <c r="AN655" t="str">
        <f>IF(Table1[[#This Row],[Date]]="","","tallytools-voucherentry-adhjadhh-"&amp;$AH$1&amp;ROW())</f>
        <v/>
      </c>
      <c r="AO655" t="str">
        <f>IF(Table1[[#This Row],[Date]]="","",$AH$1)</f>
        <v/>
      </c>
      <c r="AP655"/>
      <c r="AQ655" t="str">
        <f>IF(Table1[[#This Row],[Date]]="","","No")</f>
        <v/>
      </c>
      <c r="AR655" t="str">
        <f>IF(Table1[[#This Row],[Date]]="","",IF(Table1[[#This Row],[Net Amt]]&lt;0,"No","Yes"))</f>
        <v/>
      </c>
      <c r="AS655" t="str">
        <f>IF(Table1[[#This Row],[Date]]="","",Table1[[#This Row],[Second Ledger]])</f>
        <v/>
      </c>
      <c r="AT655" t="str">
        <f>IF(Table1[[#This Row],[Date]]="","",IF(Table1[[#This Row],[DP-1]]="Yes",-(Table1[[#This Row],[Payments]]+Table1[[#This Row],[Receipts]]),Table1[[#This Row],[Payments]]+Table1[[#This Row],[Receipts]]))</f>
        <v/>
      </c>
      <c r="AU655"/>
      <c r="AV655" t="str">
        <f>IF(Table1[[#This Row],[Bill Ref No]]="","",Table1[[#This Row],[Bill Ref No]])</f>
        <v/>
      </c>
      <c r="AW655" t="str">
        <f>IF(Table1[[#This Row],[Bill ref name]]="","","New Ref")</f>
        <v/>
      </c>
      <c r="AX655" t="str">
        <f>IF(Table1[[#This Row],[Bill ref name]]="","",Table1[[#This Row],[Amount-1]])</f>
        <v/>
      </c>
      <c r="AY655"/>
      <c r="AZ655"/>
      <c r="BA655" t="str">
        <f>IF(Table1[[#This Row],[Cost Centre]]="","","Primary Cost Category")</f>
        <v/>
      </c>
      <c r="BB655" t="str">
        <f>IF(Table1[[#This Row],[Cost Centre]]="","",Table1[[#This Row],[DP-1]])</f>
        <v/>
      </c>
      <c r="BC655"/>
      <c r="BD655" t="str">
        <f>IF(Table1[[#This Row],[Cost Centre]]="","",Table1[[#This Row],[Cost Centre]])</f>
        <v/>
      </c>
      <c r="BE655" t="str">
        <f>IF(Table1[[#This Row],[Cost Centre]]="","",Table1[[#This Row],[Amount-1]])</f>
        <v/>
      </c>
      <c r="BF655"/>
      <c r="BG655"/>
      <c r="BH655"/>
      <c r="BI655"/>
      <c r="BJ655" t="str">
        <f>IF(Table1[[#This Row],[Date]]="","","No")</f>
        <v/>
      </c>
      <c r="BK655" t="str">
        <f>IF(Table1[[#This Row],[Date]]="","",IF(Table1[[#This Row],[Net Amt]]&lt;0,"Yes","No"))</f>
        <v/>
      </c>
      <c r="BL655" t="str">
        <f>IF(Table1[[#This Row],[Date]]="","",$C$3)</f>
        <v/>
      </c>
      <c r="BM655" t="str">
        <f>IF(Table1[[#This Row],[Date]]="","",-Table1[[#This Row],[Amount-1]])</f>
        <v/>
      </c>
      <c r="BO655" t="str">
        <f>IF(Table1[[#This Row],[Transaction Type]]="","",Table1[[#This Row],[Transaction Type]])</f>
        <v/>
      </c>
      <c r="BP655" t="str">
        <f>IF(Table1[[#This Row],[Instrument No.]]="","",Table1[[#This Row],[Instrument No.]])</f>
        <v/>
      </c>
      <c r="BQ655" t="str">
        <f>IF(Table1[[#This Row],[Instrument No.]]="","",Table1[[#This Row],[Amount-2]])</f>
        <v/>
      </c>
      <c r="BR655" t="str">
        <f>IF(Table1[[#This Row],[Instrument date]]="","",TEXT(Table1[[#This Row],[Instrument date]],"yyyymmdd"))</f>
        <v/>
      </c>
      <c r="BU655" s="48"/>
      <c r="BV655" s="48"/>
    </row>
    <row r="656" spans="1:74">
      <c r="A656" s="16">
        <f t="shared" si="10"/>
        <v>651</v>
      </c>
      <c r="B656" s="17"/>
      <c r="C656" s="57"/>
      <c r="D656" s="61"/>
      <c r="E656" s="61"/>
      <c r="F656" s="57"/>
      <c r="G656" s="18"/>
      <c r="H6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6" s="18"/>
      <c r="J656" s="18"/>
      <c r="K656" s="18"/>
      <c r="L656" s="18"/>
      <c r="M656" s="18"/>
      <c r="N656" s="51"/>
      <c r="O656" s="14">
        <f>IF(Table1[[#This Row],[Date]]="",COUNTA(B657:$B$1005),0)</f>
        <v>0</v>
      </c>
      <c r="P656" s="14">
        <f>IF(COUNTA(Table1[[#This Row],[Payments]:[Receipts]])=0,0,(IF(COUNTA(Table1[[#This Row],[Payments]:[Receipts]])&gt;1,1,0)))</f>
        <v>0</v>
      </c>
      <c r="Q656" s="14">
        <f>IF(Table1[[#This Row],[Date]]="",0,IF(AND(Table1[[#This Row],[Date]]&gt;=$Q$2,Table1[[#This Row],[Date]]&lt;=$Q$3),0,1))</f>
        <v>0</v>
      </c>
      <c r="R656" s="14">
        <f>IF(Table1[[#This Row],[Payments]]="",0,IF(ISNUMBER(Table1[[#This Row],[Payments]]),0,1))</f>
        <v>0</v>
      </c>
      <c r="S656" s="14">
        <f>IF(Table1[[#This Row],[Receipts]]="",0,IF(ISNUMBER(Table1[[#This Row],[Receipts]]),0,1))</f>
        <v>0</v>
      </c>
      <c r="T656" s="14">
        <f>IF(LEN(Table1[[#This Row],[Second Ledger]])&gt;0,IF(TYPE(VLOOKUP(Table1[[#This Row],[Second Ledger]],$CZ:$CZ,1,FALSE))=16,1,0),0)</f>
        <v>0</v>
      </c>
      <c r="U656" s="14">
        <f>IF(Table1[[#This Row],[Date]]="",0,IF(Table1[[#This Row],[Voucher Type]]&gt;0,IF(TYPE(VLOOKUP(Table1[[#This Row],[Voucher Type]],Table1[[#All],[Voucher Type Master]],1,FALSE))=16,1,0),0))</f>
        <v>0</v>
      </c>
      <c r="V6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6" s="14">
        <f>IF(LEN(Table1[[#This Row],[Cost Centre]])&gt;0,IF(TYPE(VLOOKUP(Table1[[#This Row],[Cost Centre]],$DA:$DA,1,FALSE))=16,1,0),0)</f>
        <v>0</v>
      </c>
      <c r="X656" s="14">
        <f>Table1[[#This Row],[Payments]]-Table1[[#This Row],[Receipts]]</f>
        <v>0</v>
      </c>
      <c r="Y656" s="14"/>
      <c r="Z656" s="14"/>
      <c r="AA656" s="14"/>
      <c r="AB656" s="13"/>
      <c r="AC656" s="39"/>
      <c r="AD656" s="39"/>
      <c r="AE656" s="39"/>
      <c r="AF656" s="39"/>
      <c r="AG656" s="42"/>
      <c r="AH6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6" t="str">
        <f>IF(Table1[[#This Row],[Date]]="","",TEXT(Table1[[#This Row],[Date]],"yyyymmdd"))</f>
        <v/>
      </c>
      <c r="AJ656" t="str">
        <f>Table1[[#This Row],[Date2]]</f>
        <v/>
      </c>
      <c r="AK656" t="str">
        <f>IF(Table1[[#This Row],[Date]]="","",Table1[[#This Row],[Voucher Type]])</f>
        <v/>
      </c>
      <c r="AL656" t="str">
        <f>IF(Table1[[#This Row],[Date]]="","",Table1[[#This Row],[Voucher No]])</f>
        <v/>
      </c>
      <c r="AM656" t="str">
        <f>IF(Table1[[#This Row],[Date]]="","",Table1[[#This Row],[Narration]])</f>
        <v/>
      </c>
      <c r="AN656" t="str">
        <f>IF(Table1[[#This Row],[Date]]="","","tallytools-voucherentry-adhjadhh-"&amp;$AH$1&amp;ROW())</f>
        <v/>
      </c>
      <c r="AO656" t="str">
        <f>IF(Table1[[#This Row],[Date]]="","",$AH$1)</f>
        <v/>
      </c>
      <c r="AP656"/>
      <c r="AQ656" t="str">
        <f>IF(Table1[[#This Row],[Date]]="","","No")</f>
        <v/>
      </c>
      <c r="AR656" t="str">
        <f>IF(Table1[[#This Row],[Date]]="","",IF(Table1[[#This Row],[Net Amt]]&lt;0,"No","Yes"))</f>
        <v/>
      </c>
      <c r="AS656" t="str">
        <f>IF(Table1[[#This Row],[Date]]="","",Table1[[#This Row],[Second Ledger]])</f>
        <v/>
      </c>
      <c r="AT656" t="str">
        <f>IF(Table1[[#This Row],[Date]]="","",IF(Table1[[#This Row],[DP-1]]="Yes",-(Table1[[#This Row],[Payments]]+Table1[[#This Row],[Receipts]]),Table1[[#This Row],[Payments]]+Table1[[#This Row],[Receipts]]))</f>
        <v/>
      </c>
      <c r="AU656"/>
      <c r="AV656" t="str">
        <f>IF(Table1[[#This Row],[Bill Ref No]]="","",Table1[[#This Row],[Bill Ref No]])</f>
        <v/>
      </c>
      <c r="AW656" t="str">
        <f>IF(Table1[[#This Row],[Bill ref name]]="","","New Ref")</f>
        <v/>
      </c>
      <c r="AX656" t="str">
        <f>IF(Table1[[#This Row],[Bill ref name]]="","",Table1[[#This Row],[Amount-1]])</f>
        <v/>
      </c>
      <c r="AY656"/>
      <c r="AZ656"/>
      <c r="BA656" t="str">
        <f>IF(Table1[[#This Row],[Cost Centre]]="","","Primary Cost Category")</f>
        <v/>
      </c>
      <c r="BB656" t="str">
        <f>IF(Table1[[#This Row],[Cost Centre]]="","",Table1[[#This Row],[DP-1]])</f>
        <v/>
      </c>
      <c r="BC656"/>
      <c r="BD656" t="str">
        <f>IF(Table1[[#This Row],[Cost Centre]]="","",Table1[[#This Row],[Cost Centre]])</f>
        <v/>
      </c>
      <c r="BE656" t="str">
        <f>IF(Table1[[#This Row],[Cost Centre]]="","",Table1[[#This Row],[Amount-1]])</f>
        <v/>
      </c>
      <c r="BF656"/>
      <c r="BG656"/>
      <c r="BH656"/>
      <c r="BI656"/>
      <c r="BJ656" t="str">
        <f>IF(Table1[[#This Row],[Date]]="","","No")</f>
        <v/>
      </c>
      <c r="BK656" t="str">
        <f>IF(Table1[[#This Row],[Date]]="","",IF(Table1[[#This Row],[Net Amt]]&lt;0,"Yes","No"))</f>
        <v/>
      </c>
      <c r="BL656" t="str">
        <f>IF(Table1[[#This Row],[Date]]="","",$C$3)</f>
        <v/>
      </c>
      <c r="BM656" t="str">
        <f>IF(Table1[[#This Row],[Date]]="","",-Table1[[#This Row],[Amount-1]])</f>
        <v/>
      </c>
      <c r="BO656" t="str">
        <f>IF(Table1[[#This Row],[Transaction Type]]="","",Table1[[#This Row],[Transaction Type]])</f>
        <v/>
      </c>
      <c r="BP656" t="str">
        <f>IF(Table1[[#This Row],[Instrument No.]]="","",Table1[[#This Row],[Instrument No.]])</f>
        <v/>
      </c>
      <c r="BQ656" t="str">
        <f>IF(Table1[[#This Row],[Instrument No.]]="","",Table1[[#This Row],[Amount-2]])</f>
        <v/>
      </c>
      <c r="BR656" t="str">
        <f>IF(Table1[[#This Row],[Instrument date]]="","",TEXT(Table1[[#This Row],[Instrument date]],"yyyymmdd"))</f>
        <v/>
      </c>
      <c r="BU656" s="48"/>
      <c r="BV656" s="48"/>
    </row>
    <row r="657" spans="1:74">
      <c r="A657" s="16">
        <f t="shared" si="10"/>
        <v>652</v>
      </c>
      <c r="B657" s="17"/>
      <c r="C657" s="57"/>
      <c r="D657" s="61"/>
      <c r="E657" s="61"/>
      <c r="F657" s="57"/>
      <c r="G657" s="18"/>
      <c r="H6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7" s="18"/>
      <c r="J657" s="18"/>
      <c r="K657" s="18"/>
      <c r="L657" s="18"/>
      <c r="M657" s="18"/>
      <c r="N657" s="51"/>
      <c r="O657" s="14">
        <f>IF(Table1[[#This Row],[Date]]="",COUNTA(B658:$B$1005),0)</f>
        <v>0</v>
      </c>
      <c r="P657" s="14">
        <f>IF(COUNTA(Table1[[#This Row],[Payments]:[Receipts]])=0,0,(IF(COUNTA(Table1[[#This Row],[Payments]:[Receipts]])&gt;1,1,0)))</f>
        <v>0</v>
      </c>
      <c r="Q657" s="14">
        <f>IF(Table1[[#This Row],[Date]]="",0,IF(AND(Table1[[#This Row],[Date]]&gt;=$Q$2,Table1[[#This Row],[Date]]&lt;=$Q$3),0,1))</f>
        <v>0</v>
      </c>
      <c r="R657" s="14">
        <f>IF(Table1[[#This Row],[Payments]]="",0,IF(ISNUMBER(Table1[[#This Row],[Payments]]),0,1))</f>
        <v>0</v>
      </c>
      <c r="S657" s="14">
        <f>IF(Table1[[#This Row],[Receipts]]="",0,IF(ISNUMBER(Table1[[#This Row],[Receipts]]),0,1))</f>
        <v>0</v>
      </c>
      <c r="T657" s="14">
        <f>IF(LEN(Table1[[#This Row],[Second Ledger]])&gt;0,IF(TYPE(VLOOKUP(Table1[[#This Row],[Second Ledger]],$CZ:$CZ,1,FALSE))=16,1,0),0)</f>
        <v>0</v>
      </c>
      <c r="U657" s="14">
        <f>IF(Table1[[#This Row],[Date]]="",0,IF(Table1[[#This Row],[Voucher Type]]&gt;0,IF(TYPE(VLOOKUP(Table1[[#This Row],[Voucher Type]],Table1[[#All],[Voucher Type Master]],1,FALSE))=16,1,0),0))</f>
        <v>0</v>
      </c>
      <c r="V6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7" s="14">
        <f>IF(LEN(Table1[[#This Row],[Cost Centre]])&gt;0,IF(TYPE(VLOOKUP(Table1[[#This Row],[Cost Centre]],$DA:$DA,1,FALSE))=16,1,0),0)</f>
        <v>0</v>
      </c>
      <c r="X657" s="14">
        <f>Table1[[#This Row],[Payments]]-Table1[[#This Row],[Receipts]]</f>
        <v>0</v>
      </c>
      <c r="Y657" s="14"/>
      <c r="Z657" s="14"/>
      <c r="AA657" s="14"/>
      <c r="AB657" s="13"/>
      <c r="AC657" s="39"/>
      <c r="AD657" s="39"/>
      <c r="AE657" s="39"/>
      <c r="AF657" s="39"/>
      <c r="AG657" s="42"/>
      <c r="AH6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7" t="str">
        <f>IF(Table1[[#This Row],[Date]]="","",TEXT(Table1[[#This Row],[Date]],"yyyymmdd"))</f>
        <v/>
      </c>
      <c r="AJ657" t="str">
        <f>Table1[[#This Row],[Date2]]</f>
        <v/>
      </c>
      <c r="AK657" t="str">
        <f>IF(Table1[[#This Row],[Date]]="","",Table1[[#This Row],[Voucher Type]])</f>
        <v/>
      </c>
      <c r="AL657" t="str">
        <f>IF(Table1[[#This Row],[Date]]="","",Table1[[#This Row],[Voucher No]])</f>
        <v/>
      </c>
      <c r="AM657" t="str">
        <f>IF(Table1[[#This Row],[Date]]="","",Table1[[#This Row],[Narration]])</f>
        <v/>
      </c>
      <c r="AN657" t="str">
        <f>IF(Table1[[#This Row],[Date]]="","","tallytools-voucherentry-adhjadhh-"&amp;$AH$1&amp;ROW())</f>
        <v/>
      </c>
      <c r="AO657" t="str">
        <f>IF(Table1[[#This Row],[Date]]="","",$AH$1)</f>
        <v/>
      </c>
      <c r="AP657"/>
      <c r="AQ657" t="str">
        <f>IF(Table1[[#This Row],[Date]]="","","No")</f>
        <v/>
      </c>
      <c r="AR657" t="str">
        <f>IF(Table1[[#This Row],[Date]]="","",IF(Table1[[#This Row],[Net Amt]]&lt;0,"No","Yes"))</f>
        <v/>
      </c>
      <c r="AS657" t="str">
        <f>IF(Table1[[#This Row],[Date]]="","",Table1[[#This Row],[Second Ledger]])</f>
        <v/>
      </c>
      <c r="AT657" t="str">
        <f>IF(Table1[[#This Row],[Date]]="","",IF(Table1[[#This Row],[DP-1]]="Yes",-(Table1[[#This Row],[Payments]]+Table1[[#This Row],[Receipts]]),Table1[[#This Row],[Payments]]+Table1[[#This Row],[Receipts]]))</f>
        <v/>
      </c>
      <c r="AU657"/>
      <c r="AV657" t="str">
        <f>IF(Table1[[#This Row],[Bill Ref No]]="","",Table1[[#This Row],[Bill Ref No]])</f>
        <v/>
      </c>
      <c r="AW657" t="str">
        <f>IF(Table1[[#This Row],[Bill ref name]]="","","New Ref")</f>
        <v/>
      </c>
      <c r="AX657" t="str">
        <f>IF(Table1[[#This Row],[Bill ref name]]="","",Table1[[#This Row],[Amount-1]])</f>
        <v/>
      </c>
      <c r="AY657"/>
      <c r="AZ657"/>
      <c r="BA657" t="str">
        <f>IF(Table1[[#This Row],[Cost Centre]]="","","Primary Cost Category")</f>
        <v/>
      </c>
      <c r="BB657" t="str">
        <f>IF(Table1[[#This Row],[Cost Centre]]="","",Table1[[#This Row],[DP-1]])</f>
        <v/>
      </c>
      <c r="BC657"/>
      <c r="BD657" t="str">
        <f>IF(Table1[[#This Row],[Cost Centre]]="","",Table1[[#This Row],[Cost Centre]])</f>
        <v/>
      </c>
      <c r="BE657" t="str">
        <f>IF(Table1[[#This Row],[Cost Centre]]="","",Table1[[#This Row],[Amount-1]])</f>
        <v/>
      </c>
      <c r="BF657"/>
      <c r="BG657"/>
      <c r="BH657"/>
      <c r="BI657"/>
      <c r="BJ657" t="str">
        <f>IF(Table1[[#This Row],[Date]]="","","No")</f>
        <v/>
      </c>
      <c r="BK657" t="str">
        <f>IF(Table1[[#This Row],[Date]]="","",IF(Table1[[#This Row],[Net Amt]]&lt;0,"Yes","No"))</f>
        <v/>
      </c>
      <c r="BL657" t="str">
        <f>IF(Table1[[#This Row],[Date]]="","",$C$3)</f>
        <v/>
      </c>
      <c r="BM657" t="str">
        <f>IF(Table1[[#This Row],[Date]]="","",-Table1[[#This Row],[Amount-1]])</f>
        <v/>
      </c>
      <c r="BO657" t="str">
        <f>IF(Table1[[#This Row],[Transaction Type]]="","",Table1[[#This Row],[Transaction Type]])</f>
        <v/>
      </c>
      <c r="BP657" t="str">
        <f>IF(Table1[[#This Row],[Instrument No.]]="","",Table1[[#This Row],[Instrument No.]])</f>
        <v/>
      </c>
      <c r="BQ657" t="str">
        <f>IF(Table1[[#This Row],[Instrument No.]]="","",Table1[[#This Row],[Amount-2]])</f>
        <v/>
      </c>
      <c r="BR657" t="str">
        <f>IF(Table1[[#This Row],[Instrument date]]="","",TEXT(Table1[[#This Row],[Instrument date]],"yyyymmdd"))</f>
        <v/>
      </c>
      <c r="BU657" s="48"/>
      <c r="BV657" s="48"/>
    </row>
    <row r="658" spans="1:74">
      <c r="A658" s="16">
        <f t="shared" si="10"/>
        <v>653</v>
      </c>
      <c r="B658" s="17"/>
      <c r="C658" s="57"/>
      <c r="D658" s="61"/>
      <c r="E658" s="61"/>
      <c r="F658" s="57"/>
      <c r="G658" s="18"/>
      <c r="H6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8" s="18"/>
      <c r="J658" s="18"/>
      <c r="K658" s="18"/>
      <c r="L658" s="18"/>
      <c r="M658" s="18"/>
      <c r="N658" s="51"/>
      <c r="O658" s="14">
        <f>IF(Table1[[#This Row],[Date]]="",COUNTA(B659:$B$1005),0)</f>
        <v>0</v>
      </c>
      <c r="P658" s="14">
        <f>IF(COUNTA(Table1[[#This Row],[Payments]:[Receipts]])=0,0,(IF(COUNTA(Table1[[#This Row],[Payments]:[Receipts]])&gt;1,1,0)))</f>
        <v>0</v>
      </c>
      <c r="Q658" s="14">
        <f>IF(Table1[[#This Row],[Date]]="",0,IF(AND(Table1[[#This Row],[Date]]&gt;=$Q$2,Table1[[#This Row],[Date]]&lt;=$Q$3),0,1))</f>
        <v>0</v>
      </c>
      <c r="R658" s="14">
        <f>IF(Table1[[#This Row],[Payments]]="",0,IF(ISNUMBER(Table1[[#This Row],[Payments]]),0,1))</f>
        <v>0</v>
      </c>
      <c r="S658" s="14">
        <f>IF(Table1[[#This Row],[Receipts]]="",0,IF(ISNUMBER(Table1[[#This Row],[Receipts]]),0,1))</f>
        <v>0</v>
      </c>
      <c r="T658" s="14">
        <f>IF(LEN(Table1[[#This Row],[Second Ledger]])&gt;0,IF(TYPE(VLOOKUP(Table1[[#This Row],[Second Ledger]],$CZ:$CZ,1,FALSE))=16,1,0),0)</f>
        <v>0</v>
      </c>
      <c r="U658" s="14">
        <f>IF(Table1[[#This Row],[Date]]="",0,IF(Table1[[#This Row],[Voucher Type]]&gt;0,IF(TYPE(VLOOKUP(Table1[[#This Row],[Voucher Type]],Table1[[#All],[Voucher Type Master]],1,FALSE))=16,1,0),0))</f>
        <v>0</v>
      </c>
      <c r="V6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8" s="14">
        <f>IF(LEN(Table1[[#This Row],[Cost Centre]])&gt;0,IF(TYPE(VLOOKUP(Table1[[#This Row],[Cost Centre]],$DA:$DA,1,FALSE))=16,1,0),0)</f>
        <v>0</v>
      </c>
      <c r="X658" s="14">
        <f>Table1[[#This Row],[Payments]]-Table1[[#This Row],[Receipts]]</f>
        <v>0</v>
      </c>
      <c r="Y658" s="14"/>
      <c r="Z658" s="14"/>
      <c r="AA658" s="14"/>
      <c r="AB658" s="13"/>
      <c r="AC658" s="39"/>
      <c r="AD658" s="39"/>
      <c r="AE658" s="39"/>
      <c r="AF658" s="39"/>
      <c r="AG658" s="42"/>
      <c r="AH6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8" t="str">
        <f>IF(Table1[[#This Row],[Date]]="","",TEXT(Table1[[#This Row],[Date]],"yyyymmdd"))</f>
        <v/>
      </c>
      <c r="AJ658" t="str">
        <f>Table1[[#This Row],[Date2]]</f>
        <v/>
      </c>
      <c r="AK658" t="str">
        <f>IF(Table1[[#This Row],[Date]]="","",Table1[[#This Row],[Voucher Type]])</f>
        <v/>
      </c>
      <c r="AL658" t="str">
        <f>IF(Table1[[#This Row],[Date]]="","",Table1[[#This Row],[Voucher No]])</f>
        <v/>
      </c>
      <c r="AM658" t="str">
        <f>IF(Table1[[#This Row],[Date]]="","",Table1[[#This Row],[Narration]])</f>
        <v/>
      </c>
      <c r="AN658" t="str">
        <f>IF(Table1[[#This Row],[Date]]="","","tallytools-voucherentry-adhjadhh-"&amp;$AH$1&amp;ROW())</f>
        <v/>
      </c>
      <c r="AO658" t="str">
        <f>IF(Table1[[#This Row],[Date]]="","",$AH$1)</f>
        <v/>
      </c>
      <c r="AP658"/>
      <c r="AQ658" t="str">
        <f>IF(Table1[[#This Row],[Date]]="","","No")</f>
        <v/>
      </c>
      <c r="AR658" t="str">
        <f>IF(Table1[[#This Row],[Date]]="","",IF(Table1[[#This Row],[Net Amt]]&lt;0,"No","Yes"))</f>
        <v/>
      </c>
      <c r="AS658" t="str">
        <f>IF(Table1[[#This Row],[Date]]="","",Table1[[#This Row],[Second Ledger]])</f>
        <v/>
      </c>
      <c r="AT658" t="str">
        <f>IF(Table1[[#This Row],[Date]]="","",IF(Table1[[#This Row],[DP-1]]="Yes",-(Table1[[#This Row],[Payments]]+Table1[[#This Row],[Receipts]]),Table1[[#This Row],[Payments]]+Table1[[#This Row],[Receipts]]))</f>
        <v/>
      </c>
      <c r="AU658"/>
      <c r="AV658" t="str">
        <f>IF(Table1[[#This Row],[Bill Ref No]]="","",Table1[[#This Row],[Bill Ref No]])</f>
        <v/>
      </c>
      <c r="AW658" t="str">
        <f>IF(Table1[[#This Row],[Bill ref name]]="","","New Ref")</f>
        <v/>
      </c>
      <c r="AX658" t="str">
        <f>IF(Table1[[#This Row],[Bill ref name]]="","",Table1[[#This Row],[Amount-1]])</f>
        <v/>
      </c>
      <c r="AY658"/>
      <c r="AZ658"/>
      <c r="BA658" t="str">
        <f>IF(Table1[[#This Row],[Cost Centre]]="","","Primary Cost Category")</f>
        <v/>
      </c>
      <c r="BB658" t="str">
        <f>IF(Table1[[#This Row],[Cost Centre]]="","",Table1[[#This Row],[DP-1]])</f>
        <v/>
      </c>
      <c r="BC658"/>
      <c r="BD658" t="str">
        <f>IF(Table1[[#This Row],[Cost Centre]]="","",Table1[[#This Row],[Cost Centre]])</f>
        <v/>
      </c>
      <c r="BE658" t="str">
        <f>IF(Table1[[#This Row],[Cost Centre]]="","",Table1[[#This Row],[Amount-1]])</f>
        <v/>
      </c>
      <c r="BF658"/>
      <c r="BG658"/>
      <c r="BH658"/>
      <c r="BI658"/>
      <c r="BJ658" t="str">
        <f>IF(Table1[[#This Row],[Date]]="","","No")</f>
        <v/>
      </c>
      <c r="BK658" t="str">
        <f>IF(Table1[[#This Row],[Date]]="","",IF(Table1[[#This Row],[Net Amt]]&lt;0,"Yes","No"))</f>
        <v/>
      </c>
      <c r="BL658" t="str">
        <f>IF(Table1[[#This Row],[Date]]="","",$C$3)</f>
        <v/>
      </c>
      <c r="BM658" t="str">
        <f>IF(Table1[[#This Row],[Date]]="","",-Table1[[#This Row],[Amount-1]])</f>
        <v/>
      </c>
      <c r="BO658" t="str">
        <f>IF(Table1[[#This Row],[Transaction Type]]="","",Table1[[#This Row],[Transaction Type]])</f>
        <v/>
      </c>
      <c r="BP658" t="str">
        <f>IF(Table1[[#This Row],[Instrument No.]]="","",Table1[[#This Row],[Instrument No.]])</f>
        <v/>
      </c>
      <c r="BQ658" t="str">
        <f>IF(Table1[[#This Row],[Instrument No.]]="","",Table1[[#This Row],[Amount-2]])</f>
        <v/>
      </c>
      <c r="BR658" t="str">
        <f>IF(Table1[[#This Row],[Instrument date]]="","",TEXT(Table1[[#This Row],[Instrument date]],"yyyymmdd"))</f>
        <v/>
      </c>
      <c r="BU658" s="48"/>
      <c r="BV658" s="48"/>
    </row>
    <row r="659" spans="1:74">
      <c r="A659" s="16">
        <f t="shared" si="10"/>
        <v>654</v>
      </c>
      <c r="B659" s="17"/>
      <c r="C659" s="57"/>
      <c r="D659" s="61"/>
      <c r="E659" s="61"/>
      <c r="F659" s="57"/>
      <c r="G659" s="18"/>
      <c r="H6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59" s="18"/>
      <c r="J659" s="18"/>
      <c r="K659" s="18"/>
      <c r="L659" s="18"/>
      <c r="M659" s="18"/>
      <c r="N659" s="51"/>
      <c r="O659" s="14">
        <f>IF(Table1[[#This Row],[Date]]="",COUNTA(B660:$B$1005),0)</f>
        <v>0</v>
      </c>
      <c r="P659" s="14">
        <f>IF(COUNTA(Table1[[#This Row],[Payments]:[Receipts]])=0,0,(IF(COUNTA(Table1[[#This Row],[Payments]:[Receipts]])&gt;1,1,0)))</f>
        <v>0</v>
      </c>
      <c r="Q659" s="14">
        <f>IF(Table1[[#This Row],[Date]]="",0,IF(AND(Table1[[#This Row],[Date]]&gt;=$Q$2,Table1[[#This Row],[Date]]&lt;=$Q$3),0,1))</f>
        <v>0</v>
      </c>
      <c r="R659" s="14">
        <f>IF(Table1[[#This Row],[Payments]]="",0,IF(ISNUMBER(Table1[[#This Row],[Payments]]),0,1))</f>
        <v>0</v>
      </c>
      <c r="S659" s="14">
        <f>IF(Table1[[#This Row],[Receipts]]="",0,IF(ISNUMBER(Table1[[#This Row],[Receipts]]),0,1))</f>
        <v>0</v>
      </c>
      <c r="T659" s="14">
        <f>IF(LEN(Table1[[#This Row],[Second Ledger]])&gt;0,IF(TYPE(VLOOKUP(Table1[[#This Row],[Second Ledger]],$CZ:$CZ,1,FALSE))=16,1,0),0)</f>
        <v>0</v>
      </c>
      <c r="U659" s="14">
        <f>IF(Table1[[#This Row],[Date]]="",0,IF(Table1[[#This Row],[Voucher Type]]&gt;0,IF(TYPE(VLOOKUP(Table1[[#This Row],[Voucher Type]],Table1[[#All],[Voucher Type Master]],1,FALSE))=16,1,0),0))</f>
        <v>0</v>
      </c>
      <c r="V6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59" s="14">
        <f>IF(LEN(Table1[[#This Row],[Cost Centre]])&gt;0,IF(TYPE(VLOOKUP(Table1[[#This Row],[Cost Centre]],$DA:$DA,1,FALSE))=16,1,0),0)</f>
        <v>0</v>
      </c>
      <c r="X659" s="14">
        <f>Table1[[#This Row],[Payments]]-Table1[[#This Row],[Receipts]]</f>
        <v>0</v>
      </c>
      <c r="Y659" s="14"/>
      <c r="Z659" s="14"/>
      <c r="AA659" s="14"/>
      <c r="AB659" s="13"/>
      <c r="AC659" s="39"/>
      <c r="AD659" s="39"/>
      <c r="AE659" s="39"/>
      <c r="AF659" s="39"/>
      <c r="AG659" s="42"/>
      <c r="AH6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59" t="str">
        <f>IF(Table1[[#This Row],[Date]]="","",TEXT(Table1[[#This Row],[Date]],"yyyymmdd"))</f>
        <v/>
      </c>
      <c r="AJ659" t="str">
        <f>Table1[[#This Row],[Date2]]</f>
        <v/>
      </c>
      <c r="AK659" t="str">
        <f>IF(Table1[[#This Row],[Date]]="","",Table1[[#This Row],[Voucher Type]])</f>
        <v/>
      </c>
      <c r="AL659" t="str">
        <f>IF(Table1[[#This Row],[Date]]="","",Table1[[#This Row],[Voucher No]])</f>
        <v/>
      </c>
      <c r="AM659" t="str">
        <f>IF(Table1[[#This Row],[Date]]="","",Table1[[#This Row],[Narration]])</f>
        <v/>
      </c>
      <c r="AN659" t="str">
        <f>IF(Table1[[#This Row],[Date]]="","","tallytools-voucherentry-adhjadhh-"&amp;$AH$1&amp;ROW())</f>
        <v/>
      </c>
      <c r="AO659" t="str">
        <f>IF(Table1[[#This Row],[Date]]="","",$AH$1)</f>
        <v/>
      </c>
      <c r="AP659"/>
      <c r="AQ659" t="str">
        <f>IF(Table1[[#This Row],[Date]]="","","No")</f>
        <v/>
      </c>
      <c r="AR659" t="str">
        <f>IF(Table1[[#This Row],[Date]]="","",IF(Table1[[#This Row],[Net Amt]]&lt;0,"No","Yes"))</f>
        <v/>
      </c>
      <c r="AS659" t="str">
        <f>IF(Table1[[#This Row],[Date]]="","",Table1[[#This Row],[Second Ledger]])</f>
        <v/>
      </c>
      <c r="AT659" t="str">
        <f>IF(Table1[[#This Row],[Date]]="","",IF(Table1[[#This Row],[DP-1]]="Yes",-(Table1[[#This Row],[Payments]]+Table1[[#This Row],[Receipts]]),Table1[[#This Row],[Payments]]+Table1[[#This Row],[Receipts]]))</f>
        <v/>
      </c>
      <c r="AU659"/>
      <c r="AV659" t="str">
        <f>IF(Table1[[#This Row],[Bill Ref No]]="","",Table1[[#This Row],[Bill Ref No]])</f>
        <v/>
      </c>
      <c r="AW659" t="str">
        <f>IF(Table1[[#This Row],[Bill ref name]]="","","New Ref")</f>
        <v/>
      </c>
      <c r="AX659" t="str">
        <f>IF(Table1[[#This Row],[Bill ref name]]="","",Table1[[#This Row],[Amount-1]])</f>
        <v/>
      </c>
      <c r="AY659"/>
      <c r="AZ659"/>
      <c r="BA659" t="str">
        <f>IF(Table1[[#This Row],[Cost Centre]]="","","Primary Cost Category")</f>
        <v/>
      </c>
      <c r="BB659" t="str">
        <f>IF(Table1[[#This Row],[Cost Centre]]="","",Table1[[#This Row],[DP-1]])</f>
        <v/>
      </c>
      <c r="BC659"/>
      <c r="BD659" t="str">
        <f>IF(Table1[[#This Row],[Cost Centre]]="","",Table1[[#This Row],[Cost Centre]])</f>
        <v/>
      </c>
      <c r="BE659" t="str">
        <f>IF(Table1[[#This Row],[Cost Centre]]="","",Table1[[#This Row],[Amount-1]])</f>
        <v/>
      </c>
      <c r="BF659"/>
      <c r="BG659"/>
      <c r="BH659"/>
      <c r="BI659"/>
      <c r="BJ659" t="str">
        <f>IF(Table1[[#This Row],[Date]]="","","No")</f>
        <v/>
      </c>
      <c r="BK659" t="str">
        <f>IF(Table1[[#This Row],[Date]]="","",IF(Table1[[#This Row],[Net Amt]]&lt;0,"Yes","No"))</f>
        <v/>
      </c>
      <c r="BL659" t="str">
        <f>IF(Table1[[#This Row],[Date]]="","",$C$3)</f>
        <v/>
      </c>
      <c r="BM659" t="str">
        <f>IF(Table1[[#This Row],[Date]]="","",-Table1[[#This Row],[Amount-1]])</f>
        <v/>
      </c>
      <c r="BO659" t="str">
        <f>IF(Table1[[#This Row],[Transaction Type]]="","",Table1[[#This Row],[Transaction Type]])</f>
        <v/>
      </c>
      <c r="BP659" t="str">
        <f>IF(Table1[[#This Row],[Instrument No.]]="","",Table1[[#This Row],[Instrument No.]])</f>
        <v/>
      </c>
      <c r="BQ659" t="str">
        <f>IF(Table1[[#This Row],[Instrument No.]]="","",Table1[[#This Row],[Amount-2]])</f>
        <v/>
      </c>
      <c r="BR659" t="str">
        <f>IF(Table1[[#This Row],[Instrument date]]="","",TEXT(Table1[[#This Row],[Instrument date]],"yyyymmdd"))</f>
        <v/>
      </c>
      <c r="BU659" s="48"/>
      <c r="BV659" s="48"/>
    </row>
    <row r="660" spans="1:74">
      <c r="A660" s="16">
        <f t="shared" si="10"/>
        <v>655</v>
      </c>
      <c r="B660" s="17"/>
      <c r="C660" s="57"/>
      <c r="D660" s="61"/>
      <c r="E660" s="61"/>
      <c r="F660" s="57"/>
      <c r="G660" s="18"/>
      <c r="H6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0" s="18"/>
      <c r="J660" s="18"/>
      <c r="K660" s="18"/>
      <c r="L660" s="18"/>
      <c r="M660" s="18"/>
      <c r="N660" s="51"/>
      <c r="O660" s="14">
        <f>IF(Table1[[#This Row],[Date]]="",COUNTA(B661:$B$1005),0)</f>
        <v>0</v>
      </c>
      <c r="P660" s="14">
        <f>IF(COUNTA(Table1[[#This Row],[Payments]:[Receipts]])=0,0,(IF(COUNTA(Table1[[#This Row],[Payments]:[Receipts]])&gt;1,1,0)))</f>
        <v>0</v>
      </c>
      <c r="Q660" s="14">
        <f>IF(Table1[[#This Row],[Date]]="",0,IF(AND(Table1[[#This Row],[Date]]&gt;=$Q$2,Table1[[#This Row],[Date]]&lt;=$Q$3),0,1))</f>
        <v>0</v>
      </c>
      <c r="R660" s="14">
        <f>IF(Table1[[#This Row],[Payments]]="",0,IF(ISNUMBER(Table1[[#This Row],[Payments]]),0,1))</f>
        <v>0</v>
      </c>
      <c r="S660" s="14">
        <f>IF(Table1[[#This Row],[Receipts]]="",0,IF(ISNUMBER(Table1[[#This Row],[Receipts]]),0,1))</f>
        <v>0</v>
      </c>
      <c r="T660" s="14">
        <f>IF(LEN(Table1[[#This Row],[Second Ledger]])&gt;0,IF(TYPE(VLOOKUP(Table1[[#This Row],[Second Ledger]],$CZ:$CZ,1,FALSE))=16,1,0),0)</f>
        <v>0</v>
      </c>
      <c r="U660" s="14">
        <f>IF(Table1[[#This Row],[Date]]="",0,IF(Table1[[#This Row],[Voucher Type]]&gt;0,IF(TYPE(VLOOKUP(Table1[[#This Row],[Voucher Type]],Table1[[#All],[Voucher Type Master]],1,FALSE))=16,1,0),0))</f>
        <v>0</v>
      </c>
      <c r="V6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0" s="14">
        <f>IF(LEN(Table1[[#This Row],[Cost Centre]])&gt;0,IF(TYPE(VLOOKUP(Table1[[#This Row],[Cost Centre]],$DA:$DA,1,FALSE))=16,1,0),0)</f>
        <v>0</v>
      </c>
      <c r="X660" s="14">
        <f>Table1[[#This Row],[Payments]]-Table1[[#This Row],[Receipts]]</f>
        <v>0</v>
      </c>
      <c r="Y660" s="14"/>
      <c r="Z660" s="14"/>
      <c r="AA660" s="14"/>
      <c r="AB660" s="13"/>
      <c r="AC660" s="39"/>
      <c r="AD660" s="39"/>
      <c r="AE660" s="39"/>
      <c r="AF660" s="39"/>
      <c r="AG660" s="42"/>
      <c r="AH6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0" t="str">
        <f>IF(Table1[[#This Row],[Date]]="","",TEXT(Table1[[#This Row],[Date]],"yyyymmdd"))</f>
        <v/>
      </c>
      <c r="AJ660" t="str">
        <f>Table1[[#This Row],[Date2]]</f>
        <v/>
      </c>
      <c r="AK660" t="str">
        <f>IF(Table1[[#This Row],[Date]]="","",Table1[[#This Row],[Voucher Type]])</f>
        <v/>
      </c>
      <c r="AL660" t="str">
        <f>IF(Table1[[#This Row],[Date]]="","",Table1[[#This Row],[Voucher No]])</f>
        <v/>
      </c>
      <c r="AM660" t="str">
        <f>IF(Table1[[#This Row],[Date]]="","",Table1[[#This Row],[Narration]])</f>
        <v/>
      </c>
      <c r="AN660" t="str">
        <f>IF(Table1[[#This Row],[Date]]="","","tallytools-voucherentry-adhjadhh-"&amp;$AH$1&amp;ROW())</f>
        <v/>
      </c>
      <c r="AO660" t="str">
        <f>IF(Table1[[#This Row],[Date]]="","",$AH$1)</f>
        <v/>
      </c>
      <c r="AP660"/>
      <c r="AQ660" t="str">
        <f>IF(Table1[[#This Row],[Date]]="","","No")</f>
        <v/>
      </c>
      <c r="AR660" t="str">
        <f>IF(Table1[[#This Row],[Date]]="","",IF(Table1[[#This Row],[Net Amt]]&lt;0,"No","Yes"))</f>
        <v/>
      </c>
      <c r="AS660" t="str">
        <f>IF(Table1[[#This Row],[Date]]="","",Table1[[#This Row],[Second Ledger]])</f>
        <v/>
      </c>
      <c r="AT660" t="str">
        <f>IF(Table1[[#This Row],[Date]]="","",IF(Table1[[#This Row],[DP-1]]="Yes",-(Table1[[#This Row],[Payments]]+Table1[[#This Row],[Receipts]]),Table1[[#This Row],[Payments]]+Table1[[#This Row],[Receipts]]))</f>
        <v/>
      </c>
      <c r="AU660"/>
      <c r="AV660" t="str">
        <f>IF(Table1[[#This Row],[Bill Ref No]]="","",Table1[[#This Row],[Bill Ref No]])</f>
        <v/>
      </c>
      <c r="AW660" t="str">
        <f>IF(Table1[[#This Row],[Bill ref name]]="","","New Ref")</f>
        <v/>
      </c>
      <c r="AX660" t="str">
        <f>IF(Table1[[#This Row],[Bill ref name]]="","",Table1[[#This Row],[Amount-1]])</f>
        <v/>
      </c>
      <c r="AY660"/>
      <c r="AZ660"/>
      <c r="BA660" t="str">
        <f>IF(Table1[[#This Row],[Cost Centre]]="","","Primary Cost Category")</f>
        <v/>
      </c>
      <c r="BB660" t="str">
        <f>IF(Table1[[#This Row],[Cost Centre]]="","",Table1[[#This Row],[DP-1]])</f>
        <v/>
      </c>
      <c r="BC660"/>
      <c r="BD660" t="str">
        <f>IF(Table1[[#This Row],[Cost Centre]]="","",Table1[[#This Row],[Cost Centre]])</f>
        <v/>
      </c>
      <c r="BE660" t="str">
        <f>IF(Table1[[#This Row],[Cost Centre]]="","",Table1[[#This Row],[Amount-1]])</f>
        <v/>
      </c>
      <c r="BF660"/>
      <c r="BG660"/>
      <c r="BH660"/>
      <c r="BI660"/>
      <c r="BJ660" t="str">
        <f>IF(Table1[[#This Row],[Date]]="","","No")</f>
        <v/>
      </c>
      <c r="BK660" t="str">
        <f>IF(Table1[[#This Row],[Date]]="","",IF(Table1[[#This Row],[Net Amt]]&lt;0,"Yes","No"))</f>
        <v/>
      </c>
      <c r="BL660" t="str">
        <f>IF(Table1[[#This Row],[Date]]="","",$C$3)</f>
        <v/>
      </c>
      <c r="BM660" t="str">
        <f>IF(Table1[[#This Row],[Date]]="","",-Table1[[#This Row],[Amount-1]])</f>
        <v/>
      </c>
      <c r="BO660" t="str">
        <f>IF(Table1[[#This Row],[Transaction Type]]="","",Table1[[#This Row],[Transaction Type]])</f>
        <v/>
      </c>
      <c r="BP660" t="str">
        <f>IF(Table1[[#This Row],[Instrument No.]]="","",Table1[[#This Row],[Instrument No.]])</f>
        <v/>
      </c>
      <c r="BQ660" t="str">
        <f>IF(Table1[[#This Row],[Instrument No.]]="","",Table1[[#This Row],[Amount-2]])</f>
        <v/>
      </c>
      <c r="BR660" t="str">
        <f>IF(Table1[[#This Row],[Instrument date]]="","",TEXT(Table1[[#This Row],[Instrument date]],"yyyymmdd"))</f>
        <v/>
      </c>
      <c r="BU660" s="48"/>
      <c r="BV660" s="48"/>
    </row>
    <row r="661" spans="1:74">
      <c r="A661" s="16">
        <f t="shared" si="10"/>
        <v>656</v>
      </c>
      <c r="B661" s="17"/>
      <c r="C661" s="57"/>
      <c r="D661" s="61"/>
      <c r="E661" s="61"/>
      <c r="F661" s="57"/>
      <c r="G661" s="18"/>
      <c r="H6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1" s="18"/>
      <c r="J661" s="18"/>
      <c r="K661" s="18"/>
      <c r="L661" s="18"/>
      <c r="M661" s="18"/>
      <c r="N661" s="51"/>
      <c r="O661" s="14">
        <f>IF(Table1[[#This Row],[Date]]="",COUNTA(B662:$B$1005),0)</f>
        <v>0</v>
      </c>
      <c r="P661" s="14">
        <f>IF(COUNTA(Table1[[#This Row],[Payments]:[Receipts]])=0,0,(IF(COUNTA(Table1[[#This Row],[Payments]:[Receipts]])&gt;1,1,0)))</f>
        <v>0</v>
      </c>
      <c r="Q661" s="14">
        <f>IF(Table1[[#This Row],[Date]]="",0,IF(AND(Table1[[#This Row],[Date]]&gt;=$Q$2,Table1[[#This Row],[Date]]&lt;=$Q$3),0,1))</f>
        <v>0</v>
      </c>
      <c r="R661" s="14">
        <f>IF(Table1[[#This Row],[Payments]]="",0,IF(ISNUMBER(Table1[[#This Row],[Payments]]),0,1))</f>
        <v>0</v>
      </c>
      <c r="S661" s="14">
        <f>IF(Table1[[#This Row],[Receipts]]="",0,IF(ISNUMBER(Table1[[#This Row],[Receipts]]),0,1))</f>
        <v>0</v>
      </c>
      <c r="T661" s="14">
        <f>IF(LEN(Table1[[#This Row],[Second Ledger]])&gt;0,IF(TYPE(VLOOKUP(Table1[[#This Row],[Second Ledger]],$CZ:$CZ,1,FALSE))=16,1,0),0)</f>
        <v>0</v>
      </c>
      <c r="U661" s="14">
        <f>IF(Table1[[#This Row],[Date]]="",0,IF(Table1[[#This Row],[Voucher Type]]&gt;0,IF(TYPE(VLOOKUP(Table1[[#This Row],[Voucher Type]],Table1[[#All],[Voucher Type Master]],1,FALSE))=16,1,0),0))</f>
        <v>0</v>
      </c>
      <c r="V6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1" s="14">
        <f>IF(LEN(Table1[[#This Row],[Cost Centre]])&gt;0,IF(TYPE(VLOOKUP(Table1[[#This Row],[Cost Centre]],$DA:$DA,1,FALSE))=16,1,0),0)</f>
        <v>0</v>
      </c>
      <c r="X661" s="14">
        <f>Table1[[#This Row],[Payments]]-Table1[[#This Row],[Receipts]]</f>
        <v>0</v>
      </c>
      <c r="Y661" s="14"/>
      <c r="Z661" s="14"/>
      <c r="AA661" s="14"/>
      <c r="AB661" s="13"/>
      <c r="AC661" s="39"/>
      <c r="AD661" s="39"/>
      <c r="AE661" s="39"/>
      <c r="AF661" s="39"/>
      <c r="AG661" s="42"/>
      <c r="AH6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1" t="str">
        <f>IF(Table1[[#This Row],[Date]]="","",TEXT(Table1[[#This Row],[Date]],"yyyymmdd"))</f>
        <v/>
      </c>
      <c r="AJ661" t="str">
        <f>Table1[[#This Row],[Date2]]</f>
        <v/>
      </c>
      <c r="AK661" t="str">
        <f>IF(Table1[[#This Row],[Date]]="","",Table1[[#This Row],[Voucher Type]])</f>
        <v/>
      </c>
      <c r="AL661" t="str">
        <f>IF(Table1[[#This Row],[Date]]="","",Table1[[#This Row],[Voucher No]])</f>
        <v/>
      </c>
      <c r="AM661" t="str">
        <f>IF(Table1[[#This Row],[Date]]="","",Table1[[#This Row],[Narration]])</f>
        <v/>
      </c>
      <c r="AN661" t="str">
        <f>IF(Table1[[#This Row],[Date]]="","","tallytools-voucherentry-adhjadhh-"&amp;$AH$1&amp;ROW())</f>
        <v/>
      </c>
      <c r="AO661" t="str">
        <f>IF(Table1[[#This Row],[Date]]="","",$AH$1)</f>
        <v/>
      </c>
      <c r="AP661"/>
      <c r="AQ661" t="str">
        <f>IF(Table1[[#This Row],[Date]]="","","No")</f>
        <v/>
      </c>
      <c r="AR661" t="str">
        <f>IF(Table1[[#This Row],[Date]]="","",IF(Table1[[#This Row],[Net Amt]]&lt;0,"No","Yes"))</f>
        <v/>
      </c>
      <c r="AS661" t="str">
        <f>IF(Table1[[#This Row],[Date]]="","",Table1[[#This Row],[Second Ledger]])</f>
        <v/>
      </c>
      <c r="AT661" t="str">
        <f>IF(Table1[[#This Row],[Date]]="","",IF(Table1[[#This Row],[DP-1]]="Yes",-(Table1[[#This Row],[Payments]]+Table1[[#This Row],[Receipts]]),Table1[[#This Row],[Payments]]+Table1[[#This Row],[Receipts]]))</f>
        <v/>
      </c>
      <c r="AU661"/>
      <c r="AV661" t="str">
        <f>IF(Table1[[#This Row],[Bill Ref No]]="","",Table1[[#This Row],[Bill Ref No]])</f>
        <v/>
      </c>
      <c r="AW661" t="str">
        <f>IF(Table1[[#This Row],[Bill ref name]]="","","New Ref")</f>
        <v/>
      </c>
      <c r="AX661" t="str">
        <f>IF(Table1[[#This Row],[Bill ref name]]="","",Table1[[#This Row],[Amount-1]])</f>
        <v/>
      </c>
      <c r="AY661"/>
      <c r="AZ661"/>
      <c r="BA661" t="str">
        <f>IF(Table1[[#This Row],[Cost Centre]]="","","Primary Cost Category")</f>
        <v/>
      </c>
      <c r="BB661" t="str">
        <f>IF(Table1[[#This Row],[Cost Centre]]="","",Table1[[#This Row],[DP-1]])</f>
        <v/>
      </c>
      <c r="BC661"/>
      <c r="BD661" t="str">
        <f>IF(Table1[[#This Row],[Cost Centre]]="","",Table1[[#This Row],[Cost Centre]])</f>
        <v/>
      </c>
      <c r="BE661" t="str">
        <f>IF(Table1[[#This Row],[Cost Centre]]="","",Table1[[#This Row],[Amount-1]])</f>
        <v/>
      </c>
      <c r="BF661"/>
      <c r="BG661"/>
      <c r="BH661"/>
      <c r="BI661"/>
      <c r="BJ661" t="str">
        <f>IF(Table1[[#This Row],[Date]]="","","No")</f>
        <v/>
      </c>
      <c r="BK661" t="str">
        <f>IF(Table1[[#This Row],[Date]]="","",IF(Table1[[#This Row],[Net Amt]]&lt;0,"Yes","No"))</f>
        <v/>
      </c>
      <c r="BL661" t="str">
        <f>IF(Table1[[#This Row],[Date]]="","",$C$3)</f>
        <v/>
      </c>
      <c r="BM661" t="str">
        <f>IF(Table1[[#This Row],[Date]]="","",-Table1[[#This Row],[Amount-1]])</f>
        <v/>
      </c>
      <c r="BO661" t="str">
        <f>IF(Table1[[#This Row],[Transaction Type]]="","",Table1[[#This Row],[Transaction Type]])</f>
        <v/>
      </c>
      <c r="BP661" t="str">
        <f>IF(Table1[[#This Row],[Instrument No.]]="","",Table1[[#This Row],[Instrument No.]])</f>
        <v/>
      </c>
      <c r="BQ661" t="str">
        <f>IF(Table1[[#This Row],[Instrument No.]]="","",Table1[[#This Row],[Amount-2]])</f>
        <v/>
      </c>
      <c r="BR661" t="str">
        <f>IF(Table1[[#This Row],[Instrument date]]="","",TEXT(Table1[[#This Row],[Instrument date]],"yyyymmdd"))</f>
        <v/>
      </c>
      <c r="BU661" s="48"/>
      <c r="BV661" s="48"/>
    </row>
    <row r="662" spans="1:74">
      <c r="A662" s="16">
        <f t="shared" si="10"/>
        <v>657</v>
      </c>
      <c r="B662" s="17"/>
      <c r="C662" s="57"/>
      <c r="D662" s="61"/>
      <c r="E662" s="61"/>
      <c r="F662" s="57"/>
      <c r="G662" s="18"/>
      <c r="H6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2" s="18"/>
      <c r="J662" s="18"/>
      <c r="K662" s="18"/>
      <c r="L662" s="18"/>
      <c r="M662" s="18"/>
      <c r="N662" s="51"/>
      <c r="O662" s="14">
        <f>IF(Table1[[#This Row],[Date]]="",COUNTA(B663:$B$1005),0)</f>
        <v>0</v>
      </c>
      <c r="P662" s="14">
        <f>IF(COUNTA(Table1[[#This Row],[Payments]:[Receipts]])=0,0,(IF(COUNTA(Table1[[#This Row],[Payments]:[Receipts]])&gt;1,1,0)))</f>
        <v>0</v>
      </c>
      <c r="Q662" s="14">
        <f>IF(Table1[[#This Row],[Date]]="",0,IF(AND(Table1[[#This Row],[Date]]&gt;=$Q$2,Table1[[#This Row],[Date]]&lt;=$Q$3),0,1))</f>
        <v>0</v>
      </c>
      <c r="R662" s="14">
        <f>IF(Table1[[#This Row],[Payments]]="",0,IF(ISNUMBER(Table1[[#This Row],[Payments]]),0,1))</f>
        <v>0</v>
      </c>
      <c r="S662" s="14">
        <f>IF(Table1[[#This Row],[Receipts]]="",0,IF(ISNUMBER(Table1[[#This Row],[Receipts]]),0,1))</f>
        <v>0</v>
      </c>
      <c r="T662" s="14">
        <f>IF(LEN(Table1[[#This Row],[Second Ledger]])&gt;0,IF(TYPE(VLOOKUP(Table1[[#This Row],[Second Ledger]],$CZ:$CZ,1,FALSE))=16,1,0),0)</f>
        <v>0</v>
      </c>
      <c r="U662" s="14">
        <f>IF(Table1[[#This Row],[Date]]="",0,IF(Table1[[#This Row],[Voucher Type]]&gt;0,IF(TYPE(VLOOKUP(Table1[[#This Row],[Voucher Type]],Table1[[#All],[Voucher Type Master]],1,FALSE))=16,1,0),0))</f>
        <v>0</v>
      </c>
      <c r="V6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2" s="14">
        <f>IF(LEN(Table1[[#This Row],[Cost Centre]])&gt;0,IF(TYPE(VLOOKUP(Table1[[#This Row],[Cost Centre]],$DA:$DA,1,FALSE))=16,1,0),0)</f>
        <v>0</v>
      </c>
      <c r="X662" s="14">
        <f>Table1[[#This Row],[Payments]]-Table1[[#This Row],[Receipts]]</f>
        <v>0</v>
      </c>
      <c r="Y662" s="14"/>
      <c r="Z662" s="14"/>
      <c r="AA662" s="14"/>
      <c r="AB662" s="13"/>
      <c r="AC662" s="39"/>
      <c r="AD662" s="39"/>
      <c r="AE662" s="39"/>
      <c r="AF662" s="39"/>
      <c r="AG662" s="42"/>
      <c r="AH6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2" t="str">
        <f>IF(Table1[[#This Row],[Date]]="","",TEXT(Table1[[#This Row],[Date]],"yyyymmdd"))</f>
        <v/>
      </c>
      <c r="AJ662" t="str">
        <f>Table1[[#This Row],[Date2]]</f>
        <v/>
      </c>
      <c r="AK662" t="str">
        <f>IF(Table1[[#This Row],[Date]]="","",Table1[[#This Row],[Voucher Type]])</f>
        <v/>
      </c>
      <c r="AL662" t="str">
        <f>IF(Table1[[#This Row],[Date]]="","",Table1[[#This Row],[Voucher No]])</f>
        <v/>
      </c>
      <c r="AM662" t="str">
        <f>IF(Table1[[#This Row],[Date]]="","",Table1[[#This Row],[Narration]])</f>
        <v/>
      </c>
      <c r="AN662" t="str">
        <f>IF(Table1[[#This Row],[Date]]="","","tallytools-voucherentry-adhjadhh-"&amp;$AH$1&amp;ROW())</f>
        <v/>
      </c>
      <c r="AO662" t="str">
        <f>IF(Table1[[#This Row],[Date]]="","",$AH$1)</f>
        <v/>
      </c>
      <c r="AP662"/>
      <c r="AQ662" t="str">
        <f>IF(Table1[[#This Row],[Date]]="","","No")</f>
        <v/>
      </c>
      <c r="AR662" t="str">
        <f>IF(Table1[[#This Row],[Date]]="","",IF(Table1[[#This Row],[Net Amt]]&lt;0,"No","Yes"))</f>
        <v/>
      </c>
      <c r="AS662" t="str">
        <f>IF(Table1[[#This Row],[Date]]="","",Table1[[#This Row],[Second Ledger]])</f>
        <v/>
      </c>
      <c r="AT662" t="str">
        <f>IF(Table1[[#This Row],[Date]]="","",IF(Table1[[#This Row],[DP-1]]="Yes",-(Table1[[#This Row],[Payments]]+Table1[[#This Row],[Receipts]]),Table1[[#This Row],[Payments]]+Table1[[#This Row],[Receipts]]))</f>
        <v/>
      </c>
      <c r="AU662"/>
      <c r="AV662" t="str">
        <f>IF(Table1[[#This Row],[Bill Ref No]]="","",Table1[[#This Row],[Bill Ref No]])</f>
        <v/>
      </c>
      <c r="AW662" t="str">
        <f>IF(Table1[[#This Row],[Bill ref name]]="","","New Ref")</f>
        <v/>
      </c>
      <c r="AX662" t="str">
        <f>IF(Table1[[#This Row],[Bill ref name]]="","",Table1[[#This Row],[Amount-1]])</f>
        <v/>
      </c>
      <c r="AY662"/>
      <c r="AZ662"/>
      <c r="BA662" t="str">
        <f>IF(Table1[[#This Row],[Cost Centre]]="","","Primary Cost Category")</f>
        <v/>
      </c>
      <c r="BB662" t="str">
        <f>IF(Table1[[#This Row],[Cost Centre]]="","",Table1[[#This Row],[DP-1]])</f>
        <v/>
      </c>
      <c r="BC662"/>
      <c r="BD662" t="str">
        <f>IF(Table1[[#This Row],[Cost Centre]]="","",Table1[[#This Row],[Cost Centre]])</f>
        <v/>
      </c>
      <c r="BE662" t="str">
        <f>IF(Table1[[#This Row],[Cost Centre]]="","",Table1[[#This Row],[Amount-1]])</f>
        <v/>
      </c>
      <c r="BF662"/>
      <c r="BG662"/>
      <c r="BH662"/>
      <c r="BI662"/>
      <c r="BJ662" t="str">
        <f>IF(Table1[[#This Row],[Date]]="","","No")</f>
        <v/>
      </c>
      <c r="BK662" t="str">
        <f>IF(Table1[[#This Row],[Date]]="","",IF(Table1[[#This Row],[Net Amt]]&lt;0,"Yes","No"))</f>
        <v/>
      </c>
      <c r="BL662" t="str">
        <f>IF(Table1[[#This Row],[Date]]="","",$C$3)</f>
        <v/>
      </c>
      <c r="BM662" t="str">
        <f>IF(Table1[[#This Row],[Date]]="","",-Table1[[#This Row],[Amount-1]])</f>
        <v/>
      </c>
      <c r="BO662" t="str">
        <f>IF(Table1[[#This Row],[Transaction Type]]="","",Table1[[#This Row],[Transaction Type]])</f>
        <v/>
      </c>
      <c r="BP662" t="str">
        <f>IF(Table1[[#This Row],[Instrument No.]]="","",Table1[[#This Row],[Instrument No.]])</f>
        <v/>
      </c>
      <c r="BQ662" t="str">
        <f>IF(Table1[[#This Row],[Instrument No.]]="","",Table1[[#This Row],[Amount-2]])</f>
        <v/>
      </c>
      <c r="BR662" t="str">
        <f>IF(Table1[[#This Row],[Instrument date]]="","",TEXT(Table1[[#This Row],[Instrument date]],"yyyymmdd"))</f>
        <v/>
      </c>
      <c r="BU662" s="48"/>
      <c r="BV662" s="48"/>
    </row>
    <row r="663" spans="1:74">
      <c r="A663" s="16">
        <f t="shared" si="10"/>
        <v>658</v>
      </c>
      <c r="B663" s="17"/>
      <c r="C663" s="57"/>
      <c r="D663" s="61"/>
      <c r="E663" s="61"/>
      <c r="F663" s="57"/>
      <c r="G663" s="18"/>
      <c r="H6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3" s="18"/>
      <c r="J663" s="18"/>
      <c r="K663" s="18"/>
      <c r="L663" s="18"/>
      <c r="M663" s="18"/>
      <c r="N663" s="51"/>
      <c r="O663" s="14">
        <f>IF(Table1[[#This Row],[Date]]="",COUNTA(B664:$B$1005),0)</f>
        <v>0</v>
      </c>
      <c r="P663" s="14">
        <f>IF(COUNTA(Table1[[#This Row],[Payments]:[Receipts]])=0,0,(IF(COUNTA(Table1[[#This Row],[Payments]:[Receipts]])&gt;1,1,0)))</f>
        <v>0</v>
      </c>
      <c r="Q663" s="14">
        <f>IF(Table1[[#This Row],[Date]]="",0,IF(AND(Table1[[#This Row],[Date]]&gt;=$Q$2,Table1[[#This Row],[Date]]&lt;=$Q$3),0,1))</f>
        <v>0</v>
      </c>
      <c r="R663" s="14">
        <f>IF(Table1[[#This Row],[Payments]]="",0,IF(ISNUMBER(Table1[[#This Row],[Payments]]),0,1))</f>
        <v>0</v>
      </c>
      <c r="S663" s="14">
        <f>IF(Table1[[#This Row],[Receipts]]="",0,IF(ISNUMBER(Table1[[#This Row],[Receipts]]),0,1))</f>
        <v>0</v>
      </c>
      <c r="T663" s="14">
        <f>IF(LEN(Table1[[#This Row],[Second Ledger]])&gt;0,IF(TYPE(VLOOKUP(Table1[[#This Row],[Second Ledger]],$CZ:$CZ,1,FALSE))=16,1,0),0)</f>
        <v>0</v>
      </c>
      <c r="U663" s="14">
        <f>IF(Table1[[#This Row],[Date]]="",0,IF(Table1[[#This Row],[Voucher Type]]&gt;0,IF(TYPE(VLOOKUP(Table1[[#This Row],[Voucher Type]],Table1[[#All],[Voucher Type Master]],1,FALSE))=16,1,0),0))</f>
        <v>0</v>
      </c>
      <c r="V6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3" s="14">
        <f>IF(LEN(Table1[[#This Row],[Cost Centre]])&gt;0,IF(TYPE(VLOOKUP(Table1[[#This Row],[Cost Centre]],$DA:$DA,1,FALSE))=16,1,0),0)</f>
        <v>0</v>
      </c>
      <c r="X663" s="14">
        <f>Table1[[#This Row],[Payments]]-Table1[[#This Row],[Receipts]]</f>
        <v>0</v>
      </c>
      <c r="Y663" s="14"/>
      <c r="Z663" s="14"/>
      <c r="AA663" s="14"/>
      <c r="AB663" s="13"/>
      <c r="AC663" s="39"/>
      <c r="AD663" s="39"/>
      <c r="AE663" s="39"/>
      <c r="AF663" s="39"/>
      <c r="AG663" s="42"/>
      <c r="AH6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3" t="str">
        <f>IF(Table1[[#This Row],[Date]]="","",TEXT(Table1[[#This Row],[Date]],"yyyymmdd"))</f>
        <v/>
      </c>
      <c r="AJ663" t="str">
        <f>Table1[[#This Row],[Date2]]</f>
        <v/>
      </c>
      <c r="AK663" t="str">
        <f>IF(Table1[[#This Row],[Date]]="","",Table1[[#This Row],[Voucher Type]])</f>
        <v/>
      </c>
      <c r="AL663" t="str">
        <f>IF(Table1[[#This Row],[Date]]="","",Table1[[#This Row],[Voucher No]])</f>
        <v/>
      </c>
      <c r="AM663" t="str">
        <f>IF(Table1[[#This Row],[Date]]="","",Table1[[#This Row],[Narration]])</f>
        <v/>
      </c>
      <c r="AN663" t="str">
        <f>IF(Table1[[#This Row],[Date]]="","","tallytools-voucherentry-adhjadhh-"&amp;$AH$1&amp;ROW())</f>
        <v/>
      </c>
      <c r="AO663" t="str">
        <f>IF(Table1[[#This Row],[Date]]="","",$AH$1)</f>
        <v/>
      </c>
      <c r="AP663"/>
      <c r="AQ663" t="str">
        <f>IF(Table1[[#This Row],[Date]]="","","No")</f>
        <v/>
      </c>
      <c r="AR663" t="str">
        <f>IF(Table1[[#This Row],[Date]]="","",IF(Table1[[#This Row],[Net Amt]]&lt;0,"No","Yes"))</f>
        <v/>
      </c>
      <c r="AS663" t="str">
        <f>IF(Table1[[#This Row],[Date]]="","",Table1[[#This Row],[Second Ledger]])</f>
        <v/>
      </c>
      <c r="AT663" t="str">
        <f>IF(Table1[[#This Row],[Date]]="","",IF(Table1[[#This Row],[DP-1]]="Yes",-(Table1[[#This Row],[Payments]]+Table1[[#This Row],[Receipts]]),Table1[[#This Row],[Payments]]+Table1[[#This Row],[Receipts]]))</f>
        <v/>
      </c>
      <c r="AU663"/>
      <c r="AV663" t="str">
        <f>IF(Table1[[#This Row],[Bill Ref No]]="","",Table1[[#This Row],[Bill Ref No]])</f>
        <v/>
      </c>
      <c r="AW663" t="str">
        <f>IF(Table1[[#This Row],[Bill ref name]]="","","New Ref")</f>
        <v/>
      </c>
      <c r="AX663" t="str">
        <f>IF(Table1[[#This Row],[Bill ref name]]="","",Table1[[#This Row],[Amount-1]])</f>
        <v/>
      </c>
      <c r="AY663"/>
      <c r="AZ663"/>
      <c r="BA663" t="str">
        <f>IF(Table1[[#This Row],[Cost Centre]]="","","Primary Cost Category")</f>
        <v/>
      </c>
      <c r="BB663" t="str">
        <f>IF(Table1[[#This Row],[Cost Centre]]="","",Table1[[#This Row],[DP-1]])</f>
        <v/>
      </c>
      <c r="BC663"/>
      <c r="BD663" t="str">
        <f>IF(Table1[[#This Row],[Cost Centre]]="","",Table1[[#This Row],[Cost Centre]])</f>
        <v/>
      </c>
      <c r="BE663" t="str">
        <f>IF(Table1[[#This Row],[Cost Centre]]="","",Table1[[#This Row],[Amount-1]])</f>
        <v/>
      </c>
      <c r="BF663"/>
      <c r="BG663"/>
      <c r="BH663"/>
      <c r="BI663"/>
      <c r="BJ663" t="str">
        <f>IF(Table1[[#This Row],[Date]]="","","No")</f>
        <v/>
      </c>
      <c r="BK663" t="str">
        <f>IF(Table1[[#This Row],[Date]]="","",IF(Table1[[#This Row],[Net Amt]]&lt;0,"Yes","No"))</f>
        <v/>
      </c>
      <c r="BL663" t="str">
        <f>IF(Table1[[#This Row],[Date]]="","",$C$3)</f>
        <v/>
      </c>
      <c r="BM663" t="str">
        <f>IF(Table1[[#This Row],[Date]]="","",-Table1[[#This Row],[Amount-1]])</f>
        <v/>
      </c>
      <c r="BO663" t="str">
        <f>IF(Table1[[#This Row],[Transaction Type]]="","",Table1[[#This Row],[Transaction Type]])</f>
        <v/>
      </c>
      <c r="BP663" t="str">
        <f>IF(Table1[[#This Row],[Instrument No.]]="","",Table1[[#This Row],[Instrument No.]])</f>
        <v/>
      </c>
      <c r="BQ663" t="str">
        <f>IF(Table1[[#This Row],[Instrument No.]]="","",Table1[[#This Row],[Amount-2]])</f>
        <v/>
      </c>
      <c r="BR663" t="str">
        <f>IF(Table1[[#This Row],[Instrument date]]="","",TEXT(Table1[[#This Row],[Instrument date]],"yyyymmdd"))</f>
        <v/>
      </c>
      <c r="BU663" s="48"/>
      <c r="BV663" s="48"/>
    </row>
    <row r="664" spans="1:74">
      <c r="A664" s="16">
        <f t="shared" si="10"/>
        <v>659</v>
      </c>
      <c r="B664" s="17"/>
      <c r="C664" s="57"/>
      <c r="D664" s="61"/>
      <c r="E664" s="61"/>
      <c r="F664" s="57"/>
      <c r="G664" s="18"/>
      <c r="H6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4" s="18"/>
      <c r="J664" s="18"/>
      <c r="K664" s="18"/>
      <c r="L664" s="18"/>
      <c r="M664" s="18"/>
      <c r="N664" s="51"/>
      <c r="O664" s="14">
        <f>IF(Table1[[#This Row],[Date]]="",COUNTA(B665:$B$1005),0)</f>
        <v>0</v>
      </c>
      <c r="P664" s="14">
        <f>IF(COUNTA(Table1[[#This Row],[Payments]:[Receipts]])=0,0,(IF(COUNTA(Table1[[#This Row],[Payments]:[Receipts]])&gt;1,1,0)))</f>
        <v>0</v>
      </c>
      <c r="Q664" s="14">
        <f>IF(Table1[[#This Row],[Date]]="",0,IF(AND(Table1[[#This Row],[Date]]&gt;=$Q$2,Table1[[#This Row],[Date]]&lt;=$Q$3),0,1))</f>
        <v>0</v>
      </c>
      <c r="R664" s="14">
        <f>IF(Table1[[#This Row],[Payments]]="",0,IF(ISNUMBER(Table1[[#This Row],[Payments]]),0,1))</f>
        <v>0</v>
      </c>
      <c r="S664" s="14">
        <f>IF(Table1[[#This Row],[Receipts]]="",0,IF(ISNUMBER(Table1[[#This Row],[Receipts]]),0,1))</f>
        <v>0</v>
      </c>
      <c r="T664" s="14">
        <f>IF(LEN(Table1[[#This Row],[Second Ledger]])&gt;0,IF(TYPE(VLOOKUP(Table1[[#This Row],[Second Ledger]],$CZ:$CZ,1,FALSE))=16,1,0),0)</f>
        <v>0</v>
      </c>
      <c r="U664" s="14">
        <f>IF(Table1[[#This Row],[Date]]="",0,IF(Table1[[#This Row],[Voucher Type]]&gt;0,IF(TYPE(VLOOKUP(Table1[[#This Row],[Voucher Type]],Table1[[#All],[Voucher Type Master]],1,FALSE))=16,1,0),0))</f>
        <v>0</v>
      </c>
      <c r="V6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4" s="14">
        <f>IF(LEN(Table1[[#This Row],[Cost Centre]])&gt;0,IF(TYPE(VLOOKUP(Table1[[#This Row],[Cost Centre]],$DA:$DA,1,FALSE))=16,1,0),0)</f>
        <v>0</v>
      </c>
      <c r="X664" s="14">
        <f>Table1[[#This Row],[Payments]]-Table1[[#This Row],[Receipts]]</f>
        <v>0</v>
      </c>
      <c r="Y664" s="14"/>
      <c r="Z664" s="14"/>
      <c r="AA664" s="14"/>
      <c r="AB664" s="13"/>
      <c r="AC664" s="39"/>
      <c r="AD664" s="39"/>
      <c r="AE664" s="39"/>
      <c r="AF664" s="39"/>
      <c r="AG664" s="42"/>
      <c r="AH6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4" t="str">
        <f>IF(Table1[[#This Row],[Date]]="","",TEXT(Table1[[#This Row],[Date]],"yyyymmdd"))</f>
        <v/>
      </c>
      <c r="AJ664" t="str">
        <f>Table1[[#This Row],[Date2]]</f>
        <v/>
      </c>
      <c r="AK664" t="str">
        <f>IF(Table1[[#This Row],[Date]]="","",Table1[[#This Row],[Voucher Type]])</f>
        <v/>
      </c>
      <c r="AL664" t="str">
        <f>IF(Table1[[#This Row],[Date]]="","",Table1[[#This Row],[Voucher No]])</f>
        <v/>
      </c>
      <c r="AM664" t="str">
        <f>IF(Table1[[#This Row],[Date]]="","",Table1[[#This Row],[Narration]])</f>
        <v/>
      </c>
      <c r="AN664" t="str">
        <f>IF(Table1[[#This Row],[Date]]="","","tallytools-voucherentry-adhjadhh-"&amp;$AH$1&amp;ROW())</f>
        <v/>
      </c>
      <c r="AO664" t="str">
        <f>IF(Table1[[#This Row],[Date]]="","",$AH$1)</f>
        <v/>
      </c>
      <c r="AP664"/>
      <c r="AQ664" t="str">
        <f>IF(Table1[[#This Row],[Date]]="","","No")</f>
        <v/>
      </c>
      <c r="AR664" t="str">
        <f>IF(Table1[[#This Row],[Date]]="","",IF(Table1[[#This Row],[Net Amt]]&lt;0,"No","Yes"))</f>
        <v/>
      </c>
      <c r="AS664" t="str">
        <f>IF(Table1[[#This Row],[Date]]="","",Table1[[#This Row],[Second Ledger]])</f>
        <v/>
      </c>
      <c r="AT664" t="str">
        <f>IF(Table1[[#This Row],[Date]]="","",IF(Table1[[#This Row],[DP-1]]="Yes",-(Table1[[#This Row],[Payments]]+Table1[[#This Row],[Receipts]]),Table1[[#This Row],[Payments]]+Table1[[#This Row],[Receipts]]))</f>
        <v/>
      </c>
      <c r="AU664"/>
      <c r="AV664" t="str">
        <f>IF(Table1[[#This Row],[Bill Ref No]]="","",Table1[[#This Row],[Bill Ref No]])</f>
        <v/>
      </c>
      <c r="AW664" t="str">
        <f>IF(Table1[[#This Row],[Bill ref name]]="","","New Ref")</f>
        <v/>
      </c>
      <c r="AX664" t="str">
        <f>IF(Table1[[#This Row],[Bill ref name]]="","",Table1[[#This Row],[Amount-1]])</f>
        <v/>
      </c>
      <c r="AY664"/>
      <c r="AZ664"/>
      <c r="BA664" t="str">
        <f>IF(Table1[[#This Row],[Cost Centre]]="","","Primary Cost Category")</f>
        <v/>
      </c>
      <c r="BB664" t="str">
        <f>IF(Table1[[#This Row],[Cost Centre]]="","",Table1[[#This Row],[DP-1]])</f>
        <v/>
      </c>
      <c r="BC664"/>
      <c r="BD664" t="str">
        <f>IF(Table1[[#This Row],[Cost Centre]]="","",Table1[[#This Row],[Cost Centre]])</f>
        <v/>
      </c>
      <c r="BE664" t="str">
        <f>IF(Table1[[#This Row],[Cost Centre]]="","",Table1[[#This Row],[Amount-1]])</f>
        <v/>
      </c>
      <c r="BF664"/>
      <c r="BG664"/>
      <c r="BH664"/>
      <c r="BI664"/>
      <c r="BJ664" t="str">
        <f>IF(Table1[[#This Row],[Date]]="","","No")</f>
        <v/>
      </c>
      <c r="BK664" t="str">
        <f>IF(Table1[[#This Row],[Date]]="","",IF(Table1[[#This Row],[Net Amt]]&lt;0,"Yes","No"))</f>
        <v/>
      </c>
      <c r="BL664" t="str">
        <f>IF(Table1[[#This Row],[Date]]="","",$C$3)</f>
        <v/>
      </c>
      <c r="BM664" t="str">
        <f>IF(Table1[[#This Row],[Date]]="","",-Table1[[#This Row],[Amount-1]])</f>
        <v/>
      </c>
      <c r="BO664" t="str">
        <f>IF(Table1[[#This Row],[Transaction Type]]="","",Table1[[#This Row],[Transaction Type]])</f>
        <v/>
      </c>
      <c r="BP664" t="str">
        <f>IF(Table1[[#This Row],[Instrument No.]]="","",Table1[[#This Row],[Instrument No.]])</f>
        <v/>
      </c>
      <c r="BQ664" t="str">
        <f>IF(Table1[[#This Row],[Instrument No.]]="","",Table1[[#This Row],[Amount-2]])</f>
        <v/>
      </c>
      <c r="BR664" t="str">
        <f>IF(Table1[[#This Row],[Instrument date]]="","",TEXT(Table1[[#This Row],[Instrument date]],"yyyymmdd"))</f>
        <v/>
      </c>
      <c r="BU664" s="48"/>
      <c r="BV664" s="48"/>
    </row>
    <row r="665" spans="1:74">
      <c r="A665" s="16">
        <f t="shared" si="10"/>
        <v>660</v>
      </c>
      <c r="B665" s="17"/>
      <c r="C665" s="57"/>
      <c r="D665" s="61"/>
      <c r="E665" s="61"/>
      <c r="F665" s="57"/>
      <c r="G665" s="18"/>
      <c r="H6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5" s="18"/>
      <c r="J665" s="18"/>
      <c r="K665" s="18"/>
      <c r="L665" s="18"/>
      <c r="M665" s="18"/>
      <c r="N665" s="51"/>
      <c r="O665" s="14">
        <f>IF(Table1[[#This Row],[Date]]="",COUNTA(B666:$B$1005),0)</f>
        <v>0</v>
      </c>
      <c r="P665" s="14">
        <f>IF(COUNTA(Table1[[#This Row],[Payments]:[Receipts]])=0,0,(IF(COUNTA(Table1[[#This Row],[Payments]:[Receipts]])&gt;1,1,0)))</f>
        <v>0</v>
      </c>
      <c r="Q665" s="14">
        <f>IF(Table1[[#This Row],[Date]]="",0,IF(AND(Table1[[#This Row],[Date]]&gt;=$Q$2,Table1[[#This Row],[Date]]&lt;=$Q$3),0,1))</f>
        <v>0</v>
      </c>
      <c r="R665" s="14">
        <f>IF(Table1[[#This Row],[Payments]]="",0,IF(ISNUMBER(Table1[[#This Row],[Payments]]),0,1))</f>
        <v>0</v>
      </c>
      <c r="S665" s="14">
        <f>IF(Table1[[#This Row],[Receipts]]="",0,IF(ISNUMBER(Table1[[#This Row],[Receipts]]),0,1))</f>
        <v>0</v>
      </c>
      <c r="T665" s="14">
        <f>IF(LEN(Table1[[#This Row],[Second Ledger]])&gt;0,IF(TYPE(VLOOKUP(Table1[[#This Row],[Second Ledger]],$CZ:$CZ,1,FALSE))=16,1,0),0)</f>
        <v>0</v>
      </c>
      <c r="U665" s="14">
        <f>IF(Table1[[#This Row],[Date]]="",0,IF(Table1[[#This Row],[Voucher Type]]&gt;0,IF(TYPE(VLOOKUP(Table1[[#This Row],[Voucher Type]],Table1[[#All],[Voucher Type Master]],1,FALSE))=16,1,0),0))</f>
        <v>0</v>
      </c>
      <c r="V6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5" s="14">
        <f>IF(LEN(Table1[[#This Row],[Cost Centre]])&gt;0,IF(TYPE(VLOOKUP(Table1[[#This Row],[Cost Centre]],$DA:$DA,1,FALSE))=16,1,0),0)</f>
        <v>0</v>
      </c>
      <c r="X665" s="14">
        <f>Table1[[#This Row],[Payments]]-Table1[[#This Row],[Receipts]]</f>
        <v>0</v>
      </c>
      <c r="Y665" s="14"/>
      <c r="Z665" s="14"/>
      <c r="AA665" s="14"/>
      <c r="AB665" s="13"/>
      <c r="AC665" s="39"/>
      <c r="AD665" s="39"/>
      <c r="AE665" s="39"/>
      <c r="AF665" s="39"/>
      <c r="AG665" s="42"/>
      <c r="AH6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5" t="str">
        <f>IF(Table1[[#This Row],[Date]]="","",TEXT(Table1[[#This Row],[Date]],"yyyymmdd"))</f>
        <v/>
      </c>
      <c r="AJ665" t="str">
        <f>Table1[[#This Row],[Date2]]</f>
        <v/>
      </c>
      <c r="AK665" t="str">
        <f>IF(Table1[[#This Row],[Date]]="","",Table1[[#This Row],[Voucher Type]])</f>
        <v/>
      </c>
      <c r="AL665" t="str">
        <f>IF(Table1[[#This Row],[Date]]="","",Table1[[#This Row],[Voucher No]])</f>
        <v/>
      </c>
      <c r="AM665" t="str">
        <f>IF(Table1[[#This Row],[Date]]="","",Table1[[#This Row],[Narration]])</f>
        <v/>
      </c>
      <c r="AN665" t="str">
        <f>IF(Table1[[#This Row],[Date]]="","","tallytools-voucherentry-adhjadhh-"&amp;$AH$1&amp;ROW())</f>
        <v/>
      </c>
      <c r="AO665" t="str">
        <f>IF(Table1[[#This Row],[Date]]="","",$AH$1)</f>
        <v/>
      </c>
      <c r="AP665"/>
      <c r="AQ665" t="str">
        <f>IF(Table1[[#This Row],[Date]]="","","No")</f>
        <v/>
      </c>
      <c r="AR665" t="str">
        <f>IF(Table1[[#This Row],[Date]]="","",IF(Table1[[#This Row],[Net Amt]]&lt;0,"No","Yes"))</f>
        <v/>
      </c>
      <c r="AS665" t="str">
        <f>IF(Table1[[#This Row],[Date]]="","",Table1[[#This Row],[Second Ledger]])</f>
        <v/>
      </c>
      <c r="AT665" t="str">
        <f>IF(Table1[[#This Row],[Date]]="","",IF(Table1[[#This Row],[DP-1]]="Yes",-(Table1[[#This Row],[Payments]]+Table1[[#This Row],[Receipts]]),Table1[[#This Row],[Payments]]+Table1[[#This Row],[Receipts]]))</f>
        <v/>
      </c>
      <c r="AU665"/>
      <c r="AV665" t="str">
        <f>IF(Table1[[#This Row],[Bill Ref No]]="","",Table1[[#This Row],[Bill Ref No]])</f>
        <v/>
      </c>
      <c r="AW665" t="str">
        <f>IF(Table1[[#This Row],[Bill ref name]]="","","New Ref")</f>
        <v/>
      </c>
      <c r="AX665" t="str">
        <f>IF(Table1[[#This Row],[Bill ref name]]="","",Table1[[#This Row],[Amount-1]])</f>
        <v/>
      </c>
      <c r="AY665"/>
      <c r="AZ665"/>
      <c r="BA665" t="str">
        <f>IF(Table1[[#This Row],[Cost Centre]]="","","Primary Cost Category")</f>
        <v/>
      </c>
      <c r="BB665" t="str">
        <f>IF(Table1[[#This Row],[Cost Centre]]="","",Table1[[#This Row],[DP-1]])</f>
        <v/>
      </c>
      <c r="BC665"/>
      <c r="BD665" t="str">
        <f>IF(Table1[[#This Row],[Cost Centre]]="","",Table1[[#This Row],[Cost Centre]])</f>
        <v/>
      </c>
      <c r="BE665" t="str">
        <f>IF(Table1[[#This Row],[Cost Centre]]="","",Table1[[#This Row],[Amount-1]])</f>
        <v/>
      </c>
      <c r="BF665"/>
      <c r="BG665"/>
      <c r="BH665"/>
      <c r="BI665"/>
      <c r="BJ665" t="str">
        <f>IF(Table1[[#This Row],[Date]]="","","No")</f>
        <v/>
      </c>
      <c r="BK665" t="str">
        <f>IF(Table1[[#This Row],[Date]]="","",IF(Table1[[#This Row],[Net Amt]]&lt;0,"Yes","No"))</f>
        <v/>
      </c>
      <c r="BL665" t="str">
        <f>IF(Table1[[#This Row],[Date]]="","",$C$3)</f>
        <v/>
      </c>
      <c r="BM665" t="str">
        <f>IF(Table1[[#This Row],[Date]]="","",-Table1[[#This Row],[Amount-1]])</f>
        <v/>
      </c>
      <c r="BO665" t="str">
        <f>IF(Table1[[#This Row],[Transaction Type]]="","",Table1[[#This Row],[Transaction Type]])</f>
        <v/>
      </c>
      <c r="BP665" t="str">
        <f>IF(Table1[[#This Row],[Instrument No.]]="","",Table1[[#This Row],[Instrument No.]])</f>
        <v/>
      </c>
      <c r="BQ665" t="str">
        <f>IF(Table1[[#This Row],[Instrument No.]]="","",Table1[[#This Row],[Amount-2]])</f>
        <v/>
      </c>
      <c r="BR665" t="str">
        <f>IF(Table1[[#This Row],[Instrument date]]="","",TEXT(Table1[[#This Row],[Instrument date]],"yyyymmdd"))</f>
        <v/>
      </c>
      <c r="BU665" s="48"/>
      <c r="BV665" s="48"/>
    </row>
    <row r="666" spans="1:74">
      <c r="A666" s="16">
        <f t="shared" si="10"/>
        <v>661</v>
      </c>
      <c r="B666" s="17"/>
      <c r="C666" s="57"/>
      <c r="D666" s="61"/>
      <c r="E666" s="61"/>
      <c r="F666" s="57"/>
      <c r="G666" s="18"/>
      <c r="H6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6" s="18"/>
      <c r="J666" s="18"/>
      <c r="K666" s="18"/>
      <c r="L666" s="18"/>
      <c r="M666" s="18"/>
      <c r="N666" s="51"/>
      <c r="O666" s="14">
        <f>IF(Table1[[#This Row],[Date]]="",COUNTA(B667:$B$1005),0)</f>
        <v>0</v>
      </c>
      <c r="P666" s="14">
        <f>IF(COUNTA(Table1[[#This Row],[Payments]:[Receipts]])=0,0,(IF(COUNTA(Table1[[#This Row],[Payments]:[Receipts]])&gt;1,1,0)))</f>
        <v>0</v>
      </c>
      <c r="Q666" s="14">
        <f>IF(Table1[[#This Row],[Date]]="",0,IF(AND(Table1[[#This Row],[Date]]&gt;=$Q$2,Table1[[#This Row],[Date]]&lt;=$Q$3),0,1))</f>
        <v>0</v>
      </c>
      <c r="R666" s="14">
        <f>IF(Table1[[#This Row],[Payments]]="",0,IF(ISNUMBER(Table1[[#This Row],[Payments]]),0,1))</f>
        <v>0</v>
      </c>
      <c r="S666" s="14">
        <f>IF(Table1[[#This Row],[Receipts]]="",0,IF(ISNUMBER(Table1[[#This Row],[Receipts]]),0,1))</f>
        <v>0</v>
      </c>
      <c r="T666" s="14">
        <f>IF(LEN(Table1[[#This Row],[Second Ledger]])&gt;0,IF(TYPE(VLOOKUP(Table1[[#This Row],[Second Ledger]],$CZ:$CZ,1,FALSE))=16,1,0),0)</f>
        <v>0</v>
      </c>
      <c r="U666" s="14">
        <f>IF(Table1[[#This Row],[Date]]="",0,IF(Table1[[#This Row],[Voucher Type]]&gt;0,IF(TYPE(VLOOKUP(Table1[[#This Row],[Voucher Type]],Table1[[#All],[Voucher Type Master]],1,FALSE))=16,1,0),0))</f>
        <v>0</v>
      </c>
      <c r="V6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6" s="14">
        <f>IF(LEN(Table1[[#This Row],[Cost Centre]])&gt;0,IF(TYPE(VLOOKUP(Table1[[#This Row],[Cost Centre]],$DA:$DA,1,FALSE))=16,1,0),0)</f>
        <v>0</v>
      </c>
      <c r="X666" s="14">
        <f>Table1[[#This Row],[Payments]]-Table1[[#This Row],[Receipts]]</f>
        <v>0</v>
      </c>
      <c r="Y666" s="14"/>
      <c r="Z666" s="14"/>
      <c r="AA666" s="14"/>
      <c r="AB666" s="13"/>
      <c r="AC666" s="39"/>
      <c r="AD666" s="39"/>
      <c r="AE666" s="39"/>
      <c r="AF666" s="39"/>
      <c r="AG666" s="42"/>
      <c r="AH6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6" t="str">
        <f>IF(Table1[[#This Row],[Date]]="","",TEXT(Table1[[#This Row],[Date]],"yyyymmdd"))</f>
        <v/>
      </c>
      <c r="AJ666" t="str">
        <f>Table1[[#This Row],[Date2]]</f>
        <v/>
      </c>
      <c r="AK666" t="str">
        <f>IF(Table1[[#This Row],[Date]]="","",Table1[[#This Row],[Voucher Type]])</f>
        <v/>
      </c>
      <c r="AL666" t="str">
        <f>IF(Table1[[#This Row],[Date]]="","",Table1[[#This Row],[Voucher No]])</f>
        <v/>
      </c>
      <c r="AM666" t="str">
        <f>IF(Table1[[#This Row],[Date]]="","",Table1[[#This Row],[Narration]])</f>
        <v/>
      </c>
      <c r="AN666" t="str">
        <f>IF(Table1[[#This Row],[Date]]="","","tallytools-voucherentry-adhjadhh-"&amp;$AH$1&amp;ROW())</f>
        <v/>
      </c>
      <c r="AO666" t="str">
        <f>IF(Table1[[#This Row],[Date]]="","",$AH$1)</f>
        <v/>
      </c>
      <c r="AP666"/>
      <c r="AQ666" t="str">
        <f>IF(Table1[[#This Row],[Date]]="","","No")</f>
        <v/>
      </c>
      <c r="AR666" t="str">
        <f>IF(Table1[[#This Row],[Date]]="","",IF(Table1[[#This Row],[Net Amt]]&lt;0,"No","Yes"))</f>
        <v/>
      </c>
      <c r="AS666" t="str">
        <f>IF(Table1[[#This Row],[Date]]="","",Table1[[#This Row],[Second Ledger]])</f>
        <v/>
      </c>
      <c r="AT666" t="str">
        <f>IF(Table1[[#This Row],[Date]]="","",IF(Table1[[#This Row],[DP-1]]="Yes",-(Table1[[#This Row],[Payments]]+Table1[[#This Row],[Receipts]]),Table1[[#This Row],[Payments]]+Table1[[#This Row],[Receipts]]))</f>
        <v/>
      </c>
      <c r="AU666"/>
      <c r="AV666" t="str">
        <f>IF(Table1[[#This Row],[Bill Ref No]]="","",Table1[[#This Row],[Bill Ref No]])</f>
        <v/>
      </c>
      <c r="AW666" t="str">
        <f>IF(Table1[[#This Row],[Bill ref name]]="","","New Ref")</f>
        <v/>
      </c>
      <c r="AX666" t="str">
        <f>IF(Table1[[#This Row],[Bill ref name]]="","",Table1[[#This Row],[Amount-1]])</f>
        <v/>
      </c>
      <c r="AY666"/>
      <c r="AZ666"/>
      <c r="BA666" t="str">
        <f>IF(Table1[[#This Row],[Cost Centre]]="","","Primary Cost Category")</f>
        <v/>
      </c>
      <c r="BB666" t="str">
        <f>IF(Table1[[#This Row],[Cost Centre]]="","",Table1[[#This Row],[DP-1]])</f>
        <v/>
      </c>
      <c r="BC666"/>
      <c r="BD666" t="str">
        <f>IF(Table1[[#This Row],[Cost Centre]]="","",Table1[[#This Row],[Cost Centre]])</f>
        <v/>
      </c>
      <c r="BE666" t="str">
        <f>IF(Table1[[#This Row],[Cost Centre]]="","",Table1[[#This Row],[Amount-1]])</f>
        <v/>
      </c>
      <c r="BF666"/>
      <c r="BG666"/>
      <c r="BH666"/>
      <c r="BI666"/>
      <c r="BJ666" t="str">
        <f>IF(Table1[[#This Row],[Date]]="","","No")</f>
        <v/>
      </c>
      <c r="BK666" t="str">
        <f>IF(Table1[[#This Row],[Date]]="","",IF(Table1[[#This Row],[Net Amt]]&lt;0,"Yes","No"))</f>
        <v/>
      </c>
      <c r="BL666" t="str">
        <f>IF(Table1[[#This Row],[Date]]="","",$C$3)</f>
        <v/>
      </c>
      <c r="BM666" t="str">
        <f>IF(Table1[[#This Row],[Date]]="","",-Table1[[#This Row],[Amount-1]])</f>
        <v/>
      </c>
      <c r="BO666" t="str">
        <f>IF(Table1[[#This Row],[Transaction Type]]="","",Table1[[#This Row],[Transaction Type]])</f>
        <v/>
      </c>
      <c r="BP666" t="str">
        <f>IF(Table1[[#This Row],[Instrument No.]]="","",Table1[[#This Row],[Instrument No.]])</f>
        <v/>
      </c>
      <c r="BQ666" t="str">
        <f>IF(Table1[[#This Row],[Instrument No.]]="","",Table1[[#This Row],[Amount-2]])</f>
        <v/>
      </c>
      <c r="BR666" t="str">
        <f>IF(Table1[[#This Row],[Instrument date]]="","",TEXT(Table1[[#This Row],[Instrument date]],"yyyymmdd"))</f>
        <v/>
      </c>
      <c r="BU666" s="48"/>
      <c r="BV666" s="48"/>
    </row>
    <row r="667" spans="1:74">
      <c r="A667" s="16">
        <f t="shared" si="10"/>
        <v>662</v>
      </c>
      <c r="B667" s="17"/>
      <c r="C667" s="57"/>
      <c r="D667" s="61"/>
      <c r="E667" s="61"/>
      <c r="F667" s="57"/>
      <c r="G667" s="18"/>
      <c r="H6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7" s="18"/>
      <c r="J667" s="18"/>
      <c r="K667" s="18"/>
      <c r="L667" s="18"/>
      <c r="M667" s="18"/>
      <c r="N667" s="51"/>
      <c r="O667" s="14">
        <f>IF(Table1[[#This Row],[Date]]="",COUNTA(B668:$B$1005),0)</f>
        <v>0</v>
      </c>
      <c r="P667" s="14">
        <f>IF(COUNTA(Table1[[#This Row],[Payments]:[Receipts]])=0,0,(IF(COUNTA(Table1[[#This Row],[Payments]:[Receipts]])&gt;1,1,0)))</f>
        <v>0</v>
      </c>
      <c r="Q667" s="14">
        <f>IF(Table1[[#This Row],[Date]]="",0,IF(AND(Table1[[#This Row],[Date]]&gt;=$Q$2,Table1[[#This Row],[Date]]&lt;=$Q$3),0,1))</f>
        <v>0</v>
      </c>
      <c r="R667" s="14">
        <f>IF(Table1[[#This Row],[Payments]]="",0,IF(ISNUMBER(Table1[[#This Row],[Payments]]),0,1))</f>
        <v>0</v>
      </c>
      <c r="S667" s="14">
        <f>IF(Table1[[#This Row],[Receipts]]="",0,IF(ISNUMBER(Table1[[#This Row],[Receipts]]),0,1))</f>
        <v>0</v>
      </c>
      <c r="T667" s="14">
        <f>IF(LEN(Table1[[#This Row],[Second Ledger]])&gt;0,IF(TYPE(VLOOKUP(Table1[[#This Row],[Second Ledger]],$CZ:$CZ,1,FALSE))=16,1,0),0)</f>
        <v>0</v>
      </c>
      <c r="U667" s="14">
        <f>IF(Table1[[#This Row],[Date]]="",0,IF(Table1[[#This Row],[Voucher Type]]&gt;0,IF(TYPE(VLOOKUP(Table1[[#This Row],[Voucher Type]],Table1[[#All],[Voucher Type Master]],1,FALSE))=16,1,0),0))</f>
        <v>0</v>
      </c>
      <c r="V6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7" s="14">
        <f>IF(LEN(Table1[[#This Row],[Cost Centre]])&gt;0,IF(TYPE(VLOOKUP(Table1[[#This Row],[Cost Centre]],$DA:$DA,1,FALSE))=16,1,0),0)</f>
        <v>0</v>
      </c>
      <c r="X667" s="14">
        <f>Table1[[#This Row],[Payments]]-Table1[[#This Row],[Receipts]]</f>
        <v>0</v>
      </c>
      <c r="Y667" s="14"/>
      <c r="Z667" s="14"/>
      <c r="AA667" s="14"/>
      <c r="AB667" s="13"/>
      <c r="AC667" s="39"/>
      <c r="AD667" s="39"/>
      <c r="AE667" s="39"/>
      <c r="AF667" s="39"/>
      <c r="AG667" s="42"/>
      <c r="AH6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7" t="str">
        <f>IF(Table1[[#This Row],[Date]]="","",TEXT(Table1[[#This Row],[Date]],"yyyymmdd"))</f>
        <v/>
      </c>
      <c r="AJ667" t="str">
        <f>Table1[[#This Row],[Date2]]</f>
        <v/>
      </c>
      <c r="AK667" t="str">
        <f>IF(Table1[[#This Row],[Date]]="","",Table1[[#This Row],[Voucher Type]])</f>
        <v/>
      </c>
      <c r="AL667" t="str">
        <f>IF(Table1[[#This Row],[Date]]="","",Table1[[#This Row],[Voucher No]])</f>
        <v/>
      </c>
      <c r="AM667" t="str">
        <f>IF(Table1[[#This Row],[Date]]="","",Table1[[#This Row],[Narration]])</f>
        <v/>
      </c>
      <c r="AN667" t="str">
        <f>IF(Table1[[#This Row],[Date]]="","","tallytools-voucherentry-adhjadhh-"&amp;$AH$1&amp;ROW())</f>
        <v/>
      </c>
      <c r="AO667" t="str">
        <f>IF(Table1[[#This Row],[Date]]="","",$AH$1)</f>
        <v/>
      </c>
      <c r="AP667"/>
      <c r="AQ667" t="str">
        <f>IF(Table1[[#This Row],[Date]]="","","No")</f>
        <v/>
      </c>
      <c r="AR667" t="str">
        <f>IF(Table1[[#This Row],[Date]]="","",IF(Table1[[#This Row],[Net Amt]]&lt;0,"No","Yes"))</f>
        <v/>
      </c>
      <c r="AS667" t="str">
        <f>IF(Table1[[#This Row],[Date]]="","",Table1[[#This Row],[Second Ledger]])</f>
        <v/>
      </c>
      <c r="AT667" t="str">
        <f>IF(Table1[[#This Row],[Date]]="","",IF(Table1[[#This Row],[DP-1]]="Yes",-(Table1[[#This Row],[Payments]]+Table1[[#This Row],[Receipts]]),Table1[[#This Row],[Payments]]+Table1[[#This Row],[Receipts]]))</f>
        <v/>
      </c>
      <c r="AU667"/>
      <c r="AV667" t="str">
        <f>IF(Table1[[#This Row],[Bill Ref No]]="","",Table1[[#This Row],[Bill Ref No]])</f>
        <v/>
      </c>
      <c r="AW667" t="str">
        <f>IF(Table1[[#This Row],[Bill ref name]]="","","New Ref")</f>
        <v/>
      </c>
      <c r="AX667" t="str">
        <f>IF(Table1[[#This Row],[Bill ref name]]="","",Table1[[#This Row],[Amount-1]])</f>
        <v/>
      </c>
      <c r="AY667"/>
      <c r="AZ667"/>
      <c r="BA667" t="str">
        <f>IF(Table1[[#This Row],[Cost Centre]]="","","Primary Cost Category")</f>
        <v/>
      </c>
      <c r="BB667" t="str">
        <f>IF(Table1[[#This Row],[Cost Centre]]="","",Table1[[#This Row],[DP-1]])</f>
        <v/>
      </c>
      <c r="BC667"/>
      <c r="BD667" t="str">
        <f>IF(Table1[[#This Row],[Cost Centre]]="","",Table1[[#This Row],[Cost Centre]])</f>
        <v/>
      </c>
      <c r="BE667" t="str">
        <f>IF(Table1[[#This Row],[Cost Centre]]="","",Table1[[#This Row],[Amount-1]])</f>
        <v/>
      </c>
      <c r="BF667"/>
      <c r="BG667"/>
      <c r="BH667"/>
      <c r="BI667"/>
      <c r="BJ667" t="str">
        <f>IF(Table1[[#This Row],[Date]]="","","No")</f>
        <v/>
      </c>
      <c r="BK667" t="str">
        <f>IF(Table1[[#This Row],[Date]]="","",IF(Table1[[#This Row],[Net Amt]]&lt;0,"Yes","No"))</f>
        <v/>
      </c>
      <c r="BL667" t="str">
        <f>IF(Table1[[#This Row],[Date]]="","",$C$3)</f>
        <v/>
      </c>
      <c r="BM667" t="str">
        <f>IF(Table1[[#This Row],[Date]]="","",-Table1[[#This Row],[Amount-1]])</f>
        <v/>
      </c>
      <c r="BO667" t="str">
        <f>IF(Table1[[#This Row],[Transaction Type]]="","",Table1[[#This Row],[Transaction Type]])</f>
        <v/>
      </c>
      <c r="BP667" t="str">
        <f>IF(Table1[[#This Row],[Instrument No.]]="","",Table1[[#This Row],[Instrument No.]])</f>
        <v/>
      </c>
      <c r="BQ667" t="str">
        <f>IF(Table1[[#This Row],[Instrument No.]]="","",Table1[[#This Row],[Amount-2]])</f>
        <v/>
      </c>
      <c r="BR667" t="str">
        <f>IF(Table1[[#This Row],[Instrument date]]="","",TEXT(Table1[[#This Row],[Instrument date]],"yyyymmdd"))</f>
        <v/>
      </c>
      <c r="BU667" s="48"/>
      <c r="BV667" s="48"/>
    </row>
    <row r="668" spans="1:74">
      <c r="A668" s="16">
        <f t="shared" si="10"/>
        <v>663</v>
      </c>
      <c r="B668" s="17"/>
      <c r="C668" s="57"/>
      <c r="D668" s="61"/>
      <c r="E668" s="61"/>
      <c r="F668" s="57"/>
      <c r="G668" s="18"/>
      <c r="H6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8" s="18"/>
      <c r="J668" s="18"/>
      <c r="K668" s="18"/>
      <c r="L668" s="18"/>
      <c r="M668" s="18"/>
      <c r="N668" s="51"/>
      <c r="O668" s="14">
        <f>IF(Table1[[#This Row],[Date]]="",COUNTA(B669:$B$1005),0)</f>
        <v>0</v>
      </c>
      <c r="P668" s="14">
        <f>IF(COUNTA(Table1[[#This Row],[Payments]:[Receipts]])=0,0,(IF(COUNTA(Table1[[#This Row],[Payments]:[Receipts]])&gt;1,1,0)))</f>
        <v>0</v>
      </c>
      <c r="Q668" s="14">
        <f>IF(Table1[[#This Row],[Date]]="",0,IF(AND(Table1[[#This Row],[Date]]&gt;=$Q$2,Table1[[#This Row],[Date]]&lt;=$Q$3),0,1))</f>
        <v>0</v>
      </c>
      <c r="R668" s="14">
        <f>IF(Table1[[#This Row],[Payments]]="",0,IF(ISNUMBER(Table1[[#This Row],[Payments]]),0,1))</f>
        <v>0</v>
      </c>
      <c r="S668" s="14">
        <f>IF(Table1[[#This Row],[Receipts]]="",0,IF(ISNUMBER(Table1[[#This Row],[Receipts]]),0,1))</f>
        <v>0</v>
      </c>
      <c r="T668" s="14">
        <f>IF(LEN(Table1[[#This Row],[Second Ledger]])&gt;0,IF(TYPE(VLOOKUP(Table1[[#This Row],[Second Ledger]],$CZ:$CZ,1,FALSE))=16,1,0),0)</f>
        <v>0</v>
      </c>
      <c r="U668" s="14">
        <f>IF(Table1[[#This Row],[Date]]="",0,IF(Table1[[#This Row],[Voucher Type]]&gt;0,IF(TYPE(VLOOKUP(Table1[[#This Row],[Voucher Type]],Table1[[#All],[Voucher Type Master]],1,FALSE))=16,1,0),0))</f>
        <v>0</v>
      </c>
      <c r="V6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8" s="14">
        <f>IF(LEN(Table1[[#This Row],[Cost Centre]])&gt;0,IF(TYPE(VLOOKUP(Table1[[#This Row],[Cost Centre]],$DA:$DA,1,FALSE))=16,1,0),0)</f>
        <v>0</v>
      </c>
      <c r="X668" s="14">
        <f>Table1[[#This Row],[Payments]]-Table1[[#This Row],[Receipts]]</f>
        <v>0</v>
      </c>
      <c r="Y668" s="14"/>
      <c r="Z668" s="14"/>
      <c r="AA668" s="14"/>
      <c r="AB668" s="13"/>
      <c r="AC668" s="39"/>
      <c r="AD668" s="39"/>
      <c r="AE668" s="39"/>
      <c r="AF668" s="39"/>
      <c r="AG668" s="42"/>
      <c r="AH6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8" t="str">
        <f>IF(Table1[[#This Row],[Date]]="","",TEXT(Table1[[#This Row],[Date]],"yyyymmdd"))</f>
        <v/>
      </c>
      <c r="AJ668" t="str">
        <f>Table1[[#This Row],[Date2]]</f>
        <v/>
      </c>
      <c r="AK668" t="str">
        <f>IF(Table1[[#This Row],[Date]]="","",Table1[[#This Row],[Voucher Type]])</f>
        <v/>
      </c>
      <c r="AL668" t="str">
        <f>IF(Table1[[#This Row],[Date]]="","",Table1[[#This Row],[Voucher No]])</f>
        <v/>
      </c>
      <c r="AM668" t="str">
        <f>IF(Table1[[#This Row],[Date]]="","",Table1[[#This Row],[Narration]])</f>
        <v/>
      </c>
      <c r="AN668" t="str">
        <f>IF(Table1[[#This Row],[Date]]="","","tallytools-voucherentry-adhjadhh-"&amp;$AH$1&amp;ROW())</f>
        <v/>
      </c>
      <c r="AO668" t="str">
        <f>IF(Table1[[#This Row],[Date]]="","",$AH$1)</f>
        <v/>
      </c>
      <c r="AP668"/>
      <c r="AQ668" t="str">
        <f>IF(Table1[[#This Row],[Date]]="","","No")</f>
        <v/>
      </c>
      <c r="AR668" t="str">
        <f>IF(Table1[[#This Row],[Date]]="","",IF(Table1[[#This Row],[Net Amt]]&lt;0,"No","Yes"))</f>
        <v/>
      </c>
      <c r="AS668" t="str">
        <f>IF(Table1[[#This Row],[Date]]="","",Table1[[#This Row],[Second Ledger]])</f>
        <v/>
      </c>
      <c r="AT668" t="str">
        <f>IF(Table1[[#This Row],[Date]]="","",IF(Table1[[#This Row],[DP-1]]="Yes",-(Table1[[#This Row],[Payments]]+Table1[[#This Row],[Receipts]]),Table1[[#This Row],[Payments]]+Table1[[#This Row],[Receipts]]))</f>
        <v/>
      </c>
      <c r="AU668"/>
      <c r="AV668" t="str">
        <f>IF(Table1[[#This Row],[Bill Ref No]]="","",Table1[[#This Row],[Bill Ref No]])</f>
        <v/>
      </c>
      <c r="AW668" t="str">
        <f>IF(Table1[[#This Row],[Bill ref name]]="","","New Ref")</f>
        <v/>
      </c>
      <c r="AX668" t="str">
        <f>IF(Table1[[#This Row],[Bill ref name]]="","",Table1[[#This Row],[Amount-1]])</f>
        <v/>
      </c>
      <c r="AY668"/>
      <c r="AZ668"/>
      <c r="BA668" t="str">
        <f>IF(Table1[[#This Row],[Cost Centre]]="","","Primary Cost Category")</f>
        <v/>
      </c>
      <c r="BB668" t="str">
        <f>IF(Table1[[#This Row],[Cost Centre]]="","",Table1[[#This Row],[DP-1]])</f>
        <v/>
      </c>
      <c r="BC668"/>
      <c r="BD668" t="str">
        <f>IF(Table1[[#This Row],[Cost Centre]]="","",Table1[[#This Row],[Cost Centre]])</f>
        <v/>
      </c>
      <c r="BE668" t="str">
        <f>IF(Table1[[#This Row],[Cost Centre]]="","",Table1[[#This Row],[Amount-1]])</f>
        <v/>
      </c>
      <c r="BF668"/>
      <c r="BG668"/>
      <c r="BH668"/>
      <c r="BI668"/>
      <c r="BJ668" t="str">
        <f>IF(Table1[[#This Row],[Date]]="","","No")</f>
        <v/>
      </c>
      <c r="BK668" t="str">
        <f>IF(Table1[[#This Row],[Date]]="","",IF(Table1[[#This Row],[Net Amt]]&lt;0,"Yes","No"))</f>
        <v/>
      </c>
      <c r="BL668" t="str">
        <f>IF(Table1[[#This Row],[Date]]="","",$C$3)</f>
        <v/>
      </c>
      <c r="BM668" t="str">
        <f>IF(Table1[[#This Row],[Date]]="","",-Table1[[#This Row],[Amount-1]])</f>
        <v/>
      </c>
      <c r="BO668" t="str">
        <f>IF(Table1[[#This Row],[Transaction Type]]="","",Table1[[#This Row],[Transaction Type]])</f>
        <v/>
      </c>
      <c r="BP668" t="str">
        <f>IF(Table1[[#This Row],[Instrument No.]]="","",Table1[[#This Row],[Instrument No.]])</f>
        <v/>
      </c>
      <c r="BQ668" t="str">
        <f>IF(Table1[[#This Row],[Instrument No.]]="","",Table1[[#This Row],[Amount-2]])</f>
        <v/>
      </c>
      <c r="BR668" t="str">
        <f>IF(Table1[[#This Row],[Instrument date]]="","",TEXT(Table1[[#This Row],[Instrument date]],"yyyymmdd"))</f>
        <v/>
      </c>
      <c r="BU668" s="48"/>
      <c r="BV668" s="48"/>
    </row>
    <row r="669" spans="1:74">
      <c r="A669" s="16">
        <f t="shared" si="10"/>
        <v>664</v>
      </c>
      <c r="B669" s="17"/>
      <c r="C669" s="57"/>
      <c r="D669" s="61"/>
      <c r="E669" s="61"/>
      <c r="F669" s="57"/>
      <c r="G669" s="18"/>
      <c r="H6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69" s="18"/>
      <c r="J669" s="18"/>
      <c r="K669" s="18"/>
      <c r="L669" s="18"/>
      <c r="M669" s="18"/>
      <c r="N669" s="51"/>
      <c r="O669" s="14">
        <f>IF(Table1[[#This Row],[Date]]="",COUNTA(B670:$B$1005),0)</f>
        <v>0</v>
      </c>
      <c r="P669" s="14">
        <f>IF(COUNTA(Table1[[#This Row],[Payments]:[Receipts]])=0,0,(IF(COUNTA(Table1[[#This Row],[Payments]:[Receipts]])&gt;1,1,0)))</f>
        <v>0</v>
      </c>
      <c r="Q669" s="14">
        <f>IF(Table1[[#This Row],[Date]]="",0,IF(AND(Table1[[#This Row],[Date]]&gt;=$Q$2,Table1[[#This Row],[Date]]&lt;=$Q$3),0,1))</f>
        <v>0</v>
      </c>
      <c r="R669" s="14">
        <f>IF(Table1[[#This Row],[Payments]]="",0,IF(ISNUMBER(Table1[[#This Row],[Payments]]),0,1))</f>
        <v>0</v>
      </c>
      <c r="S669" s="14">
        <f>IF(Table1[[#This Row],[Receipts]]="",0,IF(ISNUMBER(Table1[[#This Row],[Receipts]]),0,1))</f>
        <v>0</v>
      </c>
      <c r="T669" s="14">
        <f>IF(LEN(Table1[[#This Row],[Second Ledger]])&gt;0,IF(TYPE(VLOOKUP(Table1[[#This Row],[Second Ledger]],$CZ:$CZ,1,FALSE))=16,1,0),0)</f>
        <v>0</v>
      </c>
      <c r="U669" s="14">
        <f>IF(Table1[[#This Row],[Date]]="",0,IF(Table1[[#This Row],[Voucher Type]]&gt;0,IF(TYPE(VLOOKUP(Table1[[#This Row],[Voucher Type]],Table1[[#All],[Voucher Type Master]],1,FALSE))=16,1,0),0))</f>
        <v>0</v>
      </c>
      <c r="V6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69" s="14">
        <f>IF(LEN(Table1[[#This Row],[Cost Centre]])&gt;0,IF(TYPE(VLOOKUP(Table1[[#This Row],[Cost Centre]],$DA:$DA,1,FALSE))=16,1,0),0)</f>
        <v>0</v>
      </c>
      <c r="X669" s="14">
        <f>Table1[[#This Row],[Payments]]-Table1[[#This Row],[Receipts]]</f>
        <v>0</v>
      </c>
      <c r="Y669" s="14"/>
      <c r="Z669" s="14"/>
      <c r="AA669" s="14"/>
      <c r="AB669" s="13"/>
      <c r="AC669" s="39"/>
      <c r="AD669" s="39"/>
      <c r="AE669" s="39"/>
      <c r="AF669" s="39"/>
      <c r="AG669" s="42"/>
      <c r="AH6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69" t="str">
        <f>IF(Table1[[#This Row],[Date]]="","",TEXT(Table1[[#This Row],[Date]],"yyyymmdd"))</f>
        <v/>
      </c>
      <c r="AJ669" t="str">
        <f>Table1[[#This Row],[Date2]]</f>
        <v/>
      </c>
      <c r="AK669" t="str">
        <f>IF(Table1[[#This Row],[Date]]="","",Table1[[#This Row],[Voucher Type]])</f>
        <v/>
      </c>
      <c r="AL669" t="str">
        <f>IF(Table1[[#This Row],[Date]]="","",Table1[[#This Row],[Voucher No]])</f>
        <v/>
      </c>
      <c r="AM669" t="str">
        <f>IF(Table1[[#This Row],[Date]]="","",Table1[[#This Row],[Narration]])</f>
        <v/>
      </c>
      <c r="AN669" t="str">
        <f>IF(Table1[[#This Row],[Date]]="","","tallytools-voucherentry-adhjadhh-"&amp;$AH$1&amp;ROW())</f>
        <v/>
      </c>
      <c r="AO669" t="str">
        <f>IF(Table1[[#This Row],[Date]]="","",$AH$1)</f>
        <v/>
      </c>
      <c r="AP669"/>
      <c r="AQ669" t="str">
        <f>IF(Table1[[#This Row],[Date]]="","","No")</f>
        <v/>
      </c>
      <c r="AR669" t="str">
        <f>IF(Table1[[#This Row],[Date]]="","",IF(Table1[[#This Row],[Net Amt]]&lt;0,"No","Yes"))</f>
        <v/>
      </c>
      <c r="AS669" t="str">
        <f>IF(Table1[[#This Row],[Date]]="","",Table1[[#This Row],[Second Ledger]])</f>
        <v/>
      </c>
      <c r="AT669" t="str">
        <f>IF(Table1[[#This Row],[Date]]="","",IF(Table1[[#This Row],[DP-1]]="Yes",-(Table1[[#This Row],[Payments]]+Table1[[#This Row],[Receipts]]),Table1[[#This Row],[Payments]]+Table1[[#This Row],[Receipts]]))</f>
        <v/>
      </c>
      <c r="AU669"/>
      <c r="AV669" t="str">
        <f>IF(Table1[[#This Row],[Bill Ref No]]="","",Table1[[#This Row],[Bill Ref No]])</f>
        <v/>
      </c>
      <c r="AW669" t="str">
        <f>IF(Table1[[#This Row],[Bill ref name]]="","","New Ref")</f>
        <v/>
      </c>
      <c r="AX669" t="str">
        <f>IF(Table1[[#This Row],[Bill ref name]]="","",Table1[[#This Row],[Amount-1]])</f>
        <v/>
      </c>
      <c r="AY669"/>
      <c r="AZ669"/>
      <c r="BA669" t="str">
        <f>IF(Table1[[#This Row],[Cost Centre]]="","","Primary Cost Category")</f>
        <v/>
      </c>
      <c r="BB669" t="str">
        <f>IF(Table1[[#This Row],[Cost Centre]]="","",Table1[[#This Row],[DP-1]])</f>
        <v/>
      </c>
      <c r="BC669"/>
      <c r="BD669" t="str">
        <f>IF(Table1[[#This Row],[Cost Centre]]="","",Table1[[#This Row],[Cost Centre]])</f>
        <v/>
      </c>
      <c r="BE669" t="str">
        <f>IF(Table1[[#This Row],[Cost Centre]]="","",Table1[[#This Row],[Amount-1]])</f>
        <v/>
      </c>
      <c r="BF669"/>
      <c r="BG669"/>
      <c r="BH669"/>
      <c r="BI669"/>
      <c r="BJ669" t="str">
        <f>IF(Table1[[#This Row],[Date]]="","","No")</f>
        <v/>
      </c>
      <c r="BK669" t="str">
        <f>IF(Table1[[#This Row],[Date]]="","",IF(Table1[[#This Row],[Net Amt]]&lt;0,"Yes","No"))</f>
        <v/>
      </c>
      <c r="BL669" t="str">
        <f>IF(Table1[[#This Row],[Date]]="","",$C$3)</f>
        <v/>
      </c>
      <c r="BM669" t="str">
        <f>IF(Table1[[#This Row],[Date]]="","",-Table1[[#This Row],[Amount-1]])</f>
        <v/>
      </c>
      <c r="BO669" t="str">
        <f>IF(Table1[[#This Row],[Transaction Type]]="","",Table1[[#This Row],[Transaction Type]])</f>
        <v/>
      </c>
      <c r="BP669" t="str">
        <f>IF(Table1[[#This Row],[Instrument No.]]="","",Table1[[#This Row],[Instrument No.]])</f>
        <v/>
      </c>
      <c r="BQ669" t="str">
        <f>IF(Table1[[#This Row],[Instrument No.]]="","",Table1[[#This Row],[Amount-2]])</f>
        <v/>
      </c>
      <c r="BR669" t="str">
        <f>IF(Table1[[#This Row],[Instrument date]]="","",TEXT(Table1[[#This Row],[Instrument date]],"yyyymmdd"))</f>
        <v/>
      </c>
      <c r="BU669" s="48"/>
      <c r="BV669" s="48"/>
    </row>
    <row r="670" spans="1:74">
      <c r="A670" s="16">
        <f t="shared" si="10"/>
        <v>665</v>
      </c>
      <c r="B670" s="17"/>
      <c r="C670" s="57"/>
      <c r="D670" s="61"/>
      <c r="E670" s="61"/>
      <c r="F670" s="57"/>
      <c r="G670" s="18"/>
      <c r="H6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0" s="18"/>
      <c r="J670" s="18"/>
      <c r="K670" s="18"/>
      <c r="L670" s="18"/>
      <c r="M670" s="18"/>
      <c r="N670" s="51"/>
      <c r="O670" s="14">
        <f>IF(Table1[[#This Row],[Date]]="",COUNTA(B671:$B$1005),0)</f>
        <v>0</v>
      </c>
      <c r="P670" s="14">
        <f>IF(COUNTA(Table1[[#This Row],[Payments]:[Receipts]])=0,0,(IF(COUNTA(Table1[[#This Row],[Payments]:[Receipts]])&gt;1,1,0)))</f>
        <v>0</v>
      </c>
      <c r="Q670" s="14">
        <f>IF(Table1[[#This Row],[Date]]="",0,IF(AND(Table1[[#This Row],[Date]]&gt;=$Q$2,Table1[[#This Row],[Date]]&lt;=$Q$3),0,1))</f>
        <v>0</v>
      </c>
      <c r="R670" s="14">
        <f>IF(Table1[[#This Row],[Payments]]="",0,IF(ISNUMBER(Table1[[#This Row],[Payments]]),0,1))</f>
        <v>0</v>
      </c>
      <c r="S670" s="14">
        <f>IF(Table1[[#This Row],[Receipts]]="",0,IF(ISNUMBER(Table1[[#This Row],[Receipts]]),0,1))</f>
        <v>0</v>
      </c>
      <c r="T670" s="14">
        <f>IF(LEN(Table1[[#This Row],[Second Ledger]])&gt;0,IF(TYPE(VLOOKUP(Table1[[#This Row],[Second Ledger]],$CZ:$CZ,1,FALSE))=16,1,0),0)</f>
        <v>0</v>
      </c>
      <c r="U670" s="14">
        <f>IF(Table1[[#This Row],[Date]]="",0,IF(Table1[[#This Row],[Voucher Type]]&gt;0,IF(TYPE(VLOOKUP(Table1[[#This Row],[Voucher Type]],Table1[[#All],[Voucher Type Master]],1,FALSE))=16,1,0),0))</f>
        <v>0</v>
      </c>
      <c r="V6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0" s="14">
        <f>IF(LEN(Table1[[#This Row],[Cost Centre]])&gt;0,IF(TYPE(VLOOKUP(Table1[[#This Row],[Cost Centre]],$DA:$DA,1,FALSE))=16,1,0),0)</f>
        <v>0</v>
      </c>
      <c r="X670" s="14">
        <f>Table1[[#This Row],[Payments]]-Table1[[#This Row],[Receipts]]</f>
        <v>0</v>
      </c>
      <c r="Y670" s="14"/>
      <c r="Z670" s="14"/>
      <c r="AA670" s="14"/>
      <c r="AB670" s="13"/>
      <c r="AC670" s="39"/>
      <c r="AD670" s="39"/>
      <c r="AE670" s="39"/>
      <c r="AF670" s="39"/>
      <c r="AG670" s="42"/>
      <c r="AH6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0" t="str">
        <f>IF(Table1[[#This Row],[Date]]="","",TEXT(Table1[[#This Row],[Date]],"yyyymmdd"))</f>
        <v/>
      </c>
      <c r="AJ670" t="str">
        <f>Table1[[#This Row],[Date2]]</f>
        <v/>
      </c>
      <c r="AK670" t="str">
        <f>IF(Table1[[#This Row],[Date]]="","",Table1[[#This Row],[Voucher Type]])</f>
        <v/>
      </c>
      <c r="AL670" t="str">
        <f>IF(Table1[[#This Row],[Date]]="","",Table1[[#This Row],[Voucher No]])</f>
        <v/>
      </c>
      <c r="AM670" t="str">
        <f>IF(Table1[[#This Row],[Date]]="","",Table1[[#This Row],[Narration]])</f>
        <v/>
      </c>
      <c r="AN670" t="str">
        <f>IF(Table1[[#This Row],[Date]]="","","tallytools-voucherentry-adhjadhh-"&amp;$AH$1&amp;ROW())</f>
        <v/>
      </c>
      <c r="AO670" t="str">
        <f>IF(Table1[[#This Row],[Date]]="","",$AH$1)</f>
        <v/>
      </c>
      <c r="AP670"/>
      <c r="AQ670" t="str">
        <f>IF(Table1[[#This Row],[Date]]="","","No")</f>
        <v/>
      </c>
      <c r="AR670" t="str">
        <f>IF(Table1[[#This Row],[Date]]="","",IF(Table1[[#This Row],[Net Amt]]&lt;0,"No","Yes"))</f>
        <v/>
      </c>
      <c r="AS670" t="str">
        <f>IF(Table1[[#This Row],[Date]]="","",Table1[[#This Row],[Second Ledger]])</f>
        <v/>
      </c>
      <c r="AT670" t="str">
        <f>IF(Table1[[#This Row],[Date]]="","",IF(Table1[[#This Row],[DP-1]]="Yes",-(Table1[[#This Row],[Payments]]+Table1[[#This Row],[Receipts]]),Table1[[#This Row],[Payments]]+Table1[[#This Row],[Receipts]]))</f>
        <v/>
      </c>
      <c r="AU670"/>
      <c r="AV670" t="str">
        <f>IF(Table1[[#This Row],[Bill Ref No]]="","",Table1[[#This Row],[Bill Ref No]])</f>
        <v/>
      </c>
      <c r="AW670" t="str">
        <f>IF(Table1[[#This Row],[Bill ref name]]="","","New Ref")</f>
        <v/>
      </c>
      <c r="AX670" t="str">
        <f>IF(Table1[[#This Row],[Bill ref name]]="","",Table1[[#This Row],[Amount-1]])</f>
        <v/>
      </c>
      <c r="AY670"/>
      <c r="AZ670"/>
      <c r="BA670" t="str">
        <f>IF(Table1[[#This Row],[Cost Centre]]="","","Primary Cost Category")</f>
        <v/>
      </c>
      <c r="BB670" t="str">
        <f>IF(Table1[[#This Row],[Cost Centre]]="","",Table1[[#This Row],[DP-1]])</f>
        <v/>
      </c>
      <c r="BC670"/>
      <c r="BD670" t="str">
        <f>IF(Table1[[#This Row],[Cost Centre]]="","",Table1[[#This Row],[Cost Centre]])</f>
        <v/>
      </c>
      <c r="BE670" t="str">
        <f>IF(Table1[[#This Row],[Cost Centre]]="","",Table1[[#This Row],[Amount-1]])</f>
        <v/>
      </c>
      <c r="BF670"/>
      <c r="BG670"/>
      <c r="BH670"/>
      <c r="BI670"/>
      <c r="BJ670" t="str">
        <f>IF(Table1[[#This Row],[Date]]="","","No")</f>
        <v/>
      </c>
      <c r="BK670" t="str">
        <f>IF(Table1[[#This Row],[Date]]="","",IF(Table1[[#This Row],[Net Amt]]&lt;0,"Yes","No"))</f>
        <v/>
      </c>
      <c r="BL670" t="str">
        <f>IF(Table1[[#This Row],[Date]]="","",$C$3)</f>
        <v/>
      </c>
      <c r="BM670" t="str">
        <f>IF(Table1[[#This Row],[Date]]="","",-Table1[[#This Row],[Amount-1]])</f>
        <v/>
      </c>
      <c r="BO670" t="str">
        <f>IF(Table1[[#This Row],[Transaction Type]]="","",Table1[[#This Row],[Transaction Type]])</f>
        <v/>
      </c>
      <c r="BP670" t="str">
        <f>IF(Table1[[#This Row],[Instrument No.]]="","",Table1[[#This Row],[Instrument No.]])</f>
        <v/>
      </c>
      <c r="BQ670" t="str">
        <f>IF(Table1[[#This Row],[Instrument No.]]="","",Table1[[#This Row],[Amount-2]])</f>
        <v/>
      </c>
      <c r="BR670" t="str">
        <f>IF(Table1[[#This Row],[Instrument date]]="","",TEXT(Table1[[#This Row],[Instrument date]],"yyyymmdd"))</f>
        <v/>
      </c>
      <c r="BU670" s="48"/>
      <c r="BV670" s="48"/>
    </row>
    <row r="671" spans="1:74">
      <c r="A671" s="16">
        <f t="shared" si="10"/>
        <v>666</v>
      </c>
      <c r="B671" s="17"/>
      <c r="C671" s="57"/>
      <c r="D671" s="61"/>
      <c r="E671" s="61"/>
      <c r="F671" s="57"/>
      <c r="G671" s="18"/>
      <c r="H6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1" s="18"/>
      <c r="J671" s="18"/>
      <c r="K671" s="18"/>
      <c r="L671" s="18"/>
      <c r="M671" s="18"/>
      <c r="N671" s="51"/>
      <c r="O671" s="14">
        <f>IF(Table1[[#This Row],[Date]]="",COUNTA(B672:$B$1005),0)</f>
        <v>0</v>
      </c>
      <c r="P671" s="14">
        <f>IF(COUNTA(Table1[[#This Row],[Payments]:[Receipts]])=0,0,(IF(COUNTA(Table1[[#This Row],[Payments]:[Receipts]])&gt;1,1,0)))</f>
        <v>0</v>
      </c>
      <c r="Q671" s="14">
        <f>IF(Table1[[#This Row],[Date]]="",0,IF(AND(Table1[[#This Row],[Date]]&gt;=$Q$2,Table1[[#This Row],[Date]]&lt;=$Q$3),0,1))</f>
        <v>0</v>
      </c>
      <c r="R671" s="14">
        <f>IF(Table1[[#This Row],[Payments]]="",0,IF(ISNUMBER(Table1[[#This Row],[Payments]]),0,1))</f>
        <v>0</v>
      </c>
      <c r="S671" s="14">
        <f>IF(Table1[[#This Row],[Receipts]]="",0,IF(ISNUMBER(Table1[[#This Row],[Receipts]]),0,1))</f>
        <v>0</v>
      </c>
      <c r="T671" s="14">
        <f>IF(LEN(Table1[[#This Row],[Second Ledger]])&gt;0,IF(TYPE(VLOOKUP(Table1[[#This Row],[Second Ledger]],$CZ:$CZ,1,FALSE))=16,1,0),0)</f>
        <v>0</v>
      </c>
      <c r="U671" s="14">
        <f>IF(Table1[[#This Row],[Date]]="",0,IF(Table1[[#This Row],[Voucher Type]]&gt;0,IF(TYPE(VLOOKUP(Table1[[#This Row],[Voucher Type]],Table1[[#All],[Voucher Type Master]],1,FALSE))=16,1,0),0))</f>
        <v>0</v>
      </c>
      <c r="V6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1" s="14">
        <f>IF(LEN(Table1[[#This Row],[Cost Centre]])&gt;0,IF(TYPE(VLOOKUP(Table1[[#This Row],[Cost Centre]],$DA:$DA,1,FALSE))=16,1,0),0)</f>
        <v>0</v>
      </c>
      <c r="X671" s="14">
        <f>Table1[[#This Row],[Payments]]-Table1[[#This Row],[Receipts]]</f>
        <v>0</v>
      </c>
      <c r="Y671" s="14"/>
      <c r="Z671" s="14"/>
      <c r="AA671" s="14"/>
      <c r="AB671" s="13"/>
      <c r="AC671" s="39"/>
      <c r="AD671" s="39"/>
      <c r="AE671" s="39"/>
      <c r="AF671" s="39"/>
      <c r="AG671" s="42"/>
      <c r="AH6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1" t="str">
        <f>IF(Table1[[#This Row],[Date]]="","",TEXT(Table1[[#This Row],[Date]],"yyyymmdd"))</f>
        <v/>
      </c>
      <c r="AJ671" t="str">
        <f>Table1[[#This Row],[Date2]]</f>
        <v/>
      </c>
      <c r="AK671" t="str">
        <f>IF(Table1[[#This Row],[Date]]="","",Table1[[#This Row],[Voucher Type]])</f>
        <v/>
      </c>
      <c r="AL671" t="str">
        <f>IF(Table1[[#This Row],[Date]]="","",Table1[[#This Row],[Voucher No]])</f>
        <v/>
      </c>
      <c r="AM671" t="str">
        <f>IF(Table1[[#This Row],[Date]]="","",Table1[[#This Row],[Narration]])</f>
        <v/>
      </c>
      <c r="AN671" t="str">
        <f>IF(Table1[[#This Row],[Date]]="","","tallytools-voucherentry-adhjadhh-"&amp;$AH$1&amp;ROW())</f>
        <v/>
      </c>
      <c r="AO671" t="str">
        <f>IF(Table1[[#This Row],[Date]]="","",$AH$1)</f>
        <v/>
      </c>
      <c r="AP671"/>
      <c r="AQ671" t="str">
        <f>IF(Table1[[#This Row],[Date]]="","","No")</f>
        <v/>
      </c>
      <c r="AR671" t="str">
        <f>IF(Table1[[#This Row],[Date]]="","",IF(Table1[[#This Row],[Net Amt]]&lt;0,"No","Yes"))</f>
        <v/>
      </c>
      <c r="AS671" t="str">
        <f>IF(Table1[[#This Row],[Date]]="","",Table1[[#This Row],[Second Ledger]])</f>
        <v/>
      </c>
      <c r="AT671" t="str">
        <f>IF(Table1[[#This Row],[Date]]="","",IF(Table1[[#This Row],[DP-1]]="Yes",-(Table1[[#This Row],[Payments]]+Table1[[#This Row],[Receipts]]),Table1[[#This Row],[Payments]]+Table1[[#This Row],[Receipts]]))</f>
        <v/>
      </c>
      <c r="AU671"/>
      <c r="AV671" t="str">
        <f>IF(Table1[[#This Row],[Bill Ref No]]="","",Table1[[#This Row],[Bill Ref No]])</f>
        <v/>
      </c>
      <c r="AW671" t="str">
        <f>IF(Table1[[#This Row],[Bill ref name]]="","","New Ref")</f>
        <v/>
      </c>
      <c r="AX671" t="str">
        <f>IF(Table1[[#This Row],[Bill ref name]]="","",Table1[[#This Row],[Amount-1]])</f>
        <v/>
      </c>
      <c r="AY671"/>
      <c r="AZ671"/>
      <c r="BA671" t="str">
        <f>IF(Table1[[#This Row],[Cost Centre]]="","","Primary Cost Category")</f>
        <v/>
      </c>
      <c r="BB671" t="str">
        <f>IF(Table1[[#This Row],[Cost Centre]]="","",Table1[[#This Row],[DP-1]])</f>
        <v/>
      </c>
      <c r="BC671"/>
      <c r="BD671" t="str">
        <f>IF(Table1[[#This Row],[Cost Centre]]="","",Table1[[#This Row],[Cost Centre]])</f>
        <v/>
      </c>
      <c r="BE671" t="str">
        <f>IF(Table1[[#This Row],[Cost Centre]]="","",Table1[[#This Row],[Amount-1]])</f>
        <v/>
      </c>
      <c r="BF671"/>
      <c r="BG671"/>
      <c r="BH671"/>
      <c r="BI671"/>
      <c r="BJ671" t="str">
        <f>IF(Table1[[#This Row],[Date]]="","","No")</f>
        <v/>
      </c>
      <c r="BK671" t="str">
        <f>IF(Table1[[#This Row],[Date]]="","",IF(Table1[[#This Row],[Net Amt]]&lt;0,"Yes","No"))</f>
        <v/>
      </c>
      <c r="BL671" t="str">
        <f>IF(Table1[[#This Row],[Date]]="","",$C$3)</f>
        <v/>
      </c>
      <c r="BM671" t="str">
        <f>IF(Table1[[#This Row],[Date]]="","",-Table1[[#This Row],[Amount-1]])</f>
        <v/>
      </c>
      <c r="BO671" t="str">
        <f>IF(Table1[[#This Row],[Transaction Type]]="","",Table1[[#This Row],[Transaction Type]])</f>
        <v/>
      </c>
      <c r="BP671" t="str">
        <f>IF(Table1[[#This Row],[Instrument No.]]="","",Table1[[#This Row],[Instrument No.]])</f>
        <v/>
      </c>
      <c r="BQ671" t="str">
        <f>IF(Table1[[#This Row],[Instrument No.]]="","",Table1[[#This Row],[Amount-2]])</f>
        <v/>
      </c>
      <c r="BR671" t="str">
        <f>IF(Table1[[#This Row],[Instrument date]]="","",TEXT(Table1[[#This Row],[Instrument date]],"yyyymmdd"))</f>
        <v/>
      </c>
      <c r="BU671" s="48"/>
      <c r="BV671" s="48"/>
    </row>
    <row r="672" spans="1:74">
      <c r="A672" s="16">
        <f t="shared" si="10"/>
        <v>667</v>
      </c>
      <c r="B672" s="17"/>
      <c r="C672" s="57"/>
      <c r="D672" s="61"/>
      <c r="E672" s="61"/>
      <c r="F672" s="57"/>
      <c r="G672" s="18"/>
      <c r="H6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2" s="18"/>
      <c r="J672" s="18"/>
      <c r="K672" s="18"/>
      <c r="L672" s="18"/>
      <c r="M672" s="18"/>
      <c r="N672" s="51"/>
      <c r="O672" s="14">
        <f>IF(Table1[[#This Row],[Date]]="",COUNTA(B673:$B$1005),0)</f>
        <v>0</v>
      </c>
      <c r="P672" s="14">
        <f>IF(COUNTA(Table1[[#This Row],[Payments]:[Receipts]])=0,0,(IF(COUNTA(Table1[[#This Row],[Payments]:[Receipts]])&gt;1,1,0)))</f>
        <v>0</v>
      </c>
      <c r="Q672" s="14">
        <f>IF(Table1[[#This Row],[Date]]="",0,IF(AND(Table1[[#This Row],[Date]]&gt;=$Q$2,Table1[[#This Row],[Date]]&lt;=$Q$3),0,1))</f>
        <v>0</v>
      </c>
      <c r="R672" s="14">
        <f>IF(Table1[[#This Row],[Payments]]="",0,IF(ISNUMBER(Table1[[#This Row],[Payments]]),0,1))</f>
        <v>0</v>
      </c>
      <c r="S672" s="14">
        <f>IF(Table1[[#This Row],[Receipts]]="",0,IF(ISNUMBER(Table1[[#This Row],[Receipts]]),0,1))</f>
        <v>0</v>
      </c>
      <c r="T672" s="14">
        <f>IF(LEN(Table1[[#This Row],[Second Ledger]])&gt;0,IF(TYPE(VLOOKUP(Table1[[#This Row],[Second Ledger]],$CZ:$CZ,1,FALSE))=16,1,0),0)</f>
        <v>0</v>
      </c>
      <c r="U672" s="14">
        <f>IF(Table1[[#This Row],[Date]]="",0,IF(Table1[[#This Row],[Voucher Type]]&gt;0,IF(TYPE(VLOOKUP(Table1[[#This Row],[Voucher Type]],Table1[[#All],[Voucher Type Master]],1,FALSE))=16,1,0),0))</f>
        <v>0</v>
      </c>
      <c r="V6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2" s="14">
        <f>IF(LEN(Table1[[#This Row],[Cost Centre]])&gt;0,IF(TYPE(VLOOKUP(Table1[[#This Row],[Cost Centre]],$DA:$DA,1,FALSE))=16,1,0),0)</f>
        <v>0</v>
      </c>
      <c r="X672" s="14">
        <f>Table1[[#This Row],[Payments]]-Table1[[#This Row],[Receipts]]</f>
        <v>0</v>
      </c>
      <c r="Y672" s="14"/>
      <c r="Z672" s="14"/>
      <c r="AA672" s="14"/>
      <c r="AB672" s="13"/>
      <c r="AC672" s="39"/>
      <c r="AD672" s="39"/>
      <c r="AE672" s="39"/>
      <c r="AF672" s="39"/>
      <c r="AG672" s="42"/>
      <c r="AH6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2" t="str">
        <f>IF(Table1[[#This Row],[Date]]="","",TEXT(Table1[[#This Row],[Date]],"yyyymmdd"))</f>
        <v/>
      </c>
      <c r="AJ672" t="str">
        <f>Table1[[#This Row],[Date2]]</f>
        <v/>
      </c>
      <c r="AK672" t="str">
        <f>IF(Table1[[#This Row],[Date]]="","",Table1[[#This Row],[Voucher Type]])</f>
        <v/>
      </c>
      <c r="AL672" t="str">
        <f>IF(Table1[[#This Row],[Date]]="","",Table1[[#This Row],[Voucher No]])</f>
        <v/>
      </c>
      <c r="AM672" t="str">
        <f>IF(Table1[[#This Row],[Date]]="","",Table1[[#This Row],[Narration]])</f>
        <v/>
      </c>
      <c r="AN672" t="str">
        <f>IF(Table1[[#This Row],[Date]]="","","tallytools-voucherentry-adhjadhh-"&amp;$AH$1&amp;ROW())</f>
        <v/>
      </c>
      <c r="AO672" t="str">
        <f>IF(Table1[[#This Row],[Date]]="","",$AH$1)</f>
        <v/>
      </c>
      <c r="AP672"/>
      <c r="AQ672" t="str">
        <f>IF(Table1[[#This Row],[Date]]="","","No")</f>
        <v/>
      </c>
      <c r="AR672" t="str">
        <f>IF(Table1[[#This Row],[Date]]="","",IF(Table1[[#This Row],[Net Amt]]&lt;0,"No","Yes"))</f>
        <v/>
      </c>
      <c r="AS672" t="str">
        <f>IF(Table1[[#This Row],[Date]]="","",Table1[[#This Row],[Second Ledger]])</f>
        <v/>
      </c>
      <c r="AT672" t="str">
        <f>IF(Table1[[#This Row],[Date]]="","",IF(Table1[[#This Row],[DP-1]]="Yes",-(Table1[[#This Row],[Payments]]+Table1[[#This Row],[Receipts]]),Table1[[#This Row],[Payments]]+Table1[[#This Row],[Receipts]]))</f>
        <v/>
      </c>
      <c r="AU672"/>
      <c r="AV672" t="str">
        <f>IF(Table1[[#This Row],[Bill Ref No]]="","",Table1[[#This Row],[Bill Ref No]])</f>
        <v/>
      </c>
      <c r="AW672" t="str">
        <f>IF(Table1[[#This Row],[Bill ref name]]="","","New Ref")</f>
        <v/>
      </c>
      <c r="AX672" t="str">
        <f>IF(Table1[[#This Row],[Bill ref name]]="","",Table1[[#This Row],[Amount-1]])</f>
        <v/>
      </c>
      <c r="AY672"/>
      <c r="AZ672"/>
      <c r="BA672" t="str">
        <f>IF(Table1[[#This Row],[Cost Centre]]="","","Primary Cost Category")</f>
        <v/>
      </c>
      <c r="BB672" t="str">
        <f>IF(Table1[[#This Row],[Cost Centre]]="","",Table1[[#This Row],[DP-1]])</f>
        <v/>
      </c>
      <c r="BC672"/>
      <c r="BD672" t="str">
        <f>IF(Table1[[#This Row],[Cost Centre]]="","",Table1[[#This Row],[Cost Centre]])</f>
        <v/>
      </c>
      <c r="BE672" t="str">
        <f>IF(Table1[[#This Row],[Cost Centre]]="","",Table1[[#This Row],[Amount-1]])</f>
        <v/>
      </c>
      <c r="BF672"/>
      <c r="BG672"/>
      <c r="BH672"/>
      <c r="BI672"/>
      <c r="BJ672" t="str">
        <f>IF(Table1[[#This Row],[Date]]="","","No")</f>
        <v/>
      </c>
      <c r="BK672" t="str">
        <f>IF(Table1[[#This Row],[Date]]="","",IF(Table1[[#This Row],[Net Amt]]&lt;0,"Yes","No"))</f>
        <v/>
      </c>
      <c r="BL672" t="str">
        <f>IF(Table1[[#This Row],[Date]]="","",$C$3)</f>
        <v/>
      </c>
      <c r="BM672" t="str">
        <f>IF(Table1[[#This Row],[Date]]="","",-Table1[[#This Row],[Amount-1]])</f>
        <v/>
      </c>
      <c r="BO672" t="str">
        <f>IF(Table1[[#This Row],[Transaction Type]]="","",Table1[[#This Row],[Transaction Type]])</f>
        <v/>
      </c>
      <c r="BP672" t="str">
        <f>IF(Table1[[#This Row],[Instrument No.]]="","",Table1[[#This Row],[Instrument No.]])</f>
        <v/>
      </c>
      <c r="BQ672" t="str">
        <f>IF(Table1[[#This Row],[Instrument No.]]="","",Table1[[#This Row],[Amount-2]])</f>
        <v/>
      </c>
      <c r="BR672" t="str">
        <f>IF(Table1[[#This Row],[Instrument date]]="","",TEXT(Table1[[#This Row],[Instrument date]],"yyyymmdd"))</f>
        <v/>
      </c>
      <c r="BU672" s="48"/>
      <c r="BV672" s="48"/>
    </row>
    <row r="673" spans="1:74">
      <c r="A673" s="16">
        <f t="shared" si="10"/>
        <v>668</v>
      </c>
      <c r="B673" s="17"/>
      <c r="C673" s="57"/>
      <c r="D673" s="61"/>
      <c r="E673" s="61"/>
      <c r="F673" s="57"/>
      <c r="G673" s="18"/>
      <c r="H6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3" s="18"/>
      <c r="J673" s="18"/>
      <c r="K673" s="18"/>
      <c r="L673" s="18"/>
      <c r="M673" s="18"/>
      <c r="N673" s="51"/>
      <c r="O673" s="14">
        <f>IF(Table1[[#This Row],[Date]]="",COUNTA(B674:$B$1005),0)</f>
        <v>0</v>
      </c>
      <c r="P673" s="14">
        <f>IF(COUNTA(Table1[[#This Row],[Payments]:[Receipts]])=0,0,(IF(COUNTA(Table1[[#This Row],[Payments]:[Receipts]])&gt;1,1,0)))</f>
        <v>0</v>
      </c>
      <c r="Q673" s="14">
        <f>IF(Table1[[#This Row],[Date]]="",0,IF(AND(Table1[[#This Row],[Date]]&gt;=$Q$2,Table1[[#This Row],[Date]]&lt;=$Q$3),0,1))</f>
        <v>0</v>
      </c>
      <c r="R673" s="14">
        <f>IF(Table1[[#This Row],[Payments]]="",0,IF(ISNUMBER(Table1[[#This Row],[Payments]]),0,1))</f>
        <v>0</v>
      </c>
      <c r="S673" s="14">
        <f>IF(Table1[[#This Row],[Receipts]]="",0,IF(ISNUMBER(Table1[[#This Row],[Receipts]]),0,1))</f>
        <v>0</v>
      </c>
      <c r="T673" s="14">
        <f>IF(LEN(Table1[[#This Row],[Second Ledger]])&gt;0,IF(TYPE(VLOOKUP(Table1[[#This Row],[Second Ledger]],$CZ:$CZ,1,FALSE))=16,1,0),0)</f>
        <v>0</v>
      </c>
      <c r="U673" s="14">
        <f>IF(Table1[[#This Row],[Date]]="",0,IF(Table1[[#This Row],[Voucher Type]]&gt;0,IF(TYPE(VLOOKUP(Table1[[#This Row],[Voucher Type]],Table1[[#All],[Voucher Type Master]],1,FALSE))=16,1,0),0))</f>
        <v>0</v>
      </c>
      <c r="V6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3" s="14">
        <f>IF(LEN(Table1[[#This Row],[Cost Centre]])&gt;0,IF(TYPE(VLOOKUP(Table1[[#This Row],[Cost Centre]],$DA:$DA,1,FALSE))=16,1,0),0)</f>
        <v>0</v>
      </c>
      <c r="X673" s="14">
        <f>Table1[[#This Row],[Payments]]-Table1[[#This Row],[Receipts]]</f>
        <v>0</v>
      </c>
      <c r="Y673" s="14"/>
      <c r="Z673" s="14"/>
      <c r="AA673" s="14"/>
      <c r="AB673" s="13"/>
      <c r="AC673" s="39"/>
      <c r="AD673" s="39"/>
      <c r="AE673" s="39"/>
      <c r="AF673" s="39"/>
      <c r="AG673" s="42"/>
      <c r="AH6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3" t="str">
        <f>IF(Table1[[#This Row],[Date]]="","",TEXT(Table1[[#This Row],[Date]],"yyyymmdd"))</f>
        <v/>
      </c>
      <c r="AJ673" t="str">
        <f>Table1[[#This Row],[Date2]]</f>
        <v/>
      </c>
      <c r="AK673" t="str">
        <f>IF(Table1[[#This Row],[Date]]="","",Table1[[#This Row],[Voucher Type]])</f>
        <v/>
      </c>
      <c r="AL673" t="str">
        <f>IF(Table1[[#This Row],[Date]]="","",Table1[[#This Row],[Voucher No]])</f>
        <v/>
      </c>
      <c r="AM673" t="str">
        <f>IF(Table1[[#This Row],[Date]]="","",Table1[[#This Row],[Narration]])</f>
        <v/>
      </c>
      <c r="AN673" t="str">
        <f>IF(Table1[[#This Row],[Date]]="","","tallytools-voucherentry-adhjadhh-"&amp;$AH$1&amp;ROW())</f>
        <v/>
      </c>
      <c r="AO673" t="str">
        <f>IF(Table1[[#This Row],[Date]]="","",$AH$1)</f>
        <v/>
      </c>
      <c r="AP673"/>
      <c r="AQ673" t="str">
        <f>IF(Table1[[#This Row],[Date]]="","","No")</f>
        <v/>
      </c>
      <c r="AR673" t="str">
        <f>IF(Table1[[#This Row],[Date]]="","",IF(Table1[[#This Row],[Net Amt]]&lt;0,"No","Yes"))</f>
        <v/>
      </c>
      <c r="AS673" t="str">
        <f>IF(Table1[[#This Row],[Date]]="","",Table1[[#This Row],[Second Ledger]])</f>
        <v/>
      </c>
      <c r="AT673" t="str">
        <f>IF(Table1[[#This Row],[Date]]="","",IF(Table1[[#This Row],[DP-1]]="Yes",-(Table1[[#This Row],[Payments]]+Table1[[#This Row],[Receipts]]),Table1[[#This Row],[Payments]]+Table1[[#This Row],[Receipts]]))</f>
        <v/>
      </c>
      <c r="AU673"/>
      <c r="AV673" t="str">
        <f>IF(Table1[[#This Row],[Bill Ref No]]="","",Table1[[#This Row],[Bill Ref No]])</f>
        <v/>
      </c>
      <c r="AW673" t="str">
        <f>IF(Table1[[#This Row],[Bill ref name]]="","","New Ref")</f>
        <v/>
      </c>
      <c r="AX673" t="str">
        <f>IF(Table1[[#This Row],[Bill ref name]]="","",Table1[[#This Row],[Amount-1]])</f>
        <v/>
      </c>
      <c r="AY673"/>
      <c r="AZ673"/>
      <c r="BA673" t="str">
        <f>IF(Table1[[#This Row],[Cost Centre]]="","","Primary Cost Category")</f>
        <v/>
      </c>
      <c r="BB673" t="str">
        <f>IF(Table1[[#This Row],[Cost Centre]]="","",Table1[[#This Row],[DP-1]])</f>
        <v/>
      </c>
      <c r="BC673"/>
      <c r="BD673" t="str">
        <f>IF(Table1[[#This Row],[Cost Centre]]="","",Table1[[#This Row],[Cost Centre]])</f>
        <v/>
      </c>
      <c r="BE673" t="str">
        <f>IF(Table1[[#This Row],[Cost Centre]]="","",Table1[[#This Row],[Amount-1]])</f>
        <v/>
      </c>
      <c r="BF673"/>
      <c r="BG673"/>
      <c r="BH673"/>
      <c r="BI673"/>
      <c r="BJ673" t="str">
        <f>IF(Table1[[#This Row],[Date]]="","","No")</f>
        <v/>
      </c>
      <c r="BK673" t="str">
        <f>IF(Table1[[#This Row],[Date]]="","",IF(Table1[[#This Row],[Net Amt]]&lt;0,"Yes","No"))</f>
        <v/>
      </c>
      <c r="BL673" t="str">
        <f>IF(Table1[[#This Row],[Date]]="","",$C$3)</f>
        <v/>
      </c>
      <c r="BM673" t="str">
        <f>IF(Table1[[#This Row],[Date]]="","",-Table1[[#This Row],[Amount-1]])</f>
        <v/>
      </c>
      <c r="BO673" t="str">
        <f>IF(Table1[[#This Row],[Transaction Type]]="","",Table1[[#This Row],[Transaction Type]])</f>
        <v/>
      </c>
      <c r="BP673" t="str">
        <f>IF(Table1[[#This Row],[Instrument No.]]="","",Table1[[#This Row],[Instrument No.]])</f>
        <v/>
      </c>
      <c r="BQ673" t="str">
        <f>IF(Table1[[#This Row],[Instrument No.]]="","",Table1[[#This Row],[Amount-2]])</f>
        <v/>
      </c>
      <c r="BR673" t="str">
        <f>IF(Table1[[#This Row],[Instrument date]]="","",TEXT(Table1[[#This Row],[Instrument date]],"yyyymmdd"))</f>
        <v/>
      </c>
      <c r="BU673" s="48"/>
      <c r="BV673" s="48"/>
    </row>
    <row r="674" spans="1:74">
      <c r="A674" s="16">
        <f t="shared" si="10"/>
        <v>669</v>
      </c>
      <c r="B674" s="17"/>
      <c r="C674" s="57"/>
      <c r="D674" s="61"/>
      <c r="E674" s="61"/>
      <c r="F674" s="57"/>
      <c r="G674" s="18"/>
      <c r="H6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4" s="18"/>
      <c r="J674" s="18"/>
      <c r="K674" s="18"/>
      <c r="L674" s="18"/>
      <c r="M674" s="18"/>
      <c r="N674" s="51"/>
      <c r="O674" s="14">
        <f>IF(Table1[[#This Row],[Date]]="",COUNTA(B675:$B$1005),0)</f>
        <v>0</v>
      </c>
      <c r="P674" s="14">
        <f>IF(COUNTA(Table1[[#This Row],[Payments]:[Receipts]])=0,0,(IF(COUNTA(Table1[[#This Row],[Payments]:[Receipts]])&gt;1,1,0)))</f>
        <v>0</v>
      </c>
      <c r="Q674" s="14">
        <f>IF(Table1[[#This Row],[Date]]="",0,IF(AND(Table1[[#This Row],[Date]]&gt;=$Q$2,Table1[[#This Row],[Date]]&lt;=$Q$3),0,1))</f>
        <v>0</v>
      </c>
      <c r="R674" s="14">
        <f>IF(Table1[[#This Row],[Payments]]="",0,IF(ISNUMBER(Table1[[#This Row],[Payments]]),0,1))</f>
        <v>0</v>
      </c>
      <c r="S674" s="14">
        <f>IF(Table1[[#This Row],[Receipts]]="",0,IF(ISNUMBER(Table1[[#This Row],[Receipts]]),0,1))</f>
        <v>0</v>
      </c>
      <c r="T674" s="14">
        <f>IF(LEN(Table1[[#This Row],[Second Ledger]])&gt;0,IF(TYPE(VLOOKUP(Table1[[#This Row],[Second Ledger]],$CZ:$CZ,1,FALSE))=16,1,0),0)</f>
        <v>0</v>
      </c>
      <c r="U674" s="14">
        <f>IF(Table1[[#This Row],[Date]]="",0,IF(Table1[[#This Row],[Voucher Type]]&gt;0,IF(TYPE(VLOOKUP(Table1[[#This Row],[Voucher Type]],Table1[[#All],[Voucher Type Master]],1,FALSE))=16,1,0),0))</f>
        <v>0</v>
      </c>
      <c r="V6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4" s="14">
        <f>IF(LEN(Table1[[#This Row],[Cost Centre]])&gt;0,IF(TYPE(VLOOKUP(Table1[[#This Row],[Cost Centre]],$DA:$DA,1,FALSE))=16,1,0),0)</f>
        <v>0</v>
      </c>
      <c r="X674" s="14">
        <f>Table1[[#This Row],[Payments]]-Table1[[#This Row],[Receipts]]</f>
        <v>0</v>
      </c>
      <c r="Y674" s="14"/>
      <c r="Z674" s="14"/>
      <c r="AA674" s="14"/>
      <c r="AB674" s="13"/>
      <c r="AC674" s="39"/>
      <c r="AD674" s="39"/>
      <c r="AE674" s="39"/>
      <c r="AF674" s="39"/>
      <c r="AG674" s="42"/>
      <c r="AH6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4" t="str">
        <f>IF(Table1[[#This Row],[Date]]="","",TEXT(Table1[[#This Row],[Date]],"yyyymmdd"))</f>
        <v/>
      </c>
      <c r="AJ674" t="str">
        <f>Table1[[#This Row],[Date2]]</f>
        <v/>
      </c>
      <c r="AK674" t="str">
        <f>IF(Table1[[#This Row],[Date]]="","",Table1[[#This Row],[Voucher Type]])</f>
        <v/>
      </c>
      <c r="AL674" t="str">
        <f>IF(Table1[[#This Row],[Date]]="","",Table1[[#This Row],[Voucher No]])</f>
        <v/>
      </c>
      <c r="AM674" t="str">
        <f>IF(Table1[[#This Row],[Date]]="","",Table1[[#This Row],[Narration]])</f>
        <v/>
      </c>
      <c r="AN674" t="str">
        <f>IF(Table1[[#This Row],[Date]]="","","tallytools-voucherentry-adhjadhh-"&amp;$AH$1&amp;ROW())</f>
        <v/>
      </c>
      <c r="AO674" t="str">
        <f>IF(Table1[[#This Row],[Date]]="","",$AH$1)</f>
        <v/>
      </c>
      <c r="AP674"/>
      <c r="AQ674" t="str">
        <f>IF(Table1[[#This Row],[Date]]="","","No")</f>
        <v/>
      </c>
      <c r="AR674" t="str">
        <f>IF(Table1[[#This Row],[Date]]="","",IF(Table1[[#This Row],[Net Amt]]&lt;0,"No","Yes"))</f>
        <v/>
      </c>
      <c r="AS674" t="str">
        <f>IF(Table1[[#This Row],[Date]]="","",Table1[[#This Row],[Second Ledger]])</f>
        <v/>
      </c>
      <c r="AT674" t="str">
        <f>IF(Table1[[#This Row],[Date]]="","",IF(Table1[[#This Row],[DP-1]]="Yes",-(Table1[[#This Row],[Payments]]+Table1[[#This Row],[Receipts]]),Table1[[#This Row],[Payments]]+Table1[[#This Row],[Receipts]]))</f>
        <v/>
      </c>
      <c r="AU674"/>
      <c r="AV674" t="str">
        <f>IF(Table1[[#This Row],[Bill Ref No]]="","",Table1[[#This Row],[Bill Ref No]])</f>
        <v/>
      </c>
      <c r="AW674" t="str">
        <f>IF(Table1[[#This Row],[Bill ref name]]="","","New Ref")</f>
        <v/>
      </c>
      <c r="AX674" t="str">
        <f>IF(Table1[[#This Row],[Bill ref name]]="","",Table1[[#This Row],[Amount-1]])</f>
        <v/>
      </c>
      <c r="AY674"/>
      <c r="AZ674"/>
      <c r="BA674" t="str">
        <f>IF(Table1[[#This Row],[Cost Centre]]="","","Primary Cost Category")</f>
        <v/>
      </c>
      <c r="BB674" t="str">
        <f>IF(Table1[[#This Row],[Cost Centre]]="","",Table1[[#This Row],[DP-1]])</f>
        <v/>
      </c>
      <c r="BC674"/>
      <c r="BD674" t="str">
        <f>IF(Table1[[#This Row],[Cost Centre]]="","",Table1[[#This Row],[Cost Centre]])</f>
        <v/>
      </c>
      <c r="BE674" t="str">
        <f>IF(Table1[[#This Row],[Cost Centre]]="","",Table1[[#This Row],[Amount-1]])</f>
        <v/>
      </c>
      <c r="BF674"/>
      <c r="BG674"/>
      <c r="BH674"/>
      <c r="BI674"/>
      <c r="BJ674" t="str">
        <f>IF(Table1[[#This Row],[Date]]="","","No")</f>
        <v/>
      </c>
      <c r="BK674" t="str">
        <f>IF(Table1[[#This Row],[Date]]="","",IF(Table1[[#This Row],[Net Amt]]&lt;0,"Yes","No"))</f>
        <v/>
      </c>
      <c r="BL674" t="str">
        <f>IF(Table1[[#This Row],[Date]]="","",$C$3)</f>
        <v/>
      </c>
      <c r="BM674" t="str">
        <f>IF(Table1[[#This Row],[Date]]="","",-Table1[[#This Row],[Amount-1]])</f>
        <v/>
      </c>
      <c r="BO674" t="str">
        <f>IF(Table1[[#This Row],[Transaction Type]]="","",Table1[[#This Row],[Transaction Type]])</f>
        <v/>
      </c>
      <c r="BP674" t="str">
        <f>IF(Table1[[#This Row],[Instrument No.]]="","",Table1[[#This Row],[Instrument No.]])</f>
        <v/>
      </c>
      <c r="BQ674" t="str">
        <f>IF(Table1[[#This Row],[Instrument No.]]="","",Table1[[#This Row],[Amount-2]])</f>
        <v/>
      </c>
      <c r="BR674" t="str">
        <f>IF(Table1[[#This Row],[Instrument date]]="","",TEXT(Table1[[#This Row],[Instrument date]],"yyyymmdd"))</f>
        <v/>
      </c>
      <c r="BU674" s="48"/>
      <c r="BV674" s="48"/>
    </row>
    <row r="675" spans="1:74">
      <c r="A675" s="16">
        <f t="shared" si="10"/>
        <v>670</v>
      </c>
      <c r="B675" s="17"/>
      <c r="C675" s="57"/>
      <c r="D675" s="61"/>
      <c r="E675" s="61"/>
      <c r="F675" s="57"/>
      <c r="G675" s="18"/>
      <c r="H6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5" s="18"/>
      <c r="J675" s="18"/>
      <c r="K675" s="18"/>
      <c r="L675" s="18"/>
      <c r="M675" s="18"/>
      <c r="N675" s="51"/>
      <c r="O675" s="14">
        <f>IF(Table1[[#This Row],[Date]]="",COUNTA(B676:$B$1005),0)</f>
        <v>0</v>
      </c>
      <c r="P675" s="14">
        <f>IF(COUNTA(Table1[[#This Row],[Payments]:[Receipts]])=0,0,(IF(COUNTA(Table1[[#This Row],[Payments]:[Receipts]])&gt;1,1,0)))</f>
        <v>0</v>
      </c>
      <c r="Q675" s="14">
        <f>IF(Table1[[#This Row],[Date]]="",0,IF(AND(Table1[[#This Row],[Date]]&gt;=$Q$2,Table1[[#This Row],[Date]]&lt;=$Q$3),0,1))</f>
        <v>0</v>
      </c>
      <c r="R675" s="14">
        <f>IF(Table1[[#This Row],[Payments]]="",0,IF(ISNUMBER(Table1[[#This Row],[Payments]]),0,1))</f>
        <v>0</v>
      </c>
      <c r="S675" s="14">
        <f>IF(Table1[[#This Row],[Receipts]]="",0,IF(ISNUMBER(Table1[[#This Row],[Receipts]]),0,1))</f>
        <v>0</v>
      </c>
      <c r="T675" s="14">
        <f>IF(LEN(Table1[[#This Row],[Second Ledger]])&gt;0,IF(TYPE(VLOOKUP(Table1[[#This Row],[Second Ledger]],$CZ:$CZ,1,FALSE))=16,1,0),0)</f>
        <v>0</v>
      </c>
      <c r="U675" s="14">
        <f>IF(Table1[[#This Row],[Date]]="",0,IF(Table1[[#This Row],[Voucher Type]]&gt;0,IF(TYPE(VLOOKUP(Table1[[#This Row],[Voucher Type]],Table1[[#All],[Voucher Type Master]],1,FALSE))=16,1,0),0))</f>
        <v>0</v>
      </c>
      <c r="V6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5" s="14">
        <f>IF(LEN(Table1[[#This Row],[Cost Centre]])&gt;0,IF(TYPE(VLOOKUP(Table1[[#This Row],[Cost Centre]],$DA:$DA,1,FALSE))=16,1,0),0)</f>
        <v>0</v>
      </c>
      <c r="X675" s="14">
        <f>Table1[[#This Row],[Payments]]-Table1[[#This Row],[Receipts]]</f>
        <v>0</v>
      </c>
      <c r="Y675" s="14"/>
      <c r="Z675" s="14"/>
      <c r="AA675" s="14"/>
      <c r="AB675" s="13"/>
      <c r="AC675" s="39"/>
      <c r="AD675" s="39"/>
      <c r="AE675" s="39"/>
      <c r="AF675" s="39"/>
      <c r="AG675" s="42"/>
      <c r="AH6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5" t="str">
        <f>IF(Table1[[#This Row],[Date]]="","",TEXT(Table1[[#This Row],[Date]],"yyyymmdd"))</f>
        <v/>
      </c>
      <c r="AJ675" t="str">
        <f>Table1[[#This Row],[Date2]]</f>
        <v/>
      </c>
      <c r="AK675" t="str">
        <f>IF(Table1[[#This Row],[Date]]="","",Table1[[#This Row],[Voucher Type]])</f>
        <v/>
      </c>
      <c r="AL675" t="str">
        <f>IF(Table1[[#This Row],[Date]]="","",Table1[[#This Row],[Voucher No]])</f>
        <v/>
      </c>
      <c r="AM675" t="str">
        <f>IF(Table1[[#This Row],[Date]]="","",Table1[[#This Row],[Narration]])</f>
        <v/>
      </c>
      <c r="AN675" t="str">
        <f>IF(Table1[[#This Row],[Date]]="","","tallytools-voucherentry-adhjadhh-"&amp;$AH$1&amp;ROW())</f>
        <v/>
      </c>
      <c r="AO675" t="str">
        <f>IF(Table1[[#This Row],[Date]]="","",$AH$1)</f>
        <v/>
      </c>
      <c r="AP675"/>
      <c r="AQ675" t="str">
        <f>IF(Table1[[#This Row],[Date]]="","","No")</f>
        <v/>
      </c>
      <c r="AR675" t="str">
        <f>IF(Table1[[#This Row],[Date]]="","",IF(Table1[[#This Row],[Net Amt]]&lt;0,"No","Yes"))</f>
        <v/>
      </c>
      <c r="AS675" t="str">
        <f>IF(Table1[[#This Row],[Date]]="","",Table1[[#This Row],[Second Ledger]])</f>
        <v/>
      </c>
      <c r="AT675" t="str">
        <f>IF(Table1[[#This Row],[Date]]="","",IF(Table1[[#This Row],[DP-1]]="Yes",-(Table1[[#This Row],[Payments]]+Table1[[#This Row],[Receipts]]),Table1[[#This Row],[Payments]]+Table1[[#This Row],[Receipts]]))</f>
        <v/>
      </c>
      <c r="AU675"/>
      <c r="AV675" t="str">
        <f>IF(Table1[[#This Row],[Bill Ref No]]="","",Table1[[#This Row],[Bill Ref No]])</f>
        <v/>
      </c>
      <c r="AW675" t="str">
        <f>IF(Table1[[#This Row],[Bill ref name]]="","","New Ref")</f>
        <v/>
      </c>
      <c r="AX675" t="str">
        <f>IF(Table1[[#This Row],[Bill ref name]]="","",Table1[[#This Row],[Amount-1]])</f>
        <v/>
      </c>
      <c r="AY675"/>
      <c r="AZ675"/>
      <c r="BA675" t="str">
        <f>IF(Table1[[#This Row],[Cost Centre]]="","","Primary Cost Category")</f>
        <v/>
      </c>
      <c r="BB675" t="str">
        <f>IF(Table1[[#This Row],[Cost Centre]]="","",Table1[[#This Row],[DP-1]])</f>
        <v/>
      </c>
      <c r="BC675"/>
      <c r="BD675" t="str">
        <f>IF(Table1[[#This Row],[Cost Centre]]="","",Table1[[#This Row],[Cost Centre]])</f>
        <v/>
      </c>
      <c r="BE675" t="str">
        <f>IF(Table1[[#This Row],[Cost Centre]]="","",Table1[[#This Row],[Amount-1]])</f>
        <v/>
      </c>
      <c r="BF675"/>
      <c r="BG675"/>
      <c r="BH675"/>
      <c r="BI675"/>
      <c r="BJ675" t="str">
        <f>IF(Table1[[#This Row],[Date]]="","","No")</f>
        <v/>
      </c>
      <c r="BK675" t="str">
        <f>IF(Table1[[#This Row],[Date]]="","",IF(Table1[[#This Row],[Net Amt]]&lt;0,"Yes","No"))</f>
        <v/>
      </c>
      <c r="BL675" t="str">
        <f>IF(Table1[[#This Row],[Date]]="","",$C$3)</f>
        <v/>
      </c>
      <c r="BM675" t="str">
        <f>IF(Table1[[#This Row],[Date]]="","",-Table1[[#This Row],[Amount-1]])</f>
        <v/>
      </c>
      <c r="BO675" t="str">
        <f>IF(Table1[[#This Row],[Transaction Type]]="","",Table1[[#This Row],[Transaction Type]])</f>
        <v/>
      </c>
      <c r="BP675" t="str">
        <f>IF(Table1[[#This Row],[Instrument No.]]="","",Table1[[#This Row],[Instrument No.]])</f>
        <v/>
      </c>
      <c r="BQ675" t="str">
        <f>IF(Table1[[#This Row],[Instrument No.]]="","",Table1[[#This Row],[Amount-2]])</f>
        <v/>
      </c>
      <c r="BR675" t="str">
        <f>IF(Table1[[#This Row],[Instrument date]]="","",TEXT(Table1[[#This Row],[Instrument date]],"yyyymmdd"))</f>
        <v/>
      </c>
      <c r="BU675" s="48"/>
      <c r="BV675" s="48"/>
    </row>
    <row r="676" spans="1:74">
      <c r="A676" s="16">
        <f t="shared" si="10"/>
        <v>671</v>
      </c>
      <c r="B676" s="17"/>
      <c r="C676" s="57"/>
      <c r="D676" s="61"/>
      <c r="E676" s="61"/>
      <c r="F676" s="57"/>
      <c r="G676" s="18"/>
      <c r="H6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6" s="18"/>
      <c r="J676" s="18"/>
      <c r="K676" s="18"/>
      <c r="L676" s="18"/>
      <c r="M676" s="18"/>
      <c r="N676" s="51"/>
      <c r="O676" s="14">
        <f>IF(Table1[[#This Row],[Date]]="",COUNTA(B677:$B$1005),0)</f>
        <v>0</v>
      </c>
      <c r="P676" s="14">
        <f>IF(COUNTA(Table1[[#This Row],[Payments]:[Receipts]])=0,0,(IF(COUNTA(Table1[[#This Row],[Payments]:[Receipts]])&gt;1,1,0)))</f>
        <v>0</v>
      </c>
      <c r="Q676" s="14">
        <f>IF(Table1[[#This Row],[Date]]="",0,IF(AND(Table1[[#This Row],[Date]]&gt;=$Q$2,Table1[[#This Row],[Date]]&lt;=$Q$3),0,1))</f>
        <v>0</v>
      </c>
      <c r="R676" s="14">
        <f>IF(Table1[[#This Row],[Payments]]="",0,IF(ISNUMBER(Table1[[#This Row],[Payments]]),0,1))</f>
        <v>0</v>
      </c>
      <c r="S676" s="14">
        <f>IF(Table1[[#This Row],[Receipts]]="",0,IF(ISNUMBER(Table1[[#This Row],[Receipts]]),0,1))</f>
        <v>0</v>
      </c>
      <c r="T676" s="14">
        <f>IF(LEN(Table1[[#This Row],[Second Ledger]])&gt;0,IF(TYPE(VLOOKUP(Table1[[#This Row],[Second Ledger]],$CZ:$CZ,1,FALSE))=16,1,0),0)</f>
        <v>0</v>
      </c>
      <c r="U676" s="14">
        <f>IF(Table1[[#This Row],[Date]]="",0,IF(Table1[[#This Row],[Voucher Type]]&gt;0,IF(TYPE(VLOOKUP(Table1[[#This Row],[Voucher Type]],Table1[[#All],[Voucher Type Master]],1,FALSE))=16,1,0),0))</f>
        <v>0</v>
      </c>
      <c r="V6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6" s="14">
        <f>IF(LEN(Table1[[#This Row],[Cost Centre]])&gt;0,IF(TYPE(VLOOKUP(Table1[[#This Row],[Cost Centre]],$DA:$DA,1,FALSE))=16,1,0),0)</f>
        <v>0</v>
      </c>
      <c r="X676" s="14">
        <f>Table1[[#This Row],[Payments]]-Table1[[#This Row],[Receipts]]</f>
        <v>0</v>
      </c>
      <c r="Y676" s="14"/>
      <c r="Z676" s="14"/>
      <c r="AA676" s="14"/>
      <c r="AB676" s="13"/>
      <c r="AC676" s="39"/>
      <c r="AD676" s="39"/>
      <c r="AE676" s="39"/>
      <c r="AF676" s="39"/>
      <c r="AG676" s="42"/>
      <c r="AH6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6" t="str">
        <f>IF(Table1[[#This Row],[Date]]="","",TEXT(Table1[[#This Row],[Date]],"yyyymmdd"))</f>
        <v/>
      </c>
      <c r="AJ676" t="str">
        <f>Table1[[#This Row],[Date2]]</f>
        <v/>
      </c>
      <c r="AK676" t="str">
        <f>IF(Table1[[#This Row],[Date]]="","",Table1[[#This Row],[Voucher Type]])</f>
        <v/>
      </c>
      <c r="AL676" t="str">
        <f>IF(Table1[[#This Row],[Date]]="","",Table1[[#This Row],[Voucher No]])</f>
        <v/>
      </c>
      <c r="AM676" t="str">
        <f>IF(Table1[[#This Row],[Date]]="","",Table1[[#This Row],[Narration]])</f>
        <v/>
      </c>
      <c r="AN676" t="str">
        <f>IF(Table1[[#This Row],[Date]]="","","tallytools-voucherentry-adhjadhh-"&amp;$AH$1&amp;ROW())</f>
        <v/>
      </c>
      <c r="AO676" t="str">
        <f>IF(Table1[[#This Row],[Date]]="","",$AH$1)</f>
        <v/>
      </c>
      <c r="AP676"/>
      <c r="AQ676" t="str">
        <f>IF(Table1[[#This Row],[Date]]="","","No")</f>
        <v/>
      </c>
      <c r="AR676" t="str">
        <f>IF(Table1[[#This Row],[Date]]="","",IF(Table1[[#This Row],[Net Amt]]&lt;0,"No","Yes"))</f>
        <v/>
      </c>
      <c r="AS676" t="str">
        <f>IF(Table1[[#This Row],[Date]]="","",Table1[[#This Row],[Second Ledger]])</f>
        <v/>
      </c>
      <c r="AT676" t="str">
        <f>IF(Table1[[#This Row],[Date]]="","",IF(Table1[[#This Row],[DP-1]]="Yes",-(Table1[[#This Row],[Payments]]+Table1[[#This Row],[Receipts]]),Table1[[#This Row],[Payments]]+Table1[[#This Row],[Receipts]]))</f>
        <v/>
      </c>
      <c r="AU676"/>
      <c r="AV676" t="str">
        <f>IF(Table1[[#This Row],[Bill Ref No]]="","",Table1[[#This Row],[Bill Ref No]])</f>
        <v/>
      </c>
      <c r="AW676" t="str">
        <f>IF(Table1[[#This Row],[Bill ref name]]="","","New Ref")</f>
        <v/>
      </c>
      <c r="AX676" t="str">
        <f>IF(Table1[[#This Row],[Bill ref name]]="","",Table1[[#This Row],[Amount-1]])</f>
        <v/>
      </c>
      <c r="AY676"/>
      <c r="AZ676"/>
      <c r="BA676" t="str">
        <f>IF(Table1[[#This Row],[Cost Centre]]="","","Primary Cost Category")</f>
        <v/>
      </c>
      <c r="BB676" t="str">
        <f>IF(Table1[[#This Row],[Cost Centre]]="","",Table1[[#This Row],[DP-1]])</f>
        <v/>
      </c>
      <c r="BC676"/>
      <c r="BD676" t="str">
        <f>IF(Table1[[#This Row],[Cost Centre]]="","",Table1[[#This Row],[Cost Centre]])</f>
        <v/>
      </c>
      <c r="BE676" t="str">
        <f>IF(Table1[[#This Row],[Cost Centre]]="","",Table1[[#This Row],[Amount-1]])</f>
        <v/>
      </c>
      <c r="BF676"/>
      <c r="BG676"/>
      <c r="BH676"/>
      <c r="BI676"/>
      <c r="BJ676" t="str">
        <f>IF(Table1[[#This Row],[Date]]="","","No")</f>
        <v/>
      </c>
      <c r="BK676" t="str">
        <f>IF(Table1[[#This Row],[Date]]="","",IF(Table1[[#This Row],[Net Amt]]&lt;0,"Yes","No"))</f>
        <v/>
      </c>
      <c r="BL676" t="str">
        <f>IF(Table1[[#This Row],[Date]]="","",$C$3)</f>
        <v/>
      </c>
      <c r="BM676" t="str">
        <f>IF(Table1[[#This Row],[Date]]="","",-Table1[[#This Row],[Amount-1]])</f>
        <v/>
      </c>
      <c r="BO676" t="str">
        <f>IF(Table1[[#This Row],[Transaction Type]]="","",Table1[[#This Row],[Transaction Type]])</f>
        <v/>
      </c>
      <c r="BP676" t="str">
        <f>IF(Table1[[#This Row],[Instrument No.]]="","",Table1[[#This Row],[Instrument No.]])</f>
        <v/>
      </c>
      <c r="BQ676" t="str">
        <f>IF(Table1[[#This Row],[Instrument No.]]="","",Table1[[#This Row],[Amount-2]])</f>
        <v/>
      </c>
      <c r="BR676" t="str">
        <f>IF(Table1[[#This Row],[Instrument date]]="","",TEXT(Table1[[#This Row],[Instrument date]],"yyyymmdd"))</f>
        <v/>
      </c>
      <c r="BU676" s="48"/>
      <c r="BV676" s="48"/>
    </row>
    <row r="677" spans="1:74">
      <c r="A677" s="16">
        <f t="shared" si="10"/>
        <v>672</v>
      </c>
      <c r="B677" s="17"/>
      <c r="C677" s="57"/>
      <c r="D677" s="61"/>
      <c r="E677" s="61"/>
      <c r="F677" s="57"/>
      <c r="G677" s="18"/>
      <c r="H6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7" s="18"/>
      <c r="J677" s="18"/>
      <c r="K677" s="18"/>
      <c r="L677" s="18"/>
      <c r="M677" s="18"/>
      <c r="N677" s="51"/>
      <c r="O677" s="14">
        <f>IF(Table1[[#This Row],[Date]]="",COUNTA(B678:$B$1005),0)</f>
        <v>0</v>
      </c>
      <c r="P677" s="14">
        <f>IF(COUNTA(Table1[[#This Row],[Payments]:[Receipts]])=0,0,(IF(COUNTA(Table1[[#This Row],[Payments]:[Receipts]])&gt;1,1,0)))</f>
        <v>0</v>
      </c>
      <c r="Q677" s="14">
        <f>IF(Table1[[#This Row],[Date]]="",0,IF(AND(Table1[[#This Row],[Date]]&gt;=$Q$2,Table1[[#This Row],[Date]]&lt;=$Q$3),0,1))</f>
        <v>0</v>
      </c>
      <c r="R677" s="14">
        <f>IF(Table1[[#This Row],[Payments]]="",0,IF(ISNUMBER(Table1[[#This Row],[Payments]]),0,1))</f>
        <v>0</v>
      </c>
      <c r="S677" s="14">
        <f>IF(Table1[[#This Row],[Receipts]]="",0,IF(ISNUMBER(Table1[[#This Row],[Receipts]]),0,1))</f>
        <v>0</v>
      </c>
      <c r="T677" s="14">
        <f>IF(LEN(Table1[[#This Row],[Second Ledger]])&gt;0,IF(TYPE(VLOOKUP(Table1[[#This Row],[Second Ledger]],$CZ:$CZ,1,FALSE))=16,1,0),0)</f>
        <v>0</v>
      </c>
      <c r="U677" s="14">
        <f>IF(Table1[[#This Row],[Date]]="",0,IF(Table1[[#This Row],[Voucher Type]]&gt;0,IF(TYPE(VLOOKUP(Table1[[#This Row],[Voucher Type]],Table1[[#All],[Voucher Type Master]],1,FALSE))=16,1,0),0))</f>
        <v>0</v>
      </c>
      <c r="V6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7" s="14">
        <f>IF(LEN(Table1[[#This Row],[Cost Centre]])&gt;0,IF(TYPE(VLOOKUP(Table1[[#This Row],[Cost Centre]],$DA:$DA,1,FALSE))=16,1,0),0)</f>
        <v>0</v>
      </c>
      <c r="X677" s="14">
        <f>Table1[[#This Row],[Payments]]-Table1[[#This Row],[Receipts]]</f>
        <v>0</v>
      </c>
      <c r="Y677" s="14"/>
      <c r="Z677" s="14"/>
      <c r="AA677" s="14"/>
      <c r="AB677" s="13"/>
      <c r="AC677" s="39"/>
      <c r="AD677" s="39"/>
      <c r="AE677" s="39"/>
      <c r="AF677" s="39"/>
      <c r="AG677" s="42"/>
      <c r="AH6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7" t="str">
        <f>IF(Table1[[#This Row],[Date]]="","",TEXT(Table1[[#This Row],[Date]],"yyyymmdd"))</f>
        <v/>
      </c>
      <c r="AJ677" t="str">
        <f>Table1[[#This Row],[Date2]]</f>
        <v/>
      </c>
      <c r="AK677" t="str">
        <f>IF(Table1[[#This Row],[Date]]="","",Table1[[#This Row],[Voucher Type]])</f>
        <v/>
      </c>
      <c r="AL677" t="str">
        <f>IF(Table1[[#This Row],[Date]]="","",Table1[[#This Row],[Voucher No]])</f>
        <v/>
      </c>
      <c r="AM677" t="str">
        <f>IF(Table1[[#This Row],[Date]]="","",Table1[[#This Row],[Narration]])</f>
        <v/>
      </c>
      <c r="AN677" t="str">
        <f>IF(Table1[[#This Row],[Date]]="","","tallytools-voucherentry-adhjadhh-"&amp;$AH$1&amp;ROW())</f>
        <v/>
      </c>
      <c r="AO677" t="str">
        <f>IF(Table1[[#This Row],[Date]]="","",$AH$1)</f>
        <v/>
      </c>
      <c r="AP677"/>
      <c r="AQ677" t="str">
        <f>IF(Table1[[#This Row],[Date]]="","","No")</f>
        <v/>
      </c>
      <c r="AR677" t="str">
        <f>IF(Table1[[#This Row],[Date]]="","",IF(Table1[[#This Row],[Net Amt]]&lt;0,"No","Yes"))</f>
        <v/>
      </c>
      <c r="AS677" t="str">
        <f>IF(Table1[[#This Row],[Date]]="","",Table1[[#This Row],[Second Ledger]])</f>
        <v/>
      </c>
      <c r="AT677" t="str">
        <f>IF(Table1[[#This Row],[Date]]="","",IF(Table1[[#This Row],[DP-1]]="Yes",-(Table1[[#This Row],[Payments]]+Table1[[#This Row],[Receipts]]),Table1[[#This Row],[Payments]]+Table1[[#This Row],[Receipts]]))</f>
        <v/>
      </c>
      <c r="AU677"/>
      <c r="AV677" t="str">
        <f>IF(Table1[[#This Row],[Bill Ref No]]="","",Table1[[#This Row],[Bill Ref No]])</f>
        <v/>
      </c>
      <c r="AW677" t="str">
        <f>IF(Table1[[#This Row],[Bill ref name]]="","","New Ref")</f>
        <v/>
      </c>
      <c r="AX677" t="str">
        <f>IF(Table1[[#This Row],[Bill ref name]]="","",Table1[[#This Row],[Amount-1]])</f>
        <v/>
      </c>
      <c r="AY677"/>
      <c r="AZ677"/>
      <c r="BA677" t="str">
        <f>IF(Table1[[#This Row],[Cost Centre]]="","","Primary Cost Category")</f>
        <v/>
      </c>
      <c r="BB677" t="str">
        <f>IF(Table1[[#This Row],[Cost Centre]]="","",Table1[[#This Row],[DP-1]])</f>
        <v/>
      </c>
      <c r="BC677"/>
      <c r="BD677" t="str">
        <f>IF(Table1[[#This Row],[Cost Centre]]="","",Table1[[#This Row],[Cost Centre]])</f>
        <v/>
      </c>
      <c r="BE677" t="str">
        <f>IF(Table1[[#This Row],[Cost Centre]]="","",Table1[[#This Row],[Amount-1]])</f>
        <v/>
      </c>
      <c r="BF677"/>
      <c r="BG677"/>
      <c r="BH677"/>
      <c r="BI677"/>
      <c r="BJ677" t="str">
        <f>IF(Table1[[#This Row],[Date]]="","","No")</f>
        <v/>
      </c>
      <c r="BK677" t="str">
        <f>IF(Table1[[#This Row],[Date]]="","",IF(Table1[[#This Row],[Net Amt]]&lt;0,"Yes","No"))</f>
        <v/>
      </c>
      <c r="BL677" t="str">
        <f>IF(Table1[[#This Row],[Date]]="","",$C$3)</f>
        <v/>
      </c>
      <c r="BM677" t="str">
        <f>IF(Table1[[#This Row],[Date]]="","",-Table1[[#This Row],[Amount-1]])</f>
        <v/>
      </c>
      <c r="BO677" t="str">
        <f>IF(Table1[[#This Row],[Transaction Type]]="","",Table1[[#This Row],[Transaction Type]])</f>
        <v/>
      </c>
      <c r="BP677" t="str">
        <f>IF(Table1[[#This Row],[Instrument No.]]="","",Table1[[#This Row],[Instrument No.]])</f>
        <v/>
      </c>
      <c r="BQ677" t="str">
        <f>IF(Table1[[#This Row],[Instrument No.]]="","",Table1[[#This Row],[Amount-2]])</f>
        <v/>
      </c>
      <c r="BR677" t="str">
        <f>IF(Table1[[#This Row],[Instrument date]]="","",TEXT(Table1[[#This Row],[Instrument date]],"yyyymmdd"))</f>
        <v/>
      </c>
      <c r="BU677" s="48"/>
      <c r="BV677" s="48"/>
    </row>
    <row r="678" spans="1:74">
      <c r="A678" s="16">
        <f t="shared" si="10"/>
        <v>673</v>
      </c>
      <c r="B678" s="17"/>
      <c r="C678" s="57"/>
      <c r="D678" s="61"/>
      <c r="E678" s="61"/>
      <c r="F678" s="57"/>
      <c r="G678" s="18"/>
      <c r="H6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8" s="18"/>
      <c r="J678" s="18"/>
      <c r="K678" s="18"/>
      <c r="L678" s="18"/>
      <c r="M678" s="18"/>
      <c r="N678" s="51"/>
      <c r="O678" s="14">
        <f>IF(Table1[[#This Row],[Date]]="",COUNTA(B679:$B$1005),0)</f>
        <v>0</v>
      </c>
      <c r="P678" s="14">
        <f>IF(COUNTA(Table1[[#This Row],[Payments]:[Receipts]])=0,0,(IF(COUNTA(Table1[[#This Row],[Payments]:[Receipts]])&gt;1,1,0)))</f>
        <v>0</v>
      </c>
      <c r="Q678" s="14">
        <f>IF(Table1[[#This Row],[Date]]="",0,IF(AND(Table1[[#This Row],[Date]]&gt;=$Q$2,Table1[[#This Row],[Date]]&lt;=$Q$3),0,1))</f>
        <v>0</v>
      </c>
      <c r="R678" s="14">
        <f>IF(Table1[[#This Row],[Payments]]="",0,IF(ISNUMBER(Table1[[#This Row],[Payments]]),0,1))</f>
        <v>0</v>
      </c>
      <c r="S678" s="14">
        <f>IF(Table1[[#This Row],[Receipts]]="",0,IF(ISNUMBER(Table1[[#This Row],[Receipts]]),0,1))</f>
        <v>0</v>
      </c>
      <c r="T678" s="14">
        <f>IF(LEN(Table1[[#This Row],[Second Ledger]])&gt;0,IF(TYPE(VLOOKUP(Table1[[#This Row],[Second Ledger]],$CZ:$CZ,1,FALSE))=16,1,0),0)</f>
        <v>0</v>
      </c>
      <c r="U678" s="14">
        <f>IF(Table1[[#This Row],[Date]]="",0,IF(Table1[[#This Row],[Voucher Type]]&gt;0,IF(TYPE(VLOOKUP(Table1[[#This Row],[Voucher Type]],Table1[[#All],[Voucher Type Master]],1,FALSE))=16,1,0),0))</f>
        <v>0</v>
      </c>
      <c r="V6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8" s="14">
        <f>IF(LEN(Table1[[#This Row],[Cost Centre]])&gt;0,IF(TYPE(VLOOKUP(Table1[[#This Row],[Cost Centre]],$DA:$DA,1,FALSE))=16,1,0),0)</f>
        <v>0</v>
      </c>
      <c r="X678" s="14">
        <f>Table1[[#This Row],[Payments]]-Table1[[#This Row],[Receipts]]</f>
        <v>0</v>
      </c>
      <c r="Y678" s="14"/>
      <c r="Z678" s="14"/>
      <c r="AA678" s="14"/>
      <c r="AB678" s="13"/>
      <c r="AC678" s="39"/>
      <c r="AD678" s="39"/>
      <c r="AE678" s="39"/>
      <c r="AF678" s="39"/>
      <c r="AG678" s="42"/>
      <c r="AH6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8" t="str">
        <f>IF(Table1[[#This Row],[Date]]="","",TEXT(Table1[[#This Row],[Date]],"yyyymmdd"))</f>
        <v/>
      </c>
      <c r="AJ678" t="str">
        <f>Table1[[#This Row],[Date2]]</f>
        <v/>
      </c>
      <c r="AK678" t="str">
        <f>IF(Table1[[#This Row],[Date]]="","",Table1[[#This Row],[Voucher Type]])</f>
        <v/>
      </c>
      <c r="AL678" t="str">
        <f>IF(Table1[[#This Row],[Date]]="","",Table1[[#This Row],[Voucher No]])</f>
        <v/>
      </c>
      <c r="AM678" t="str">
        <f>IF(Table1[[#This Row],[Date]]="","",Table1[[#This Row],[Narration]])</f>
        <v/>
      </c>
      <c r="AN678" t="str">
        <f>IF(Table1[[#This Row],[Date]]="","","tallytools-voucherentry-adhjadhh-"&amp;$AH$1&amp;ROW())</f>
        <v/>
      </c>
      <c r="AO678" t="str">
        <f>IF(Table1[[#This Row],[Date]]="","",$AH$1)</f>
        <v/>
      </c>
      <c r="AP678"/>
      <c r="AQ678" t="str">
        <f>IF(Table1[[#This Row],[Date]]="","","No")</f>
        <v/>
      </c>
      <c r="AR678" t="str">
        <f>IF(Table1[[#This Row],[Date]]="","",IF(Table1[[#This Row],[Net Amt]]&lt;0,"No","Yes"))</f>
        <v/>
      </c>
      <c r="AS678" t="str">
        <f>IF(Table1[[#This Row],[Date]]="","",Table1[[#This Row],[Second Ledger]])</f>
        <v/>
      </c>
      <c r="AT678" t="str">
        <f>IF(Table1[[#This Row],[Date]]="","",IF(Table1[[#This Row],[DP-1]]="Yes",-(Table1[[#This Row],[Payments]]+Table1[[#This Row],[Receipts]]),Table1[[#This Row],[Payments]]+Table1[[#This Row],[Receipts]]))</f>
        <v/>
      </c>
      <c r="AU678"/>
      <c r="AV678" t="str">
        <f>IF(Table1[[#This Row],[Bill Ref No]]="","",Table1[[#This Row],[Bill Ref No]])</f>
        <v/>
      </c>
      <c r="AW678" t="str">
        <f>IF(Table1[[#This Row],[Bill ref name]]="","","New Ref")</f>
        <v/>
      </c>
      <c r="AX678" t="str">
        <f>IF(Table1[[#This Row],[Bill ref name]]="","",Table1[[#This Row],[Amount-1]])</f>
        <v/>
      </c>
      <c r="AY678"/>
      <c r="AZ678"/>
      <c r="BA678" t="str">
        <f>IF(Table1[[#This Row],[Cost Centre]]="","","Primary Cost Category")</f>
        <v/>
      </c>
      <c r="BB678" t="str">
        <f>IF(Table1[[#This Row],[Cost Centre]]="","",Table1[[#This Row],[DP-1]])</f>
        <v/>
      </c>
      <c r="BC678"/>
      <c r="BD678" t="str">
        <f>IF(Table1[[#This Row],[Cost Centre]]="","",Table1[[#This Row],[Cost Centre]])</f>
        <v/>
      </c>
      <c r="BE678" t="str">
        <f>IF(Table1[[#This Row],[Cost Centre]]="","",Table1[[#This Row],[Amount-1]])</f>
        <v/>
      </c>
      <c r="BF678"/>
      <c r="BG678"/>
      <c r="BH678"/>
      <c r="BI678"/>
      <c r="BJ678" t="str">
        <f>IF(Table1[[#This Row],[Date]]="","","No")</f>
        <v/>
      </c>
      <c r="BK678" t="str">
        <f>IF(Table1[[#This Row],[Date]]="","",IF(Table1[[#This Row],[Net Amt]]&lt;0,"Yes","No"))</f>
        <v/>
      </c>
      <c r="BL678" t="str">
        <f>IF(Table1[[#This Row],[Date]]="","",$C$3)</f>
        <v/>
      </c>
      <c r="BM678" t="str">
        <f>IF(Table1[[#This Row],[Date]]="","",-Table1[[#This Row],[Amount-1]])</f>
        <v/>
      </c>
      <c r="BO678" t="str">
        <f>IF(Table1[[#This Row],[Transaction Type]]="","",Table1[[#This Row],[Transaction Type]])</f>
        <v/>
      </c>
      <c r="BP678" t="str">
        <f>IF(Table1[[#This Row],[Instrument No.]]="","",Table1[[#This Row],[Instrument No.]])</f>
        <v/>
      </c>
      <c r="BQ678" t="str">
        <f>IF(Table1[[#This Row],[Instrument No.]]="","",Table1[[#This Row],[Amount-2]])</f>
        <v/>
      </c>
      <c r="BR678" t="str">
        <f>IF(Table1[[#This Row],[Instrument date]]="","",TEXT(Table1[[#This Row],[Instrument date]],"yyyymmdd"))</f>
        <v/>
      </c>
      <c r="BU678" s="48"/>
      <c r="BV678" s="48"/>
    </row>
    <row r="679" spans="1:74">
      <c r="A679" s="16">
        <f t="shared" si="10"/>
        <v>674</v>
      </c>
      <c r="B679" s="17"/>
      <c r="C679" s="57"/>
      <c r="D679" s="61"/>
      <c r="E679" s="61"/>
      <c r="F679" s="57"/>
      <c r="G679" s="18"/>
      <c r="H6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79" s="18"/>
      <c r="J679" s="18"/>
      <c r="K679" s="18"/>
      <c r="L679" s="18"/>
      <c r="M679" s="18"/>
      <c r="N679" s="51"/>
      <c r="O679" s="14">
        <f>IF(Table1[[#This Row],[Date]]="",COUNTA(B680:$B$1005),0)</f>
        <v>0</v>
      </c>
      <c r="P679" s="14">
        <f>IF(COUNTA(Table1[[#This Row],[Payments]:[Receipts]])=0,0,(IF(COUNTA(Table1[[#This Row],[Payments]:[Receipts]])&gt;1,1,0)))</f>
        <v>0</v>
      </c>
      <c r="Q679" s="14">
        <f>IF(Table1[[#This Row],[Date]]="",0,IF(AND(Table1[[#This Row],[Date]]&gt;=$Q$2,Table1[[#This Row],[Date]]&lt;=$Q$3),0,1))</f>
        <v>0</v>
      </c>
      <c r="R679" s="14">
        <f>IF(Table1[[#This Row],[Payments]]="",0,IF(ISNUMBER(Table1[[#This Row],[Payments]]),0,1))</f>
        <v>0</v>
      </c>
      <c r="S679" s="14">
        <f>IF(Table1[[#This Row],[Receipts]]="",0,IF(ISNUMBER(Table1[[#This Row],[Receipts]]),0,1))</f>
        <v>0</v>
      </c>
      <c r="T679" s="14">
        <f>IF(LEN(Table1[[#This Row],[Second Ledger]])&gt;0,IF(TYPE(VLOOKUP(Table1[[#This Row],[Second Ledger]],$CZ:$CZ,1,FALSE))=16,1,0),0)</f>
        <v>0</v>
      </c>
      <c r="U679" s="14">
        <f>IF(Table1[[#This Row],[Date]]="",0,IF(Table1[[#This Row],[Voucher Type]]&gt;0,IF(TYPE(VLOOKUP(Table1[[#This Row],[Voucher Type]],Table1[[#All],[Voucher Type Master]],1,FALSE))=16,1,0),0))</f>
        <v>0</v>
      </c>
      <c r="V6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79" s="14">
        <f>IF(LEN(Table1[[#This Row],[Cost Centre]])&gt;0,IF(TYPE(VLOOKUP(Table1[[#This Row],[Cost Centre]],$DA:$DA,1,FALSE))=16,1,0),0)</f>
        <v>0</v>
      </c>
      <c r="X679" s="14">
        <f>Table1[[#This Row],[Payments]]-Table1[[#This Row],[Receipts]]</f>
        <v>0</v>
      </c>
      <c r="Y679" s="14"/>
      <c r="Z679" s="14"/>
      <c r="AA679" s="14"/>
      <c r="AB679" s="13"/>
      <c r="AC679" s="39"/>
      <c r="AD679" s="39"/>
      <c r="AE679" s="39"/>
      <c r="AF679" s="39"/>
      <c r="AG679" s="42"/>
      <c r="AH6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79" t="str">
        <f>IF(Table1[[#This Row],[Date]]="","",TEXT(Table1[[#This Row],[Date]],"yyyymmdd"))</f>
        <v/>
      </c>
      <c r="AJ679" t="str">
        <f>Table1[[#This Row],[Date2]]</f>
        <v/>
      </c>
      <c r="AK679" t="str">
        <f>IF(Table1[[#This Row],[Date]]="","",Table1[[#This Row],[Voucher Type]])</f>
        <v/>
      </c>
      <c r="AL679" t="str">
        <f>IF(Table1[[#This Row],[Date]]="","",Table1[[#This Row],[Voucher No]])</f>
        <v/>
      </c>
      <c r="AM679" t="str">
        <f>IF(Table1[[#This Row],[Date]]="","",Table1[[#This Row],[Narration]])</f>
        <v/>
      </c>
      <c r="AN679" t="str">
        <f>IF(Table1[[#This Row],[Date]]="","","tallytools-voucherentry-adhjadhh-"&amp;$AH$1&amp;ROW())</f>
        <v/>
      </c>
      <c r="AO679" t="str">
        <f>IF(Table1[[#This Row],[Date]]="","",$AH$1)</f>
        <v/>
      </c>
      <c r="AP679"/>
      <c r="AQ679" t="str">
        <f>IF(Table1[[#This Row],[Date]]="","","No")</f>
        <v/>
      </c>
      <c r="AR679" t="str">
        <f>IF(Table1[[#This Row],[Date]]="","",IF(Table1[[#This Row],[Net Amt]]&lt;0,"No","Yes"))</f>
        <v/>
      </c>
      <c r="AS679" t="str">
        <f>IF(Table1[[#This Row],[Date]]="","",Table1[[#This Row],[Second Ledger]])</f>
        <v/>
      </c>
      <c r="AT679" t="str">
        <f>IF(Table1[[#This Row],[Date]]="","",IF(Table1[[#This Row],[DP-1]]="Yes",-(Table1[[#This Row],[Payments]]+Table1[[#This Row],[Receipts]]),Table1[[#This Row],[Payments]]+Table1[[#This Row],[Receipts]]))</f>
        <v/>
      </c>
      <c r="AU679"/>
      <c r="AV679" t="str">
        <f>IF(Table1[[#This Row],[Bill Ref No]]="","",Table1[[#This Row],[Bill Ref No]])</f>
        <v/>
      </c>
      <c r="AW679" t="str">
        <f>IF(Table1[[#This Row],[Bill ref name]]="","","New Ref")</f>
        <v/>
      </c>
      <c r="AX679" t="str">
        <f>IF(Table1[[#This Row],[Bill ref name]]="","",Table1[[#This Row],[Amount-1]])</f>
        <v/>
      </c>
      <c r="AY679"/>
      <c r="AZ679"/>
      <c r="BA679" t="str">
        <f>IF(Table1[[#This Row],[Cost Centre]]="","","Primary Cost Category")</f>
        <v/>
      </c>
      <c r="BB679" t="str">
        <f>IF(Table1[[#This Row],[Cost Centre]]="","",Table1[[#This Row],[DP-1]])</f>
        <v/>
      </c>
      <c r="BC679"/>
      <c r="BD679" t="str">
        <f>IF(Table1[[#This Row],[Cost Centre]]="","",Table1[[#This Row],[Cost Centre]])</f>
        <v/>
      </c>
      <c r="BE679" t="str">
        <f>IF(Table1[[#This Row],[Cost Centre]]="","",Table1[[#This Row],[Amount-1]])</f>
        <v/>
      </c>
      <c r="BF679"/>
      <c r="BG679"/>
      <c r="BH679"/>
      <c r="BI679"/>
      <c r="BJ679" t="str">
        <f>IF(Table1[[#This Row],[Date]]="","","No")</f>
        <v/>
      </c>
      <c r="BK679" t="str">
        <f>IF(Table1[[#This Row],[Date]]="","",IF(Table1[[#This Row],[Net Amt]]&lt;0,"Yes","No"))</f>
        <v/>
      </c>
      <c r="BL679" t="str">
        <f>IF(Table1[[#This Row],[Date]]="","",$C$3)</f>
        <v/>
      </c>
      <c r="BM679" t="str">
        <f>IF(Table1[[#This Row],[Date]]="","",-Table1[[#This Row],[Amount-1]])</f>
        <v/>
      </c>
      <c r="BO679" t="str">
        <f>IF(Table1[[#This Row],[Transaction Type]]="","",Table1[[#This Row],[Transaction Type]])</f>
        <v/>
      </c>
      <c r="BP679" t="str">
        <f>IF(Table1[[#This Row],[Instrument No.]]="","",Table1[[#This Row],[Instrument No.]])</f>
        <v/>
      </c>
      <c r="BQ679" t="str">
        <f>IF(Table1[[#This Row],[Instrument No.]]="","",Table1[[#This Row],[Amount-2]])</f>
        <v/>
      </c>
      <c r="BR679" t="str">
        <f>IF(Table1[[#This Row],[Instrument date]]="","",TEXT(Table1[[#This Row],[Instrument date]],"yyyymmdd"))</f>
        <v/>
      </c>
      <c r="BU679" s="48"/>
      <c r="BV679" s="48"/>
    </row>
    <row r="680" spans="1:74">
      <c r="A680" s="16">
        <f t="shared" si="10"/>
        <v>675</v>
      </c>
      <c r="B680" s="17"/>
      <c r="C680" s="57"/>
      <c r="D680" s="61"/>
      <c r="E680" s="61"/>
      <c r="F680" s="57"/>
      <c r="G680" s="18"/>
      <c r="H6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0" s="18"/>
      <c r="J680" s="18"/>
      <c r="K680" s="18"/>
      <c r="L680" s="18"/>
      <c r="M680" s="18"/>
      <c r="N680" s="51"/>
      <c r="O680" s="14">
        <f>IF(Table1[[#This Row],[Date]]="",COUNTA(B681:$B$1005),0)</f>
        <v>0</v>
      </c>
      <c r="P680" s="14">
        <f>IF(COUNTA(Table1[[#This Row],[Payments]:[Receipts]])=0,0,(IF(COUNTA(Table1[[#This Row],[Payments]:[Receipts]])&gt;1,1,0)))</f>
        <v>0</v>
      </c>
      <c r="Q680" s="14">
        <f>IF(Table1[[#This Row],[Date]]="",0,IF(AND(Table1[[#This Row],[Date]]&gt;=$Q$2,Table1[[#This Row],[Date]]&lt;=$Q$3),0,1))</f>
        <v>0</v>
      </c>
      <c r="R680" s="14">
        <f>IF(Table1[[#This Row],[Payments]]="",0,IF(ISNUMBER(Table1[[#This Row],[Payments]]),0,1))</f>
        <v>0</v>
      </c>
      <c r="S680" s="14">
        <f>IF(Table1[[#This Row],[Receipts]]="",0,IF(ISNUMBER(Table1[[#This Row],[Receipts]]),0,1))</f>
        <v>0</v>
      </c>
      <c r="T680" s="14">
        <f>IF(LEN(Table1[[#This Row],[Second Ledger]])&gt;0,IF(TYPE(VLOOKUP(Table1[[#This Row],[Second Ledger]],$CZ:$CZ,1,FALSE))=16,1,0),0)</f>
        <v>0</v>
      </c>
      <c r="U680" s="14">
        <f>IF(Table1[[#This Row],[Date]]="",0,IF(Table1[[#This Row],[Voucher Type]]&gt;0,IF(TYPE(VLOOKUP(Table1[[#This Row],[Voucher Type]],Table1[[#All],[Voucher Type Master]],1,FALSE))=16,1,0),0))</f>
        <v>0</v>
      </c>
      <c r="V6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0" s="14">
        <f>IF(LEN(Table1[[#This Row],[Cost Centre]])&gt;0,IF(TYPE(VLOOKUP(Table1[[#This Row],[Cost Centre]],$DA:$DA,1,FALSE))=16,1,0),0)</f>
        <v>0</v>
      </c>
      <c r="X680" s="14">
        <f>Table1[[#This Row],[Payments]]-Table1[[#This Row],[Receipts]]</f>
        <v>0</v>
      </c>
      <c r="Y680" s="14"/>
      <c r="Z680" s="14"/>
      <c r="AA680" s="14"/>
      <c r="AB680" s="13"/>
      <c r="AC680" s="39"/>
      <c r="AD680" s="39"/>
      <c r="AE680" s="39"/>
      <c r="AF680" s="39"/>
      <c r="AG680" s="42"/>
      <c r="AH6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0" t="str">
        <f>IF(Table1[[#This Row],[Date]]="","",TEXT(Table1[[#This Row],[Date]],"yyyymmdd"))</f>
        <v/>
      </c>
      <c r="AJ680" t="str">
        <f>Table1[[#This Row],[Date2]]</f>
        <v/>
      </c>
      <c r="AK680" t="str">
        <f>IF(Table1[[#This Row],[Date]]="","",Table1[[#This Row],[Voucher Type]])</f>
        <v/>
      </c>
      <c r="AL680" t="str">
        <f>IF(Table1[[#This Row],[Date]]="","",Table1[[#This Row],[Voucher No]])</f>
        <v/>
      </c>
      <c r="AM680" t="str">
        <f>IF(Table1[[#This Row],[Date]]="","",Table1[[#This Row],[Narration]])</f>
        <v/>
      </c>
      <c r="AN680" t="str">
        <f>IF(Table1[[#This Row],[Date]]="","","tallytools-voucherentry-adhjadhh-"&amp;$AH$1&amp;ROW())</f>
        <v/>
      </c>
      <c r="AO680" t="str">
        <f>IF(Table1[[#This Row],[Date]]="","",$AH$1)</f>
        <v/>
      </c>
      <c r="AP680"/>
      <c r="AQ680" t="str">
        <f>IF(Table1[[#This Row],[Date]]="","","No")</f>
        <v/>
      </c>
      <c r="AR680" t="str">
        <f>IF(Table1[[#This Row],[Date]]="","",IF(Table1[[#This Row],[Net Amt]]&lt;0,"No","Yes"))</f>
        <v/>
      </c>
      <c r="AS680" t="str">
        <f>IF(Table1[[#This Row],[Date]]="","",Table1[[#This Row],[Second Ledger]])</f>
        <v/>
      </c>
      <c r="AT680" t="str">
        <f>IF(Table1[[#This Row],[Date]]="","",IF(Table1[[#This Row],[DP-1]]="Yes",-(Table1[[#This Row],[Payments]]+Table1[[#This Row],[Receipts]]),Table1[[#This Row],[Payments]]+Table1[[#This Row],[Receipts]]))</f>
        <v/>
      </c>
      <c r="AU680"/>
      <c r="AV680" t="str">
        <f>IF(Table1[[#This Row],[Bill Ref No]]="","",Table1[[#This Row],[Bill Ref No]])</f>
        <v/>
      </c>
      <c r="AW680" t="str">
        <f>IF(Table1[[#This Row],[Bill ref name]]="","","New Ref")</f>
        <v/>
      </c>
      <c r="AX680" t="str">
        <f>IF(Table1[[#This Row],[Bill ref name]]="","",Table1[[#This Row],[Amount-1]])</f>
        <v/>
      </c>
      <c r="AY680"/>
      <c r="AZ680"/>
      <c r="BA680" t="str">
        <f>IF(Table1[[#This Row],[Cost Centre]]="","","Primary Cost Category")</f>
        <v/>
      </c>
      <c r="BB680" t="str">
        <f>IF(Table1[[#This Row],[Cost Centre]]="","",Table1[[#This Row],[DP-1]])</f>
        <v/>
      </c>
      <c r="BC680"/>
      <c r="BD680" t="str">
        <f>IF(Table1[[#This Row],[Cost Centre]]="","",Table1[[#This Row],[Cost Centre]])</f>
        <v/>
      </c>
      <c r="BE680" t="str">
        <f>IF(Table1[[#This Row],[Cost Centre]]="","",Table1[[#This Row],[Amount-1]])</f>
        <v/>
      </c>
      <c r="BF680"/>
      <c r="BG680"/>
      <c r="BH680"/>
      <c r="BI680"/>
      <c r="BJ680" t="str">
        <f>IF(Table1[[#This Row],[Date]]="","","No")</f>
        <v/>
      </c>
      <c r="BK680" t="str">
        <f>IF(Table1[[#This Row],[Date]]="","",IF(Table1[[#This Row],[Net Amt]]&lt;0,"Yes","No"))</f>
        <v/>
      </c>
      <c r="BL680" t="str">
        <f>IF(Table1[[#This Row],[Date]]="","",$C$3)</f>
        <v/>
      </c>
      <c r="BM680" t="str">
        <f>IF(Table1[[#This Row],[Date]]="","",-Table1[[#This Row],[Amount-1]])</f>
        <v/>
      </c>
      <c r="BO680" t="str">
        <f>IF(Table1[[#This Row],[Transaction Type]]="","",Table1[[#This Row],[Transaction Type]])</f>
        <v/>
      </c>
      <c r="BP680" t="str">
        <f>IF(Table1[[#This Row],[Instrument No.]]="","",Table1[[#This Row],[Instrument No.]])</f>
        <v/>
      </c>
      <c r="BQ680" t="str">
        <f>IF(Table1[[#This Row],[Instrument No.]]="","",Table1[[#This Row],[Amount-2]])</f>
        <v/>
      </c>
      <c r="BR680" t="str">
        <f>IF(Table1[[#This Row],[Instrument date]]="","",TEXT(Table1[[#This Row],[Instrument date]],"yyyymmdd"))</f>
        <v/>
      </c>
      <c r="BU680" s="48"/>
      <c r="BV680" s="48"/>
    </row>
    <row r="681" spans="1:74">
      <c r="A681" s="16">
        <f t="shared" si="10"/>
        <v>676</v>
      </c>
      <c r="B681" s="17"/>
      <c r="C681" s="57"/>
      <c r="D681" s="61"/>
      <c r="E681" s="61"/>
      <c r="F681" s="57"/>
      <c r="G681" s="18"/>
      <c r="H6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1" s="18"/>
      <c r="J681" s="18"/>
      <c r="K681" s="18"/>
      <c r="L681" s="18"/>
      <c r="M681" s="18"/>
      <c r="N681" s="51"/>
      <c r="O681" s="14">
        <f>IF(Table1[[#This Row],[Date]]="",COUNTA(B682:$B$1005),0)</f>
        <v>0</v>
      </c>
      <c r="P681" s="14">
        <f>IF(COUNTA(Table1[[#This Row],[Payments]:[Receipts]])=0,0,(IF(COUNTA(Table1[[#This Row],[Payments]:[Receipts]])&gt;1,1,0)))</f>
        <v>0</v>
      </c>
      <c r="Q681" s="14">
        <f>IF(Table1[[#This Row],[Date]]="",0,IF(AND(Table1[[#This Row],[Date]]&gt;=$Q$2,Table1[[#This Row],[Date]]&lt;=$Q$3),0,1))</f>
        <v>0</v>
      </c>
      <c r="R681" s="14">
        <f>IF(Table1[[#This Row],[Payments]]="",0,IF(ISNUMBER(Table1[[#This Row],[Payments]]),0,1))</f>
        <v>0</v>
      </c>
      <c r="S681" s="14">
        <f>IF(Table1[[#This Row],[Receipts]]="",0,IF(ISNUMBER(Table1[[#This Row],[Receipts]]),0,1))</f>
        <v>0</v>
      </c>
      <c r="T681" s="14">
        <f>IF(LEN(Table1[[#This Row],[Second Ledger]])&gt;0,IF(TYPE(VLOOKUP(Table1[[#This Row],[Second Ledger]],$CZ:$CZ,1,FALSE))=16,1,0),0)</f>
        <v>0</v>
      </c>
      <c r="U681" s="14">
        <f>IF(Table1[[#This Row],[Date]]="",0,IF(Table1[[#This Row],[Voucher Type]]&gt;0,IF(TYPE(VLOOKUP(Table1[[#This Row],[Voucher Type]],Table1[[#All],[Voucher Type Master]],1,FALSE))=16,1,0),0))</f>
        <v>0</v>
      </c>
      <c r="V6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1" s="14">
        <f>IF(LEN(Table1[[#This Row],[Cost Centre]])&gt;0,IF(TYPE(VLOOKUP(Table1[[#This Row],[Cost Centre]],$DA:$DA,1,FALSE))=16,1,0),0)</f>
        <v>0</v>
      </c>
      <c r="X681" s="14">
        <f>Table1[[#This Row],[Payments]]-Table1[[#This Row],[Receipts]]</f>
        <v>0</v>
      </c>
      <c r="Y681" s="14"/>
      <c r="Z681" s="14"/>
      <c r="AA681" s="14"/>
      <c r="AB681" s="13"/>
      <c r="AC681" s="39"/>
      <c r="AD681" s="39"/>
      <c r="AE681" s="39"/>
      <c r="AF681" s="39"/>
      <c r="AG681" s="42"/>
      <c r="AH6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1" t="str">
        <f>IF(Table1[[#This Row],[Date]]="","",TEXT(Table1[[#This Row],[Date]],"yyyymmdd"))</f>
        <v/>
      </c>
      <c r="AJ681" t="str">
        <f>Table1[[#This Row],[Date2]]</f>
        <v/>
      </c>
      <c r="AK681" t="str">
        <f>IF(Table1[[#This Row],[Date]]="","",Table1[[#This Row],[Voucher Type]])</f>
        <v/>
      </c>
      <c r="AL681" t="str">
        <f>IF(Table1[[#This Row],[Date]]="","",Table1[[#This Row],[Voucher No]])</f>
        <v/>
      </c>
      <c r="AM681" t="str">
        <f>IF(Table1[[#This Row],[Date]]="","",Table1[[#This Row],[Narration]])</f>
        <v/>
      </c>
      <c r="AN681" t="str">
        <f>IF(Table1[[#This Row],[Date]]="","","tallytools-voucherentry-adhjadhh-"&amp;$AH$1&amp;ROW())</f>
        <v/>
      </c>
      <c r="AO681" t="str">
        <f>IF(Table1[[#This Row],[Date]]="","",$AH$1)</f>
        <v/>
      </c>
      <c r="AP681"/>
      <c r="AQ681" t="str">
        <f>IF(Table1[[#This Row],[Date]]="","","No")</f>
        <v/>
      </c>
      <c r="AR681" t="str">
        <f>IF(Table1[[#This Row],[Date]]="","",IF(Table1[[#This Row],[Net Amt]]&lt;0,"No","Yes"))</f>
        <v/>
      </c>
      <c r="AS681" t="str">
        <f>IF(Table1[[#This Row],[Date]]="","",Table1[[#This Row],[Second Ledger]])</f>
        <v/>
      </c>
      <c r="AT681" t="str">
        <f>IF(Table1[[#This Row],[Date]]="","",IF(Table1[[#This Row],[DP-1]]="Yes",-(Table1[[#This Row],[Payments]]+Table1[[#This Row],[Receipts]]),Table1[[#This Row],[Payments]]+Table1[[#This Row],[Receipts]]))</f>
        <v/>
      </c>
      <c r="AU681"/>
      <c r="AV681" t="str">
        <f>IF(Table1[[#This Row],[Bill Ref No]]="","",Table1[[#This Row],[Bill Ref No]])</f>
        <v/>
      </c>
      <c r="AW681" t="str">
        <f>IF(Table1[[#This Row],[Bill ref name]]="","","New Ref")</f>
        <v/>
      </c>
      <c r="AX681" t="str">
        <f>IF(Table1[[#This Row],[Bill ref name]]="","",Table1[[#This Row],[Amount-1]])</f>
        <v/>
      </c>
      <c r="AY681"/>
      <c r="AZ681"/>
      <c r="BA681" t="str">
        <f>IF(Table1[[#This Row],[Cost Centre]]="","","Primary Cost Category")</f>
        <v/>
      </c>
      <c r="BB681" t="str">
        <f>IF(Table1[[#This Row],[Cost Centre]]="","",Table1[[#This Row],[DP-1]])</f>
        <v/>
      </c>
      <c r="BC681"/>
      <c r="BD681" t="str">
        <f>IF(Table1[[#This Row],[Cost Centre]]="","",Table1[[#This Row],[Cost Centre]])</f>
        <v/>
      </c>
      <c r="BE681" t="str">
        <f>IF(Table1[[#This Row],[Cost Centre]]="","",Table1[[#This Row],[Amount-1]])</f>
        <v/>
      </c>
      <c r="BF681"/>
      <c r="BG681"/>
      <c r="BH681"/>
      <c r="BI681"/>
      <c r="BJ681" t="str">
        <f>IF(Table1[[#This Row],[Date]]="","","No")</f>
        <v/>
      </c>
      <c r="BK681" t="str">
        <f>IF(Table1[[#This Row],[Date]]="","",IF(Table1[[#This Row],[Net Amt]]&lt;0,"Yes","No"))</f>
        <v/>
      </c>
      <c r="BL681" t="str">
        <f>IF(Table1[[#This Row],[Date]]="","",$C$3)</f>
        <v/>
      </c>
      <c r="BM681" t="str">
        <f>IF(Table1[[#This Row],[Date]]="","",-Table1[[#This Row],[Amount-1]])</f>
        <v/>
      </c>
      <c r="BO681" t="str">
        <f>IF(Table1[[#This Row],[Transaction Type]]="","",Table1[[#This Row],[Transaction Type]])</f>
        <v/>
      </c>
      <c r="BP681" t="str">
        <f>IF(Table1[[#This Row],[Instrument No.]]="","",Table1[[#This Row],[Instrument No.]])</f>
        <v/>
      </c>
      <c r="BQ681" t="str">
        <f>IF(Table1[[#This Row],[Instrument No.]]="","",Table1[[#This Row],[Amount-2]])</f>
        <v/>
      </c>
      <c r="BR681" t="str">
        <f>IF(Table1[[#This Row],[Instrument date]]="","",TEXT(Table1[[#This Row],[Instrument date]],"yyyymmdd"))</f>
        <v/>
      </c>
      <c r="BU681" s="48"/>
      <c r="BV681" s="48"/>
    </row>
    <row r="682" spans="1:74">
      <c r="A682" s="16">
        <f t="shared" si="10"/>
        <v>677</v>
      </c>
      <c r="B682" s="17"/>
      <c r="C682" s="57"/>
      <c r="D682" s="61"/>
      <c r="E682" s="61"/>
      <c r="F682" s="57"/>
      <c r="G682" s="18"/>
      <c r="H6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2" s="18"/>
      <c r="J682" s="18"/>
      <c r="K682" s="18"/>
      <c r="L682" s="18"/>
      <c r="M682" s="18"/>
      <c r="N682" s="51"/>
      <c r="O682" s="14">
        <f>IF(Table1[[#This Row],[Date]]="",COUNTA(B683:$B$1005),0)</f>
        <v>0</v>
      </c>
      <c r="P682" s="14">
        <f>IF(COUNTA(Table1[[#This Row],[Payments]:[Receipts]])=0,0,(IF(COUNTA(Table1[[#This Row],[Payments]:[Receipts]])&gt;1,1,0)))</f>
        <v>0</v>
      </c>
      <c r="Q682" s="14">
        <f>IF(Table1[[#This Row],[Date]]="",0,IF(AND(Table1[[#This Row],[Date]]&gt;=$Q$2,Table1[[#This Row],[Date]]&lt;=$Q$3),0,1))</f>
        <v>0</v>
      </c>
      <c r="R682" s="14">
        <f>IF(Table1[[#This Row],[Payments]]="",0,IF(ISNUMBER(Table1[[#This Row],[Payments]]),0,1))</f>
        <v>0</v>
      </c>
      <c r="S682" s="14">
        <f>IF(Table1[[#This Row],[Receipts]]="",0,IF(ISNUMBER(Table1[[#This Row],[Receipts]]),0,1))</f>
        <v>0</v>
      </c>
      <c r="T682" s="14">
        <f>IF(LEN(Table1[[#This Row],[Second Ledger]])&gt;0,IF(TYPE(VLOOKUP(Table1[[#This Row],[Second Ledger]],$CZ:$CZ,1,FALSE))=16,1,0),0)</f>
        <v>0</v>
      </c>
      <c r="U682" s="14">
        <f>IF(Table1[[#This Row],[Date]]="",0,IF(Table1[[#This Row],[Voucher Type]]&gt;0,IF(TYPE(VLOOKUP(Table1[[#This Row],[Voucher Type]],Table1[[#All],[Voucher Type Master]],1,FALSE))=16,1,0),0))</f>
        <v>0</v>
      </c>
      <c r="V6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2" s="14">
        <f>IF(LEN(Table1[[#This Row],[Cost Centre]])&gt;0,IF(TYPE(VLOOKUP(Table1[[#This Row],[Cost Centre]],$DA:$DA,1,FALSE))=16,1,0),0)</f>
        <v>0</v>
      </c>
      <c r="X682" s="14">
        <f>Table1[[#This Row],[Payments]]-Table1[[#This Row],[Receipts]]</f>
        <v>0</v>
      </c>
      <c r="Y682" s="14"/>
      <c r="Z682" s="14"/>
      <c r="AA682" s="14"/>
      <c r="AB682" s="13"/>
      <c r="AC682" s="39"/>
      <c r="AD682" s="39"/>
      <c r="AE682" s="39"/>
      <c r="AF682" s="39"/>
      <c r="AG682" s="42"/>
      <c r="AH6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2" t="str">
        <f>IF(Table1[[#This Row],[Date]]="","",TEXT(Table1[[#This Row],[Date]],"yyyymmdd"))</f>
        <v/>
      </c>
      <c r="AJ682" t="str">
        <f>Table1[[#This Row],[Date2]]</f>
        <v/>
      </c>
      <c r="AK682" t="str">
        <f>IF(Table1[[#This Row],[Date]]="","",Table1[[#This Row],[Voucher Type]])</f>
        <v/>
      </c>
      <c r="AL682" t="str">
        <f>IF(Table1[[#This Row],[Date]]="","",Table1[[#This Row],[Voucher No]])</f>
        <v/>
      </c>
      <c r="AM682" t="str">
        <f>IF(Table1[[#This Row],[Date]]="","",Table1[[#This Row],[Narration]])</f>
        <v/>
      </c>
      <c r="AN682" t="str">
        <f>IF(Table1[[#This Row],[Date]]="","","tallytools-voucherentry-adhjadhh-"&amp;$AH$1&amp;ROW())</f>
        <v/>
      </c>
      <c r="AO682" t="str">
        <f>IF(Table1[[#This Row],[Date]]="","",$AH$1)</f>
        <v/>
      </c>
      <c r="AP682"/>
      <c r="AQ682" t="str">
        <f>IF(Table1[[#This Row],[Date]]="","","No")</f>
        <v/>
      </c>
      <c r="AR682" t="str">
        <f>IF(Table1[[#This Row],[Date]]="","",IF(Table1[[#This Row],[Net Amt]]&lt;0,"No","Yes"))</f>
        <v/>
      </c>
      <c r="AS682" t="str">
        <f>IF(Table1[[#This Row],[Date]]="","",Table1[[#This Row],[Second Ledger]])</f>
        <v/>
      </c>
      <c r="AT682" t="str">
        <f>IF(Table1[[#This Row],[Date]]="","",IF(Table1[[#This Row],[DP-1]]="Yes",-(Table1[[#This Row],[Payments]]+Table1[[#This Row],[Receipts]]),Table1[[#This Row],[Payments]]+Table1[[#This Row],[Receipts]]))</f>
        <v/>
      </c>
      <c r="AU682"/>
      <c r="AV682" t="str">
        <f>IF(Table1[[#This Row],[Bill Ref No]]="","",Table1[[#This Row],[Bill Ref No]])</f>
        <v/>
      </c>
      <c r="AW682" t="str">
        <f>IF(Table1[[#This Row],[Bill ref name]]="","","New Ref")</f>
        <v/>
      </c>
      <c r="AX682" t="str">
        <f>IF(Table1[[#This Row],[Bill ref name]]="","",Table1[[#This Row],[Amount-1]])</f>
        <v/>
      </c>
      <c r="AY682"/>
      <c r="AZ682"/>
      <c r="BA682" t="str">
        <f>IF(Table1[[#This Row],[Cost Centre]]="","","Primary Cost Category")</f>
        <v/>
      </c>
      <c r="BB682" t="str">
        <f>IF(Table1[[#This Row],[Cost Centre]]="","",Table1[[#This Row],[DP-1]])</f>
        <v/>
      </c>
      <c r="BC682"/>
      <c r="BD682" t="str">
        <f>IF(Table1[[#This Row],[Cost Centre]]="","",Table1[[#This Row],[Cost Centre]])</f>
        <v/>
      </c>
      <c r="BE682" t="str">
        <f>IF(Table1[[#This Row],[Cost Centre]]="","",Table1[[#This Row],[Amount-1]])</f>
        <v/>
      </c>
      <c r="BF682"/>
      <c r="BG682"/>
      <c r="BH682"/>
      <c r="BI682"/>
      <c r="BJ682" t="str">
        <f>IF(Table1[[#This Row],[Date]]="","","No")</f>
        <v/>
      </c>
      <c r="BK682" t="str">
        <f>IF(Table1[[#This Row],[Date]]="","",IF(Table1[[#This Row],[Net Amt]]&lt;0,"Yes","No"))</f>
        <v/>
      </c>
      <c r="BL682" t="str">
        <f>IF(Table1[[#This Row],[Date]]="","",$C$3)</f>
        <v/>
      </c>
      <c r="BM682" t="str">
        <f>IF(Table1[[#This Row],[Date]]="","",-Table1[[#This Row],[Amount-1]])</f>
        <v/>
      </c>
      <c r="BO682" t="str">
        <f>IF(Table1[[#This Row],[Transaction Type]]="","",Table1[[#This Row],[Transaction Type]])</f>
        <v/>
      </c>
      <c r="BP682" t="str">
        <f>IF(Table1[[#This Row],[Instrument No.]]="","",Table1[[#This Row],[Instrument No.]])</f>
        <v/>
      </c>
      <c r="BQ682" t="str">
        <f>IF(Table1[[#This Row],[Instrument No.]]="","",Table1[[#This Row],[Amount-2]])</f>
        <v/>
      </c>
      <c r="BR682" t="str">
        <f>IF(Table1[[#This Row],[Instrument date]]="","",TEXT(Table1[[#This Row],[Instrument date]],"yyyymmdd"))</f>
        <v/>
      </c>
      <c r="BU682" s="48"/>
      <c r="BV682" s="48"/>
    </row>
    <row r="683" spans="1:74">
      <c r="A683" s="16">
        <f t="shared" si="10"/>
        <v>678</v>
      </c>
      <c r="B683" s="17"/>
      <c r="C683" s="57"/>
      <c r="D683" s="61"/>
      <c r="E683" s="61"/>
      <c r="F683" s="57"/>
      <c r="G683" s="18"/>
      <c r="H6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3" s="18"/>
      <c r="J683" s="18"/>
      <c r="K683" s="18"/>
      <c r="L683" s="18"/>
      <c r="M683" s="18"/>
      <c r="N683" s="51"/>
      <c r="O683" s="14">
        <f>IF(Table1[[#This Row],[Date]]="",COUNTA(B684:$B$1005),0)</f>
        <v>0</v>
      </c>
      <c r="P683" s="14">
        <f>IF(COUNTA(Table1[[#This Row],[Payments]:[Receipts]])=0,0,(IF(COUNTA(Table1[[#This Row],[Payments]:[Receipts]])&gt;1,1,0)))</f>
        <v>0</v>
      </c>
      <c r="Q683" s="14">
        <f>IF(Table1[[#This Row],[Date]]="",0,IF(AND(Table1[[#This Row],[Date]]&gt;=$Q$2,Table1[[#This Row],[Date]]&lt;=$Q$3),0,1))</f>
        <v>0</v>
      </c>
      <c r="R683" s="14">
        <f>IF(Table1[[#This Row],[Payments]]="",0,IF(ISNUMBER(Table1[[#This Row],[Payments]]),0,1))</f>
        <v>0</v>
      </c>
      <c r="S683" s="14">
        <f>IF(Table1[[#This Row],[Receipts]]="",0,IF(ISNUMBER(Table1[[#This Row],[Receipts]]),0,1))</f>
        <v>0</v>
      </c>
      <c r="T683" s="14">
        <f>IF(LEN(Table1[[#This Row],[Second Ledger]])&gt;0,IF(TYPE(VLOOKUP(Table1[[#This Row],[Second Ledger]],$CZ:$CZ,1,FALSE))=16,1,0),0)</f>
        <v>0</v>
      </c>
      <c r="U683" s="14">
        <f>IF(Table1[[#This Row],[Date]]="",0,IF(Table1[[#This Row],[Voucher Type]]&gt;0,IF(TYPE(VLOOKUP(Table1[[#This Row],[Voucher Type]],Table1[[#All],[Voucher Type Master]],1,FALSE))=16,1,0),0))</f>
        <v>0</v>
      </c>
      <c r="V6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3" s="14">
        <f>IF(LEN(Table1[[#This Row],[Cost Centre]])&gt;0,IF(TYPE(VLOOKUP(Table1[[#This Row],[Cost Centre]],$DA:$DA,1,FALSE))=16,1,0),0)</f>
        <v>0</v>
      </c>
      <c r="X683" s="14">
        <f>Table1[[#This Row],[Payments]]-Table1[[#This Row],[Receipts]]</f>
        <v>0</v>
      </c>
      <c r="Y683" s="14"/>
      <c r="Z683" s="14"/>
      <c r="AA683" s="14"/>
      <c r="AB683" s="13"/>
      <c r="AC683" s="39"/>
      <c r="AD683" s="39"/>
      <c r="AE683" s="39"/>
      <c r="AF683" s="39"/>
      <c r="AG683" s="42"/>
      <c r="AH6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3" t="str">
        <f>IF(Table1[[#This Row],[Date]]="","",TEXT(Table1[[#This Row],[Date]],"yyyymmdd"))</f>
        <v/>
      </c>
      <c r="AJ683" t="str">
        <f>Table1[[#This Row],[Date2]]</f>
        <v/>
      </c>
      <c r="AK683" t="str">
        <f>IF(Table1[[#This Row],[Date]]="","",Table1[[#This Row],[Voucher Type]])</f>
        <v/>
      </c>
      <c r="AL683" t="str">
        <f>IF(Table1[[#This Row],[Date]]="","",Table1[[#This Row],[Voucher No]])</f>
        <v/>
      </c>
      <c r="AM683" t="str">
        <f>IF(Table1[[#This Row],[Date]]="","",Table1[[#This Row],[Narration]])</f>
        <v/>
      </c>
      <c r="AN683" t="str">
        <f>IF(Table1[[#This Row],[Date]]="","","tallytools-voucherentry-adhjadhh-"&amp;$AH$1&amp;ROW())</f>
        <v/>
      </c>
      <c r="AO683" t="str">
        <f>IF(Table1[[#This Row],[Date]]="","",$AH$1)</f>
        <v/>
      </c>
      <c r="AP683"/>
      <c r="AQ683" t="str">
        <f>IF(Table1[[#This Row],[Date]]="","","No")</f>
        <v/>
      </c>
      <c r="AR683" t="str">
        <f>IF(Table1[[#This Row],[Date]]="","",IF(Table1[[#This Row],[Net Amt]]&lt;0,"No","Yes"))</f>
        <v/>
      </c>
      <c r="AS683" t="str">
        <f>IF(Table1[[#This Row],[Date]]="","",Table1[[#This Row],[Second Ledger]])</f>
        <v/>
      </c>
      <c r="AT683" t="str">
        <f>IF(Table1[[#This Row],[Date]]="","",IF(Table1[[#This Row],[DP-1]]="Yes",-(Table1[[#This Row],[Payments]]+Table1[[#This Row],[Receipts]]),Table1[[#This Row],[Payments]]+Table1[[#This Row],[Receipts]]))</f>
        <v/>
      </c>
      <c r="AU683"/>
      <c r="AV683" t="str">
        <f>IF(Table1[[#This Row],[Bill Ref No]]="","",Table1[[#This Row],[Bill Ref No]])</f>
        <v/>
      </c>
      <c r="AW683" t="str">
        <f>IF(Table1[[#This Row],[Bill ref name]]="","","New Ref")</f>
        <v/>
      </c>
      <c r="AX683" t="str">
        <f>IF(Table1[[#This Row],[Bill ref name]]="","",Table1[[#This Row],[Amount-1]])</f>
        <v/>
      </c>
      <c r="AY683"/>
      <c r="AZ683"/>
      <c r="BA683" t="str">
        <f>IF(Table1[[#This Row],[Cost Centre]]="","","Primary Cost Category")</f>
        <v/>
      </c>
      <c r="BB683" t="str">
        <f>IF(Table1[[#This Row],[Cost Centre]]="","",Table1[[#This Row],[DP-1]])</f>
        <v/>
      </c>
      <c r="BC683"/>
      <c r="BD683" t="str">
        <f>IF(Table1[[#This Row],[Cost Centre]]="","",Table1[[#This Row],[Cost Centre]])</f>
        <v/>
      </c>
      <c r="BE683" t="str">
        <f>IF(Table1[[#This Row],[Cost Centre]]="","",Table1[[#This Row],[Amount-1]])</f>
        <v/>
      </c>
      <c r="BF683"/>
      <c r="BG683"/>
      <c r="BH683"/>
      <c r="BI683"/>
      <c r="BJ683" t="str">
        <f>IF(Table1[[#This Row],[Date]]="","","No")</f>
        <v/>
      </c>
      <c r="BK683" t="str">
        <f>IF(Table1[[#This Row],[Date]]="","",IF(Table1[[#This Row],[Net Amt]]&lt;0,"Yes","No"))</f>
        <v/>
      </c>
      <c r="BL683" t="str">
        <f>IF(Table1[[#This Row],[Date]]="","",$C$3)</f>
        <v/>
      </c>
      <c r="BM683" t="str">
        <f>IF(Table1[[#This Row],[Date]]="","",-Table1[[#This Row],[Amount-1]])</f>
        <v/>
      </c>
      <c r="BO683" t="str">
        <f>IF(Table1[[#This Row],[Transaction Type]]="","",Table1[[#This Row],[Transaction Type]])</f>
        <v/>
      </c>
      <c r="BP683" t="str">
        <f>IF(Table1[[#This Row],[Instrument No.]]="","",Table1[[#This Row],[Instrument No.]])</f>
        <v/>
      </c>
      <c r="BQ683" t="str">
        <f>IF(Table1[[#This Row],[Instrument No.]]="","",Table1[[#This Row],[Amount-2]])</f>
        <v/>
      </c>
      <c r="BR683" t="str">
        <f>IF(Table1[[#This Row],[Instrument date]]="","",TEXT(Table1[[#This Row],[Instrument date]],"yyyymmdd"))</f>
        <v/>
      </c>
      <c r="BU683" s="48"/>
      <c r="BV683" s="48"/>
    </row>
    <row r="684" spans="1:74">
      <c r="A684" s="16">
        <f t="shared" si="10"/>
        <v>679</v>
      </c>
      <c r="B684" s="17"/>
      <c r="C684" s="57"/>
      <c r="D684" s="61"/>
      <c r="E684" s="61"/>
      <c r="F684" s="57"/>
      <c r="G684" s="18"/>
      <c r="H6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4" s="18"/>
      <c r="J684" s="18"/>
      <c r="K684" s="18"/>
      <c r="L684" s="18"/>
      <c r="M684" s="18"/>
      <c r="N684" s="51"/>
      <c r="O684" s="14">
        <f>IF(Table1[[#This Row],[Date]]="",COUNTA(B685:$B$1005),0)</f>
        <v>0</v>
      </c>
      <c r="P684" s="14">
        <f>IF(COUNTA(Table1[[#This Row],[Payments]:[Receipts]])=0,0,(IF(COUNTA(Table1[[#This Row],[Payments]:[Receipts]])&gt;1,1,0)))</f>
        <v>0</v>
      </c>
      <c r="Q684" s="14">
        <f>IF(Table1[[#This Row],[Date]]="",0,IF(AND(Table1[[#This Row],[Date]]&gt;=$Q$2,Table1[[#This Row],[Date]]&lt;=$Q$3),0,1))</f>
        <v>0</v>
      </c>
      <c r="R684" s="14">
        <f>IF(Table1[[#This Row],[Payments]]="",0,IF(ISNUMBER(Table1[[#This Row],[Payments]]),0,1))</f>
        <v>0</v>
      </c>
      <c r="S684" s="14">
        <f>IF(Table1[[#This Row],[Receipts]]="",0,IF(ISNUMBER(Table1[[#This Row],[Receipts]]),0,1))</f>
        <v>0</v>
      </c>
      <c r="T684" s="14">
        <f>IF(LEN(Table1[[#This Row],[Second Ledger]])&gt;0,IF(TYPE(VLOOKUP(Table1[[#This Row],[Second Ledger]],$CZ:$CZ,1,FALSE))=16,1,0),0)</f>
        <v>0</v>
      </c>
      <c r="U684" s="14">
        <f>IF(Table1[[#This Row],[Date]]="",0,IF(Table1[[#This Row],[Voucher Type]]&gt;0,IF(TYPE(VLOOKUP(Table1[[#This Row],[Voucher Type]],Table1[[#All],[Voucher Type Master]],1,FALSE))=16,1,0),0))</f>
        <v>0</v>
      </c>
      <c r="V6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4" s="14">
        <f>IF(LEN(Table1[[#This Row],[Cost Centre]])&gt;0,IF(TYPE(VLOOKUP(Table1[[#This Row],[Cost Centre]],$DA:$DA,1,FALSE))=16,1,0),0)</f>
        <v>0</v>
      </c>
      <c r="X684" s="14">
        <f>Table1[[#This Row],[Payments]]-Table1[[#This Row],[Receipts]]</f>
        <v>0</v>
      </c>
      <c r="Y684" s="14"/>
      <c r="Z684" s="14"/>
      <c r="AA684" s="14"/>
      <c r="AB684" s="13"/>
      <c r="AC684" s="39"/>
      <c r="AD684" s="39"/>
      <c r="AE684" s="39"/>
      <c r="AF684" s="39"/>
      <c r="AG684" s="42"/>
      <c r="AH6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4" t="str">
        <f>IF(Table1[[#This Row],[Date]]="","",TEXT(Table1[[#This Row],[Date]],"yyyymmdd"))</f>
        <v/>
      </c>
      <c r="AJ684" t="str">
        <f>Table1[[#This Row],[Date2]]</f>
        <v/>
      </c>
      <c r="AK684" t="str">
        <f>IF(Table1[[#This Row],[Date]]="","",Table1[[#This Row],[Voucher Type]])</f>
        <v/>
      </c>
      <c r="AL684" t="str">
        <f>IF(Table1[[#This Row],[Date]]="","",Table1[[#This Row],[Voucher No]])</f>
        <v/>
      </c>
      <c r="AM684" t="str">
        <f>IF(Table1[[#This Row],[Date]]="","",Table1[[#This Row],[Narration]])</f>
        <v/>
      </c>
      <c r="AN684" t="str">
        <f>IF(Table1[[#This Row],[Date]]="","","tallytools-voucherentry-adhjadhh-"&amp;$AH$1&amp;ROW())</f>
        <v/>
      </c>
      <c r="AO684" t="str">
        <f>IF(Table1[[#This Row],[Date]]="","",$AH$1)</f>
        <v/>
      </c>
      <c r="AP684"/>
      <c r="AQ684" t="str">
        <f>IF(Table1[[#This Row],[Date]]="","","No")</f>
        <v/>
      </c>
      <c r="AR684" t="str">
        <f>IF(Table1[[#This Row],[Date]]="","",IF(Table1[[#This Row],[Net Amt]]&lt;0,"No","Yes"))</f>
        <v/>
      </c>
      <c r="AS684" t="str">
        <f>IF(Table1[[#This Row],[Date]]="","",Table1[[#This Row],[Second Ledger]])</f>
        <v/>
      </c>
      <c r="AT684" t="str">
        <f>IF(Table1[[#This Row],[Date]]="","",IF(Table1[[#This Row],[DP-1]]="Yes",-(Table1[[#This Row],[Payments]]+Table1[[#This Row],[Receipts]]),Table1[[#This Row],[Payments]]+Table1[[#This Row],[Receipts]]))</f>
        <v/>
      </c>
      <c r="AU684"/>
      <c r="AV684" t="str">
        <f>IF(Table1[[#This Row],[Bill Ref No]]="","",Table1[[#This Row],[Bill Ref No]])</f>
        <v/>
      </c>
      <c r="AW684" t="str">
        <f>IF(Table1[[#This Row],[Bill ref name]]="","","New Ref")</f>
        <v/>
      </c>
      <c r="AX684" t="str">
        <f>IF(Table1[[#This Row],[Bill ref name]]="","",Table1[[#This Row],[Amount-1]])</f>
        <v/>
      </c>
      <c r="AY684"/>
      <c r="AZ684"/>
      <c r="BA684" t="str">
        <f>IF(Table1[[#This Row],[Cost Centre]]="","","Primary Cost Category")</f>
        <v/>
      </c>
      <c r="BB684" t="str">
        <f>IF(Table1[[#This Row],[Cost Centre]]="","",Table1[[#This Row],[DP-1]])</f>
        <v/>
      </c>
      <c r="BC684"/>
      <c r="BD684" t="str">
        <f>IF(Table1[[#This Row],[Cost Centre]]="","",Table1[[#This Row],[Cost Centre]])</f>
        <v/>
      </c>
      <c r="BE684" t="str">
        <f>IF(Table1[[#This Row],[Cost Centre]]="","",Table1[[#This Row],[Amount-1]])</f>
        <v/>
      </c>
      <c r="BF684"/>
      <c r="BG684"/>
      <c r="BH684"/>
      <c r="BI684"/>
      <c r="BJ684" t="str">
        <f>IF(Table1[[#This Row],[Date]]="","","No")</f>
        <v/>
      </c>
      <c r="BK684" t="str">
        <f>IF(Table1[[#This Row],[Date]]="","",IF(Table1[[#This Row],[Net Amt]]&lt;0,"Yes","No"))</f>
        <v/>
      </c>
      <c r="BL684" t="str">
        <f>IF(Table1[[#This Row],[Date]]="","",$C$3)</f>
        <v/>
      </c>
      <c r="BM684" t="str">
        <f>IF(Table1[[#This Row],[Date]]="","",-Table1[[#This Row],[Amount-1]])</f>
        <v/>
      </c>
      <c r="BO684" t="str">
        <f>IF(Table1[[#This Row],[Transaction Type]]="","",Table1[[#This Row],[Transaction Type]])</f>
        <v/>
      </c>
      <c r="BP684" t="str">
        <f>IF(Table1[[#This Row],[Instrument No.]]="","",Table1[[#This Row],[Instrument No.]])</f>
        <v/>
      </c>
      <c r="BQ684" t="str">
        <f>IF(Table1[[#This Row],[Instrument No.]]="","",Table1[[#This Row],[Amount-2]])</f>
        <v/>
      </c>
      <c r="BR684" t="str">
        <f>IF(Table1[[#This Row],[Instrument date]]="","",TEXT(Table1[[#This Row],[Instrument date]],"yyyymmdd"))</f>
        <v/>
      </c>
      <c r="BU684" s="48"/>
      <c r="BV684" s="48"/>
    </row>
    <row r="685" spans="1:74">
      <c r="A685" s="16">
        <f t="shared" si="10"/>
        <v>680</v>
      </c>
      <c r="B685" s="17"/>
      <c r="C685" s="57"/>
      <c r="D685" s="61"/>
      <c r="E685" s="61"/>
      <c r="F685" s="57"/>
      <c r="G685" s="18"/>
      <c r="H6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5" s="18"/>
      <c r="J685" s="18"/>
      <c r="K685" s="18"/>
      <c r="L685" s="18"/>
      <c r="M685" s="18"/>
      <c r="N685" s="51"/>
      <c r="O685" s="14">
        <f>IF(Table1[[#This Row],[Date]]="",COUNTA(B686:$B$1005),0)</f>
        <v>0</v>
      </c>
      <c r="P685" s="14">
        <f>IF(COUNTA(Table1[[#This Row],[Payments]:[Receipts]])=0,0,(IF(COUNTA(Table1[[#This Row],[Payments]:[Receipts]])&gt;1,1,0)))</f>
        <v>0</v>
      </c>
      <c r="Q685" s="14">
        <f>IF(Table1[[#This Row],[Date]]="",0,IF(AND(Table1[[#This Row],[Date]]&gt;=$Q$2,Table1[[#This Row],[Date]]&lt;=$Q$3),0,1))</f>
        <v>0</v>
      </c>
      <c r="R685" s="14">
        <f>IF(Table1[[#This Row],[Payments]]="",0,IF(ISNUMBER(Table1[[#This Row],[Payments]]),0,1))</f>
        <v>0</v>
      </c>
      <c r="S685" s="14">
        <f>IF(Table1[[#This Row],[Receipts]]="",0,IF(ISNUMBER(Table1[[#This Row],[Receipts]]),0,1))</f>
        <v>0</v>
      </c>
      <c r="T685" s="14">
        <f>IF(LEN(Table1[[#This Row],[Second Ledger]])&gt;0,IF(TYPE(VLOOKUP(Table1[[#This Row],[Second Ledger]],$CZ:$CZ,1,FALSE))=16,1,0),0)</f>
        <v>0</v>
      </c>
      <c r="U685" s="14">
        <f>IF(Table1[[#This Row],[Date]]="",0,IF(Table1[[#This Row],[Voucher Type]]&gt;0,IF(TYPE(VLOOKUP(Table1[[#This Row],[Voucher Type]],Table1[[#All],[Voucher Type Master]],1,FALSE))=16,1,0),0))</f>
        <v>0</v>
      </c>
      <c r="V6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5" s="14">
        <f>IF(LEN(Table1[[#This Row],[Cost Centre]])&gt;0,IF(TYPE(VLOOKUP(Table1[[#This Row],[Cost Centre]],$DA:$DA,1,FALSE))=16,1,0),0)</f>
        <v>0</v>
      </c>
      <c r="X685" s="14">
        <f>Table1[[#This Row],[Payments]]-Table1[[#This Row],[Receipts]]</f>
        <v>0</v>
      </c>
      <c r="Y685" s="14"/>
      <c r="Z685" s="14"/>
      <c r="AA685" s="14"/>
      <c r="AB685" s="13"/>
      <c r="AC685" s="39"/>
      <c r="AD685" s="39"/>
      <c r="AE685" s="39"/>
      <c r="AF685" s="39"/>
      <c r="AG685" s="42"/>
      <c r="AH6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5" t="str">
        <f>IF(Table1[[#This Row],[Date]]="","",TEXT(Table1[[#This Row],[Date]],"yyyymmdd"))</f>
        <v/>
      </c>
      <c r="AJ685" t="str">
        <f>Table1[[#This Row],[Date2]]</f>
        <v/>
      </c>
      <c r="AK685" t="str">
        <f>IF(Table1[[#This Row],[Date]]="","",Table1[[#This Row],[Voucher Type]])</f>
        <v/>
      </c>
      <c r="AL685" t="str">
        <f>IF(Table1[[#This Row],[Date]]="","",Table1[[#This Row],[Voucher No]])</f>
        <v/>
      </c>
      <c r="AM685" t="str">
        <f>IF(Table1[[#This Row],[Date]]="","",Table1[[#This Row],[Narration]])</f>
        <v/>
      </c>
      <c r="AN685" t="str">
        <f>IF(Table1[[#This Row],[Date]]="","","tallytools-voucherentry-adhjadhh-"&amp;$AH$1&amp;ROW())</f>
        <v/>
      </c>
      <c r="AO685" t="str">
        <f>IF(Table1[[#This Row],[Date]]="","",$AH$1)</f>
        <v/>
      </c>
      <c r="AP685"/>
      <c r="AQ685" t="str">
        <f>IF(Table1[[#This Row],[Date]]="","","No")</f>
        <v/>
      </c>
      <c r="AR685" t="str">
        <f>IF(Table1[[#This Row],[Date]]="","",IF(Table1[[#This Row],[Net Amt]]&lt;0,"No","Yes"))</f>
        <v/>
      </c>
      <c r="AS685" t="str">
        <f>IF(Table1[[#This Row],[Date]]="","",Table1[[#This Row],[Second Ledger]])</f>
        <v/>
      </c>
      <c r="AT685" t="str">
        <f>IF(Table1[[#This Row],[Date]]="","",IF(Table1[[#This Row],[DP-1]]="Yes",-(Table1[[#This Row],[Payments]]+Table1[[#This Row],[Receipts]]),Table1[[#This Row],[Payments]]+Table1[[#This Row],[Receipts]]))</f>
        <v/>
      </c>
      <c r="AU685"/>
      <c r="AV685" t="str">
        <f>IF(Table1[[#This Row],[Bill Ref No]]="","",Table1[[#This Row],[Bill Ref No]])</f>
        <v/>
      </c>
      <c r="AW685" t="str">
        <f>IF(Table1[[#This Row],[Bill ref name]]="","","New Ref")</f>
        <v/>
      </c>
      <c r="AX685" t="str">
        <f>IF(Table1[[#This Row],[Bill ref name]]="","",Table1[[#This Row],[Amount-1]])</f>
        <v/>
      </c>
      <c r="AY685"/>
      <c r="AZ685"/>
      <c r="BA685" t="str">
        <f>IF(Table1[[#This Row],[Cost Centre]]="","","Primary Cost Category")</f>
        <v/>
      </c>
      <c r="BB685" t="str">
        <f>IF(Table1[[#This Row],[Cost Centre]]="","",Table1[[#This Row],[DP-1]])</f>
        <v/>
      </c>
      <c r="BC685"/>
      <c r="BD685" t="str">
        <f>IF(Table1[[#This Row],[Cost Centre]]="","",Table1[[#This Row],[Cost Centre]])</f>
        <v/>
      </c>
      <c r="BE685" t="str">
        <f>IF(Table1[[#This Row],[Cost Centre]]="","",Table1[[#This Row],[Amount-1]])</f>
        <v/>
      </c>
      <c r="BF685"/>
      <c r="BG685"/>
      <c r="BH685"/>
      <c r="BI685"/>
      <c r="BJ685" t="str">
        <f>IF(Table1[[#This Row],[Date]]="","","No")</f>
        <v/>
      </c>
      <c r="BK685" t="str">
        <f>IF(Table1[[#This Row],[Date]]="","",IF(Table1[[#This Row],[Net Amt]]&lt;0,"Yes","No"))</f>
        <v/>
      </c>
      <c r="BL685" t="str">
        <f>IF(Table1[[#This Row],[Date]]="","",$C$3)</f>
        <v/>
      </c>
      <c r="BM685" t="str">
        <f>IF(Table1[[#This Row],[Date]]="","",-Table1[[#This Row],[Amount-1]])</f>
        <v/>
      </c>
      <c r="BO685" t="str">
        <f>IF(Table1[[#This Row],[Transaction Type]]="","",Table1[[#This Row],[Transaction Type]])</f>
        <v/>
      </c>
      <c r="BP685" t="str">
        <f>IF(Table1[[#This Row],[Instrument No.]]="","",Table1[[#This Row],[Instrument No.]])</f>
        <v/>
      </c>
      <c r="BQ685" t="str">
        <f>IF(Table1[[#This Row],[Instrument No.]]="","",Table1[[#This Row],[Amount-2]])</f>
        <v/>
      </c>
      <c r="BR685" t="str">
        <f>IF(Table1[[#This Row],[Instrument date]]="","",TEXT(Table1[[#This Row],[Instrument date]],"yyyymmdd"))</f>
        <v/>
      </c>
      <c r="BU685" s="48"/>
      <c r="BV685" s="48"/>
    </row>
    <row r="686" spans="1:74">
      <c r="A686" s="16">
        <f t="shared" si="10"/>
        <v>681</v>
      </c>
      <c r="B686" s="17"/>
      <c r="C686" s="57"/>
      <c r="D686" s="61"/>
      <c r="E686" s="61"/>
      <c r="F686" s="57"/>
      <c r="G686" s="18"/>
      <c r="H6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6" s="18"/>
      <c r="J686" s="18"/>
      <c r="K686" s="18"/>
      <c r="L686" s="18"/>
      <c r="M686" s="18"/>
      <c r="N686" s="51"/>
      <c r="O686" s="14">
        <f>IF(Table1[[#This Row],[Date]]="",COUNTA(B687:$B$1005),0)</f>
        <v>0</v>
      </c>
      <c r="P686" s="14">
        <f>IF(COUNTA(Table1[[#This Row],[Payments]:[Receipts]])=0,0,(IF(COUNTA(Table1[[#This Row],[Payments]:[Receipts]])&gt;1,1,0)))</f>
        <v>0</v>
      </c>
      <c r="Q686" s="14">
        <f>IF(Table1[[#This Row],[Date]]="",0,IF(AND(Table1[[#This Row],[Date]]&gt;=$Q$2,Table1[[#This Row],[Date]]&lt;=$Q$3),0,1))</f>
        <v>0</v>
      </c>
      <c r="R686" s="14">
        <f>IF(Table1[[#This Row],[Payments]]="",0,IF(ISNUMBER(Table1[[#This Row],[Payments]]),0,1))</f>
        <v>0</v>
      </c>
      <c r="S686" s="14">
        <f>IF(Table1[[#This Row],[Receipts]]="",0,IF(ISNUMBER(Table1[[#This Row],[Receipts]]),0,1))</f>
        <v>0</v>
      </c>
      <c r="T686" s="14">
        <f>IF(LEN(Table1[[#This Row],[Second Ledger]])&gt;0,IF(TYPE(VLOOKUP(Table1[[#This Row],[Second Ledger]],$CZ:$CZ,1,FALSE))=16,1,0),0)</f>
        <v>0</v>
      </c>
      <c r="U686" s="14">
        <f>IF(Table1[[#This Row],[Date]]="",0,IF(Table1[[#This Row],[Voucher Type]]&gt;0,IF(TYPE(VLOOKUP(Table1[[#This Row],[Voucher Type]],Table1[[#All],[Voucher Type Master]],1,FALSE))=16,1,0),0))</f>
        <v>0</v>
      </c>
      <c r="V6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6" s="14">
        <f>IF(LEN(Table1[[#This Row],[Cost Centre]])&gt;0,IF(TYPE(VLOOKUP(Table1[[#This Row],[Cost Centre]],$DA:$DA,1,FALSE))=16,1,0),0)</f>
        <v>0</v>
      </c>
      <c r="X686" s="14">
        <f>Table1[[#This Row],[Payments]]-Table1[[#This Row],[Receipts]]</f>
        <v>0</v>
      </c>
      <c r="Y686" s="14"/>
      <c r="Z686" s="14"/>
      <c r="AA686" s="14"/>
      <c r="AB686" s="13"/>
      <c r="AC686" s="39"/>
      <c r="AD686" s="39"/>
      <c r="AE686" s="39"/>
      <c r="AF686" s="39"/>
      <c r="AG686" s="42"/>
      <c r="AH6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6" t="str">
        <f>IF(Table1[[#This Row],[Date]]="","",TEXT(Table1[[#This Row],[Date]],"yyyymmdd"))</f>
        <v/>
      </c>
      <c r="AJ686" t="str">
        <f>Table1[[#This Row],[Date2]]</f>
        <v/>
      </c>
      <c r="AK686" t="str">
        <f>IF(Table1[[#This Row],[Date]]="","",Table1[[#This Row],[Voucher Type]])</f>
        <v/>
      </c>
      <c r="AL686" t="str">
        <f>IF(Table1[[#This Row],[Date]]="","",Table1[[#This Row],[Voucher No]])</f>
        <v/>
      </c>
      <c r="AM686" t="str">
        <f>IF(Table1[[#This Row],[Date]]="","",Table1[[#This Row],[Narration]])</f>
        <v/>
      </c>
      <c r="AN686" t="str">
        <f>IF(Table1[[#This Row],[Date]]="","","tallytools-voucherentry-adhjadhh-"&amp;$AH$1&amp;ROW())</f>
        <v/>
      </c>
      <c r="AO686" t="str">
        <f>IF(Table1[[#This Row],[Date]]="","",$AH$1)</f>
        <v/>
      </c>
      <c r="AP686"/>
      <c r="AQ686" t="str">
        <f>IF(Table1[[#This Row],[Date]]="","","No")</f>
        <v/>
      </c>
      <c r="AR686" t="str">
        <f>IF(Table1[[#This Row],[Date]]="","",IF(Table1[[#This Row],[Net Amt]]&lt;0,"No","Yes"))</f>
        <v/>
      </c>
      <c r="AS686" t="str">
        <f>IF(Table1[[#This Row],[Date]]="","",Table1[[#This Row],[Second Ledger]])</f>
        <v/>
      </c>
      <c r="AT686" t="str">
        <f>IF(Table1[[#This Row],[Date]]="","",IF(Table1[[#This Row],[DP-1]]="Yes",-(Table1[[#This Row],[Payments]]+Table1[[#This Row],[Receipts]]),Table1[[#This Row],[Payments]]+Table1[[#This Row],[Receipts]]))</f>
        <v/>
      </c>
      <c r="AU686"/>
      <c r="AV686" t="str">
        <f>IF(Table1[[#This Row],[Bill Ref No]]="","",Table1[[#This Row],[Bill Ref No]])</f>
        <v/>
      </c>
      <c r="AW686" t="str">
        <f>IF(Table1[[#This Row],[Bill ref name]]="","","New Ref")</f>
        <v/>
      </c>
      <c r="AX686" t="str">
        <f>IF(Table1[[#This Row],[Bill ref name]]="","",Table1[[#This Row],[Amount-1]])</f>
        <v/>
      </c>
      <c r="AY686"/>
      <c r="AZ686"/>
      <c r="BA686" t="str">
        <f>IF(Table1[[#This Row],[Cost Centre]]="","","Primary Cost Category")</f>
        <v/>
      </c>
      <c r="BB686" t="str">
        <f>IF(Table1[[#This Row],[Cost Centre]]="","",Table1[[#This Row],[DP-1]])</f>
        <v/>
      </c>
      <c r="BC686"/>
      <c r="BD686" t="str">
        <f>IF(Table1[[#This Row],[Cost Centre]]="","",Table1[[#This Row],[Cost Centre]])</f>
        <v/>
      </c>
      <c r="BE686" t="str">
        <f>IF(Table1[[#This Row],[Cost Centre]]="","",Table1[[#This Row],[Amount-1]])</f>
        <v/>
      </c>
      <c r="BF686"/>
      <c r="BG686"/>
      <c r="BH686"/>
      <c r="BI686"/>
      <c r="BJ686" t="str">
        <f>IF(Table1[[#This Row],[Date]]="","","No")</f>
        <v/>
      </c>
      <c r="BK686" t="str">
        <f>IF(Table1[[#This Row],[Date]]="","",IF(Table1[[#This Row],[Net Amt]]&lt;0,"Yes","No"))</f>
        <v/>
      </c>
      <c r="BL686" t="str">
        <f>IF(Table1[[#This Row],[Date]]="","",$C$3)</f>
        <v/>
      </c>
      <c r="BM686" t="str">
        <f>IF(Table1[[#This Row],[Date]]="","",-Table1[[#This Row],[Amount-1]])</f>
        <v/>
      </c>
      <c r="BO686" t="str">
        <f>IF(Table1[[#This Row],[Transaction Type]]="","",Table1[[#This Row],[Transaction Type]])</f>
        <v/>
      </c>
      <c r="BP686" t="str">
        <f>IF(Table1[[#This Row],[Instrument No.]]="","",Table1[[#This Row],[Instrument No.]])</f>
        <v/>
      </c>
      <c r="BQ686" t="str">
        <f>IF(Table1[[#This Row],[Instrument No.]]="","",Table1[[#This Row],[Amount-2]])</f>
        <v/>
      </c>
      <c r="BR686" t="str">
        <f>IF(Table1[[#This Row],[Instrument date]]="","",TEXT(Table1[[#This Row],[Instrument date]],"yyyymmdd"))</f>
        <v/>
      </c>
      <c r="BU686" s="48"/>
      <c r="BV686" s="48"/>
    </row>
    <row r="687" spans="1:74">
      <c r="A687" s="16">
        <f t="shared" si="10"/>
        <v>682</v>
      </c>
      <c r="B687" s="17"/>
      <c r="C687" s="57"/>
      <c r="D687" s="61"/>
      <c r="E687" s="61"/>
      <c r="F687" s="57"/>
      <c r="G687" s="18"/>
      <c r="H6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7" s="18"/>
      <c r="J687" s="18"/>
      <c r="K687" s="18"/>
      <c r="L687" s="18"/>
      <c r="M687" s="18"/>
      <c r="N687" s="51"/>
      <c r="O687" s="14">
        <f>IF(Table1[[#This Row],[Date]]="",COUNTA(B688:$B$1005),0)</f>
        <v>0</v>
      </c>
      <c r="P687" s="14">
        <f>IF(COUNTA(Table1[[#This Row],[Payments]:[Receipts]])=0,0,(IF(COUNTA(Table1[[#This Row],[Payments]:[Receipts]])&gt;1,1,0)))</f>
        <v>0</v>
      </c>
      <c r="Q687" s="14">
        <f>IF(Table1[[#This Row],[Date]]="",0,IF(AND(Table1[[#This Row],[Date]]&gt;=$Q$2,Table1[[#This Row],[Date]]&lt;=$Q$3),0,1))</f>
        <v>0</v>
      </c>
      <c r="R687" s="14">
        <f>IF(Table1[[#This Row],[Payments]]="",0,IF(ISNUMBER(Table1[[#This Row],[Payments]]),0,1))</f>
        <v>0</v>
      </c>
      <c r="S687" s="14">
        <f>IF(Table1[[#This Row],[Receipts]]="",0,IF(ISNUMBER(Table1[[#This Row],[Receipts]]),0,1))</f>
        <v>0</v>
      </c>
      <c r="T687" s="14">
        <f>IF(LEN(Table1[[#This Row],[Second Ledger]])&gt;0,IF(TYPE(VLOOKUP(Table1[[#This Row],[Second Ledger]],$CZ:$CZ,1,FALSE))=16,1,0),0)</f>
        <v>0</v>
      </c>
      <c r="U687" s="14">
        <f>IF(Table1[[#This Row],[Date]]="",0,IF(Table1[[#This Row],[Voucher Type]]&gt;0,IF(TYPE(VLOOKUP(Table1[[#This Row],[Voucher Type]],Table1[[#All],[Voucher Type Master]],1,FALSE))=16,1,0),0))</f>
        <v>0</v>
      </c>
      <c r="V6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7" s="14">
        <f>IF(LEN(Table1[[#This Row],[Cost Centre]])&gt;0,IF(TYPE(VLOOKUP(Table1[[#This Row],[Cost Centre]],$DA:$DA,1,FALSE))=16,1,0),0)</f>
        <v>0</v>
      </c>
      <c r="X687" s="14">
        <f>Table1[[#This Row],[Payments]]-Table1[[#This Row],[Receipts]]</f>
        <v>0</v>
      </c>
      <c r="Y687" s="14"/>
      <c r="Z687" s="14"/>
      <c r="AA687" s="14"/>
      <c r="AB687" s="13"/>
      <c r="AC687" s="39"/>
      <c r="AD687" s="39"/>
      <c r="AE687" s="39"/>
      <c r="AF687" s="39"/>
      <c r="AG687" s="42"/>
      <c r="AH6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7" t="str">
        <f>IF(Table1[[#This Row],[Date]]="","",TEXT(Table1[[#This Row],[Date]],"yyyymmdd"))</f>
        <v/>
      </c>
      <c r="AJ687" t="str">
        <f>Table1[[#This Row],[Date2]]</f>
        <v/>
      </c>
      <c r="AK687" t="str">
        <f>IF(Table1[[#This Row],[Date]]="","",Table1[[#This Row],[Voucher Type]])</f>
        <v/>
      </c>
      <c r="AL687" t="str">
        <f>IF(Table1[[#This Row],[Date]]="","",Table1[[#This Row],[Voucher No]])</f>
        <v/>
      </c>
      <c r="AM687" t="str">
        <f>IF(Table1[[#This Row],[Date]]="","",Table1[[#This Row],[Narration]])</f>
        <v/>
      </c>
      <c r="AN687" t="str">
        <f>IF(Table1[[#This Row],[Date]]="","","tallytools-voucherentry-adhjadhh-"&amp;$AH$1&amp;ROW())</f>
        <v/>
      </c>
      <c r="AO687" t="str">
        <f>IF(Table1[[#This Row],[Date]]="","",$AH$1)</f>
        <v/>
      </c>
      <c r="AP687"/>
      <c r="AQ687" t="str">
        <f>IF(Table1[[#This Row],[Date]]="","","No")</f>
        <v/>
      </c>
      <c r="AR687" t="str">
        <f>IF(Table1[[#This Row],[Date]]="","",IF(Table1[[#This Row],[Net Amt]]&lt;0,"No","Yes"))</f>
        <v/>
      </c>
      <c r="AS687" t="str">
        <f>IF(Table1[[#This Row],[Date]]="","",Table1[[#This Row],[Second Ledger]])</f>
        <v/>
      </c>
      <c r="AT687" t="str">
        <f>IF(Table1[[#This Row],[Date]]="","",IF(Table1[[#This Row],[DP-1]]="Yes",-(Table1[[#This Row],[Payments]]+Table1[[#This Row],[Receipts]]),Table1[[#This Row],[Payments]]+Table1[[#This Row],[Receipts]]))</f>
        <v/>
      </c>
      <c r="AU687"/>
      <c r="AV687" t="str">
        <f>IF(Table1[[#This Row],[Bill Ref No]]="","",Table1[[#This Row],[Bill Ref No]])</f>
        <v/>
      </c>
      <c r="AW687" t="str">
        <f>IF(Table1[[#This Row],[Bill ref name]]="","","New Ref")</f>
        <v/>
      </c>
      <c r="AX687" t="str">
        <f>IF(Table1[[#This Row],[Bill ref name]]="","",Table1[[#This Row],[Amount-1]])</f>
        <v/>
      </c>
      <c r="AY687"/>
      <c r="AZ687"/>
      <c r="BA687" t="str">
        <f>IF(Table1[[#This Row],[Cost Centre]]="","","Primary Cost Category")</f>
        <v/>
      </c>
      <c r="BB687" t="str">
        <f>IF(Table1[[#This Row],[Cost Centre]]="","",Table1[[#This Row],[DP-1]])</f>
        <v/>
      </c>
      <c r="BC687"/>
      <c r="BD687" t="str">
        <f>IF(Table1[[#This Row],[Cost Centre]]="","",Table1[[#This Row],[Cost Centre]])</f>
        <v/>
      </c>
      <c r="BE687" t="str">
        <f>IF(Table1[[#This Row],[Cost Centre]]="","",Table1[[#This Row],[Amount-1]])</f>
        <v/>
      </c>
      <c r="BF687"/>
      <c r="BG687"/>
      <c r="BH687"/>
      <c r="BI687"/>
      <c r="BJ687" t="str">
        <f>IF(Table1[[#This Row],[Date]]="","","No")</f>
        <v/>
      </c>
      <c r="BK687" t="str">
        <f>IF(Table1[[#This Row],[Date]]="","",IF(Table1[[#This Row],[Net Amt]]&lt;0,"Yes","No"))</f>
        <v/>
      </c>
      <c r="BL687" t="str">
        <f>IF(Table1[[#This Row],[Date]]="","",$C$3)</f>
        <v/>
      </c>
      <c r="BM687" t="str">
        <f>IF(Table1[[#This Row],[Date]]="","",-Table1[[#This Row],[Amount-1]])</f>
        <v/>
      </c>
      <c r="BO687" t="str">
        <f>IF(Table1[[#This Row],[Transaction Type]]="","",Table1[[#This Row],[Transaction Type]])</f>
        <v/>
      </c>
      <c r="BP687" t="str">
        <f>IF(Table1[[#This Row],[Instrument No.]]="","",Table1[[#This Row],[Instrument No.]])</f>
        <v/>
      </c>
      <c r="BQ687" t="str">
        <f>IF(Table1[[#This Row],[Instrument No.]]="","",Table1[[#This Row],[Amount-2]])</f>
        <v/>
      </c>
      <c r="BR687" t="str">
        <f>IF(Table1[[#This Row],[Instrument date]]="","",TEXT(Table1[[#This Row],[Instrument date]],"yyyymmdd"))</f>
        <v/>
      </c>
      <c r="BU687" s="48"/>
      <c r="BV687" s="48"/>
    </row>
    <row r="688" spans="1:74">
      <c r="A688" s="16">
        <f t="shared" si="10"/>
        <v>683</v>
      </c>
      <c r="B688" s="17"/>
      <c r="C688" s="57"/>
      <c r="D688" s="61"/>
      <c r="E688" s="61"/>
      <c r="F688" s="57"/>
      <c r="G688" s="18"/>
      <c r="H6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8" s="18"/>
      <c r="J688" s="18"/>
      <c r="K688" s="18"/>
      <c r="L688" s="18"/>
      <c r="M688" s="18"/>
      <c r="N688" s="51"/>
      <c r="O688" s="14">
        <f>IF(Table1[[#This Row],[Date]]="",COUNTA(B689:$B$1005),0)</f>
        <v>0</v>
      </c>
      <c r="P688" s="14">
        <f>IF(COUNTA(Table1[[#This Row],[Payments]:[Receipts]])=0,0,(IF(COUNTA(Table1[[#This Row],[Payments]:[Receipts]])&gt;1,1,0)))</f>
        <v>0</v>
      </c>
      <c r="Q688" s="14">
        <f>IF(Table1[[#This Row],[Date]]="",0,IF(AND(Table1[[#This Row],[Date]]&gt;=$Q$2,Table1[[#This Row],[Date]]&lt;=$Q$3),0,1))</f>
        <v>0</v>
      </c>
      <c r="R688" s="14">
        <f>IF(Table1[[#This Row],[Payments]]="",0,IF(ISNUMBER(Table1[[#This Row],[Payments]]),0,1))</f>
        <v>0</v>
      </c>
      <c r="S688" s="14">
        <f>IF(Table1[[#This Row],[Receipts]]="",0,IF(ISNUMBER(Table1[[#This Row],[Receipts]]),0,1))</f>
        <v>0</v>
      </c>
      <c r="T688" s="14">
        <f>IF(LEN(Table1[[#This Row],[Second Ledger]])&gt;0,IF(TYPE(VLOOKUP(Table1[[#This Row],[Second Ledger]],$CZ:$CZ,1,FALSE))=16,1,0),0)</f>
        <v>0</v>
      </c>
      <c r="U688" s="14">
        <f>IF(Table1[[#This Row],[Date]]="",0,IF(Table1[[#This Row],[Voucher Type]]&gt;0,IF(TYPE(VLOOKUP(Table1[[#This Row],[Voucher Type]],Table1[[#All],[Voucher Type Master]],1,FALSE))=16,1,0),0))</f>
        <v>0</v>
      </c>
      <c r="V6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8" s="14">
        <f>IF(LEN(Table1[[#This Row],[Cost Centre]])&gt;0,IF(TYPE(VLOOKUP(Table1[[#This Row],[Cost Centre]],$DA:$DA,1,FALSE))=16,1,0),0)</f>
        <v>0</v>
      </c>
      <c r="X688" s="14">
        <f>Table1[[#This Row],[Payments]]-Table1[[#This Row],[Receipts]]</f>
        <v>0</v>
      </c>
      <c r="Y688" s="14"/>
      <c r="Z688" s="14"/>
      <c r="AA688" s="14"/>
      <c r="AB688" s="13"/>
      <c r="AC688" s="39"/>
      <c r="AD688" s="39"/>
      <c r="AE688" s="39"/>
      <c r="AF688" s="39"/>
      <c r="AG688" s="42"/>
      <c r="AH6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8" t="str">
        <f>IF(Table1[[#This Row],[Date]]="","",TEXT(Table1[[#This Row],[Date]],"yyyymmdd"))</f>
        <v/>
      </c>
      <c r="AJ688" t="str">
        <f>Table1[[#This Row],[Date2]]</f>
        <v/>
      </c>
      <c r="AK688" t="str">
        <f>IF(Table1[[#This Row],[Date]]="","",Table1[[#This Row],[Voucher Type]])</f>
        <v/>
      </c>
      <c r="AL688" t="str">
        <f>IF(Table1[[#This Row],[Date]]="","",Table1[[#This Row],[Voucher No]])</f>
        <v/>
      </c>
      <c r="AM688" t="str">
        <f>IF(Table1[[#This Row],[Date]]="","",Table1[[#This Row],[Narration]])</f>
        <v/>
      </c>
      <c r="AN688" t="str">
        <f>IF(Table1[[#This Row],[Date]]="","","tallytools-voucherentry-adhjadhh-"&amp;$AH$1&amp;ROW())</f>
        <v/>
      </c>
      <c r="AO688" t="str">
        <f>IF(Table1[[#This Row],[Date]]="","",$AH$1)</f>
        <v/>
      </c>
      <c r="AP688"/>
      <c r="AQ688" t="str">
        <f>IF(Table1[[#This Row],[Date]]="","","No")</f>
        <v/>
      </c>
      <c r="AR688" t="str">
        <f>IF(Table1[[#This Row],[Date]]="","",IF(Table1[[#This Row],[Net Amt]]&lt;0,"No","Yes"))</f>
        <v/>
      </c>
      <c r="AS688" t="str">
        <f>IF(Table1[[#This Row],[Date]]="","",Table1[[#This Row],[Second Ledger]])</f>
        <v/>
      </c>
      <c r="AT688" t="str">
        <f>IF(Table1[[#This Row],[Date]]="","",IF(Table1[[#This Row],[DP-1]]="Yes",-(Table1[[#This Row],[Payments]]+Table1[[#This Row],[Receipts]]),Table1[[#This Row],[Payments]]+Table1[[#This Row],[Receipts]]))</f>
        <v/>
      </c>
      <c r="AU688"/>
      <c r="AV688" t="str">
        <f>IF(Table1[[#This Row],[Bill Ref No]]="","",Table1[[#This Row],[Bill Ref No]])</f>
        <v/>
      </c>
      <c r="AW688" t="str">
        <f>IF(Table1[[#This Row],[Bill ref name]]="","","New Ref")</f>
        <v/>
      </c>
      <c r="AX688" t="str">
        <f>IF(Table1[[#This Row],[Bill ref name]]="","",Table1[[#This Row],[Amount-1]])</f>
        <v/>
      </c>
      <c r="AY688"/>
      <c r="AZ688"/>
      <c r="BA688" t="str">
        <f>IF(Table1[[#This Row],[Cost Centre]]="","","Primary Cost Category")</f>
        <v/>
      </c>
      <c r="BB688" t="str">
        <f>IF(Table1[[#This Row],[Cost Centre]]="","",Table1[[#This Row],[DP-1]])</f>
        <v/>
      </c>
      <c r="BC688"/>
      <c r="BD688" t="str">
        <f>IF(Table1[[#This Row],[Cost Centre]]="","",Table1[[#This Row],[Cost Centre]])</f>
        <v/>
      </c>
      <c r="BE688" t="str">
        <f>IF(Table1[[#This Row],[Cost Centre]]="","",Table1[[#This Row],[Amount-1]])</f>
        <v/>
      </c>
      <c r="BF688"/>
      <c r="BG688"/>
      <c r="BH688"/>
      <c r="BI688"/>
      <c r="BJ688" t="str">
        <f>IF(Table1[[#This Row],[Date]]="","","No")</f>
        <v/>
      </c>
      <c r="BK688" t="str">
        <f>IF(Table1[[#This Row],[Date]]="","",IF(Table1[[#This Row],[Net Amt]]&lt;0,"Yes","No"))</f>
        <v/>
      </c>
      <c r="BL688" t="str">
        <f>IF(Table1[[#This Row],[Date]]="","",$C$3)</f>
        <v/>
      </c>
      <c r="BM688" t="str">
        <f>IF(Table1[[#This Row],[Date]]="","",-Table1[[#This Row],[Amount-1]])</f>
        <v/>
      </c>
      <c r="BO688" t="str">
        <f>IF(Table1[[#This Row],[Transaction Type]]="","",Table1[[#This Row],[Transaction Type]])</f>
        <v/>
      </c>
      <c r="BP688" t="str">
        <f>IF(Table1[[#This Row],[Instrument No.]]="","",Table1[[#This Row],[Instrument No.]])</f>
        <v/>
      </c>
      <c r="BQ688" t="str">
        <f>IF(Table1[[#This Row],[Instrument No.]]="","",Table1[[#This Row],[Amount-2]])</f>
        <v/>
      </c>
      <c r="BR688" t="str">
        <f>IF(Table1[[#This Row],[Instrument date]]="","",TEXT(Table1[[#This Row],[Instrument date]],"yyyymmdd"))</f>
        <v/>
      </c>
      <c r="BU688" s="48"/>
      <c r="BV688" s="48"/>
    </row>
    <row r="689" spans="1:74">
      <c r="A689" s="16">
        <f t="shared" si="10"/>
        <v>684</v>
      </c>
      <c r="B689" s="17"/>
      <c r="C689" s="57"/>
      <c r="D689" s="61"/>
      <c r="E689" s="61"/>
      <c r="F689" s="57"/>
      <c r="G689" s="18"/>
      <c r="H6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89" s="18"/>
      <c r="J689" s="18"/>
      <c r="K689" s="18"/>
      <c r="L689" s="18"/>
      <c r="M689" s="18"/>
      <c r="N689" s="51"/>
      <c r="O689" s="14">
        <f>IF(Table1[[#This Row],[Date]]="",COUNTA(B690:$B$1005),0)</f>
        <v>0</v>
      </c>
      <c r="P689" s="14">
        <f>IF(COUNTA(Table1[[#This Row],[Payments]:[Receipts]])=0,0,(IF(COUNTA(Table1[[#This Row],[Payments]:[Receipts]])&gt;1,1,0)))</f>
        <v>0</v>
      </c>
      <c r="Q689" s="14">
        <f>IF(Table1[[#This Row],[Date]]="",0,IF(AND(Table1[[#This Row],[Date]]&gt;=$Q$2,Table1[[#This Row],[Date]]&lt;=$Q$3),0,1))</f>
        <v>0</v>
      </c>
      <c r="R689" s="14">
        <f>IF(Table1[[#This Row],[Payments]]="",0,IF(ISNUMBER(Table1[[#This Row],[Payments]]),0,1))</f>
        <v>0</v>
      </c>
      <c r="S689" s="14">
        <f>IF(Table1[[#This Row],[Receipts]]="",0,IF(ISNUMBER(Table1[[#This Row],[Receipts]]),0,1))</f>
        <v>0</v>
      </c>
      <c r="T689" s="14">
        <f>IF(LEN(Table1[[#This Row],[Second Ledger]])&gt;0,IF(TYPE(VLOOKUP(Table1[[#This Row],[Second Ledger]],$CZ:$CZ,1,FALSE))=16,1,0),0)</f>
        <v>0</v>
      </c>
      <c r="U689" s="14">
        <f>IF(Table1[[#This Row],[Date]]="",0,IF(Table1[[#This Row],[Voucher Type]]&gt;0,IF(TYPE(VLOOKUP(Table1[[#This Row],[Voucher Type]],Table1[[#All],[Voucher Type Master]],1,FALSE))=16,1,0),0))</f>
        <v>0</v>
      </c>
      <c r="V6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89" s="14">
        <f>IF(LEN(Table1[[#This Row],[Cost Centre]])&gt;0,IF(TYPE(VLOOKUP(Table1[[#This Row],[Cost Centre]],$DA:$DA,1,FALSE))=16,1,0),0)</f>
        <v>0</v>
      </c>
      <c r="X689" s="14">
        <f>Table1[[#This Row],[Payments]]-Table1[[#This Row],[Receipts]]</f>
        <v>0</v>
      </c>
      <c r="Y689" s="14"/>
      <c r="Z689" s="14"/>
      <c r="AA689" s="14"/>
      <c r="AB689" s="13"/>
      <c r="AC689" s="39"/>
      <c r="AD689" s="39"/>
      <c r="AE689" s="39"/>
      <c r="AF689" s="39"/>
      <c r="AG689" s="42"/>
      <c r="AH6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89" t="str">
        <f>IF(Table1[[#This Row],[Date]]="","",TEXT(Table1[[#This Row],[Date]],"yyyymmdd"))</f>
        <v/>
      </c>
      <c r="AJ689" t="str">
        <f>Table1[[#This Row],[Date2]]</f>
        <v/>
      </c>
      <c r="AK689" t="str">
        <f>IF(Table1[[#This Row],[Date]]="","",Table1[[#This Row],[Voucher Type]])</f>
        <v/>
      </c>
      <c r="AL689" t="str">
        <f>IF(Table1[[#This Row],[Date]]="","",Table1[[#This Row],[Voucher No]])</f>
        <v/>
      </c>
      <c r="AM689" t="str">
        <f>IF(Table1[[#This Row],[Date]]="","",Table1[[#This Row],[Narration]])</f>
        <v/>
      </c>
      <c r="AN689" t="str">
        <f>IF(Table1[[#This Row],[Date]]="","","tallytools-voucherentry-adhjadhh-"&amp;$AH$1&amp;ROW())</f>
        <v/>
      </c>
      <c r="AO689" t="str">
        <f>IF(Table1[[#This Row],[Date]]="","",$AH$1)</f>
        <v/>
      </c>
      <c r="AP689"/>
      <c r="AQ689" t="str">
        <f>IF(Table1[[#This Row],[Date]]="","","No")</f>
        <v/>
      </c>
      <c r="AR689" t="str">
        <f>IF(Table1[[#This Row],[Date]]="","",IF(Table1[[#This Row],[Net Amt]]&lt;0,"No","Yes"))</f>
        <v/>
      </c>
      <c r="AS689" t="str">
        <f>IF(Table1[[#This Row],[Date]]="","",Table1[[#This Row],[Second Ledger]])</f>
        <v/>
      </c>
      <c r="AT689" t="str">
        <f>IF(Table1[[#This Row],[Date]]="","",IF(Table1[[#This Row],[DP-1]]="Yes",-(Table1[[#This Row],[Payments]]+Table1[[#This Row],[Receipts]]),Table1[[#This Row],[Payments]]+Table1[[#This Row],[Receipts]]))</f>
        <v/>
      </c>
      <c r="AU689"/>
      <c r="AV689" t="str">
        <f>IF(Table1[[#This Row],[Bill Ref No]]="","",Table1[[#This Row],[Bill Ref No]])</f>
        <v/>
      </c>
      <c r="AW689" t="str">
        <f>IF(Table1[[#This Row],[Bill ref name]]="","","New Ref")</f>
        <v/>
      </c>
      <c r="AX689" t="str">
        <f>IF(Table1[[#This Row],[Bill ref name]]="","",Table1[[#This Row],[Amount-1]])</f>
        <v/>
      </c>
      <c r="AY689"/>
      <c r="AZ689"/>
      <c r="BA689" t="str">
        <f>IF(Table1[[#This Row],[Cost Centre]]="","","Primary Cost Category")</f>
        <v/>
      </c>
      <c r="BB689" t="str">
        <f>IF(Table1[[#This Row],[Cost Centre]]="","",Table1[[#This Row],[DP-1]])</f>
        <v/>
      </c>
      <c r="BC689"/>
      <c r="BD689" t="str">
        <f>IF(Table1[[#This Row],[Cost Centre]]="","",Table1[[#This Row],[Cost Centre]])</f>
        <v/>
      </c>
      <c r="BE689" t="str">
        <f>IF(Table1[[#This Row],[Cost Centre]]="","",Table1[[#This Row],[Amount-1]])</f>
        <v/>
      </c>
      <c r="BF689"/>
      <c r="BG689"/>
      <c r="BH689"/>
      <c r="BI689"/>
      <c r="BJ689" t="str">
        <f>IF(Table1[[#This Row],[Date]]="","","No")</f>
        <v/>
      </c>
      <c r="BK689" t="str">
        <f>IF(Table1[[#This Row],[Date]]="","",IF(Table1[[#This Row],[Net Amt]]&lt;0,"Yes","No"))</f>
        <v/>
      </c>
      <c r="BL689" t="str">
        <f>IF(Table1[[#This Row],[Date]]="","",$C$3)</f>
        <v/>
      </c>
      <c r="BM689" t="str">
        <f>IF(Table1[[#This Row],[Date]]="","",-Table1[[#This Row],[Amount-1]])</f>
        <v/>
      </c>
      <c r="BO689" t="str">
        <f>IF(Table1[[#This Row],[Transaction Type]]="","",Table1[[#This Row],[Transaction Type]])</f>
        <v/>
      </c>
      <c r="BP689" t="str">
        <f>IF(Table1[[#This Row],[Instrument No.]]="","",Table1[[#This Row],[Instrument No.]])</f>
        <v/>
      </c>
      <c r="BQ689" t="str">
        <f>IF(Table1[[#This Row],[Instrument No.]]="","",Table1[[#This Row],[Amount-2]])</f>
        <v/>
      </c>
      <c r="BR689" t="str">
        <f>IF(Table1[[#This Row],[Instrument date]]="","",TEXT(Table1[[#This Row],[Instrument date]],"yyyymmdd"))</f>
        <v/>
      </c>
      <c r="BU689" s="48"/>
      <c r="BV689" s="48"/>
    </row>
    <row r="690" spans="1:74">
      <c r="A690" s="16">
        <f t="shared" si="10"/>
        <v>685</v>
      </c>
      <c r="B690" s="17"/>
      <c r="C690" s="57"/>
      <c r="D690" s="61"/>
      <c r="E690" s="61"/>
      <c r="F690" s="57"/>
      <c r="G690" s="18"/>
      <c r="H6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0" s="18"/>
      <c r="J690" s="18"/>
      <c r="K690" s="18"/>
      <c r="L690" s="18"/>
      <c r="M690" s="18"/>
      <c r="N690" s="51"/>
      <c r="O690" s="14">
        <f>IF(Table1[[#This Row],[Date]]="",COUNTA(B691:$B$1005),0)</f>
        <v>0</v>
      </c>
      <c r="P690" s="14">
        <f>IF(COUNTA(Table1[[#This Row],[Payments]:[Receipts]])=0,0,(IF(COUNTA(Table1[[#This Row],[Payments]:[Receipts]])&gt;1,1,0)))</f>
        <v>0</v>
      </c>
      <c r="Q690" s="14">
        <f>IF(Table1[[#This Row],[Date]]="",0,IF(AND(Table1[[#This Row],[Date]]&gt;=$Q$2,Table1[[#This Row],[Date]]&lt;=$Q$3),0,1))</f>
        <v>0</v>
      </c>
      <c r="R690" s="14">
        <f>IF(Table1[[#This Row],[Payments]]="",0,IF(ISNUMBER(Table1[[#This Row],[Payments]]),0,1))</f>
        <v>0</v>
      </c>
      <c r="S690" s="14">
        <f>IF(Table1[[#This Row],[Receipts]]="",0,IF(ISNUMBER(Table1[[#This Row],[Receipts]]),0,1))</f>
        <v>0</v>
      </c>
      <c r="T690" s="14">
        <f>IF(LEN(Table1[[#This Row],[Second Ledger]])&gt;0,IF(TYPE(VLOOKUP(Table1[[#This Row],[Second Ledger]],$CZ:$CZ,1,FALSE))=16,1,0),0)</f>
        <v>0</v>
      </c>
      <c r="U690" s="14">
        <f>IF(Table1[[#This Row],[Date]]="",0,IF(Table1[[#This Row],[Voucher Type]]&gt;0,IF(TYPE(VLOOKUP(Table1[[#This Row],[Voucher Type]],Table1[[#All],[Voucher Type Master]],1,FALSE))=16,1,0),0))</f>
        <v>0</v>
      </c>
      <c r="V6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0" s="14">
        <f>IF(LEN(Table1[[#This Row],[Cost Centre]])&gt;0,IF(TYPE(VLOOKUP(Table1[[#This Row],[Cost Centre]],$DA:$DA,1,FALSE))=16,1,0),0)</f>
        <v>0</v>
      </c>
      <c r="X690" s="14">
        <f>Table1[[#This Row],[Payments]]-Table1[[#This Row],[Receipts]]</f>
        <v>0</v>
      </c>
      <c r="Y690" s="14"/>
      <c r="Z690" s="14"/>
      <c r="AA690" s="14"/>
      <c r="AB690" s="13"/>
      <c r="AC690" s="39"/>
      <c r="AD690" s="39"/>
      <c r="AE690" s="39"/>
      <c r="AF690" s="39"/>
      <c r="AG690" s="42"/>
      <c r="AH6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0" t="str">
        <f>IF(Table1[[#This Row],[Date]]="","",TEXT(Table1[[#This Row],[Date]],"yyyymmdd"))</f>
        <v/>
      </c>
      <c r="AJ690" t="str">
        <f>Table1[[#This Row],[Date2]]</f>
        <v/>
      </c>
      <c r="AK690" t="str">
        <f>IF(Table1[[#This Row],[Date]]="","",Table1[[#This Row],[Voucher Type]])</f>
        <v/>
      </c>
      <c r="AL690" t="str">
        <f>IF(Table1[[#This Row],[Date]]="","",Table1[[#This Row],[Voucher No]])</f>
        <v/>
      </c>
      <c r="AM690" t="str">
        <f>IF(Table1[[#This Row],[Date]]="","",Table1[[#This Row],[Narration]])</f>
        <v/>
      </c>
      <c r="AN690" t="str">
        <f>IF(Table1[[#This Row],[Date]]="","","tallytools-voucherentry-adhjadhh-"&amp;$AH$1&amp;ROW())</f>
        <v/>
      </c>
      <c r="AO690" t="str">
        <f>IF(Table1[[#This Row],[Date]]="","",$AH$1)</f>
        <v/>
      </c>
      <c r="AP690"/>
      <c r="AQ690" t="str">
        <f>IF(Table1[[#This Row],[Date]]="","","No")</f>
        <v/>
      </c>
      <c r="AR690" t="str">
        <f>IF(Table1[[#This Row],[Date]]="","",IF(Table1[[#This Row],[Net Amt]]&lt;0,"No","Yes"))</f>
        <v/>
      </c>
      <c r="AS690" t="str">
        <f>IF(Table1[[#This Row],[Date]]="","",Table1[[#This Row],[Second Ledger]])</f>
        <v/>
      </c>
      <c r="AT690" t="str">
        <f>IF(Table1[[#This Row],[Date]]="","",IF(Table1[[#This Row],[DP-1]]="Yes",-(Table1[[#This Row],[Payments]]+Table1[[#This Row],[Receipts]]),Table1[[#This Row],[Payments]]+Table1[[#This Row],[Receipts]]))</f>
        <v/>
      </c>
      <c r="AU690"/>
      <c r="AV690" t="str">
        <f>IF(Table1[[#This Row],[Bill Ref No]]="","",Table1[[#This Row],[Bill Ref No]])</f>
        <v/>
      </c>
      <c r="AW690" t="str">
        <f>IF(Table1[[#This Row],[Bill ref name]]="","","New Ref")</f>
        <v/>
      </c>
      <c r="AX690" t="str">
        <f>IF(Table1[[#This Row],[Bill ref name]]="","",Table1[[#This Row],[Amount-1]])</f>
        <v/>
      </c>
      <c r="AY690"/>
      <c r="AZ690"/>
      <c r="BA690" t="str">
        <f>IF(Table1[[#This Row],[Cost Centre]]="","","Primary Cost Category")</f>
        <v/>
      </c>
      <c r="BB690" t="str">
        <f>IF(Table1[[#This Row],[Cost Centre]]="","",Table1[[#This Row],[DP-1]])</f>
        <v/>
      </c>
      <c r="BC690"/>
      <c r="BD690" t="str">
        <f>IF(Table1[[#This Row],[Cost Centre]]="","",Table1[[#This Row],[Cost Centre]])</f>
        <v/>
      </c>
      <c r="BE690" t="str">
        <f>IF(Table1[[#This Row],[Cost Centre]]="","",Table1[[#This Row],[Amount-1]])</f>
        <v/>
      </c>
      <c r="BF690"/>
      <c r="BG690"/>
      <c r="BH690"/>
      <c r="BI690"/>
      <c r="BJ690" t="str">
        <f>IF(Table1[[#This Row],[Date]]="","","No")</f>
        <v/>
      </c>
      <c r="BK690" t="str">
        <f>IF(Table1[[#This Row],[Date]]="","",IF(Table1[[#This Row],[Net Amt]]&lt;0,"Yes","No"))</f>
        <v/>
      </c>
      <c r="BL690" t="str">
        <f>IF(Table1[[#This Row],[Date]]="","",$C$3)</f>
        <v/>
      </c>
      <c r="BM690" t="str">
        <f>IF(Table1[[#This Row],[Date]]="","",-Table1[[#This Row],[Amount-1]])</f>
        <v/>
      </c>
      <c r="BO690" t="str">
        <f>IF(Table1[[#This Row],[Transaction Type]]="","",Table1[[#This Row],[Transaction Type]])</f>
        <v/>
      </c>
      <c r="BP690" t="str">
        <f>IF(Table1[[#This Row],[Instrument No.]]="","",Table1[[#This Row],[Instrument No.]])</f>
        <v/>
      </c>
      <c r="BQ690" t="str">
        <f>IF(Table1[[#This Row],[Instrument No.]]="","",Table1[[#This Row],[Amount-2]])</f>
        <v/>
      </c>
      <c r="BR690" t="str">
        <f>IF(Table1[[#This Row],[Instrument date]]="","",TEXT(Table1[[#This Row],[Instrument date]],"yyyymmdd"))</f>
        <v/>
      </c>
      <c r="BU690" s="48"/>
      <c r="BV690" s="48"/>
    </row>
    <row r="691" spans="1:74">
      <c r="A691" s="16">
        <f t="shared" si="10"/>
        <v>686</v>
      </c>
      <c r="B691" s="17"/>
      <c r="C691" s="57"/>
      <c r="D691" s="61"/>
      <c r="E691" s="61"/>
      <c r="F691" s="57"/>
      <c r="G691" s="18"/>
      <c r="H6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1" s="18"/>
      <c r="J691" s="18"/>
      <c r="K691" s="18"/>
      <c r="L691" s="18"/>
      <c r="M691" s="18"/>
      <c r="N691" s="51"/>
      <c r="O691" s="14">
        <f>IF(Table1[[#This Row],[Date]]="",COUNTA(B692:$B$1005),0)</f>
        <v>0</v>
      </c>
      <c r="P691" s="14">
        <f>IF(COUNTA(Table1[[#This Row],[Payments]:[Receipts]])=0,0,(IF(COUNTA(Table1[[#This Row],[Payments]:[Receipts]])&gt;1,1,0)))</f>
        <v>0</v>
      </c>
      <c r="Q691" s="14">
        <f>IF(Table1[[#This Row],[Date]]="",0,IF(AND(Table1[[#This Row],[Date]]&gt;=$Q$2,Table1[[#This Row],[Date]]&lt;=$Q$3),0,1))</f>
        <v>0</v>
      </c>
      <c r="R691" s="14">
        <f>IF(Table1[[#This Row],[Payments]]="",0,IF(ISNUMBER(Table1[[#This Row],[Payments]]),0,1))</f>
        <v>0</v>
      </c>
      <c r="S691" s="14">
        <f>IF(Table1[[#This Row],[Receipts]]="",0,IF(ISNUMBER(Table1[[#This Row],[Receipts]]),0,1))</f>
        <v>0</v>
      </c>
      <c r="T691" s="14">
        <f>IF(LEN(Table1[[#This Row],[Second Ledger]])&gt;0,IF(TYPE(VLOOKUP(Table1[[#This Row],[Second Ledger]],$CZ:$CZ,1,FALSE))=16,1,0),0)</f>
        <v>0</v>
      </c>
      <c r="U691" s="14">
        <f>IF(Table1[[#This Row],[Date]]="",0,IF(Table1[[#This Row],[Voucher Type]]&gt;0,IF(TYPE(VLOOKUP(Table1[[#This Row],[Voucher Type]],Table1[[#All],[Voucher Type Master]],1,FALSE))=16,1,0),0))</f>
        <v>0</v>
      </c>
      <c r="V6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1" s="14">
        <f>IF(LEN(Table1[[#This Row],[Cost Centre]])&gt;0,IF(TYPE(VLOOKUP(Table1[[#This Row],[Cost Centre]],$DA:$DA,1,FALSE))=16,1,0),0)</f>
        <v>0</v>
      </c>
      <c r="X691" s="14">
        <f>Table1[[#This Row],[Payments]]-Table1[[#This Row],[Receipts]]</f>
        <v>0</v>
      </c>
      <c r="Y691" s="14"/>
      <c r="Z691" s="14"/>
      <c r="AA691" s="14"/>
      <c r="AB691" s="13"/>
      <c r="AC691" s="39"/>
      <c r="AD691" s="39"/>
      <c r="AE691" s="39"/>
      <c r="AF691" s="39"/>
      <c r="AG691" s="42"/>
      <c r="AH6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1" t="str">
        <f>IF(Table1[[#This Row],[Date]]="","",TEXT(Table1[[#This Row],[Date]],"yyyymmdd"))</f>
        <v/>
      </c>
      <c r="AJ691" t="str">
        <f>Table1[[#This Row],[Date2]]</f>
        <v/>
      </c>
      <c r="AK691" t="str">
        <f>IF(Table1[[#This Row],[Date]]="","",Table1[[#This Row],[Voucher Type]])</f>
        <v/>
      </c>
      <c r="AL691" t="str">
        <f>IF(Table1[[#This Row],[Date]]="","",Table1[[#This Row],[Voucher No]])</f>
        <v/>
      </c>
      <c r="AM691" t="str">
        <f>IF(Table1[[#This Row],[Date]]="","",Table1[[#This Row],[Narration]])</f>
        <v/>
      </c>
      <c r="AN691" t="str">
        <f>IF(Table1[[#This Row],[Date]]="","","tallytools-voucherentry-adhjadhh-"&amp;$AH$1&amp;ROW())</f>
        <v/>
      </c>
      <c r="AO691" t="str">
        <f>IF(Table1[[#This Row],[Date]]="","",$AH$1)</f>
        <v/>
      </c>
      <c r="AP691"/>
      <c r="AQ691" t="str">
        <f>IF(Table1[[#This Row],[Date]]="","","No")</f>
        <v/>
      </c>
      <c r="AR691" t="str">
        <f>IF(Table1[[#This Row],[Date]]="","",IF(Table1[[#This Row],[Net Amt]]&lt;0,"No","Yes"))</f>
        <v/>
      </c>
      <c r="AS691" t="str">
        <f>IF(Table1[[#This Row],[Date]]="","",Table1[[#This Row],[Second Ledger]])</f>
        <v/>
      </c>
      <c r="AT691" t="str">
        <f>IF(Table1[[#This Row],[Date]]="","",IF(Table1[[#This Row],[DP-1]]="Yes",-(Table1[[#This Row],[Payments]]+Table1[[#This Row],[Receipts]]),Table1[[#This Row],[Payments]]+Table1[[#This Row],[Receipts]]))</f>
        <v/>
      </c>
      <c r="AU691"/>
      <c r="AV691" t="str">
        <f>IF(Table1[[#This Row],[Bill Ref No]]="","",Table1[[#This Row],[Bill Ref No]])</f>
        <v/>
      </c>
      <c r="AW691" t="str">
        <f>IF(Table1[[#This Row],[Bill ref name]]="","","New Ref")</f>
        <v/>
      </c>
      <c r="AX691" t="str">
        <f>IF(Table1[[#This Row],[Bill ref name]]="","",Table1[[#This Row],[Amount-1]])</f>
        <v/>
      </c>
      <c r="AY691"/>
      <c r="AZ691"/>
      <c r="BA691" t="str">
        <f>IF(Table1[[#This Row],[Cost Centre]]="","","Primary Cost Category")</f>
        <v/>
      </c>
      <c r="BB691" t="str">
        <f>IF(Table1[[#This Row],[Cost Centre]]="","",Table1[[#This Row],[DP-1]])</f>
        <v/>
      </c>
      <c r="BC691"/>
      <c r="BD691" t="str">
        <f>IF(Table1[[#This Row],[Cost Centre]]="","",Table1[[#This Row],[Cost Centre]])</f>
        <v/>
      </c>
      <c r="BE691" t="str">
        <f>IF(Table1[[#This Row],[Cost Centre]]="","",Table1[[#This Row],[Amount-1]])</f>
        <v/>
      </c>
      <c r="BF691"/>
      <c r="BG691"/>
      <c r="BH691"/>
      <c r="BI691"/>
      <c r="BJ691" t="str">
        <f>IF(Table1[[#This Row],[Date]]="","","No")</f>
        <v/>
      </c>
      <c r="BK691" t="str">
        <f>IF(Table1[[#This Row],[Date]]="","",IF(Table1[[#This Row],[Net Amt]]&lt;0,"Yes","No"))</f>
        <v/>
      </c>
      <c r="BL691" t="str">
        <f>IF(Table1[[#This Row],[Date]]="","",$C$3)</f>
        <v/>
      </c>
      <c r="BM691" t="str">
        <f>IF(Table1[[#This Row],[Date]]="","",-Table1[[#This Row],[Amount-1]])</f>
        <v/>
      </c>
      <c r="BO691" t="str">
        <f>IF(Table1[[#This Row],[Transaction Type]]="","",Table1[[#This Row],[Transaction Type]])</f>
        <v/>
      </c>
      <c r="BP691" t="str">
        <f>IF(Table1[[#This Row],[Instrument No.]]="","",Table1[[#This Row],[Instrument No.]])</f>
        <v/>
      </c>
      <c r="BQ691" t="str">
        <f>IF(Table1[[#This Row],[Instrument No.]]="","",Table1[[#This Row],[Amount-2]])</f>
        <v/>
      </c>
      <c r="BR691" t="str">
        <f>IF(Table1[[#This Row],[Instrument date]]="","",TEXT(Table1[[#This Row],[Instrument date]],"yyyymmdd"))</f>
        <v/>
      </c>
      <c r="BU691" s="48"/>
      <c r="BV691" s="48"/>
    </row>
    <row r="692" spans="1:74">
      <c r="A692" s="16">
        <f t="shared" si="10"/>
        <v>687</v>
      </c>
      <c r="B692" s="17"/>
      <c r="C692" s="57"/>
      <c r="D692" s="61"/>
      <c r="E692" s="61"/>
      <c r="F692" s="57"/>
      <c r="G692" s="18"/>
      <c r="H6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2" s="18"/>
      <c r="J692" s="18"/>
      <c r="K692" s="18"/>
      <c r="L692" s="18"/>
      <c r="M692" s="18"/>
      <c r="N692" s="51"/>
      <c r="O692" s="14">
        <f>IF(Table1[[#This Row],[Date]]="",COUNTA(B693:$B$1005),0)</f>
        <v>0</v>
      </c>
      <c r="P692" s="14">
        <f>IF(COUNTA(Table1[[#This Row],[Payments]:[Receipts]])=0,0,(IF(COUNTA(Table1[[#This Row],[Payments]:[Receipts]])&gt;1,1,0)))</f>
        <v>0</v>
      </c>
      <c r="Q692" s="14">
        <f>IF(Table1[[#This Row],[Date]]="",0,IF(AND(Table1[[#This Row],[Date]]&gt;=$Q$2,Table1[[#This Row],[Date]]&lt;=$Q$3),0,1))</f>
        <v>0</v>
      </c>
      <c r="R692" s="14">
        <f>IF(Table1[[#This Row],[Payments]]="",0,IF(ISNUMBER(Table1[[#This Row],[Payments]]),0,1))</f>
        <v>0</v>
      </c>
      <c r="S692" s="14">
        <f>IF(Table1[[#This Row],[Receipts]]="",0,IF(ISNUMBER(Table1[[#This Row],[Receipts]]),0,1))</f>
        <v>0</v>
      </c>
      <c r="T692" s="14">
        <f>IF(LEN(Table1[[#This Row],[Second Ledger]])&gt;0,IF(TYPE(VLOOKUP(Table1[[#This Row],[Second Ledger]],$CZ:$CZ,1,FALSE))=16,1,0),0)</f>
        <v>0</v>
      </c>
      <c r="U692" s="14">
        <f>IF(Table1[[#This Row],[Date]]="",0,IF(Table1[[#This Row],[Voucher Type]]&gt;0,IF(TYPE(VLOOKUP(Table1[[#This Row],[Voucher Type]],Table1[[#All],[Voucher Type Master]],1,FALSE))=16,1,0),0))</f>
        <v>0</v>
      </c>
      <c r="V6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2" s="14">
        <f>IF(LEN(Table1[[#This Row],[Cost Centre]])&gt;0,IF(TYPE(VLOOKUP(Table1[[#This Row],[Cost Centre]],$DA:$DA,1,FALSE))=16,1,0),0)</f>
        <v>0</v>
      </c>
      <c r="X692" s="14">
        <f>Table1[[#This Row],[Payments]]-Table1[[#This Row],[Receipts]]</f>
        <v>0</v>
      </c>
      <c r="Y692" s="14"/>
      <c r="Z692" s="14"/>
      <c r="AA692" s="14"/>
      <c r="AB692" s="13"/>
      <c r="AC692" s="39"/>
      <c r="AD692" s="39"/>
      <c r="AE692" s="39"/>
      <c r="AF692" s="39"/>
      <c r="AG692" s="42"/>
      <c r="AH6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2" t="str">
        <f>IF(Table1[[#This Row],[Date]]="","",TEXT(Table1[[#This Row],[Date]],"yyyymmdd"))</f>
        <v/>
      </c>
      <c r="AJ692" t="str">
        <f>Table1[[#This Row],[Date2]]</f>
        <v/>
      </c>
      <c r="AK692" t="str">
        <f>IF(Table1[[#This Row],[Date]]="","",Table1[[#This Row],[Voucher Type]])</f>
        <v/>
      </c>
      <c r="AL692" t="str">
        <f>IF(Table1[[#This Row],[Date]]="","",Table1[[#This Row],[Voucher No]])</f>
        <v/>
      </c>
      <c r="AM692" t="str">
        <f>IF(Table1[[#This Row],[Date]]="","",Table1[[#This Row],[Narration]])</f>
        <v/>
      </c>
      <c r="AN692" t="str">
        <f>IF(Table1[[#This Row],[Date]]="","","tallytools-voucherentry-adhjadhh-"&amp;$AH$1&amp;ROW())</f>
        <v/>
      </c>
      <c r="AO692" t="str">
        <f>IF(Table1[[#This Row],[Date]]="","",$AH$1)</f>
        <v/>
      </c>
      <c r="AP692"/>
      <c r="AQ692" t="str">
        <f>IF(Table1[[#This Row],[Date]]="","","No")</f>
        <v/>
      </c>
      <c r="AR692" t="str">
        <f>IF(Table1[[#This Row],[Date]]="","",IF(Table1[[#This Row],[Net Amt]]&lt;0,"No","Yes"))</f>
        <v/>
      </c>
      <c r="AS692" t="str">
        <f>IF(Table1[[#This Row],[Date]]="","",Table1[[#This Row],[Second Ledger]])</f>
        <v/>
      </c>
      <c r="AT692" t="str">
        <f>IF(Table1[[#This Row],[Date]]="","",IF(Table1[[#This Row],[DP-1]]="Yes",-(Table1[[#This Row],[Payments]]+Table1[[#This Row],[Receipts]]),Table1[[#This Row],[Payments]]+Table1[[#This Row],[Receipts]]))</f>
        <v/>
      </c>
      <c r="AU692"/>
      <c r="AV692" t="str">
        <f>IF(Table1[[#This Row],[Bill Ref No]]="","",Table1[[#This Row],[Bill Ref No]])</f>
        <v/>
      </c>
      <c r="AW692" t="str">
        <f>IF(Table1[[#This Row],[Bill ref name]]="","","New Ref")</f>
        <v/>
      </c>
      <c r="AX692" t="str">
        <f>IF(Table1[[#This Row],[Bill ref name]]="","",Table1[[#This Row],[Amount-1]])</f>
        <v/>
      </c>
      <c r="AY692"/>
      <c r="AZ692"/>
      <c r="BA692" t="str">
        <f>IF(Table1[[#This Row],[Cost Centre]]="","","Primary Cost Category")</f>
        <v/>
      </c>
      <c r="BB692" t="str">
        <f>IF(Table1[[#This Row],[Cost Centre]]="","",Table1[[#This Row],[DP-1]])</f>
        <v/>
      </c>
      <c r="BC692"/>
      <c r="BD692" t="str">
        <f>IF(Table1[[#This Row],[Cost Centre]]="","",Table1[[#This Row],[Cost Centre]])</f>
        <v/>
      </c>
      <c r="BE692" t="str">
        <f>IF(Table1[[#This Row],[Cost Centre]]="","",Table1[[#This Row],[Amount-1]])</f>
        <v/>
      </c>
      <c r="BF692"/>
      <c r="BG692"/>
      <c r="BH692"/>
      <c r="BI692"/>
      <c r="BJ692" t="str">
        <f>IF(Table1[[#This Row],[Date]]="","","No")</f>
        <v/>
      </c>
      <c r="BK692" t="str">
        <f>IF(Table1[[#This Row],[Date]]="","",IF(Table1[[#This Row],[Net Amt]]&lt;0,"Yes","No"))</f>
        <v/>
      </c>
      <c r="BL692" t="str">
        <f>IF(Table1[[#This Row],[Date]]="","",$C$3)</f>
        <v/>
      </c>
      <c r="BM692" t="str">
        <f>IF(Table1[[#This Row],[Date]]="","",-Table1[[#This Row],[Amount-1]])</f>
        <v/>
      </c>
      <c r="BO692" t="str">
        <f>IF(Table1[[#This Row],[Transaction Type]]="","",Table1[[#This Row],[Transaction Type]])</f>
        <v/>
      </c>
      <c r="BP692" t="str">
        <f>IF(Table1[[#This Row],[Instrument No.]]="","",Table1[[#This Row],[Instrument No.]])</f>
        <v/>
      </c>
      <c r="BQ692" t="str">
        <f>IF(Table1[[#This Row],[Instrument No.]]="","",Table1[[#This Row],[Amount-2]])</f>
        <v/>
      </c>
      <c r="BR692" t="str">
        <f>IF(Table1[[#This Row],[Instrument date]]="","",TEXT(Table1[[#This Row],[Instrument date]],"yyyymmdd"))</f>
        <v/>
      </c>
      <c r="BU692" s="48"/>
      <c r="BV692" s="48"/>
    </row>
    <row r="693" spans="1:74">
      <c r="A693" s="16">
        <f t="shared" si="10"/>
        <v>688</v>
      </c>
      <c r="B693" s="17"/>
      <c r="C693" s="57"/>
      <c r="D693" s="61"/>
      <c r="E693" s="61"/>
      <c r="F693" s="57"/>
      <c r="G693" s="18"/>
      <c r="H6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3" s="18"/>
      <c r="J693" s="18"/>
      <c r="K693" s="18"/>
      <c r="L693" s="18"/>
      <c r="M693" s="18"/>
      <c r="N693" s="51"/>
      <c r="O693" s="14">
        <f>IF(Table1[[#This Row],[Date]]="",COUNTA(B694:$B$1005),0)</f>
        <v>0</v>
      </c>
      <c r="P693" s="14">
        <f>IF(COUNTA(Table1[[#This Row],[Payments]:[Receipts]])=0,0,(IF(COUNTA(Table1[[#This Row],[Payments]:[Receipts]])&gt;1,1,0)))</f>
        <v>0</v>
      </c>
      <c r="Q693" s="14">
        <f>IF(Table1[[#This Row],[Date]]="",0,IF(AND(Table1[[#This Row],[Date]]&gt;=$Q$2,Table1[[#This Row],[Date]]&lt;=$Q$3),0,1))</f>
        <v>0</v>
      </c>
      <c r="R693" s="14">
        <f>IF(Table1[[#This Row],[Payments]]="",0,IF(ISNUMBER(Table1[[#This Row],[Payments]]),0,1))</f>
        <v>0</v>
      </c>
      <c r="S693" s="14">
        <f>IF(Table1[[#This Row],[Receipts]]="",0,IF(ISNUMBER(Table1[[#This Row],[Receipts]]),0,1))</f>
        <v>0</v>
      </c>
      <c r="T693" s="14">
        <f>IF(LEN(Table1[[#This Row],[Second Ledger]])&gt;0,IF(TYPE(VLOOKUP(Table1[[#This Row],[Second Ledger]],$CZ:$CZ,1,FALSE))=16,1,0),0)</f>
        <v>0</v>
      </c>
      <c r="U693" s="14">
        <f>IF(Table1[[#This Row],[Date]]="",0,IF(Table1[[#This Row],[Voucher Type]]&gt;0,IF(TYPE(VLOOKUP(Table1[[#This Row],[Voucher Type]],Table1[[#All],[Voucher Type Master]],1,FALSE))=16,1,0),0))</f>
        <v>0</v>
      </c>
      <c r="V6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3" s="14">
        <f>IF(LEN(Table1[[#This Row],[Cost Centre]])&gt;0,IF(TYPE(VLOOKUP(Table1[[#This Row],[Cost Centre]],$DA:$DA,1,FALSE))=16,1,0),0)</f>
        <v>0</v>
      </c>
      <c r="X693" s="14">
        <f>Table1[[#This Row],[Payments]]-Table1[[#This Row],[Receipts]]</f>
        <v>0</v>
      </c>
      <c r="Y693" s="14"/>
      <c r="Z693" s="14"/>
      <c r="AA693" s="14"/>
      <c r="AB693" s="13"/>
      <c r="AC693" s="39"/>
      <c r="AD693" s="39"/>
      <c r="AE693" s="39"/>
      <c r="AF693" s="39"/>
      <c r="AG693" s="42"/>
      <c r="AH6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3" t="str">
        <f>IF(Table1[[#This Row],[Date]]="","",TEXT(Table1[[#This Row],[Date]],"yyyymmdd"))</f>
        <v/>
      </c>
      <c r="AJ693" t="str">
        <f>Table1[[#This Row],[Date2]]</f>
        <v/>
      </c>
      <c r="AK693" t="str">
        <f>IF(Table1[[#This Row],[Date]]="","",Table1[[#This Row],[Voucher Type]])</f>
        <v/>
      </c>
      <c r="AL693" t="str">
        <f>IF(Table1[[#This Row],[Date]]="","",Table1[[#This Row],[Voucher No]])</f>
        <v/>
      </c>
      <c r="AM693" t="str">
        <f>IF(Table1[[#This Row],[Date]]="","",Table1[[#This Row],[Narration]])</f>
        <v/>
      </c>
      <c r="AN693" t="str">
        <f>IF(Table1[[#This Row],[Date]]="","","tallytools-voucherentry-adhjadhh-"&amp;$AH$1&amp;ROW())</f>
        <v/>
      </c>
      <c r="AO693" t="str">
        <f>IF(Table1[[#This Row],[Date]]="","",$AH$1)</f>
        <v/>
      </c>
      <c r="AP693"/>
      <c r="AQ693" t="str">
        <f>IF(Table1[[#This Row],[Date]]="","","No")</f>
        <v/>
      </c>
      <c r="AR693" t="str">
        <f>IF(Table1[[#This Row],[Date]]="","",IF(Table1[[#This Row],[Net Amt]]&lt;0,"No","Yes"))</f>
        <v/>
      </c>
      <c r="AS693" t="str">
        <f>IF(Table1[[#This Row],[Date]]="","",Table1[[#This Row],[Second Ledger]])</f>
        <v/>
      </c>
      <c r="AT693" t="str">
        <f>IF(Table1[[#This Row],[Date]]="","",IF(Table1[[#This Row],[DP-1]]="Yes",-(Table1[[#This Row],[Payments]]+Table1[[#This Row],[Receipts]]),Table1[[#This Row],[Payments]]+Table1[[#This Row],[Receipts]]))</f>
        <v/>
      </c>
      <c r="AU693"/>
      <c r="AV693" t="str">
        <f>IF(Table1[[#This Row],[Bill Ref No]]="","",Table1[[#This Row],[Bill Ref No]])</f>
        <v/>
      </c>
      <c r="AW693" t="str">
        <f>IF(Table1[[#This Row],[Bill ref name]]="","","New Ref")</f>
        <v/>
      </c>
      <c r="AX693" t="str">
        <f>IF(Table1[[#This Row],[Bill ref name]]="","",Table1[[#This Row],[Amount-1]])</f>
        <v/>
      </c>
      <c r="AY693"/>
      <c r="AZ693"/>
      <c r="BA693" t="str">
        <f>IF(Table1[[#This Row],[Cost Centre]]="","","Primary Cost Category")</f>
        <v/>
      </c>
      <c r="BB693" t="str">
        <f>IF(Table1[[#This Row],[Cost Centre]]="","",Table1[[#This Row],[DP-1]])</f>
        <v/>
      </c>
      <c r="BC693"/>
      <c r="BD693" t="str">
        <f>IF(Table1[[#This Row],[Cost Centre]]="","",Table1[[#This Row],[Cost Centre]])</f>
        <v/>
      </c>
      <c r="BE693" t="str">
        <f>IF(Table1[[#This Row],[Cost Centre]]="","",Table1[[#This Row],[Amount-1]])</f>
        <v/>
      </c>
      <c r="BF693"/>
      <c r="BG693"/>
      <c r="BH693"/>
      <c r="BI693"/>
      <c r="BJ693" t="str">
        <f>IF(Table1[[#This Row],[Date]]="","","No")</f>
        <v/>
      </c>
      <c r="BK693" t="str">
        <f>IF(Table1[[#This Row],[Date]]="","",IF(Table1[[#This Row],[Net Amt]]&lt;0,"Yes","No"))</f>
        <v/>
      </c>
      <c r="BL693" t="str">
        <f>IF(Table1[[#This Row],[Date]]="","",$C$3)</f>
        <v/>
      </c>
      <c r="BM693" t="str">
        <f>IF(Table1[[#This Row],[Date]]="","",-Table1[[#This Row],[Amount-1]])</f>
        <v/>
      </c>
      <c r="BO693" t="str">
        <f>IF(Table1[[#This Row],[Transaction Type]]="","",Table1[[#This Row],[Transaction Type]])</f>
        <v/>
      </c>
      <c r="BP693" t="str">
        <f>IF(Table1[[#This Row],[Instrument No.]]="","",Table1[[#This Row],[Instrument No.]])</f>
        <v/>
      </c>
      <c r="BQ693" t="str">
        <f>IF(Table1[[#This Row],[Instrument No.]]="","",Table1[[#This Row],[Amount-2]])</f>
        <v/>
      </c>
      <c r="BR693" t="str">
        <f>IF(Table1[[#This Row],[Instrument date]]="","",TEXT(Table1[[#This Row],[Instrument date]],"yyyymmdd"))</f>
        <v/>
      </c>
      <c r="BU693" s="48"/>
      <c r="BV693" s="48"/>
    </row>
    <row r="694" spans="1:74">
      <c r="A694" s="16">
        <f t="shared" si="10"/>
        <v>689</v>
      </c>
      <c r="B694" s="17"/>
      <c r="C694" s="57"/>
      <c r="D694" s="61"/>
      <c r="E694" s="61"/>
      <c r="F694" s="57"/>
      <c r="G694" s="18"/>
      <c r="H6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4" s="18"/>
      <c r="J694" s="18"/>
      <c r="K694" s="18"/>
      <c r="L694" s="18"/>
      <c r="M694" s="18"/>
      <c r="N694" s="51"/>
      <c r="O694" s="14">
        <f>IF(Table1[[#This Row],[Date]]="",COUNTA(B695:$B$1005),0)</f>
        <v>0</v>
      </c>
      <c r="P694" s="14">
        <f>IF(COUNTA(Table1[[#This Row],[Payments]:[Receipts]])=0,0,(IF(COUNTA(Table1[[#This Row],[Payments]:[Receipts]])&gt;1,1,0)))</f>
        <v>0</v>
      </c>
      <c r="Q694" s="14">
        <f>IF(Table1[[#This Row],[Date]]="",0,IF(AND(Table1[[#This Row],[Date]]&gt;=$Q$2,Table1[[#This Row],[Date]]&lt;=$Q$3),0,1))</f>
        <v>0</v>
      </c>
      <c r="R694" s="14">
        <f>IF(Table1[[#This Row],[Payments]]="",0,IF(ISNUMBER(Table1[[#This Row],[Payments]]),0,1))</f>
        <v>0</v>
      </c>
      <c r="S694" s="14">
        <f>IF(Table1[[#This Row],[Receipts]]="",0,IF(ISNUMBER(Table1[[#This Row],[Receipts]]),0,1))</f>
        <v>0</v>
      </c>
      <c r="T694" s="14">
        <f>IF(LEN(Table1[[#This Row],[Second Ledger]])&gt;0,IF(TYPE(VLOOKUP(Table1[[#This Row],[Second Ledger]],$CZ:$CZ,1,FALSE))=16,1,0),0)</f>
        <v>0</v>
      </c>
      <c r="U694" s="14">
        <f>IF(Table1[[#This Row],[Date]]="",0,IF(Table1[[#This Row],[Voucher Type]]&gt;0,IF(TYPE(VLOOKUP(Table1[[#This Row],[Voucher Type]],Table1[[#All],[Voucher Type Master]],1,FALSE))=16,1,0),0))</f>
        <v>0</v>
      </c>
      <c r="V6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4" s="14">
        <f>IF(LEN(Table1[[#This Row],[Cost Centre]])&gt;0,IF(TYPE(VLOOKUP(Table1[[#This Row],[Cost Centre]],$DA:$DA,1,FALSE))=16,1,0),0)</f>
        <v>0</v>
      </c>
      <c r="X694" s="14">
        <f>Table1[[#This Row],[Payments]]-Table1[[#This Row],[Receipts]]</f>
        <v>0</v>
      </c>
      <c r="Y694" s="14"/>
      <c r="Z694" s="14"/>
      <c r="AA694" s="14"/>
      <c r="AB694" s="13"/>
      <c r="AC694" s="39"/>
      <c r="AD694" s="39"/>
      <c r="AE694" s="39"/>
      <c r="AF694" s="39"/>
      <c r="AG694" s="42"/>
      <c r="AH6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4" t="str">
        <f>IF(Table1[[#This Row],[Date]]="","",TEXT(Table1[[#This Row],[Date]],"yyyymmdd"))</f>
        <v/>
      </c>
      <c r="AJ694" t="str">
        <f>Table1[[#This Row],[Date2]]</f>
        <v/>
      </c>
      <c r="AK694" t="str">
        <f>IF(Table1[[#This Row],[Date]]="","",Table1[[#This Row],[Voucher Type]])</f>
        <v/>
      </c>
      <c r="AL694" t="str">
        <f>IF(Table1[[#This Row],[Date]]="","",Table1[[#This Row],[Voucher No]])</f>
        <v/>
      </c>
      <c r="AM694" t="str">
        <f>IF(Table1[[#This Row],[Date]]="","",Table1[[#This Row],[Narration]])</f>
        <v/>
      </c>
      <c r="AN694" t="str">
        <f>IF(Table1[[#This Row],[Date]]="","","tallytools-voucherentry-adhjadhh-"&amp;$AH$1&amp;ROW())</f>
        <v/>
      </c>
      <c r="AO694" t="str">
        <f>IF(Table1[[#This Row],[Date]]="","",$AH$1)</f>
        <v/>
      </c>
      <c r="AP694"/>
      <c r="AQ694" t="str">
        <f>IF(Table1[[#This Row],[Date]]="","","No")</f>
        <v/>
      </c>
      <c r="AR694" t="str">
        <f>IF(Table1[[#This Row],[Date]]="","",IF(Table1[[#This Row],[Net Amt]]&lt;0,"No","Yes"))</f>
        <v/>
      </c>
      <c r="AS694" t="str">
        <f>IF(Table1[[#This Row],[Date]]="","",Table1[[#This Row],[Second Ledger]])</f>
        <v/>
      </c>
      <c r="AT694" t="str">
        <f>IF(Table1[[#This Row],[Date]]="","",IF(Table1[[#This Row],[DP-1]]="Yes",-(Table1[[#This Row],[Payments]]+Table1[[#This Row],[Receipts]]),Table1[[#This Row],[Payments]]+Table1[[#This Row],[Receipts]]))</f>
        <v/>
      </c>
      <c r="AU694"/>
      <c r="AV694" t="str">
        <f>IF(Table1[[#This Row],[Bill Ref No]]="","",Table1[[#This Row],[Bill Ref No]])</f>
        <v/>
      </c>
      <c r="AW694" t="str">
        <f>IF(Table1[[#This Row],[Bill ref name]]="","","New Ref")</f>
        <v/>
      </c>
      <c r="AX694" t="str">
        <f>IF(Table1[[#This Row],[Bill ref name]]="","",Table1[[#This Row],[Amount-1]])</f>
        <v/>
      </c>
      <c r="AY694"/>
      <c r="AZ694"/>
      <c r="BA694" t="str">
        <f>IF(Table1[[#This Row],[Cost Centre]]="","","Primary Cost Category")</f>
        <v/>
      </c>
      <c r="BB694" t="str">
        <f>IF(Table1[[#This Row],[Cost Centre]]="","",Table1[[#This Row],[DP-1]])</f>
        <v/>
      </c>
      <c r="BC694"/>
      <c r="BD694" t="str">
        <f>IF(Table1[[#This Row],[Cost Centre]]="","",Table1[[#This Row],[Cost Centre]])</f>
        <v/>
      </c>
      <c r="BE694" t="str">
        <f>IF(Table1[[#This Row],[Cost Centre]]="","",Table1[[#This Row],[Amount-1]])</f>
        <v/>
      </c>
      <c r="BF694"/>
      <c r="BG694"/>
      <c r="BH694"/>
      <c r="BI694"/>
      <c r="BJ694" t="str">
        <f>IF(Table1[[#This Row],[Date]]="","","No")</f>
        <v/>
      </c>
      <c r="BK694" t="str">
        <f>IF(Table1[[#This Row],[Date]]="","",IF(Table1[[#This Row],[Net Amt]]&lt;0,"Yes","No"))</f>
        <v/>
      </c>
      <c r="BL694" t="str">
        <f>IF(Table1[[#This Row],[Date]]="","",$C$3)</f>
        <v/>
      </c>
      <c r="BM694" t="str">
        <f>IF(Table1[[#This Row],[Date]]="","",-Table1[[#This Row],[Amount-1]])</f>
        <v/>
      </c>
      <c r="BO694" t="str">
        <f>IF(Table1[[#This Row],[Transaction Type]]="","",Table1[[#This Row],[Transaction Type]])</f>
        <v/>
      </c>
      <c r="BP694" t="str">
        <f>IF(Table1[[#This Row],[Instrument No.]]="","",Table1[[#This Row],[Instrument No.]])</f>
        <v/>
      </c>
      <c r="BQ694" t="str">
        <f>IF(Table1[[#This Row],[Instrument No.]]="","",Table1[[#This Row],[Amount-2]])</f>
        <v/>
      </c>
      <c r="BR694" t="str">
        <f>IF(Table1[[#This Row],[Instrument date]]="","",TEXT(Table1[[#This Row],[Instrument date]],"yyyymmdd"))</f>
        <v/>
      </c>
      <c r="BU694" s="48"/>
      <c r="BV694" s="48"/>
    </row>
    <row r="695" spans="1:74">
      <c r="A695" s="16">
        <f t="shared" si="10"/>
        <v>690</v>
      </c>
      <c r="B695" s="17"/>
      <c r="C695" s="57"/>
      <c r="D695" s="61"/>
      <c r="E695" s="61"/>
      <c r="F695" s="57"/>
      <c r="G695" s="18"/>
      <c r="H6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5" s="18"/>
      <c r="J695" s="18"/>
      <c r="K695" s="18"/>
      <c r="L695" s="18"/>
      <c r="M695" s="18"/>
      <c r="N695" s="51"/>
      <c r="O695" s="14">
        <f>IF(Table1[[#This Row],[Date]]="",COUNTA(B696:$B$1005),0)</f>
        <v>0</v>
      </c>
      <c r="P695" s="14">
        <f>IF(COUNTA(Table1[[#This Row],[Payments]:[Receipts]])=0,0,(IF(COUNTA(Table1[[#This Row],[Payments]:[Receipts]])&gt;1,1,0)))</f>
        <v>0</v>
      </c>
      <c r="Q695" s="14">
        <f>IF(Table1[[#This Row],[Date]]="",0,IF(AND(Table1[[#This Row],[Date]]&gt;=$Q$2,Table1[[#This Row],[Date]]&lt;=$Q$3),0,1))</f>
        <v>0</v>
      </c>
      <c r="R695" s="14">
        <f>IF(Table1[[#This Row],[Payments]]="",0,IF(ISNUMBER(Table1[[#This Row],[Payments]]),0,1))</f>
        <v>0</v>
      </c>
      <c r="S695" s="14">
        <f>IF(Table1[[#This Row],[Receipts]]="",0,IF(ISNUMBER(Table1[[#This Row],[Receipts]]),0,1))</f>
        <v>0</v>
      </c>
      <c r="T695" s="14">
        <f>IF(LEN(Table1[[#This Row],[Second Ledger]])&gt;0,IF(TYPE(VLOOKUP(Table1[[#This Row],[Second Ledger]],$CZ:$CZ,1,FALSE))=16,1,0),0)</f>
        <v>0</v>
      </c>
      <c r="U695" s="14">
        <f>IF(Table1[[#This Row],[Date]]="",0,IF(Table1[[#This Row],[Voucher Type]]&gt;0,IF(TYPE(VLOOKUP(Table1[[#This Row],[Voucher Type]],Table1[[#All],[Voucher Type Master]],1,FALSE))=16,1,0),0))</f>
        <v>0</v>
      </c>
      <c r="V6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5" s="14">
        <f>IF(LEN(Table1[[#This Row],[Cost Centre]])&gt;0,IF(TYPE(VLOOKUP(Table1[[#This Row],[Cost Centre]],$DA:$DA,1,FALSE))=16,1,0),0)</f>
        <v>0</v>
      </c>
      <c r="X695" s="14">
        <f>Table1[[#This Row],[Payments]]-Table1[[#This Row],[Receipts]]</f>
        <v>0</v>
      </c>
      <c r="Y695" s="14"/>
      <c r="Z695" s="14"/>
      <c r="AA695" s="14"/>
      <c r="AB695" s="13"/>
      <c r="AC695" s="39"/>
      <c r="AD695" s="39"/>
      <c r="AE695" s="39"/>
      <c r="AF695" s="39"/>
      <c r="AG695" s="42"/>
      <c r="AH6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5" t="str">
        <f>IF(Table1[[#This Row],[Date]]="","",TEXT(Table1[[#This Row],[Date]],"yyyymmdd"))</f>
        <v/>
      </c>
      <c r="AJ695" t="str">
        <f>Table1[[#This Row],[Date2]]</f>
        <v/>
      </c>
      <c r="AK695" t="str">
        <f>IF(Table1[[#This Row],[Date]]="","",Table1[[#This Row],[Voucher Type]])</f>
        <v/>
      </c>
      <c r="AL695" t="str">
        <f>IF(Table1[[#This Row],[Date]]="","",Table1[[#This Row],[Voucher No]])</f>
        <v/>
      </c>
      <c r="AM695" t="str">
        <f>IF(Table1[[#This Row],[Date]]="","",Table1[[#This Row],[Narration]])</f>
        <v/>
      </c>
      <c r="AN695" t="str">
        <f>IF(Table1[[#This Row],[Date]]="","","tallytools-voucherentry-adhjadhh-"&amp;$AH$1&amp;ROW())</f>
        <v/>
      </c>
      <c r="AO695" t="str">
        <f>IF(Table1[[#This Row],[Date]]="","",$AH$1)</f>
        <v/>
      </c>
      <c r="AP695"/>
      <c r="AQ695" t="str">
        <f>IF(Table1[[#This Row],[Date]]="","","No")</f>
        <v/>
      </c>
      <c r="AR695" t="str">
        <f>IF(Table1[[#This Row],[Date]]="","",IF(Table1[[#This Row],[Net Amt]]&lt;0,"No","Yes"))</f>
        <v/>
      </c>
      <c r="AS695" t="str">
        <f>IF(Table1[[#This Row],[Date]]="","",Table1[[#This Row],[Second Ledger]])</f>
        <v/>
      </c>
      <c r="AT695" t="str">
        <f>IF(Table1[[#This Row],[Date]]="","",IF(Table1[[#This Row],[DP-1]]="Yes",-(Table1[[#This Row],[Payments]]+Table1[[#This Row],[Receipts]]),Table1[[#This Row],[Payments]]+Table1[[#This Row],[Receipts]]))</f>
        <v/>
      </c>
      <c r="AU695"/>
      <c r="AV695" t="str">
        <f>IF(Table1[[#This Row],[Bill Ref No]]="","",Table1[[#This Row],[Bill Ref No]])</f>
        <v/>
      </c>
      <c r="AW695" t="str">
        <f>IF(Table1[[#This Row],[Bill ref name]]="","","New Ref")</f>
        <v/>
      </c>
      <c r="AX695" t="str">
        <f>IF(Table1[[#This Row],[Bill ref name]]="","",Table1[[#This Row],[Amount-1]])</f>
        <v/>
      </c>
      <c r="AY695"/>
      <c r="AZ695"/>
      <c r="BA695" t="str">
        <f>IF(Table1[[#This Row],[Cost Centre]]="","","Primary Cost Category")</f>
        <v/>
      </c>
      <c r="BB695" t="str">
        <f>IF(Table1[[#This Row],[Cost Centre]]="","",Table1[[#This Row],[DP-1]])</f>
        <v/>
      </c>
      <c r="BC695"/>
      <c r="BD695" t="str">
        <f>IF(Table1[[#This Row],[Cost Centre]]="","",Table1[[#This Row],[Cost Centre]])</f>
        <v/>
      </c>
      <c r="BE695" t="str">
        <f>IF(Table1[[#This Row],[Cost Centre]]="","",Table1[[#This Row],[Amount-1]])</f>
        <v/>
      </c>
      <c r="BF695"/>
      <c r="BG695"/>
      <c r="BH695"/>
      <c r="BI695"/>
      <c r="BJ695" t="str">
        <f>IF(Table1[[#This Row],[Date]]="","","No")</f>
        <v/>
      </c>
      <c r="BK695" t="str">
        <f>IF(Table1[[#This Row],[Date]]="","",IF(Table1[[#This Row],[Net Amt]]&lt;0,"Yes","No"))</f>
        <v/>
      </c>
      <c r="BL695" t="str">
        <f>IF(Table1[[#This Row],[Date]]="","",$C$3)</f>
        <v/>
      </c>
      <c r="BM695" t="str">
        <f>IF(Table1[[#This Row],[Date]]="","",-Table1[[#This Row],[Amount-1]])</f>
        <v/>
      </c>
      <c r="BO695" t="str">
        <f>IF(Table1[[#This Row],[Transaction Type]]="","",Table1[[#This Row],[Transaction Type]])</f>
        <v/>
      </c>
      <c r="BP695" t="str">
        <f>IF(Table1[[#This Row],[Instrument No.]]="","",Table1[[#This Row],[Instrument No.]])</f>
        <v/>
      </c>
      <c r="BQ695" t="str">
        <f>IF(Table1[[#This Row],[Instrument No.]]="","",Table1[[#This Row],[Amount-2]])</f>
        <v/>
      </c>
      <c r="BR695" t="str">
        <f>IF(Table1[[#This Row],[Instrument date]]="","",TEXT(Table1[[#This Row],[Instrument date]],"yyyymmdd"))</f>
        <v/>
      </c>
      <c r="BU695" s="48"/>
      <c r="BV695" s="48"/>
    </row>
    <row r="696" spans="1:74">
      <c r="A696" s="16">
        <f t="shared" si="10"/>
        <v>691</v>
      </c>
      <c r="B696" s="17"/>
      <c r="C696" s="57"/>
      <c r="D696" s="61"/>
      <c r="E696" s="61"/>
      <c r="F696" s="57"/>
      <c r="G696" s="18"/>
      <c r="H6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6" s="18"/>
      <c r="J696" s="18"/>
      <c r="K696" s="18"/>
      <c r="L696" s="18"/>
      <c r="M696" s="18"/>
      <c r="N696" s="51"/>
      <c r="O696" s="14">
        <f>IF(Table1[[#This Row],[Date]]="",COUNTA(B697:$B$1005),0)</f>
        <v>0</v>
      </c>
      <c r="P696" s="14">
        <f>IF(COUNTA(Table1[[#This Row],[Payments]:[Receipts]])=0,0,(IF(COUNTA(Table1[[#This Row],[Payments]:[Receipts]])&gt;1,1,0)))</f>
        <v>0</v>
      </c>
      <c r="Q696" s="14">
        <f>IF(Table1[[#This Row],[Date]]="",0,IF(AND(Table1[[#This Row],[Date]]&gt;=$Q$2,Table1[[#This Row],[Date]]&lt;=$Q$3),0,1))</f>
        <v>0</v>
      </c>
      <c r="R696" s="14">
        <f>IF(Table1[[#This Row],[Payments]]="",0,IF(ISNUMBER(Table1[[#This Row],[Payments]]),0,1))</f>
        <v>0</v>
      </c>
      <c r="S696" s="14">
        <f>IF(Table1[[#This Row],[Receipts]]="",0,IF(ISNUMBER(Table1[[#This Row],[Receipts]]),0,1))</f>
        <v>0</v>
      </c>
      <c r="T696" s="14">
        <f>IF(LEN(Table1[[#This Row],[Second Ledger]])&gt;0,IF(TYPE(VLOOKUP(Table1[[#This Row],[Second Ledger]],$CZ:$CZ,1,FALSE))=16,1,0),0)</f>
        <v>0</v>
      </c>
      <c r="U696" s="14">
        <f>IF(Table1[[#This Row],[Date]]="",0,IF(Table1[[#This Row],[Voucher Type]]&gt;0,IF(TYPE(VLOOKUP(Table1[[#This Row],[Voucher Type]],Table1[[#All],[Voucher Type Master]],1,FALSE))=16,1,0),0))</f>
        <v>0</v>
      </c>
      <c r="V6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6" s="14">
        <f>IF(LEN(Table1[[#This Row],[Cost Centre]])&gt;0,IF(TYPE(VLOOKUP(Table1[[#This Row],[Cost Centre]],$DA:$DA,1,FALSE))=16,1,0),0)</f>
        <v>0</v>
      </c>
      <c r="X696" s="14">
        <f>Table1[[#This Row],[Payments]]-Table1[[#This Row],[Receipts]]</f>
        <v>0</v>
      </c>
      <c r="Y696" s="14"/>
      <c r="Z696" s="14"/>
      <c r="AA696" s="14"/>
      <c r="AB696" s="13"/>
      <c r="AC696" s="39"/>
      <c r="AD696" s="39"/>
      <c r="AE696" s="39"/>
      <c r="AF696" s="39"/>
      <c r="AG696" s="42"/>
      <c r="AH6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6" t="str">
        <f>IF(Table1[[#This Row],[Date]]="","",TEXT(Table1[[#This Row],[Date]],"yyyymmdd"))</f>
        <v/>
      </c>
      <c r="AJ696" t="str">
        <f>Table1[[#This Row],[Date2]]</f>
        <v/>
      </c>
      <c r="AK696" t="str">
        <f>IF(Table1[[#This Row],[Date]]="","",Table1[[#This Row],[Voucher Type]])</f>
        <v/>
      </c>
      <c r="AL696" t="str">
        <f>IF(Table1[[#This Row],[Date]]="","",Table1[[#This Row],[Voucher No]])</f>
        <v/>
      </c>
      <c r="AM696" t="str">
        <f>IF(Table1[[#This Row],[Date]]="","",Table1[[#This Row],[Narration]])</f>
        <v/>
      </c>
      <c r="AN696" t="str">
        <f>IF(Table1[[#This Row],[Date]]="","","tallytools-voucherentry-adhjadhh-"&amp;$AH$1&amp;ROW())</f>
        <v/>
      </c>
      <c r="AO696" t="str">
        <f>IF(Table1[[#This Row],[Date]]="","",$AH$1)</f>
        <v/>
      </c>
      <c r="AP696"/>
      <c r="AQ696" t="str">
        <f>IF(Table1[[#This Row],[Date]]="","","No")</f>
        <v/>
      </c>
      <c r="AR696" t="str">
        <f>IF(Table1[[#This Row],[Date]]="","",IF(Table1[[#This Row],[Net Amt]]&lt;0,"No","Yes"))</f>
        <v/>
      </c>
      <c r="AS696" t="str">
        <f>IF(Table1[[#This Row],[Date]]="","",Table1[[#This Row],[Second Ledger]])</f>
        <v/>
      </c>
      <c r="AT696" t="str">
        <f>IF(Table1[[#This Row],[Date]]="","",IF(Table1[[#This Row],[DP-1]]="Yes",-(Table1[[#This Row],[Payments]]+Table1[[#This Row],[Receipts]]),Table1[[#This Row],[Payments]]+Table1[[#This Row],[Receipts]]))</f>
        <v/>
      </c>
      <c r="AU696"/>
      <c r="AV696" t="str">
        <f>IF(Table1[[#This Row],[Bill Ref No]]="","",Table1[[#This Row],[Bill Ref No]])</f>
        <v/>
      </c>
      <c r="AW696" t="str">
        <f>IF(Table1[[#This Row],[Bill ref name]]="","","New Ref")</f>
        <v/>
      </c>
      <c r="AX696" t="str">
        <f>IF(Table1[[#This Row],[Bill ref name]]="","",Table1[[#This Row],[Amount-1]])</f>
        <v/>
      </c>
      <c r="AY696"/>
      <c r="AZ696"/>
      <c r="BA696" t="str">
        <f>IF(Table1[[#This Row],[Cost Centre]]="","","Primary Cost Category")</f>
        <v/>
      </c>
      <c r="BB696" t="str">
        <f>IF(Table1[[#This Row],[Cost Centre]]="","",Table1[[#This Row],[DP-1]])</f>
        <v/>
      </c>
      <c r="BC696"/>
      <c r="BD696" t="str">
        <f>IF(Table1[[#This Row],[Cost Centre]]="","",Table1[[#This Row],[Cost Centre]])</f>
        <v/>
      </c>
      <c r="BE696" t="str">
        <f>IF(Table1[[#This Row],[Cost Centre]]="","",Table1[[#This Row],[Amount-1]])</f>
        <v/>
      </c>
      <c r="BF696"/>
      <c r="BG696"/>
      <c r="BH696"/>
      <c r="BI696"/>
      <c r="BJ696" t="str">
        <f>IF(Table1[[#This Row],[Date]]="","","No")</f>
        <v/>
      </c>
      <c r="BK696" t="str">
        <f>IF(Table1[[#This Row],[Date]]="","",IF(Table1[[#This Row],[Net Amt]]&lt;0,"Yes","No"))</f>
        <v/>
      </c>
      <c r="BL696" t="str">
        <f>IF(Table1[[#This Row],[Date]]="","",$C$3)</f>
        <v/>
      </c>
      <c r="BM696" t="str">
        <f>IF(Table1[[#This Row],[Date]]="","",-Table1[[#This Row],[Amount-1]])</f>
        <v/>
      </c>
      <c r="BO696" t="str">
        <f>IF(Table1[[#This Row],[Transaction Type]]="","",Table1[[#This Row],[Transaction Type]])</f>
        <v/>
      </c>
      <c r="BP696" t="str">
        <f>IF(Table1[[#This Row],[Instrument No.]]="","",Table1[[#This Row],[Instrument No.]])</f>
        <v/>
      </c>
      <c r="BQ696" t="str">
        <f>IF(Table1[[#This Row],[Instrument No.]]="","",Table1[[#This Row],[Amount-2]])</f>
        <v/>
      </c>
      <c r="BR696" t="str">
        <f>IF(Table1[[#This Row],[Instrument date]]="","",TEXT(Table1[[#This Row],[Instrument date]],"yyyymmdd"))</f>
        <v/>
      </c>
      <c r="BU696" s="48"/>
      <c r="BV696" s="48"/>
    </row>
    <row r="697" spans="1:74">
      <c r="A697" s="16">
        <f t="shared" si="10"/>
        <v>692</v>
      </c>
      <c r="B697" s="17"/>
      <c r="C697" s="57"/>
      <c r="D697" s="61"/>
      <c r="E697" s="61"/>
      <c r="F697" s="57"/>
      <c r="G697" s="18"/>
      <c r="H6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7" s="18"/>
      <c r="J697" s="18"/>
      <c r="K697" s="18"/>
      <c r="L697" s="18"/>
      <c r="M697" s="18"/>
      <c r="N697" s="51"/>
      <c r="O697" s="14">
        <f>IF(Table1[[#This Row],[Date]]="",COUNTA(B698:$B$1005),0)</f>
        <v>0</v>
      </c>
      <c r="P697" s="14">
        <f>IF(COUNTA(Table1[[#This Row],[Payments]:[Receipts]])=0,0,(IF(COUNTA(Table1[[#This Row],[Payments]:[Receipts]])&gt;1,1,0)))</f>
        <v>0</v>
      </c>
      <c r="Q697" s="14">
        <f>IF(Table1[[#This Row],[Date]]="",0,IF(AND(Table1[[#This Row],[Date]]&gt;=$Q$2,Table1[[#This Row],[Date]]&lt;=$Q$3),0,1))</f>
        <v>0</v>
      </c>
      <c r="R697" s="14">
        <f>IF(Table1[[#This Row],[Payments]]="",0,IF(ISNUMBER(Table1[[#This Row],[Payments]]),0,1))</f>
        <v>0</v>
      </c>
      <c r="S697" s="14">
        <f>IF(Table1[[#This Row],[Receipts]]="",0,IF(ISNUMBER(Table1[[#This Row],[Receipts]]),0,1))</f>
        <v>0</v>
      </c>
      <c r="T697" s="14">
        <f>IF(LEN(Table1[[#This Row],[Second Ledger]])&gt;0,IF(TYPE(VLOOKUP(Table1[[#This Row],[Second Ledger]],$CZ:$CZ,1,FALSE))=16,1,0),0)</f>
        <v>0</v>
      </c>
      <c r="U697" s="14">
        <f>IF(Table1[[#This Row],[Date]]="",0,IF(Table1[[#This Row],[Voucher Type]]&gt;0,IF(TYPE(VLOOKUP(Table1[[#This Row],[Voucher Type]],Table1[[#All],[Voucher Type Master]],1,FALSE))=16,1,0),0))</f>
        <v>0</v>
      </c>
      <c r="V6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7" s="14">
        <f>IF(LEN(Table1[[#This Row],[Cost Centre]])&gt;0,IF(TYPE(VLOOKUP(Table1[[#This Row],[Cost Centre]],$DA:$DA,1,FALSE))=16,1,0),0)</f>
        <v>0</v>
      </c>
      <c r="X697" s="14">
        <f>Table1[[#This Row],[Payments]]-Table1[[#This Row],[Receipts]]</f>
        <v>0</v>
      </c>
      <c r="Y697" s="14"/>
      <c r="Z697" s="14"/>
      <c r="AA697" s="14"/>
      <c r="AB697" s="13"/>
      <c r="AC697" s="39"/>
      <c r="AD697" s="39"/>
      <c r="AE697" s="39"/>
      <c r="AF697" s="39"/>
      <c r="AG697" s="42"/>
      <c r="AH6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7" t="str">
        <f>IF(Table1[[#This Row],[Date]]="","",TEXT(Table1[[#This Row],[Date]],"yyyymmdd"))</f>
        <v/>
      </c>
      <c r="AJ697" t="str">
        <f>Table1[[#This Row],[Date2]]</f>
        <v/>
      </c>
      <c r="AK697" t="str">
        <f>IF(Table1[[#This Row],[Date]]="","",Table1[[#This Row],[Voucher Type]])</f>
        <v/>
      </c>
      <c r="AL697" t="str">
        <f>IF(Table1[[#This Row],[Date]]="","",Table1[[#This Row],[Voucher No]])</f>
        <v/>
      </c>
      <c r="AM697" t="str">
        <f>IF(Table1[[#This Row],[Date]]="","",Table1[[#This Row],[Narration]])</f>
        <v/>
      </c>
      <c r="AN697" t="str">
        <f>IF(Table1[[#This Row],[Date]]="","","tallytools-voucherentry-adhjadhh-"&amp;$AH$1&amp;ROW())</f>
        <v/>
      </c>
      <c r="AO697" t="str">
        <f>IF(Table1[[#This Row],[Date]]="","",$AH$1)</f>
        <v/>
      </c>
      <c r="AP697"/>
      <c r="AQ697" t="str">
        <f>IF(Table1[[#This Row],[Date]]="","","No")</f>
        <v/>
      </c>
      <c r="AR697" t="str">
        <f>IF(Table1[[#This Row],[Date]]="","",IF(Table1[[#This Row],[Net Amt]]&lt;0,"No","Yes"))</f>
        <v/>
      </c>
      <c r="AS697" t="str">
        <f>IF(Table1[[#This Row],[Date]]="","",Table1[[#This Row],[Second Ledger]])</f>
        <v/>
      </c>
      <c r="AT697" t="str">
        <f>IF(Table1[[#This Row],[Date]]="","",IF(Table1[[#This Row],[DP-1]]="Yes",-(Table1[[#This Row],[Payments]]+Table1[[#This Row],[Receipts]]),Table1[[#This Row],[Payments]]+Table1[[#This Row],[Receipts]]))</f>
        <v/>
      </c>
      <c r="AU697"/>
      <c r="AV697" t="str">
        <f>IF(Table1[[#This Row],[Bill Ref No]]="","",Table1[[#This Row],[Bill Ref No]])</f>
        <v/>
      </c>
      <c r="AW697" t="str">
        <f>IF(Table1[[#This Row],[Bill ref name]]="","","New Ref")</f>
        <v/>
      </c>
      <c r="AX697" t="str">
        <f>IF(Table1[[#This Row],[Bill ref name]]="","",Table1[[#This Row],[Amount-1]])</f>
        <v/>
      </c>
      <c r="AY697"/>
      <c r="AZ697"/>
      <c r="BA697" t="str">
        <f>IF(Table1[[#This Row],[Cost Centre]]="","","Primary Cost Category")</f>
        <v/>
      </c>
      <c r="BB697" t="str">
        <f>IF(Table1[[#This Row],[Cost Centre]]="","",Table1[[#This Row],[DP-1]])</f>
        <v/>
      </c>
      <c r="BC697"/>
      <c r="BD697" t="str">
        <f>IF(Table1[[#This Row],[Cost Centre]]="","",Table1[[#This Row],[Cost Centre]])</f>
        <v/>
      </c>
      <c r="BE697" t="str">
        <f>IF(Table1[[#This Row],[Cost Centre]]="","",Table1[[#This Row],[Amount-1]])</f>
        <v/>
      </c>
      <c r="BF697"/>
      <c r="BG697"/>
      <c r="BH697"/>
      <c r="BI697"/>
      <c r="BJ697" t="str">
        <f>IF(Table1[[#This Row],[Date]]="","","No")</f>
        <v/>
      </c>
      <c r="BK697" t="str">
        <f>IF(Table1[[#This Row],[Date]]="","",IF(Table1[[#This Row],[Net Amt]]&lt;0,"Yes","No"))</f>
        <v/>
      </c>
      <c r="BL697" t="str">
        <f>IF(Table1[[#This Row],[Date]]="","",$C$3)</f>
        <v/>
      </c>
      <c r="BM697" t="str">
        <f>IF(Table1[[#This Row],[Date]]="","",-Table1[[#This Row],[Amount-1]])</f>
        <v/>
      </c>
      <c r="BO697" t="str">
        <f>IF(Table1[[#This Row],[Transaction Type]]="","",Table1[[#This Row],[Transaction Type]])</f>
        <v/>
      </c>
      <c r="BP697" t="str">
        <f>IF(Table1[[#This Row],[Instrument No.]]="","",Table1[[#This Row],[Instrument No.]])</f>
        <v/>
      </c>
      <c r="BQ697" t="str">
        <f>IF(Table1[[#This Row],[Instrument No.]]="","",Table1[[#This Row],[Amount-2]])</f>
        <v/>
      </c>
      <c r="BR697" t="str">
        <f>IF(Table1[[#This Row],[Instrument date]]="","",TEXT(Table1[[#This Row],[Instrument date]],"yyyymmdd"))</f>
        <v/>
      </c>
      <c r="BU697" s="48"/>
      <c r="BV697" s="48"/>
    </row>
    <row r="698" spans="1:74">
      <c r="A698" s="16">
        <f t="shared" si="10"/>
        <v>693</v>
      </c>
      <c r="B698" s="17"/>
      <c r="C698" s="57"/>
      <c r="D698" s="61"/>
      <c r="E698" s="61"/>
      <c r="F698" s="57"/>
      <c r="G698" s="18"/>
      <c r="H6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8" s="18"/>
      <c r="J698" s="18"/>
      <c r="K698" s="18"/>
      <c r="L698" s="18"/>
      <c r="M698" s="18"/>
      <c r="N698" s="51"/>
      <c r="O698" s="14">
        <f>IF(Table1[[#This Row],[Date]]="",COUNTA(B699:$B$1005),0)</f>
        <v>0</v>
      </c>
      <c r="P698" s="14">
        <f>IF(COUNTA(Table1[[#This Row],[Payments]:[Receipts]])=0,0,(IF(COUNTA(Table1[[#This Row],[Payments]:[Receipts]])&gt;1,1,0)))</f>
        <v>0</v>
      </c>
      <c r="Q698" s="14">
        <f>IF(Table1[[#This Row],[Date]]="",0,IF(AND(Table1[[#This Row],[Date]]&gt;=$Q$2,Table1[[#This Row],[Date]]&lt;=$Q$3),0,1))</f>
        <v>0</v>
      </c>
      <c r="R698" s="14">
        <f>IF(Table1[[#This Row],[Payments]]="",0,IF(ISNUMBER(Table1[[#This Row],[Payments]]),0,1))</f>
        <v>0</v>
      </c>
      <c r="S698" s="14">
        <f>IF(Table1[[#This Row],[Receipts]]="",0,IF(ISNUMBER(Table1[[#This Row],[Receipts]]),0,1))</f>
        <v>0</v>
      </c>
      <c r="T698" s="14">
        <f>IF(LEN(Table1[[#This Row],[Second Ledger]])&gt;0,IF(TYPE(VLOOKUP(Table1[[#This Row],[Second Ledger]],$CZ:$CZ,1,FALSE))=16,1,0),0)</f>
        <v>0</v>
      </c>
      <c r="U698" s="14">
        <f>IF(Table1[[#This Row],[Date]]="",0,IF(Table1[[#This Row],[Voucher Type]]&gt;0,IF(TYPE(VLOOKUP(Table1[[#This Row],[Voucher Type]],Table1[[#All],[Voucher Type Master]],1,FALSE))=16,1,0),0))</f>
        <v>0</v>
      </c>
      <c r="V6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8" s="14">
        <f>IF(LEN(Table1[[#This Row],[Cost Centre]])&gt;0,IF(TYPE(VLOOKUP(Table1[[#This Row],[Cost Centre]],$DA:$DA,1,FALSE))=16,1,0),0)</f>
        <v>0</v>
      </c>
      <c r="X698" s="14">
        <f>Table1[[#This Row],[Payments]]-Table1[[#This Row],[Receipts]]</f>
        <v>0</v>
      </c>
      <c r="Y698" s="14"/>
      <c r="Z698" s="14"/>
      <c r="AA698" s="14"/>
      <c r="AB698" s="13"/>
      <c r="AC698" s="39"/>
      <c r="AD698" s="39"/>
      <c r="AE698" s="39"/>
      <c r="AF698" s="39"/>
      <c r="AG698" s="42"/>
      <c r="AH6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8" t="str">
        <f>IF(Table1[[#This Row],[Date]]="","",TEXT(Table1[[#This Row],[Date]],"yyyymmdd"))</f>
        <v/>
      </c>
      <c r="AJ698" t="str">
        <f>Table1[[#This Row],[Date2]]</f>
        <v/>
      </c>
      <c r="AK698" t="str">
        <f>IF(Table1[[#This Row],[Date]]="","",Table1[[#This Row],[Voucher Type]])</f>
        <v/>
      </c>
      <c r="AL698" t="str">
        <f>IF(Table1[[#This Row],[Date]]="","",Table1[[#This Row],[Voucher No]])</f>
        <v/>
      </c>
      <c r="AM698" t="str">
        <f>IF(Table1[[#This Row],[Date]]="","",Table1[[#This Row],[Narration]])</f>
        <v/>
      </c>
      <c r="AN698" t="str">
        <f>IF(Table1[[#This Row],[Date]]="","","tallytools-voucherentry-adhjadhh-"&amp;$AH$1&amp;ROW())</f>
        <v/>
      </c>
      <c r="AO698" t="str">
        <f>IF(Table1[[#This Row],[Date]]="","",$AH$1)</f>
        <v/>
      </c>
      <c r="AP698"/>
      <c r="AQ698" t="str">
        <f>IF(Table1[[#This Row],[Date]]="","","No")</f>
        <v/>
      </c>
      <c r="AR698" t="str">
        <f>IF(Table1[[#This Row],[Date]]="","",IF(Table1[[#This Row],[Net Amt]]&lt;0,"No","Yes"))</f>
        <v/>
      </c>
      <c r="AS698" t="str">
        <f>IF(Table1[[#This Row],[Date]]="","",Table1[[#This Row],[Second Ledger]])</f>
        <v/>
      </c>
      <c r="AT698" t="str">
        <f>IF(Table1[[#This Row],[Date]]="","",IF(Table1[[#This Row],[DP-1]]="Yes",-(Table1[[#This Row],[Payments]]+Table1[[#This Row],[Receipts]]),Table1[[#This Row],[Payments]]+Table1[[#This Row],[Receipts]]))</f>
        <v/>
      </c>
      <c r="AU698"/>
      <c r="AV698" t="str">
        <f>IF(Table1[[#This Row],[Bill Ref No]]="","",Table1[[#This Row],[Bill Ref No]])</f>
        <v/>
      </c>
      <c r="AW698" t="str">
        <f>IF(Table1[[#This Row],[Bill ref name]]="","","New Ref")</f>
        <v/>
      </c>
      <c r="AX698" t="str">
        <f>IF(Table1[[#This Row],[Bill ref name]]="","",Table1[[#This Row],[Amount-1]])</f>
        <v/>
      </c>
      <c r="AY698"/>
      <c r="AZ698"/>
      <c r="BA698" t="str">
        <f>IF(Table1[[#This Row],[Cost Centre]]="","","Primary Cost Category")</f>
        <v/>
      </c>
      <c r="BB698" t="str">
        <f>IF(Table1[[#This Row],[Cost Centre]]="","",Table1[[#This Row],[DP-1]])</f>
        <v/>
      </c>
      <c r="BC698"/>
      <c r="BD698" t="str">
        <f>IF(Table1[[#This Row],[Cost Centre]]="","",Table1[[#This Row],[Cost Centre]])</f>
        <v/>
      </c>
      <c r="BE698" t="str">
        <f>IF(Table1[[#This Row],[Cost Centre]]="","",Table1[[#This Row],[Amount-1]])</f>
        <v/>
      </c>
      <c r="BF698"/>
      <c r="BG698"/>
      <c r="BH698"/>
      <c r="BI698"/>
      <c r="BJ698" t="str">
        <f>IF(Table1[[#This Row],[Date]]="","","No")</f>
        <v/>
      </c>
      <c r="BK698" t="str">
        <f>IF(Table1[[#This Row],[Date]]="","",IF(Table1[[#This Row],[Net Amt]]&lt;0,"Yes","No"))</f>
        <v/>
      </c>
      <c r="BL698" t="str">
        <f>IF(Table1[[#This Row],[Date]]="","",$C$3)</f>
        <v/>
      </c>
      <c r="BM698" t="str">
        <f>IF(Table1[[#This Row],[Date]]="","",-Table1[[#This Row],[Amount-1]])</f>
        <v/>
      </c>
      <c r="BO698" t="str">
        <f>IF(Table1[[#This Row],[Transaction Type]]="","",Table1[[#This Row],[Transaction Type]])</f>
        <v/>
      </c>
      <c r="BP698" t="str">
        <f>IF(Table1[[#This Row],[Instrument No.]]="","",Table1[[#This Row],[Instrument No.]])</f>
        <v/>
      </c>
      <c r="BQ698" t="str">
        <f>IF(Table1[[#This Row],[Instrument No.]]="","",Table1[[#This Row],[Amount-2]])</f>
        <v/>
      </c>
      <c r="BR698" t="str">
        <f>IF(Table1[[#This Row],[Instrument date]]="","",TEXT(Table1[[#This Row],[Instrument date]],"yyyymmdd"))</f>
        <v/>
      </c>
      <c r="BU698" s="48"/>
      <c r="BV698" s="48"/>
    </row>
    <row r="699" spans="1:74">
      <c r="A699" s="16">
        <f t="shared" si="10"/>
        <v>694</v>
      </c>
      <c r="B699" s="17"/>
      <c r="C699" s="57"/>
      <c r="D699" s="61"/>
      <c r="E699" s="61"/>
      <c r="F699" s="57"/>
      <c r="G699" s="18"/>
      <c r="H6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699" s="18"/>
      <c r="J699" s="18"/>
      <c r="K699" s="18"/>
      <c r="L699" s="18"/>
      <c r="M699" s="18"/>
      <c r="N699" s="51"/>
      <c r="O699" s="14">
        <f>IF(Table1[[#This Row],[Date]]="",COUNTA(B700:$B$1005),0)</f>
        <v>0</v>
      </c>
      <c r="P699" s="14">
        <f>IF(COUNTA(Table1[[#This Row],[Payments]:[Receipts]])=0,0,(IF(COUNTA(Table1[[#This Row],[Payments]:[Receipts]])&gt;1,1,0)))</f>
        <v>0</v>
      </c>
      <c r="Q699" s="14">
        <f>IF(Table1[[#This Row],[Date]]="",0,IF(AND(Table1[[#This Row],[Date]]&gt;=$Q$2,Table1[[#This Row],[Date]]&lt;=$Q$3),0,1))</f>
        <v>0</v>
      </c>
      <c r="R699" s="14">
        <f>IF(Table1[[#This Row],[Payments]]="",0,IF(ISNUMBER(Table1[[#This Row],[Payments]]),0,1))</f>
        <v>0</v>
      </c>
      <c r="S699" s="14">
        <f>IF(Table1[[#This Row],[Receipts]]="",0,IF(ISNUMBER(Table1[[#This Row],[Receipts]]),0,1))</f>
        <v>0</v>
      </c>
      <c r="T699" s="14">
        <f>IF(LEN(Table1[[#This Row],[Second Ledger]])&gt;0,IF(TYPE(VLOOKUP(Table1[[#This Row],[Second Ledger]],$CZ:$CZ,1,FALSE))=16,1,0),0)</f>
        <v>0</v>
      </c>
      <c r="U699" s="14">
        <f>IF(Table1[[#This Row],[Date]]="",0,IF(Table1[[#This Row],[Voucher Type]]&gt;0,IF(TYPE(VLOOKUP(Table1[[#This Row],[Voucher Type]],Table1[[#All],[Voucher Type Master]],1,FALSE))=16,1,0),0))</f>
        <v>0</v>
      </c>
      <c r="V6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699" s="14">
        <f>IF(LEN(Table1[[#This Row],[Cost Centre]])&gt;0,IF(TYPE(VLOOKUP(Table1[[#This Row],[Cost Centre]],$DA:$DA,1,FALSE))=16,1,0),0)</f>
        <v>0</v>
      </c>
      <c r="X699" s="14">
        <f>Table1[[#This Row],[Payments]]-Table1[[#This Row],[Receipts]]</f>
        <v>0</v>
      </c>
      <c r="Y699" s="14"/>
      <c r="Z699" s="14"/>
      <c r="AA699" s="14"/>
      <c r="AB699" s="13"/>
      <c r="AC699" s="39"/>
      <c r="AD699" s="39"/>
      <c r="AE699" s="39"/>
      <c r="AF699" s="39"/>
      <c r="AG699" s="42"/>
      <c r="AH6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699" t="str">
        <f>IF(Table1[[#This Row],[Date]]="","",TEXT(Table1[[#This Row],[Date]],"yyyymmdd"))</f>
        <v/>
      </c>
      <c r="AJ699" t="str">
        <f>Table1[[#This Row],[Date2]]</f>
        <v/>
      </c>
      <c r="AK699" t="str">
        <f>IF(Table1[[#This Row],[Date]]="","",Table1[[#This Row],[Voucher Type]])</f>
        <v/>
      </c>
      <c r="AL699" t="str">
        <f>IF(Table1[[#This Row],[Date]]="","",Table1[[#This Row],[Voucher No]])</f>
        <v/>
      </c>
      <c r="AM699" t="str">
        <f>IF(Table1[[#This Row],[Date]]="","",Table1[[#This Row],[Narration]])</f>
        <v/>
      </c>
      <c r="AN699" t="str">
        <f>IF(Table1[[#This Row],[Date]]="","","tallytools-voucherentry-adhjadhh-"&amp;$AH$1&amp;ROW())</f>
        <v/>
      </c>
      <c r="AO699" t="str">
        <f>IF(Table1[[#This Row],[Date]]="","",$AH$1)</f>
        <v/>
      </c>
      <c r="AP699"/>
      <c r="AQ699" t="str">
        <f>IF(Table1[[#This Row],[Date]]="","","No")</f>
        <v/>
      </c>
      <c r="AR699" t="str">
        <f>IF(Table1[[#This Row],[Date]]="","",IF(Table1[[#This Row],[Net Amt]]&lt;0,"No","Yes"))</f>
        <v/>
      </c>
      <c r="AS699" t="str">
        <f>IF(Table1[[#This Row],[Date]]="","",Table1[[#This Row],[Second Ledger]])</f>
        <v/>
      </c>
      <c r="AT699" t="str">
        <f>IF(Table1[[#This Row],[Date]]="","",IF(Table1[[#This Row],[DP-1]]="Yes",-(Table1[[#This Row],[Payments]]+Table1[[#This Row],[Receipts]]),Table1[[#This Row],[Payments]]+Table1[[#This Row],[Receipts]]))</f>
        <v/>
      </c>
      <c r="AU699"/>
      <c r="AV699" t="str">
        <f>IF(Table1[[#This Row],[Bill Ref No]]="","",Table1[[#This Row],[Bill Ref No]])</f>
        <v/>
      </c>
      <c r="AW699" t="str">
        <f>IF(Table1[[#This Row],[Bill ref name]]="","","New Ref")</f>
        <v/>
      </c>
      <c r="AX699" t="str">
        <f>IF(Table1[[#This Row],[Bill ref name]]="","",Table1[[#This Row],[Amount-1]])</f>
        <v/>
      </c>
      <c r="AY699"/>
      <c r="AZ699"/>
      <c r="BA699" t="str">
        <f>IF(Table1[[#This Row],[Cost Centre]]="","","Primary Cost Category")</f>
        <v/>
      </c>
      <c r="BB699" t="str">
        <f>IF(Table1[[#This Row],[Cost Centre]]="","",Table1[[#This Row],[DP-1]])</f>
        <v/>
      </c>
      <c r="BC699"/>
      <c r="BD699" t="str">
        <f>IF(Table1[[#This Row],[Cost Centre]]="","",Table1[[#This Row],[Cost Centre]])</f>
        <v/>
      </c>
      <c r="BE699" t="str">
        <f>IF(Table1[[#This Row],[Cost Centre]]="","",Table1[[#This Row],[Amount-1]])</f>
        <v/>
      </c>
      <c r="BF699"/>
      <c r="BG699"/>
      <c r="BH699"/>
      <c r="BI699"/>
      <c r="BJ699" t="str">
        <f>IF(Table1[[#This Row],[Date]]="","","No")</f>
        <v/>
      </c>
      <c r="BK699" t="str">
        <f>IF(Table1[[#This Row],[Date]]="","",IF(Table1[[#This Row],[Net Amt]]&lt;0,"Yes","No"))</f>
        <v/>
      </c>
      <c r="BL699" t="str">
        <f>IF(Table1[[#This Row],[Date]]="","",$C$3)</f>
        <v/>
      </c>
      <c r="BM699" t="str">
        <f>IF(Table1[[#This Row],[Date]]="","",-Table1[[#This Row],[Amount-1]])</f>
        <v/>
      </c>
      <c r="BO699" t="str">
        <f>IF(Table1[[#This Row],[Transaction Type]]="","",Table1[[#This Row],[Transaction Type]])</f>
        <v/>
      </c>
      <c r="BP699" t="str">
        <f>IF(Table1[[#This Row],[Instrument No.]]="","",Table1[[#This Row],[Instrument No.]])</f>
        <v/>
      </c>
      <c r="BQ699" t="str">
        <f>IF(Table1[[#This Row],[Instrument No.]]="","",Table1[[#This Row],[Amount-2]])</f>
        <v/>
      </c>
      <c r="BR699" t="str">
        <f>IF(Table1[[#This Row],[Instrument date]]="","",TEXT(Table1[[#This Row],[Instrument date]],"yyyymmdd"))</f>
        <v/>
      </c>
      <c r="BU699" s="48"/>
      <c r="BV699" s="48"/>
    </row>
    <row r="700" spans="1:74">
      <c r="A700" s="16">
        <f t="shared" si="10"/>
        <v>695</v>
      </c>
      <c r="B700" s="17"/>
      <c r="C700" s="57"/>
      <c r="D700" s="61"/>
      <c r="E700" s="61"/>
      <c r="F700" s="57"/>
      <c r="G700" s="18"/>
      <c r="H7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0" s="18"/>
      <c r="J700" s="18"/>
      <c r="K700" s="18"/>
      <c r="L700" s="18"/>
      <c r="M700" s="18"/>
      <c r="N700" s="51"/>
      <c r="O700" s="14">
        <f>IF(Table1[[#This Row],[Date]]="",COUNTA(B701:$B$1005),0)</f>
        <v>0</v>
      </c>
      <c r="P700" s="14">
        <f>IF(COUNTA(Table1[[#This Row],[Payments]:[Receipts]])=0,0,(IF(COUNTA(Table1[[#This Row],[Payments]:[Receipts]])&gt;1,1,0)))</f>
        <v>0</v>
      </c>
      <c r="Q700" s="14">
        <f>IF(Table1[[#This Row],[Date]]="",0,IF(AND(Table1[[#This Row],[Date]]&gt;=$Q$2,Table1[[#This Row],[Date]]&lt;=$Q$3),0,1))</f>
        <v>0</v>
      </c>
      <c r="R700" s="14">
        <f>IF(Table1[[#This Row],[Payments]]="",0,IF(ISNUMBER(Table1[[#This Row],[Payments]]),0,1))</f>
        <v>0</v>
      </c>
      <c r="S700" s="14">
        <f>IF(Table1[[#This Row],[Receipts]]="",0,IF(ISNUMBER(Table1[[#This Row],[Receipts]]),0,1))</f>
        <v>0</v>
      </c>
      <c r="T700" s="14">
        <f>IF(LEN(Table1[[#This Row],[Second Ledger]])&gt;0,IF(TYPE(VLOOKUP(Table1[[#This Row],[Second Ledger]],$CZ:$CZ,1,FALSE))=16,1,0),0)</f>
        <v>0</v>
      </c>
      <c r="U700" s="14">
        <f>IF(Table1[[#This Row],[Date]]="",0,IF(Table1[[#This Row],[Voucher Type]]&gt;0,IF(TYPE(VLOOKUP(Table1[[#This Row],[Voucher Type]],Table1[[#All],[Voucher Type Master]],1,FALSE))=16,1,0),0))</f>
        <v>0</v>
      </c>
      <c r="V7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0" s="14">
        <f>IF(LEN(Table1[[#This Row],[Cost Centre]])&gt;0,IF(TYPE(VLOOKUP(Table1[[#This Row],[Cost Centre]],$DA:$DA,1,FALSE))=16,1,0),0)</f>
        <v>0</v>
      </c>
      <c r="X700" s="14">
        <f>Table1[[#This Row],[Payments]]-Table1[[#This Row],[Receipts]]</f>
        <v>0</v>
      </c>
      <c r="Y700" s="14"/>
      <c r="Z700" s="14"/>
      <c r="AA700" s="14"/>
      <c r="AB700" s="13"/>
      <c r="AC700" s="39"/>
      <c r="AD700" s="39"/>
      <c r="AE700" s="39"/>
      <c r="AF700" s="39"/>
      <c r="AG700" s="42"/>
      <c r="AH7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0" t="str">
        <f>IF(Table1[[#This Row],[Date]]="","",TEXT(Table1[[#This Row],[Date]],"yyyymmdd"))</f>
        <v/>
      </c>
      <c r="AJ700" t="str">
        <f>Table1[[#This Row],[Date2]]</f>
        <v/>
      </c>
      <c r="AK700" t="str">
        <f>IF(Table1[[#This Row],[Date]]="","",Table1[[#This Row],[Voucher Type]])</f>
        <v/>
      </c>
      <c r="AL700" t="str">
        <f>IF(Table1[[#This Row],[Date]]="","",Table1[[#This Row],[Voucher No]])</f>
        <v/>
      </c>
      <c r="AM700" t="str">
        <f>IF(Table1[[#This Row],[Date]]="","",Table1[[#This Row],[Narration]])</f>
        <v/>
      </c>
      <c r="AN700" t="str">
        <f>IF(Table1[[#This Row],[Date]]="","","tallytools-voucherentry-adhjadhh-"&amp;$AH$1&amp;ROW())</f>
        <v/>
      </c>
      <c r="AO700" t="str">
        <f>IF(Table1[[#This Row],[Date]]="","",$AH$1)</f>
        <v/>
      </c>
      <c r="AP700"/>
      <c r="AQ700" t="str">
        <f>IF(Table1[[#This Row],[Date]]="","","No")</f>
        <v/>
      </c>
      <c r="AR700" t="str">
        <f>IF(Table1[[#This Row],[Date]]="","",IF(Table1[[#This Row],[Net Amt]]&lt;0,"No","Yes"))</f>
        <v/>
      </c>
      <c r="AS700" t="str">
        <f>IF(Table1[[#This Row],[Date]]="","",Table1[[#This Row],[Second Ledger]])</f>
        <v/>
      </c>
      <c r="AT700" t="str">
        <f>IF(Table1[[#This Row],[Date]]="","",IF(Table1[[#This Row],[DP-1]]="Yes",-(Table1[[#This Row],[Payments]]+Table1[[#This Row],[Receipts]]),Table1[[#This Row],[Payments]]+Table1[[#This Row],[Receipts]]))</f>
        <v/>
      </c>
      <c r="AU700"/>
      <c r="AV700" t="str">
        <f>IF(Table1[[#This Row],[Bill Ref No]]="","",Table1[[#This Row],[Bill Ref No]])</f>
        <v/>
      </c>
      <c r="AW700" t="str">
        <f>IF(Table1[[#This Row],[Bill ref name]]="","","New Ref")</f>
        <v/>
      </c>
      <c r="AX700" t="str">
        <f>IF(Table1[[#This Row],[Bill ref name]]="","",Table1[[#This Row],[Amount-1]])</f>
        <v/>
      </c>
      <c r="AY700"/>
      <c r="AZ700"/>
      <c r="BA700" t="str">
        <f>IF(Table1[[#This Row],[Cost Centre]]="","","Primary Cost Category")</f>
        <v/>
      </c>
      <c r="BB700" t="str">
        <f>IF(Table1[[#This Row],[Cost Centre]]="","",Table1[[#This Row],[DP-1]])</f>
        <v/>
      </c>
      <c r="BC700"/>
      <c r="BD700" t="str">
        <f>IF(Table1[[#This Row],[Cost Centre]]="","",Table1[[#This Row],[Cost Centre]])</f>
        <v/>
      </c>
      <c r="BE700" t="str">
        <f>IF(Table1[[#This Row],[Cost Centre]]="","",Table1[[#This Row],[Amount-1]])</f>
        <v/>
      </c>
      <c r="BF700"/>
      <c r="BG700"/>
      <c r="BH700"/>
      <c r="BI700"/>
      <c r="BJ700" t="str">
        <f>IF(Table1[[#This Row],[Date]]="","","No")</f>
        <v/>
      </c>
      <c r="BK700" t="str">
        <f>IF(Table1[[#This Row],[Date]]="","",IF(Table1[[#This Row],[Net Amt]]&lt;0,"Yes","No"))</f>
        <v/>
      </c>
      <c r="BL700" t="str">
        <f>IF(Table1[[#This Row],[Date]]="","",$C$3)</f>
        <v/>
      </c>
      <c r="BM700" t="str">
        <f>IF(Table1[[#This Row],[Date]]="","",-Table1[[#This Row],[Amount-1]])</f>
        <v/>
      </c>
      <c r="BO700" t="str">
        <f>IF(Table1[[#This Row],[Transaction Type]]="","",Table1[[#This Row],[Transaction Type]])</f>
        <v/>
      </c>
      <c r="BP700" t="str">
        <f>IF(Table1[[#This Row],[Instrument No.]]="","",Table1[[#This Row],[Instrument No.]])</f>
        <v/>
      </c>
      <c r="BQ700" t="str">
        <f>IF(Table1[[#This Row],[Instrument No.]]="","",Table1[[#This Row],[Amount-2]])</f>
        <v/>
      </c>
      <c r="BR700" t="str">
        <f>IF(Table1[[#This Row],[Instrument date]]="","",TEXT(Table1[[#This Row],[Instrument date]],"yyyymmdd"))</f>
        <v/>
      </c>
      <c r="BU700" s="48"/>
      <c r="BV700" s="48"/>
    </row>
    <row r="701" spans="1:74">
      <c r="A701" s="16">
        <f t="shared" si="10"/>
        <v>696</v>
      </c>
      <c r="B701" s="17"/>
      <c r="C701" s="57"/>
      <c r="D701" s="61"/>
      <c r="E701" s="61"/>
      <c r="F701" s="57"/>
      <c r="G701" s="18"/>
      <c r="H7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1" s="18"/>
      <c r="J701" s="18"/>
      <c r="K701" s="18"/>
      <c r="L701" s="18"/>
      <c r="M701" s="18"/>
      <c r="N701" s="51"/>
      <c r="O701" s="14">
        <f>IF(Table1[[#This Row],[Date]]="",COUNTA(B702:$B$1005),0)</f>
        <v>0</v>
      </c>
      <c r="P701" s="14">
        <f>IF(COUNTA(Table1[[#This Row],[Payments]:[Receipts]])=0,0,(IF(COUNTA(Table1[[#This Row],[Payments]:[Receipts]])&gt;1,1,0)))</f>
        <v>0</v>
      </c>
      <c r="Q701" s="14">
        <f>IF(Table1[[#This Row],[Date]]="",0,IF(AND(Table1[[#This Row],[Date]]&gt;=$Q$2,Table1[[#This Row],[Date]]&lt;=$Q$3),0,1))</f>
        <v>0</v>
      </c>
      <c r="R701" s="14">
        <f>IF(Table1[[#This Row],[Payments]]="",0,IF(ISNUMBER(Table1[[#This Row],[Payments]]),0,1))</f>
        <v>0</v>
      </c>
      <c r="S701" s="14">
        <f>IF(Table1[[#This Row],[Receipts]]="",0,IF(ISNUMBER(Table1[[#This Row],[Receipts]]),0,1))</f>
        <v>0</v>
      </c>
      <c r="T701" s="14">
        <f>IF(LEN(Table1[[#This Row],[Second Ledger]])&gt;0,IF(TYPE(VLOOKUP(Table1[[#This Row],[Second Ledger]],$CZ:$CZ,1,FALSE))=16,1,0),0)</f>
        <v>0</v>
      </c>
      <c r="U701" s="14">
        <f>IF(Table1[[#This Row],[Date]]="",0,IF(Table1[[#This Row],[Voucher Type]]&gt;0,IF(TYPE(VLOOKUP(Table1[[#This Row],[Voucher Type]],Table1[[#All],[Voucher Type Master]],1,FALSE))=16,1,0),0))</f>
        <v>0</v>
      </c>
      <c r="V7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1" s="14">
        <f>IF(LEN(Table1[[#This Row],[Cost Centre]])&gt;0,IF(TYPE(VLOOKUP(Table1[[#This Row],[Cost Centre]],$DA:$DA,1,FALSE))=16,1,0),0)</f>
        <v>0</v>
      </c>
      <c r="X701" s="14">
        <f>Table1[[#This Row],[Payments]]-Table1[[#This Row],[Receipts]]</f>
        <v>0</v>
      </c>
      <c r="Y701" s="14"/>
      <c r="Z701" s="14"/>
      <c r="AA701" s="14"/>
      <c r="AB701" s="13"/>
      <c r="AC701" s="39"/>
      <c r="AD701" s="39"/>
      <c r="AE701" s="39"/>
      <c r="AF701" s="39"/>
      <c r="AG701" s="42"/>
      <c r="AH7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1" t="str">
        <f>IF(Table1[[#This Row],[Date]]="","",TEXT(Table1[[#This Row],[Date]],"yyyymmdd"))</f>
        <v/>
      </c>
      <c r="AJ701" t="str">
        <f>Table1[[#This Row],[Date2]]</f>
        <v/>
      </c>
      <c r="AK701" t="str">
        <f>IF(Table1[[#This Row],[Date]]="","",Table1[[#This Row],[Voucher Type]])</f>
        <v/>
      </c>
      <c r="AL701" t="str">
        <f>IF(Table1[[#This Row],[Date]]="","",Table1[[#This Row],[Voucher No]])</f>
        <v/>
      </c>
      <c r="AM701" t="str">
        <f>IF(Table1[[#This Row],[Date]]="","",Table1[[#This Row],[Narration]])</f>
        <v/>
      </c>
      <c r="AN701" t="str">
        <f>IF(Table1[[#This Row],[Date]]="","","tallytools-voucherentry-adhjadhh-"&amp;$AH$1&amp;ROW())</f>
        <v/>
      </c>
      <c r="AO701" t="str">
        <f>IF(Table1[[#This Row],[Date]]="","",$AH$1)</f>
        <v/>
      </c>
      <c r="AP701"/>
      <c r="AQ701" t="str">
        <f>IF(Table1[[#This Row],[Date]]="","","No")</f>
        <v/>
      </c>
      <c r="AR701" t="str">
        <f>IF(Table1[[#This Row],[Date]]="","",IF(Table1[[#This Row],[Net Amt]]&lt;0,"No","Yes"))</f>
        <v/>
      </c>
      <c r="AS701" t="str">
        <f>IF(Table1[[#This Row],[Date]]="","",Table1[[#This Row],[Second Ledger]])</f>
        <v/>
      </c>
      <c r="AT701" t="str">
        <f>IF(Table1[[#This Row],[Date]]="","",IF(Table1[[#This Row],[DP-1]]="Yes",-(Table1[[#This Row],[Payments]]+Table1[[#This Row],[Receipts]]),Table1[[#This Row],[Payments]]+Table1[[#This Row],[Receipts]]))</f>
        <v/>
      </c>
      <c r="AU701"/>
      <c r="AV701" t="str">
        <f>IF(Table1[[#This Row],[Bill Ref No]]="","",Table1[[#This Row],[Bill Ref No]])</f>
        <v/>
      </c>
      <c r="AW701" t="str">
        <f>IF(Table1[[#This Row],[Bill ref name]]="","","New Ref")</f>
        <v/>
      </c>
      <c r="AX701" t="str">
        <f>IF(Table1[[#This Row],[Bill ref name]]="","",Table1[[#This Row],[Amount-1]])</f>
        <v/>
      </c>
      <c r="AY701"/>
      <c r="AZ701"/>
      <c r="BA701" t="str">
        <f>IF(Table1[[#This Row],[Cost Centre]]="","","Primary Cost Category")</f>
        <v/>
      </c>
      <c r="BB701" t="str">
        <f>IF(Table1[[#This Row],[Cost Centre]]="","",Table1[[#This Row],[DP-1]])</f>
        <v/>
      </c>
      <c r="BC701"/>
      <c r="BD701" t="str">
        <f>IF(Table1[[#This Row],[Cost Centre]]="","",Table1[[#This Row],[Cost Centre]])</f>
        <v/>
      </c>
      <c r="BE701" t="str">
        <f>IF(Table1[[#This Row],[Cost Centre]]="","",Table1[[#This Row],[Amount-1]])</f>
        <v/>
      </c>
      <c r="BF701"/>
      <c r="BG701"/>
      <c r="BH701"/>
      <c r="BI701"/>
      <c r="BJ701" t="str">
        <f>IF(Table1[[#This Row],[Date]]="","","No")</f>
        <v/>
      </c>
      <c r="BK701" t="str">
        <f>IF(Table1[[#This Row],[Date]]="","",IF(Table1[[#This Row],[Net Amt]]&lt;0,"Yes","No"))</f>
        <v/>
      </c>
      <c r="BL701" t="str">
        <f>IF(Table1[[#This Row],[Date]]="","",$C$3)</f>
        <v/>
      </c>
      <c r="BM701" t="str">
        <f>IF(Table1[[#This Row],[Date]]="","",-Table1[[#This Row],[Amount-1]])</f>
        <v/>
      </c>
      <c r="BO701" t="str">
        <f>IF(Table1[[#This Row],[Transaction Type]]="","",Table1[[#This Row],[Transaction Type]])</f>
        <v/>
      </c>
      <c r="BP701" t="str">
        <f>IF(Table1[[#This Row],[Instrument No.]]="","",Table1[[#This Row],[Instrument No.]])</f>
        <v/>
      </c>
      <c r="BQ701" t="str">
        <f>IF(Table1[[#This Row],[Instrument No.]]="","",Table1[[#This Row],[Amount-2]])</f>
        <v/>
      </c>
      <c r="BR701" t="str">
        <f>IF(Table1[[#This Row],[Instrument date]]="","",TEXT(Table1[[#This Row],[Instrument date]],"yyyymmdd"))</f>
        <v/>
      </c>
      <c r="BU701" s="48"/>
      <c r="BV701" s="48"/>
    </row>
    <row r="702" spans="1:74">
      <c r="A702" s="16">
        <f t="shared" si="10"/>
        <v>697</v>
      </c>
      <c r="B702" s="17"/>
      <c r="C702" s="57"/>
      <c r="D702" s="61"/>
      <c r="E702" s="61"/>
      <c r="F702" s="57"/>
      <c r="G702" s="18"/>
      <c r="H7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2" s="18"/>
      <c r="J702" s="18"/>
      <c r="K702" s="18"/>
      <c r="L702" s="18"/>
      <c r="M702" s="18"/>
      <c r="N702" s="51"/>
      <c r="O702" s="14">
        <f>IF(Table1[[#This Row],[Date]]="",COUNTA(B703:$B$1005),0)</f>
        <v>0</v>
      </c>
      <c r="P702" s="14">
        <f>IF(COUNTA(Table1[[#This Row],[Payments]:[Receipts]])=0,0,(IF(COUNTA(Table1[[#This Row],[Payments]:[Receipts]])&gt;1,1,0)))</f>
        <v>0</v>
      </c>
      <c r="Q702" s="14">
        <f>IF(Table1[[#This Row],[Date]]="",0,IF(AND(Table1[[#This Row],[Date]]&gt;=$Q$2,Table1[[#This Row],[Date]]&lt;=$Q$3),0,1))</f>
        <v>0</v>
      </c>
      <c r="R702" s="14">
        <f>IF(Table1[[#This Row],[Payments]]="",0,IF(ISNUMBER(Table1[[#This Row],[Payments]]),0,1))</f>
        <v>0</v>
      </c>
      <c r="S702" s="14">
        <f>IF(Table1[[#This Row],[Receipts]]="",0,IF(ISNUMBER(Table1[[#This Row],[Receipts]]),0,1))</f>
        <v>0</v>
      </c>
      <c r="T702" s="14">
        <f>IF(LEN(Table1[[#This Row],[Second Ledger]])&gt;0,IF(TYPE(VLOOKUP(Table1[[#This Row],[Second Ledger]],$CZ:$CZ,1,FALSE))=16,1,0),0)</f>
        <v>0</v>
      </c>
      <c r="U702" s="14">
        <f>IF(Table1[[#This Row],[Date]]="",0,IF(Table1[[#This Row],[Voucher Type]]&gt;0,IF(TYPE(VLOOKUP(Table1[[#This Row],[Voucher Type]],Table1[[#All],[Voucher Type Master]],1,FALSE))=16,1,0),0))</f>
        <v>0</v>
      </c>
      <c r="V7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2" s="14">
        <f>IF(LEN(Table1[[#This Row],[Cost Centre]])&gt;0,IF(TYPE(VLOOKUP(Table1[[#This Row],[Cost Centre]],$DA:$DA,1,FALSE))=16,1,0),0)</f>
        <v>0</v>
      </c>
      <c r="X702" s="14">
        <f>Table1[[#This Row],[Payments]]-Table1[[#This Row],[Receipts]]</f>
        <v>0</v>
      </c>
      <c r="Y702" s="14"/>
      <c r="Z702" s="14"/>
      <c r="AA702" s="14"/>
      <c r="AB702" s="13"/>
      <c r="AC702" s="39"/>
      <c r="AD702" s="39"/>
      <c r="AE702" s="39"/>
      <c r="AF702" s="39"/>
      <c r="AG702" s="42"/>
      <c r="AH7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2" t="str">
        <f>IF(Table1[[#This Row],[Date]]="","",TEXT(Table1[[#This Row],[Date]],"yyyymmdd"))</f>
        <v/>
      </c>
      <c r="AJ702" t="str">
        <f>Table1[[#This Row],[Date2]]</f>
        <v/>
      </c>
      <c r="AK702" t="str">
        <f>IF(Table1[[#This Row],[Date]]="","",Table1[[#This Row],[Voucher Type]])</f>
        <v/>
      </c>
      <c r="AL702" t="str">
        <f>IF(Table1[[#This Row],[Date]]="","",Table1[[#This Row],[Voucher No]])</f>
        <v/>
      </c>
      <c r="AM702" t="str">
        <f>IF(Table1[[#This Row],[Date]]="","",Table1[[#This Row],[Narration]])</f>
        <v/>
      </c>
      <c r="AN702" t="str">
        <f>IF(Table1[[#This Row],[Date]]="","","tallytools-voucherentry-adhjadhh-"&amp;$AH$1&amp;ROW())</f>
        <v/>
      </c>
      <c r="AO702" t="str">
        <f>IF(Table1[[#This Row],[Date]]="","",$AH$1)</f>
        <v/>
      </c>
      <c r="AP702"/>
      <c r="AQ702" t="str">
        <f>IF(Table1[[#This Row],[Date]]="","","No")</f>
        <v/>
      </c>
      <c r="AR702" t="str">
        <f>IF(Table1[[#This Row],[Date]]="","",IF(Table1[[#This Row],[Net Amt]]&lt;0,"No","Yes"))</f>
        <v/>
      </c>
      <c r="AS702" t="str">
        <f>IF(Table1[[#This Row],[Date]]="","",Table1[[#This Row],[Second Ledger]])</f>
        <v/>
      </c>
      <c r="AT702" t="str">
        <f>IF(Table1[[#This Row],[Date]]="","",IF(Table1[[#This Row],[DP-1]]="Yes",-(Table1[[#This Row],[Payments]]+Table1[[#This Row],[Receipts]]),Table1[[#This Row],[Payments]]+Table1[[#This Row],[Receipts]]))</f>
        <v/>
      </c>
      <c r="AU702"/>
      <c r="AV702" t="str">
        <f>IF(Table1[[#This Row],[Bill Ref No]]="","",Table1[[#This Row],[Bill Ref No]])</f>
        <v/>
      </c>
      <c r="AW702" t="str">
        <f>IF(Table1[[#This Row],[Bill ref name]]="","","New Ref")</f>
        <v/>
      </c>
      <c r="AX702" t="str">
        <f>IF(Table1[[#This Row],[Bill ref name]]="","",Table1[[#This Row],[Amount-1]])</f>
        <v/>
      </c>
      <c r="AY702"/>
      <c r="AZ702"/>
      <c r="BA702" t="str">
        <f>IF(Table1[[#This Row],[Cost Centre]]="","","Primary Cost Category")</f>
        <v/>
      </c>
      <c r="BB702" t="str">
        <f>IF(Table1[[#This Row],[Cost Centre]]="","",Table1[[#This Row],[DP-1]])</f>
        <v/>
      </c>
      <c r="BC702"/>
      <c r="BD702" t="str">
        <f>IF(Table1[[#This Row],[Cost Centre]]="","",Table1[[#This Row],[Cost Centre]])</f>
        <v/>
      </c>
      <c r="BE702" t="str">
        <f>IF(Table1[[#This Row],[Cost Centre]]="","",Table1[[#This Row],[Amount-1]])</f>
        <v/>
      </c>
      <c r="BF702"/>
      <c r="BG702"/>
      <c r="BH702"/>
      <c r="BI702"/>
      <c r="BJ702" t="str">
        <f>IF(Table1[[#This Row],[Date]]="","","No")</f>
        <v/>
      </c>
      <c r="BK702" t="str">
        <f>IF(Table1[[#This Row],[Date]]="","",IF(Table1[[#This Row],[Net Amt]]&lt;0,"Yes","No"))</f>
        <v/>
      </c>
      <c r="BL702" t="str">
        <f>IF(Table1[[#This Row],[Date]]="","",$C$3)</f>
        <v/>
      </c>
      <c r="BM702" t="str">
        <f>IF(Table1[[#This Row],[Date]]="","",-Table1[[#This Row],[Amount-1]])</f>
        <v/>
      </c>
      <c r="BO702" t="str">
        <f>IF(Table1[[#This Row],[Transaction Type]]="","",Table1[[#This Row],[Transaction Type]])</f>
        <v/>
      </c>
      <c r="BP702" t="str">
        <f>IF(Table1[[#This Row],[Instrument No.]]="","",Table1[[#This Row],[Instrument No.]])</f>
        <v/>
      </c>
      <c r="BQ702" t="str">
        <f>IF(Table1[[#This Row],[Instrument No.]]="","",Table1[[#This Row],[Amount-2]])</f>
        <v/>
      </c>
      <c r="BR702" t="str">
        <f>IF(Table1[[#This Row],[Instrument date]]="","",TEXT(Table1[[#This Row],[Instrument date]],"yyyymmdd"))</f>
        <v/>
      </c>
      <c r="BU702" s="48"/>
      <c r="BV702" s="48"/>
    </row>
    <row r="703" spans="1:74">
      <c r="A703" s="16">
        <f t="shared" si="10"/>
        <v>698</v>
      </c>
      <c r="B703" s="17"/>
      <c r="C703" s="57"/>
      <c r="D703" s="61"/>
      <c r="E703" s="61"/>
      <c r="F703" s="57"/>
      <c r="G703" s="18"/>
      <c r="H7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3" s="18"/>
      <c r="J703" s="18"/>
      <c r="K703" s="18"/>
      <c r="L703" s="18"/>
      <c r="M703" s="18"/>
      <c r="N703" s="51"/>
      <c r="O703" s="14">
        <f>IF(Table1[[#This Row],[Date]]="",COUNTA(B704:$B$1005),0)</f>
        <v>0</v>
      </c>
      <c r="P703" s="14">
        <f>IF(COUNTA(Table1[[#This Row],[Payments]:[Receipts]])=0,0,(IF(COUNTA(Table1[[#This Row],[Payments]:[Receipts]])&gt;1,1,0)))</f>
        <v>0</v>
      </c>
      <c r="Q703" s="14">
        <f>IF(Table1[[#This Row],[Date]]="",0,IF(AND(Table1[[#This Row],[Date]]&gt;=$Q$2,Table1[[#This Row],[Date]]&lt;=$Q$3),0,1))</f>
        <v>0</v>
      </c>
      <c r="R703" s="14">
        <f>IF(Table1[[#This Row],[Payments]]="",0,IF(ISNUMBER(Table1[[#This Row],[Payments]]),0,1))</f>
        <v>0</v>
      </c>
      <c r="S703" s="14">
        <f>IF(Table1[[#This Row],[Receipts]]="",0,IF(ISNUMBER(Table1[[#This Row],[Receipts]]),0,1))</f>
        <v>0</v>
      </c>
      <c r="T703" s="14">
        <f>IF(LEN(Table1[[#This Row],[Second Ledger]])&gt;0,IF(TYPE(VLOOKUP(Table1[[#This Row],[Second Ledger]],$CZ:$CZ,1,FALSE))=16,1,0),0)</f>
        <v>0</v>
      </c>
      <c r="U703" s="14">
        <f>IF(Table1[[#This Row],[Date]]="",0,IF(Table1[[#This Row],[Voucher Type]]&gt;0,IF(TYPE(VLOOKUP(Table1[[#This Row],[Voucher Type]],Table1[[#All],[Voucher Type Master]],1,FALSE))=16,1,0),0))</f>
        <v>0</v>
      </c>
      <c r="V7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3" s="14">
        <f>IF(LEN(Table1[[#This Row],[Cost Centre]])&gt;0,IF(TYPE(VLOOKUP(Table1[[#This Row],[Cost Centre]],$DA:$DA,1,FALSE))=16,1,0),0)</f>
        <v>0</v>
      </c>
      <c r="X703" s="14">
        <f>Table1[[#This Row],[Payments]]-Table1[[#This Row],[Receipts]]</f>
        <v>0</v>
      </c>
      <c r="Y703" s="14"/>
      <c r="Z703" s="14"/>
      <c r="AA703" s="14"/>
      <c r="AB703" s="13"/>
      <c r="AC703" s="39"/>
      <c r="AD703" s="39"/>
      <c r="AE703" s="39"/>
      <c r="AF703" s="39"/>
      <c r="AG703" s="42"/>
      <c r="AH7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3" t="str">
        <f>IF(Table1[[#This Row],[Date]]="","",TEXT(Table1[[#This Row],[Date]],"yyyymmdd"))</f>
        <v/>
      </c>
      <c r="AJ703" t="str">
        <f>Table1[[#This Row],[Date2]]</f>
        <v/>
      </c>
      <c r="AK703" t="str">
        <f>IF(Table1[[#This Row],[Date]]="","",Table1[[#This Row],[Voucher Type]])</f>
        <v/>
      </c>
      <c r="AL703" t="str">
        <f>IF(Table1[[#This Row],[Date]]="","",Table1[[#This Row],[Voucher No]])</f>
        <v/>
      </c>
      <c r="AM703" t="str">
        <f>IF(Table1[[#This Row],[Date]]="","",Table1[[#This Row],[Narration]])</f>
        <v/>
      </c>
      <c r="AN703" t="str">
        <f>IF(Table1[[#This Row],[Date]]="","","tallytools-voucherentry-adhjadhh-"&amp;$AH$1&amp;ROW())</f>
        <v/>
      </c>
      <c r="AO703" t="str">
        <f>IF(Table1[[#This Row],[Date]]="","",$AH$1)</f>
        <v/>
      </c>
      <c r="AP703"/>
      <c r="AQ703" t="str">
        <f>IF(Table1[[#This Row],[Date]]="","","No")</f>
        <v/>
      </c>
      <c r="AR703" t="str">
        <f>IF(Table1[[#This Row],[Date]]="","",IF(Table1[[#This Row],[Net Amt]]&lt;0,"No","Yes"))</f>
        <v/>
      </c>
      <c r="AS703" t="str">
        <f>IF(Table1[[#This Row],[Date]]="","",Table1[[#This Row],[Second Ledger]])</f>
        <v/>
      </c>
      <c r="AT703" t="str">
        <f>IF(Table1[[#This Row],[Date]]="","",IF(Table1[[#This Row],[DP-1]]="Yes",-(Table1[[#This Row],[Payments]]+Table1[[#This Row],[Receipts]]),Table1[[#This Row],[Payments]]+Table1[[#This Row],[Receipts]]))</f>
        <v/>
      </c>
      <c r="AU703"/>
      <c r="AV703" t="str">
        <f>IF(Table1[[#This Row],[Bill Ref No]]="","",Table1[[#This Row],[Bill Ref No]])</f>
        <v/>
      </c>
      <c r="AW703" t="str">
        <f>IF(Table1[[#This Row],[Bill ref name]]="","","New Ref")</f>
        <v/>
      </c>
      <c r="AX703" t="str">
        <f>IF(Table1[[#This Row],[Bill ref name]]="","",Table1[[#This Row],[Amount-1]])</f>
        <v/>
      </c>
      <c r="AY703"/>
      <c r="AZ703"/>
      <c r="BA703" t="str">
        <f>IF(Table1[[#This Row],[Cost Centre]]="","","Primary Cost Category")</f>
        <v/>
      </c>
      <c r="BB703" t="str">
        <f>IF(Table1[[#This Row],[Cost Centre]]="","",Table1[[#This Row],[DP-1]])</f>
        <v/>
      </c>
      <c r="BC703"/>
      <c r="BD703" t="str">
        <f>IF(Table1[[#This Row],[Cost Centre]]="","",Table1[[#This Row],[Cost Centre]])</f>
        <v/>
      </c>
      <c r="BE703" t="str">
        <f>IF(Table1[[#This Row],[Cost Centre]]="","",Table1[[#This Row],[Amount-1]])</f>
        <v/>
      </c>
      <c r="BF703"/>
      <c r="BG703"/>
      <c r="BH703"/>
      <c r="BI703"/>
      <c r="BJ703" t="str">
        <f>IF(Table1[[#This Row],[Date]]="","","No")</f>
        <v/>
      </c>
      <c r="BK703" t="str">
        <f>IF(Table1[[#This Row],[Date]]="","",IF(Table1[[#This Row],[Net Amt]]&lt;0,"Yes","No"))</f>
        <v/>
      </c>
      <c r="BL703" t="str">
        <f>IF(Table1[[#This Row],[Date]]="","",$C$3)</f>
        <v/>
      </c>
      <c r="BM703" t="str">
        <f>IF(Table1[[#This Row],[Date]]="","",-Table1[[#This Row],[Amount-1]])</f>
        <v/>
      </c>
      <c r="BO703" t="str">
        <f>IF(Table1[[#This Row],[Transaction Type]]="","",Table1[[#This Row],[Transaction Type]])</f>
        <v/>
      </c>
      <c r="BP703" t="str">
        <f>IF(Table1[[#This Row],[Instrument No.]]="","",Table1[[#This Row],[Instrument No.]])</f>
        <v/>
      </c>
      <c r="BQ703" t="str">
        <f>IF(Table1[[#This Row],[Instrument No.]]="","",Table1[[#This Row],[Amount-2]])</f>
        <v/>
      </c>
      <c r="BR703" t="str">
        <f>IF(Table1[[#This Row],[Instrument date]]="","",TEXT(Table1[[#This Row],[Instrument date]],"yyyymmdd"))</f>
        <v/>
      </c>
      <c r="BU703" s="48"/>
      <c r="BV703" s="48"/>
    </row>
    <row r="704" spans="1:74">
      <c r="A704" s="16">
        <f t="shared" si="10"/>
        <v>699</v>
      </c>
      <c r="B704" s="17"/>
      <c r="C704" s="57"/>
      <c r="D704" s="61"/>
      <c r="E704" s="61"/>
      <c r="F704" s="57"/>
      <c r="G704" s="18"/>
      <c r="H7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4" s="18"/>
      <c r="J704" s="18"/>
      <c r="K704" s="18"/>
      <c r="L704" s="18"/>
      <c r="M704" s="18"/>
      <c r="N704" s="51"/>
      <c r="O704" s="14">
        <f>IF(Table1[[#This Row],[Date]]="",COUNTA(B705:$B$1005),0)</f>
        <v>0</v>
      </c>
      <c r="P704" s="14">
        <f>IF(COUNTA(Table1[[#This Row],[Payments]:[Receipts]])=0,0,(IF(COUNTA(Table1[[#This Row],[Payments]:[Receipts]])&gt;1,1,0)))</f>
        <v>0</v>
      </c>
      <c r="Q704" s="14">
        <f>IF(Table1[[#This Row],[Date]]="",0,IF(AND(Table1[[#This Row],[Date]]&gt;=$Q$2,Table1[[#This Row],[Date]]&lt;=$Q$3),0,1))</f>
        <v>0</v>
      </c>
      <c r="R704" s="14">
        <f>IF(Table1[[#This Row],[Payments]]="",0,IF(ISNUMBER(Table1[[#This Row],[Payments]]),0,1))</f>
        <v>0</v>
      </c>
      <c r="S704" s="14">
        <f>IF(Table1[[#This Row],[Receipts]]="",0,IF(ISNUMBER(Table1[[#This Row],[Receipts]]),0,1))</f>
        <v>0</v>
      </c>
      <c r="T704" s="14">
        <f>IF(LEN(Table1[[#This Row],[Second Ledger]])&gt;0,IF(TYPE(VLOOKUP(Table1[[#This Row],[Second Ledger]],$CZ:$CZ,1,FALSE))=16,1,0),0)</f>
        <v>0</v>
      </c>
      <c r="U704" s="14">
        <f>IF(Table1[[#This Row],[Date]]="",0,IF(Table1[[#This Row],[Voucher Type]]&gt;0,IF(TYPE(VLOOKUP(Table1[[#This Row],[Voucher Type]],Table1[[#All],[Voucher Type Master]],1,FALSE))=16,1,0),0))</f>
        <v>0</v>
      </c>
      <c r="V7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4" s="14">
        <f>IF(LEN(Table1[[#This Row],[Cost Centre]])&gt;0,IF(TYPE(VLOOKUP(Table1[[#This Row],[Cost Centre]],$DA:$DA,1,FALSE))=16,1,0),0)</f>
        <v>0</v>
      </c>
      <c r="X704" s="14">
        <f>Table1[[#This Row],[Payments]]-Table1[[#This Row],[Receipts]]</f>
        <v>0</v>
      </c>
      <c r="Y704" s="14"/>
      <c r="Z704" s="14"/>
      <c r="AA704" s="14"/>
      <c r="AB704" s="13"/>
      <c r="AC704" s="39"/>
      <c r="AD704" s="39"/>
      <c r="AE704" s="39"/>
      <c r="AF704" s="39"/>
      <c r="AG704" s="42"/>
      <c r="AH7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4" t="str">
        <f>IF(Table1[[#This Row],[Date]]="","",TEXT(Table1[[#This Row],[Date]],"yyyymmdd"))</f>
        <v/>
      </c>
      <c r="AJ704" t="str">
        <f>Table1[[#This Row],[Date2]]</f>
        <v/>
      </c>
      <c r="AK704" t="str">
        <f>IF(Table1[[#This Row],[Date]]="","",Table1[[#This Row],[Voucher Type]])</f>
        <v/>
      </c>
      <c r="AL704" t="str">
        <f>IF(Table1[[#This Row],[Date]]="","",Table1[[#This Row],[Voucher No]])</f>
        <v/>
      </c>
      <c r="AM704" t="str">
        <f>IF(Table1[[#This Row],[Date]]="","",Table1[[#This Row],[Narration]])</f>
        <v/>
      </c>
      <c r="AN704" t="str">
        <f>IF(Table1[[#This Row],[Date]]="","","tallytools-voucherentry-adhjadhh-"&amp;$AH$1&amp;ROW())</f>
        <v/>
      </c>
      <c r="AO704" t="str">
        <f>IF(Table1[[#This Row],[Date]]="","",$AH$1)</f>
        <v/>
      </c>
      <c r="AP704"/>
      <c r="AQ704" t="str">
        <f>IF(Table1[[#This Row],[Date]]="","","No")</f>
        <v/>
      </c>
      <c r="AR704" t="str">
        <f>IF(Table1[[#This Row],[Date]]="","",IF(Table1[[#This Row],[Net Amt]]&lt;0,"No","Yes"))</f>
        <v/>
      </c>
      <c r="AS704" t="str">
        <f>IF(Table1[[#This Row],[Date]]="","",Table1[[#This Row],[Second Ledger]])</f>
        <v/>
      </c>
      <c r="AT704" t="str">
        <f>IF(Table1[[#This Row],[Date]]="","",IF(Table1[[#This Row],[DP-1]]="Yes",-(Table1[[#This Row],[Payments]]+Table1[[#This Row],[Receipts]]),Table1[[#This Row],[Payments]]+Table1[[#This Row],[Receipts]]))</f>
        <v/>
      </c>
      <c r="AU704"/>
      <c r="AV704" t="str">
        <f>IF(Table1[[#This Row],[Bill Ref No]]="","",Table1[[#This Row],[Bill Ref No]])</f>
        <v/>
      </c>
      <c r="AW704" t="str">
        <f>IF(Table1[[#This Row],[Bill ref name]]="","","New Ref")</f>
        <v/>
      </c>
      <c r="AX704" t="str">
        <f>IF(Table1[[#This Row],[Bill ref name]]="","",Table1[[#This Row],[Amount-1]])</f>
        <v/>
      </c>
      <c r="AY704"/>
      <c r="AZ704"/>
      <c r="BA704" t="str">
        <f>IF(Table1[[#This Row],[Cost Centre]]="","","Primary Cost Category")</f>
        <v/>
      </c>
      <c r="BB704" t="str">
        <f>IF(Table1[[#This Row],[Cost Centre]]="","",Table1[[#This Row],[DP-1]])</f>
        <v/>
      </c>
      <c r="BC704"/>
      <c r="BD704" t="str">
        <f>IF(Table1[[#This Row],[Cost Centre]]="","",Table1[[#This Row],[Cost Centre]])</f>
        <v/>
      </c>
      <c r="BE704" t="str">
        <f>IF(Table1[[#This Row],[Cost Centre]]="","",Table1[[#This Row],[Amount-1]])</f>
        <v/>
      </c>
      <c r="BF704"/>
      <c r="BG704"/>
      <c r="BH704"/>
      <c r="BI704"/>
      <c r="BJ704" t="str">
        <f>IF(Table1[[#This Row],[Date]]="","","No")</f>
        <v/>
      </c>
      <c r="BK704" t="str">
        <f>IF(Table1[[#This Row],[Date]]="","",IF(Table1[[#This Row],[Net Amt]]&lt;0,"Yes","No"))</f>
        <v/>
      </c>
      <c r="BL704" t="str">
        <f>IF(Table1[[#This Row],[Date]]="","",$C$3)</f>
        <v/>
      </c>
      <c r="BM704" t="str">
        <f>IF(Table1[[#This Row],[Date]]="","",-Table1[[#This Row],[Amount-1]])</f>
        <v/>
      </c>
      <c r="BO704" t="str">
        <f>IF(Table1[[#This Row],[Transaction Type]]="","",Table1[[#This Row],[Transaction Type]])</f>
        <v/>
      </c>
      <c r="BP704" t="str">
        <f>IF(Table1[[#This Row],[Instrument No.]]="","",Table1[[#This Row],[Instrument No.]])</f>
        <v/>
      </c>
      <c r="BQ704" t="str">
        <f>IF(Table1[[#This Row],[Instrument No.]]="","",Table1[[#This Row],[Amount-2]])</f>
        <v/>
      </c>
      <c r="BR704" t="str">
        <f>IF(Table1[[#This Row],[Instrument date]]="","",TEXT(Table1[[#This Row],[Instrument date]],"yyyymmdd"))</f>
        <v/>
      </c>
      <c r="BU704" s="48"/>
      <c r="BV704" s="48"/>
    </row>
    <row r="705" spans="1:74">
      <c r="A705" s="16">
        <f t="shared" si="10"/>
        <v>700</v>
      </c>
      <c r="B705" s="17"/>
      <c r="C705" s="57"/>
      <c r="D705" s="61"/>
      <c r="E705" s="61"/>
      <c r="F705" s="57"/>
      <c r="G705" s="18"/>
      <c r="H7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5" s="18"/>
      <c r="J705" s="18"/>
      <c r="K705" s="18"/>
      <c r="L705" s="18"/>
      <c r="M705" s="18"/>
      <c r="N705" s="51"/>
      <c r="O705" s="14">
        <f>IF(Table1[[#This Row],[Date]]="",COUNTA(B706:$B$1005),0)</f>
        <v>0</v>
      </c>
      <c r="P705" s="14">
        <f>IF(COUNTA(Table1[[#This Row],[Payments]:[Receipts]])=0,0,(IF(COUNTA(Table1[[#This Row],[Payments]:[Receipts]])&gt;1,1,0)))</f>
        <v>0</v>
      </c>
      <c r="Q705" s="14">
        <f>IF(Table1[[#This Row],[Date]]="",0,IF(AND(Table1[[#This Row],[Date]]&gt;=$Q$2,Table1[[#This Row],[Date]]&lt;=$Q$3),0,1))</f>
        <v>0</v>
      </c>
      <c r="R705" s="14">
        <f>IF(Table1[[#This Row],[Payments]]="",0,IF(ISNUMBER(Table1[[#This Row],[Payments]]),0,1))</f>
        <v>0</v>
      </c>
      <c r="S705" s="14">
        <f>IF(Table1[[#This Row],[Receipts]]="",0,IF(ISNUMBER(Table1[[#This Row],[Receipts]]),0,1))</f>
        <v>0</v>
      </c>
      <c r="T705" s="14">
        <f>IF(LEN(Table1[[#This Row],[Second Ledger]])&gt;0,IF(TYPE(VLOOKUP(Table1[[#This Row],[Second Ledger]],$CZ:$CZ,1,FALSE))=16,1,0),0)</f>
        <v>0</v>
      </c>
      <c r="U705" s="14">
        <f>IF(Table1[[#This Row],[Date]]="",0,IF(Table1[[#This Row],[Voucher Type]]&gt;0,IF(TYPE(VLOOKUP(Table1[[#This Row],[Voucher Type]],Table1[[#All],[Voucher Type Master]],1,FALSE))=16,1,0),0))</f>
        <v>0</v>
      </c>
      <c r="V7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5" s="14">
        <f>IF(LEN(Table1[[#This Row],[Cost Centre]])&gt;0,IF(TYPE(VLOOKUP(Table1[[#This Row],[Cost Centre]],$DA:$DA,1,FALSE))=16,1,0),0)</f>
        <v>0</v>
      </c>
      <c r="X705" s="14">
        <f>Table1[[#This Row],[Payments]]-Table1[[#This Row],[Receipts]]</f>
        <v>0</v>
      </c>
      <c r="Y705" s="14"/>
      <c r="Z705" s="14"/>
      <c r="AA705" s="14"/>
      <c r="AB705" s="13"/>
      <c r="AC705" s="39"/>
      <c r="AD705" s="39"/>
      <c r="AE705" s="39"/>
      <c r="AF705" s="39"/>
      <c r="AG705" s="42"/>
      <c r="AH7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5" t="str">
        <f>IF(Table1[[#This Row],[Date]]="","",TEXT(Table1[[#This Row],[Date]],"yyyymmdd"))</f>
        <v/>
      </c>
      <c r="AJ705" t="str">
        <f>Table1[[#This Row],[Date2]]</f>
        <v/>
      </c>
      <c r="AK705" t="str">
        <f>IF(Table1[[#This Row],[Date]]="","",Table1[[#This Row],[Voucher Type]])</f>
        <v/>
      </c>
      <c r="AL705" t="str">
        <f>IF(Table1[[#This Row],[Date]]="","",Table1[[#This Row],[Voucher No]])</f>
        <v/>
      </c>
      <c r="AM705" t="str">
        <f>IF(Table1[[#This Row],[Date]]="","",Table1[[#This Row],[Narration]])</f>
        <v/>
      </c>
      <c r="AN705" t="str">
        <f>IF(Table1[[#This Row],[Date]]="","","tallytools-voucherentry-adhjadhh-"&amp;$AH$1&amp;ROW())</f>
        <v/>
      </c>
      <c r="AO705" t="str">
        <f>IF(Table1[[#This Row],[Date]]="","",$AH$1)</f>
        <v/>
      </c>
      <c r="AP705"/>
      <c r="AQ705" t="str">
        <f>IF(Table1[[#This Row],[Date]]="","","No")</f>
        <v/>
      </c>
      <c r="AR705" t="str">
        <f>IF(Table1[[#This Row],[Date]]="","",IF(Table1[[#This Row],[Net Amt]]&lt;0,"No","Yes"))</f>
        <v/>
      </c>
      <c r="AS705" t="str">
        <f>IF(Table1[[#This Row],[Date]]="","",Table1[[#This Row],[Second Ledger]])</f>
        <v/>
      </c>
      <c r="AT705" t="str">
        <f>IF(Table1[[#This Row],[Date]]="","",IF(Table1[[#This Row],[DP-1]]="Yes",-(Table1[[#This Row],[Payments]]+Table1[[#This Row],[Receipts]]),Table1[[#This Row],[Payments]]+Table1[[#This Row],[Receipts]]))</f>
        <v/>
      </c>
      <c r="AU705"/>
      <c r="AV705" t="str">
        <f>IF(Table1[[#This Row],[Bill Ref No]]="","",Table1[[#This Row],[Bill Ref No]])</f>
        <v/>
      </c>
      <c r="AW705" t="str">
        <f>IF(Table1[[#This Row],[Bill ref name]]="","","New Ref")</f>
        <v/>
      </c>
      <c r="AX705" t="str">
        <f>IF(Table1[[#This Row],[Bill ref name]]="","",Table1[[#This Row],[Amount-1]])</f>
        <v/>
      </c>
      <c r="AY705"/>
      <c r="AZ705"/>
      <c r="BA705" t="str">
        <f>IF(Table1[[#This Row],[Cost Centre]]="","","Primary Cost Category")</f>
        <v/>
      </c>
      <c r="BB705" t="str">
        <f>IF(Table1[[#This Row],[Cost Centre]]="","",Table1[[#This Row],[DP-1]])</f>
        <v/>
      </c>
      <c r="BC705"/>
      <c r="BD705" t="str">
        <f>IF(Table1[[#This Row],[Cost Centre]]="","",Table1[[#This Row],[Cost Centre]])</f>
        <v/>
      </c>
      <c r="BE705" t="str">
        <f>IF(Table1[[#This Row],[Cost Centre]]="","",Table1[[#This Row],[Amount-1]])</f>
        <v/>
      </c>
      <c r="BF705"/>
      <c r="BG705"/>
      <c r="BH705"/>
      <c r="BI705"/>
      <c r="BJ705" t="str">
        <f>IF(Table1[[#This Row],[Date]]="","","No")</f>
        <v/>
      </c>
      <c r="BK705" t="str">
        <f>IF(Table1[[#This Row],[Date]]="","",IF(Table1[[#This Row],[Net Amt]]&lt;0,"Yes","No"))</f>
        <v/>
      </c>
      <c r="BL705" t="str">
        <f>IF(Table1[[#This Row],[Date]]="","",$C$3)</f>
        <v/>
      </c>
      <c r="BM705" t="str">
        <f>IF(Table1[[#This Row],[Date]]="","",-Table1[[#This Row],[Amount-1]])</f>
        <v/>
      </c>
      <c r="BO705" t="str">
        <f>IF(Table1[[#This Row],[Transaction Type]]="","",Table1[[#This Row],[Transaction Type]])</f>
        <v/>
      </c>
      <c r="BP705" t="str">
        <f>IF(Table1[[#This Row],[Instrument No.]]="","",Table1[[#This Row],[Instrument No.]])</f>
        <v/>
      </c>
      <c r="BQ705" t="str">
        <f>IF(Table1[[#This Row],[Instrument No.]]="","",Table1[[#This Row],[Amount-2]])</f>
        <v/>
      </c>
      <c r="BR705" t="str">
        <f>IF(Table1[[#This Row],[Instrument date]]="","",TEXT(Table1[[#This Row],[Instrument date]],"yyyymmdd"))</f>
        <v/>
      </c>
      <c r="BU705" s="48"/>
      <c r="BV705" s="48"/>
    </row>
    <row r="706" spans="1:74">
      <c r="A706" s="16">
        <f t="shared" si="10"/>
        <v>701</v>
      </c>
      <c r="B706" s="17"/>
      <c r="C706" s="57"/>
      <c r="D706" s="61"/>
      <c r="E706" s="61"/>
      <c r="F706" s="57"/>
      <c r="G706" s="18"/>
      <c r="H7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6" s="18"/>
      <c r="J706" s="18"/>
      <c r="K706" s="18"/>
      <c r="L706" s="18"/>
      <c r="M706" s="18"/>
      <c r="N706" s="51"/>
      <c r="O706" s="14">
        <f>IF(Table1[[#This Row],[Date]]="",COUNTA(B707:$B$1005),0)</f>
        <v>0</v>
      </c>
      <c r="P706" s="14">
        <f>IF(COUNTA(Table1[[#This Row],[Payments]:[Receipts]])=0,0,(IF(COUNTA(Table1[[#This Row],[Payments]:[Receipts]])&gt;1,1,0)))</f>
        <v>0</v>
      </c>
      <c r="Q706" s="14">
        <f>IF(Table1[[#This Row],[Date]]="",0,IF(AND(Table1[[#This Row],[Date]]&gt;=$Q$2,Table1[[#This Row],[Date]]&lt;=$Q$3),0,1))</f>
        <v>0</v>
      </c>
      <c r="R706" s="14">
        <f>IF(Table1[[#This Row],[Payments]]="",0,IF(ISNUMBER(Table1[[#This Row],[Payments]]),0,1))</f>
        <v>0</v>
      </c>
      <c r="S706" s="14">
        <f>IF(Table1[[#This Row],[Receipts]]="",0,IF(ISNUMBER(Table1[[#This Row],[Receipts]]),0,1))</f>
        <v>0</v>
      </c>
      <c r="T706" s="14">
        <f>IF(LEN(Table1[[#This Row],[Second Ledger]])&gt;0,IF(TYPE(VLOOKUP(Table1[[#This Row],[Second Ledger]],$CZ:$CZ,1,FALSE))=16,1,0),0)</f>
        <v>0</v>
      </c>
      <c r="U706" s="14">
        <f>IF(Table1[[#This Row],[Date]]="",0,IF(Table1[[#This Row],[Voucher Type]]&gt;0,IF(TYPE(VLOOKUP(Table1[[#This Row],[Voucher Type]],Table1[[#All],[Voucher Type Master]],1,FALSE))=16,1,0),0))</f>
        <v>0</v>
      </c>
      <c r="V7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6" s="14">
        <f>IF(LEN(Table1[[#This Row],[Cost Centre]])&gt;0,IF(TYPE(VLOOKUP(Table1[[#This Row],[Cost Centre]],$DA:$DA,1,FALSE))=16,1,0),0)</f>
        <v>0</v>
      </c>
      <c r="X706" s="14">
        <f>Table1[[#This Row],[Payments]]-Table1[[#This Row],[Receipts]]</f>
        <v>0</v>
      </c>
      <c r="Y706" s="14"/>
      <c r="Z706" s="14"/>
      <c r="AA706" s="14"/>
      <c r="AB706" s="13"/>
      <c r="AC706" s="39"/>
      <c r="AD706" s="39"/>
      <c r="AE706" s="39"/>
      <c r="AF706" s="39"/>
      <c r="AG706" s="42"/>
      <c r="AH7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6" t="str">
        <f>IF(Table1[[#This Row],[Date]]="","",TEXT(Table1[[#This Row],[Date]],"yyyymmdd"))</f>
        <v/>
      </c>
      <c r="AJ706" t="str">
        <f>Table1[[#This Row],[Date2]]</f>
        <v/>
      </c>
      <c r="AK706" t="str">
        <f>IF(Table1[[#This Row],[Date]]="","",Table1[[#This Row],[Voucher Type]])</f>
        <v/>
      </c>
      <c r="AL706" t="str">
        <f>IF(Table1[[#This Row],[Date]]="","",Table1[[#This Row],[Voucher No]])</f>
        <v/>
      </c>
      <c r="AM706" t="str">
        <f>IF(Table1[[#This Row],[Date]]="","",Table1[[#This Row],[Narration]])</f>
        <v/>
      </c>
      <c r="AN706" t="str">
        <f>IF(Table1[[#This Row],[Date]]="","","tallytools-voucherentry-adhjadhh-"&amp;$AH$1&amp;ROW())</f>
        <v/>
      </c>
      <c r="AO706" t="str">
        <f>IF(Table1[[#This Row],[Date]]="","",$AH$1)</f>
        <v/>
      </c>
      <c r="AP706"/>
      <c r="AQ706" t="str">
        <f>IF(Table1[[#This Row],[Date]]="","","No")</f>
        <v/>
      </c>
      <c r="AR706" t="str">
        <f>IF(Table1[[#This Row],[Date]]="","",IF(Table1[[#This Row],[Net Amt]]&lt;0,"No","Yes"))</f>
        <v/>
      </c>
      <c r="AS706" t="str">
        <f>IF(Table1[[#This Row],[Date]]="","",Table1[[#This Row],[Second Ledger]])</f>
        <v/>
      </c>
      <c r="AT706" t="str">
        <f>IF(Table1[[#This Row],[Date]]="","",IF(Table1[[#This Row],[DP-1]]="Yes",-(Table1[[#This Row],[Payments]]+Table1[[#This Row],[Receipts]]),Table1[[#This Row],[Payments]]+Table1[[#This Row],[Receipts]]))</f>
        <v/>
      </c>
      <c r="AU706"/>
      <c r="AV706" t="str">
        <f>IF(Table1[[#This Row],[Bill Ref No]]="","",Table1[[#This Row],[Bill Ref No]])</f>
        <v/>
      </c>
      <c r="AW706" t="str">
        <f>IF(Table1[[#This Row],[Bill ref name]]="","","New Ref")</f>
        <v/>
      </c>
      <c r="AX706" t="str">
        <f>IF(Table1[[#This Row],[Bill ref name]]="","",Table1[[#This Row],[Amount-1]])</f>
        <v/>
      </c>
      <c r="AY706"/>
      <c r="AZ706"/>
      <c r="BA706" t="str">
        <f>IF(Table1[[#This Row],[Cost Centre]]="","","Primary Cost Category")</f>
        <v/>
      </c>
      <c r="BB706" t="str">
        <f>IF(Table1[[#This Row],[Cost Centre]]="","",Table1[[#This Row],[DP-1]])</f>
        <v/>
      </c>
      <c r="BC706"/>
      <c r="BD706" t="str">
        <f>IF(Table1[[#This Row],[Cost Centre]]="","",Table1[[#This Row],[Cost Centre]])</f>
        <v/>
      </c>
      <c r="BE706" t="str">
        <f>IF(Table1[[#This Row],[Cost Centre]]="","",Table1[[#This Row],[Amount-1]])</f>
        <v/>
      </c>
      <c r="BF706"/>
      <c r="BG706"/>
      <c r="BH706"/>
      <c r="BI706"/>
      <c r="BJ706" t="str">
        <f>IF(Table1[[#This Row],[Date]]="","","No")</f>
        <v/>
      </c>
      <c r="BK706" t="str">
        <f>IF(Table1[[#This Row],[Date]]="","",IF(Table1[[#This Row],[Net Amt]]&lt;0,"Yes","No"))</f>
        <v/>
      </c>
      <c r="BL706" t="str">
        <f>IF(Table1[[#This Row],[Date]]="","",$C$3)</f>
        <v/>
      </c>
      <c r="BM706" t="str">
        <f>IF(Table1[[#This Row],[Date]]="","",-Table1[[#This Row],[Amount-1]])</f>
        <v/>
      </c>
      <c r="BO706" t="str">
        <f>IF(Table1[[#This Row],[Transaction Type]]="","",Table1[[#This Row],[Transaction Type]])</f>
        <v/>
      </c>
      <c r="BP706" t="str">
        <f>IF(Table1[[#This Row],[Instrument No.]]="","",Table1[[#This Row],[Instrument No.]])</f>
        <v/>
      </c>
      <c r="BQ706" t="str">
        <f>IF(Table1[[#This Row],[Instrument No.]]="","",Table1[[#This Row],[Amount-2]])</f>
        <v/>
      </c>
      <c r="BR706" t="str">
        <f>IF(Table1[[#This Row],[Instrument date]]="","",TEXT(Table1[[#This Row],[Instrument date]],"yyyymmdd"))</f>
        <v/>
      </c>
      <c r="BU706" s="48"/>
      <c r="BV706" s="48"/>
    </row>
    <row r="707" spans="1:74">
      <c r="A707" s="16">
        <f t="shared" si="10"/>
        <v>702</v>
      </c>
      <c r="B707" s="17"/>
      <c r="C707" s="57"/>
      <c r="D707" s="61"/>
      <c r="E707" s="61"/>
      <c r="F707" s="57"/>
      <c r="G707" s="18"/>
      <c r="H7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7" s="18"/>
      <c r="J707" s="18"/>
      <c r="K707" s="18"/>
      <c r="L707" s="18"/>
      <c r="M707" s="18"/>
      <c r="N707" s="51"/>
      <c r="O707" s="14">
        <f>IF(Table1[[#This Row],[Date]]="",COUNTA(B708:$B$1005),0)</f>
        <v>0</v>
      </c>
      <c r="P707" s="14">
        <f>IF(COUNTA(Table1[[#This Row],[Payments]:[Receipts]])=0,0,(IF(COUNTA(Table1[[#This Row],[Payments]:[Receipts]])&gt;1,1,0)))</f>
        <v>0</v>
      </c>
      <c r="Q707" s="14">
        <f>IF(Table1[[#This Row],[Date]]="",0,IF(AND(Table1[[#This Row],[Date]]&gt;=$Q$2,Table1[[#This Row],[Date]]&lt;=$Q$3),0,1))</f>
        <v>0</v>
      </c>
      <c r="R707" s="14">
        <f>IF(Table1[[#This Row],[Payments]]="",0,IF(ISNUMBER(Table1[[#This Row],[Payments]]),0,1))</f>
        <v>0</v>
      </c>
      <c r="S707" s="14">
        <f>IF(Table1[[#This Row],[Receipts]]="",0,IF(ISNUMBER(Table1[[#This Row],[Receipts]]),0,1))</f>
        <v>0</v>
      </c>
      <c r="T707" s="14">
        <f>IF(LEN(Table1[[#This Row],[Second Ledger]])&gt;0,IF(TYPE(VLOOKUP(Table1[[#This Row],[Second Ledger]],$CZ:$CZ,1,FALSE))=16,1,0),0)</f>
        <v>0</v>
      </c>
      <c r="U707" s="14">
        <f>IF(Table1[[#This Row],[Date]]="",0,IF(Table1[[#This Row],[Voucher Type]]&gt;0,IF(TYPE(VLOOKUP(Table1[[#This Row],[Voucher Type]],Table1[[#All],[Voucher Type Master]],1,FALSE))=16,1,0),0))</f>
        <v>0</v>
      </c>
      <c r="V7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7" s="14">
        <f>IF(LEN(Table1[[#This Row],[Cost Centre]])&gt;0,IF(TYPE(VLOOKUP(Table1[[#This Row],[Cost Centre]],$DA:$DA,1,FALSE))=16,1,0),0)</f>
        <v>0</v>
      </c>
      <c r="X707" s="14">
        <f>Table1[[#This Row],[Payments]]-Table1[[#This Row],[Receipts]]</f>
        <v>0</v>
      </c>
      <c r="Y707" s="14"/>
      <c r="Z707" s="14"/>
      <c r="AA707" s="14"/>
      <c r="AB707" s="13"/>
      <c r="AC707" s="39"/>
      <c r="AD707" s="39"/>
      <c r="AE707" s="39"/>
      <c r="AF707" s="39"/>
      <c r="AG707" s="42"/>
      <c r="AH7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7" t="str">
        <f>IF(Table1[[#This Row],[Date]]="","",TEXT(Table1[[#This Row],[Date]],"yyyymmdd"))</f>
        <v/>
      </c>
      <c r="AJ707" t="str">
        <f>Table1[[#This Row],[Date2]]</f>
        <v/>
      </c>
      <c r="AK707" t="str">
        <f>IF(Table1[[#This Row],[Date]]="","",Table1[[#This Row],[Voucher Type]])</f>
        <v/>
      </c>
      <c r="AL707" t="str">
        <f>IF(Table1[[#This Row],[Date]]="","",Table1[[#This Row],[Voucher No]])</f>
        <v/>
      </c>
      <c r="AM707" t="str">
        <f>IF(Table1[[#This Row],[Date]]="","",Table1[[#This Row],[Narration]])</f>
        <v/>
      </c>
      <c r="AN707" t="str">
        <f>IF(Table1[[#This Row],[Date]]="","","tallytools-voucherentry-adhjadhh-"&amp;$AH$1&amp;ROW())</f>
        <v/>
      </c>
      <c r="AO707" t="str">
        <f>IF(Table1[[#This Row],[Date]]="","",$AH$1)</f>
        <v/>
      </c>
      <c r="AP707"/>
      <c r="AQ707" t="str">
        <f>IF(Table1[[#This Row],[Date]]="","","No")</f>
        <v/>
      </c>
      <c r="AR707" t="str">
        <f>IF(Table1[[#This Row],[Date]]="","",IF(Table1[[#This Row],[Net Amt]]&lt;0,"No","Yes"))</f>
        <v/>
      </c>
      <c r="AS707" t="str">
        <f>IF(Table1[[#This Row],[Date]]="","",Table1[[#This Row],[Second Ledger]])</f>
        <v/>
      </c>
      <c r="AT707" t="str">
        <f>IF(Table1[[#This Row],[Date]]="","",IF(Table1[[#This Row],[DP-1]]="Yes",-(Table1[[#This Row],[Payments]]+Table1[[#This Row],[Receipts]]),Table1[[#This Row],[Payments]]+Table1[[#This Row],[Receipts]]))</f>
        <v/>
      </c>
      <c r="AU707"/>
      <c r="AV707" t="str">
        <f>IF(Table1[[#This Row],[Bill Ref No]]="","",Table1[[#This Row],[Bill Ref No]])</f>
        <v/>
      </c>
      <c r="AW707" t="str">
        <f>IF(Table1[[#This Row],[Bill ref name]]="","","New Ref")</f>
        <v/>
      </c>
      <c r="AX707" t="str">
        <f>IF(Table1[[#This Row],[Bill ref name]]="","",Table1[[#This Row],[Amount-1]])</f>
        <v/>
      </c>
      <c r="AY707"/>
      <c r="AZ707"/>
      <c r="BA707" t="str">
        <f>IF(Table1[[#This Row],[Cost Centre]]="","","Primary Cost Category")</f>
        <v/>
      </c>
      <c r="BB707" t="str">
        <f>IF(Table1[[#This Row],[Cost Centre]]="","",Table1[[#This Row],[DP-1]])</f>
        <v/>
      </c>
      <c r="BC707"/>
      <c r="BD707" t="str">
        <f>IF(Table1[[#This Row],[Cost Centre]]="","",Table1[[#This Row],[Cost Centre]])</f>
        <v/>
      </c>
      <c r="BE707" t="str">
        <f>IF(Table1[[#This Row],[Cost Centre]]="","",Table1[[#This Row],[Amount-1]])</f>
        <v/>
      </c>
      <c r="BF707"/>
      <c r="BG707"/>
      <c r="BH707"/>
      <c r="BI707"/>
      <c r="BJ707" t="str">
        <f>IF(Table1[[#This Row],[Date]]="","","No")</f>
        <v/>
      </c>
      <c r="BK707" t="str">
        <f>IF(Table1[[#This Row],[Date]]="","",IF(Table1[[#This Row],[Net Amt]]&lt;0,"Yes","No"))</f>
        <v/>
      </c>
      <c r="BL707" t="str">
        <f>IF(Table1[[#This Row],[Date]]="","",$C$3)</f>
        <v/>
      </c>
      <c r="BM707" t="str">
        <f>IF(Table1[[#This Row],[Date]]="","",-Table1[[#This Row],[Amount-1]])</f>
        <v/>
      </c>
      <c r="BO707" t="str">
        <f>IF(Table1[[#This Row],[Transaction Type]]="","",Table1[[#This Row],[Transaction Type]])</f>
        <v/>
      </c>
      <c r="BP707" t="str">
        <f>IF(Table1[[#This Row],[Instrument No.]]="","",Table1[[#This Row],[Instrument No.]])</f>
        <v/>
      </c>
      <c r="BQ707" t="str">
        <f>IF(Table1[[#This Row],[Instrument No.]]="","",Table1[[#This Row],[Amount-2]])</f>
        <v/>
      </c>
      <c r="BR707" t="str">
        <f>IF(Table1[[#This Row],[Instrument date]]="","",TEXT(Table1[[#This Row],[Instrument date]],"yyyymmdd"))</f>
        <v/>
      </c>
      <c r="BU707" s="48"/>
      <c r="BV707" s="48"/>
    </row>
    <row r="708" spans="1:74">
      <c r="A708" s="16">
        <f t="shared" si="10"/>
        <v>703</v>
      </c>
      <c r="B708" s="17"/>
      <c r="C708" s="57"/>
      <c r="D708" s="61"/>
      <c r="E708" s="61"/>
      <c r="F708" s="57"/>
      <c r="G708" s="18"/>
      <c r="H7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8" s="18"/>
      <c r="J708" s="18"/>
      <c r="K708" s="18"/>
      <c r="L708" s="18"/>
      <c r="M708" s="18"/>
      <c r="N708" s="51"/>
      <c r="O708" s="14">
        <f>IF(Table1[[#This Row],[Date]]="",COUNTA(B709:$B$1005),0)</f>
        <v>0</v>
      </c>
      <c r="P708" s="14">
        <f>IF(COUNTA(Table1[[#This Row],[Payments]:[Receipts]])=0,0,(IF(COUNTA(Table1[[#This Row],[Payments]:[Receipts]])&gt;1,1,0)))</f>
        <v>0</v>
      </c>
      <c r="Q708" s="14">
        <f>IF(Table1[[#This Row],[Date]]="",0,IF(AND(Table1[[#This Row],[Date]]&gt;=$Q$2,Table1[[#This Row],[Date]]&lt;=$Q$3),0,1))</f>
        <v>0</v>
      </c>
      <c r="R708" s="14">
        <f>IF(Table1[[#This Row],[Payments]]="",0,IF(ISNUMBER(Table1[[#This Row],[Payments]]),0,1))</f>
        <v>0</v>
      </c>
      <c r="S708" s="14">
        <f>IF(Table1[[#This Row],[Receipts]]="",0,IF(ISNUMBER(Table1[[#This Row],[Receipts]]),0,1))</f>
        <v>0</v>
      </c>
      <c r="T708" s="14">
        <f>IF(LEN(Table1[[#This Row],[Second Ledger]])&gt;0,IF(TYPE(VLOOKUP(Table1[[#This Row],[Second Ledger]],$CZ:$CZ,1,FALSE))=16,1,0),0)</f>
        <v>0</v>
      </c>
      <c r="U708" s="14">
        <f>IF(Table1[[#This Row],[Date]]="",0,IF(Table1[[#This Row],[Voucher Type]]&gt;0,IF(TYPE(VLOOKUP(Table1[[#This Row],[Voucher Type]],Table1[[#All],[Voucher Type Master]],1,FALSE))=16,1,0),0))</f>
        <v>0</v>
      </c>
      <c r="V7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8" s="14">
        <f>IF(LEN(Table1[[#This Row],[Cost Centre]])&gt;0,IF(TYPE(VLOOKUP(Table1[[#This Row],[Cost Centre]],$DA:$DA,1,FALSE))=16,1,0),0)</f>
        <v>0</v>
      </c>
      <c r="X708" s="14">
        <f>Table1[[#This Row],[Payments]]-Table1[[#This Row],[Receipts]]</f>
        <v>0</v>
      </c>
      <c r="Y708" s="14"/>
      <c r="Z708" s="14"/>
      <c r="AA708" s="14"/>
      <c r="AB708" s="13"/>
      <c r="AC708" s="39"/>
      <c r="AD708" s="39"/>
      <c r="AE708" s="39"/>
      <c r="AF708" s="39"/>
      <c r="AG708" s="42"/>
      <c r="AH7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8" t="str">
        <f>IF(Table1[[#This Row],[Date]]="","",TEXT(Table1[[#This Row],[Date]],"yyyymmdd"))</f>
        <v/>
      </c>
      <c r="AJ708" t="str">
        <f>Table1[[#This Row],[Date2]]</f>
        <v/>
      </c>
      <c r="AK708" t="str">
        <f>IF(Table1[[#This Row],[Date]]="","",Table1[[#This Row],[Voucher Type]])</f>
        <v/>
      </c>
      <c r="AL708" t="str">
        <f>IF(Table1[[#This Row],[Date]]="","",Table1[[#This Row],[Voucher No]])</f>
        <v/>
      </c>
      <c r="AM708" t="str">
        <f>IF(Table1[[#This Row],[Date]]="","",Table1[[#This Row],[Narration]])</f>
        <v/>
      </c>
      <c r="AN708" t="str">
        <f>IF(Table1[[#This Row],[Date]]="","","tallytools-voucherentry-adhjadhh-"&amp;$AH$1&amp;ROW())</f>
        <v/>
      </c>
      <c r="AO708" t="str">
        <f>IF(Table1[[#This Row],[Date]]="","",$AH$1)</f>
        <v/>
      </c>
      <c r="AP708"/>
      <c r="AQ708" t="str">
        <f>IF(Table1[[#This Row],[Date]]="","","No")</f>
        <v/>
      </c>
      <c r="AR708" t="str">
        <f>IF(Table1[[#This Row],[Date]]="","",IF(Table1[[#This Row],[Net Amt]]&lt;0,"No","Yes"))</f>
        <v/>
      </c>
      <c r="AS708" t="str">
        <f>IF(Table1[[#This Row],[Date]]="","",Table1[[#This Row],[Second Ledger]])</f>
        <v/>
      </c>
      <c r="AT708" t="str">
        <f>IF(Table1[[#This Row],[Date]]="","",IF(Table1[[#This Row],[DP-1]]="Yes",-(Table1[[#This Row],[Payments]]+Table1[[#This Row],[Receipts]]),Table1[[#This Row],[Payments]]+Table1[[#This Row],[Receipts]]))</f>
        <v/>
      </c>
      <c r="AU708"/>
      <c r="AV708" t="str">
        <f>IF(Table1[[#This Row],[Bill Ref No]]="","",Table1[[#This Row],[Bill Ref No]])</f>
        <v/>
      </c>
      <c r="AW708" t="str">
        <f>IF(Table1[[#This Row],[Bill ref name]]="","","New Ref")</f>
        <v/>
      </c>
      <c r="AX708" t="str">
        <f>IF(Table1[[#This Row],[Bill ref name]]="","",Table1[[#This Row],[Amount-1]])</f>
        <v/>
      </c>
      <c r="AY708"/>
      <c r="AZ708"/>
      <c r="BA708" t="str">
        <f>IF(Table1[[#This Row],[Cost Centre]]="","","Primary Cost Category")</f>
        <v/>
      </c>
      <c r="BB708" t="str">
        <f>IF(Table1[[#This Row],[Cost Centre]]="","",Table1[[#This Row],[DP-1]])</f>
        <v/>
      </c>
      <c r="BC708"/>
      <c r="BD708" t="str">
        <f>IF(Table1[[#This Row],[Cost Centre]]="","",Table1[[#This Row],[Cost Centre]])</f>
        <v/>
      </c>
      <c r="BE708" t="str">
        <f>IF(Table1[[#This Row],[Cost Centre]]="","",Table1[[#This Row],[Amount-1]])</f>
        <v/>
      </c>
      <c r="BF708"/>
      <c r="BG708"/>
      <c r="BH708"/>
      <c r="BI708"/>
      <c r="BJ708" t="str">
        <f>IF(Table1[[#This Row],[Date]]="","","No")</f>
        <v/>
      </c>
      <c r="BK708" t="str">
        <f>IF(Table1[[#This Row],[Date]]="","",IF(Table1[[#This Row],[Net Amt]]&lt;0,"Yes","No"))</f>
        <v/>
      </c>
      <c r="BL708" t="str">
        <f>IF(Table1[[#This Row],[Date]]="","",$C$3)</f>
        <v/>
      </c>
      <c r="BM708" t="str">
        <f>IF(Table1[[#This Row],[Date]]="","",-Table1[[#This Row],[Amount-1]])</f>
        <v/>
      </c>
      <c r="BO708" t="str">
        <f>IF(Table1[[#This Row],[Transaction Type]]="","",Table1[[#This Row],[Transaction Type]])</f>
        <v/>
      </c>
      <c r="BP708" t="str">
        <f>IF(Table1[[#This Row],[Instrument No.]]="","",Table1[[#This Row],[Instrument No.]])</f>
        <v/>
      </c>
      <c r="BQ708" t="str">
        <f>IF(Table1[[#This Row],[Instrument No.]]="","",Table1[[#This Row],[Amount-2]])</f>
        <v/>
      </c>
      <c r="BR708" t="str">
        <f>IF(Table1[[#This Row],[Instrument date]]="","",TEXT(Table1[[#This Row],[Instrument date]],"yyyymmdd"))</f>
        <v/>
      </c>
      <c r="BU708" s="48"/>
      <c r="BV708" s="48"/>
    </row>
    <row r="709" spans="1:74">
      <c r="A709" s="16">
        <f t="shared" si="10"/>
        <v>704</v>
      </c>
      <c r="B709" s="17"/>
      <c r="C709" s="57"/>
      <c r="D709" s="61"/>
      <c r="E709" s="61"/>
      <c r="F709" s="57"/>
      <c r="G709" s="18"/>
      <c r="H7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09" s="18"/>
      <c r="J709" s="18"/>
      <c r="K709" s="18"/>
      <c r="L709" s="18"/>
      <c r="M709" s="18"/>
      <c r="N709" s="51"/>
      <c r="O709" s="14">
        <f>IF(Table1[[#This Row],[Date]]="",COUNTA(B710:$B$1005),0)</f>
        <v>0</v>
      </c>
      <c r="P709" s="14">
        <f>IF(COUNTA(Table1[[#This Row],[Payments]:[Receipts]])=0,0,(IF(COUNTA(Table1[[#This Row],[Payments]:[Receipts]])&gt;1,1,0)))</f>
        <v>0</v>
      </c>
      <c r="Q709" s="14">
        <f>IF(Table1[[#This Row],[Date]]="",0,IF(AND(Table1[[#This Row],[Date]]&gt;=$Q$2,Table1[[#This Row],[Date]]&lt;=$Q$3),0,1))</f>
        <v>0</v>
      </c>
      <c r="R709" s="14">
        <f>IF(Table1[[#This Row],[Payments]]="",0,IF(ISNUMBER(Table1[[#This Row],[Payments]]),0,1))</f>
        <v>0</v>
      </c>
      <c r="S709" s="14">
        <f>IF(Table1[[#This Row],[Receipts]]="",0,IF(ISNUMBER(Table1[[#This Row],[Receipts]]),0,1))</f>
        <v>0</v>
      </c>
      <c r="T709" s="14">
        <f>IF(LEN(Table1[[#This Row],[Second Ledger]])&gt;0,IF(TYPE(VLOOKUP(Table1[[#This Row],[Second Ledger]],$CZ:$CZ,1,FALSE))=16,1,0),0)</f>
        <v>0</v>
      </c>
      <c r="U709" s="14">
        <f>IF(Table1[[#This Row],[Date]]="",0,IF(Table1[[#This Row],[Voucher Type]]&gt;0,IF(TYPE(VLOOKUP(Table1[[#This Row],[Voucher Type]],Table1[[#All],[Voucher Type Master]],1,FALSE))=16,1,0),0))</f>
        <v>0</v>
      </c>
      <c r="V7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09" s="14">
        <f>IF(LEN(Table1[[#This Row],[Cost Centre]])&gt;0,IF(TYPE(VLOOKUP(Table1[[#This Row],[Cost Centre]],$DA:$DA,1,FALSE))=16,1,0),0)</f>
        <v>0</v>
      </c>
      <c r="X709" s="14">
        <f>Table1[[#This Row],[Payments]]-Table1[[#This Row],[Receipts]]</f>
        <v>0</v>
      </c>
      <c r="Y709" s="14"/>
      <c r="Z709" s="14"/>
      <c r="AA709" s="14"/>
      <c r="AB709" s="13"/>
      <c r="AC709" s="39"/>
      <c r="AD709" s="39"/>
      <c r="AE709" s="39"/>
      <c r="AF709" s="39"/>
      <c r="AG709" s="42"/>
      <c r="AH7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09" t="str">
        <f>IF(Table1[[#This Row],[Date]]="","",TEXT(Table1[[#This Row],[Date]],"yyyymmdd"))</f>
        <v/>
      </c>
      <c r="AJ709" t="str">
        <f>Table1[[#This Row],[Date2]]</f>
        <v/>
      </c>
      <c r="AK709" t="str">
        <f>IF(Table1[[#This Row],[Date]]="","",Table1[[#This Row],[Voucher Type]])</f>
        <v/>
      </c>
      <c r="AL709" t="str">
        <f>IF(Table1[[#This Row],[Date]]="","",Table1[[#This Row],[Voucher No]])</f>
        <v/>
      </c>
      <c r="AM709" t="str">
        <f>IF(Table1[[#This Row],[Date]]="","",Table1[[#This Row],[Narration]])</f>
        <v/>
      </c>
      <c r="AN709" t="str">
        <f>IF(Table1[[#This Row],[Date]]="","","tallytools-voucherentry-adhjadhh-"&amp;$AH$1&amp;ROW())</f>
        <v/>
      </c>
      <c r="AO709" t="str">
        <f>IF(Table1[[#This Row],[Date]]="","",$AH$1)</f>
        <v/>
      </c>
      <c r="AP709"/>
      <c r="AQ709" t="str">
        <f>IF(Table1[[#This Row],[Date]]="","","No")</f>
        <v/>
      </c>
      <c r="AR709" t="str">
        <f>IF(Table1[[#This Row],[Date]]="","",IF(Table1[[#This Row],[Net Amt]]&lt;0,"No","Yes"))</f>
        <v/>
      </c>
      <c r="AS709" t="str">
        <f>IF(Table1[[#This Row],[Date]]="","",Table1[[#This Row],[Second Ledger]])</f>
        <v/>
      </c>
      <c r="AT709" t="str">
        <f>IF(Table1[[#This Row],[Date]]="","",IF(Table1[[#This Row],[DP-1]]="Yes",-(Table1[[#This Row],[Payments]]+Table1[[#This Row],[Receipts]]),Table1[[#This Row],[Payments]]+Table1[[#This Row],[Receipts]]))</f>
        <v/>
      </c>
      <c r="AU709"/>
      <c r="AV709" t="str">
        <f>IF(Table1[[#This Row],[Bill Ref No]]="","",Table1[[#This Row],[Bill Ref No]])</f>
        <v/>
      </c>
      <c r="AW709" t="str">
        <f>IF(Table1[[#This Row],[Bill ref name]]="","","New Ref")</f>
        <v/>
      </c>
      <c r="AX709" t="str">
        <f>IF(Table1[[#This Row],[Bill ref name]]="","",Table1[[#This Row],[Amount-1]])</f>
        <v/>
      </c>
      <c r="AY709"/>
      <c r="AZ709"/>
      <c r="BA709" t="str">
        <f>IF(Table1[[#This Row],[Cost Centre]]="","","Primary Cost Category")</f>
        <v/>
      </c>
      <c r="BB709" t="str">
        <f>IF(Table1[[#This Row],[Cost Centre]]="","",Table1[[#This Row],[DP-1]])</f>
        <v/>
      </c>
      <c r="BC709"/>
      <c r="BD709" t="str">
        <f>IF(Table1[[#This Row],[Cost Centre]]="","",Table1[[#This Row],[Cost Centre]])</f>
        <v/>
      </c>
      <c r="BE709" t="str">
        <f>IF(Table1[[#This Row],[Cost Centre]]="","",Table1[[#This Row],[Amount-1]])</f>
        <v/>
      </c>
      <c r="BF709"/>
      <c r="BG709"/>
      <c r="BH709"/>
      <c r="BI709"/>
      <c r="BJ709" t="str">
        <f>IF(Table1[[#This Row],[Date]]="","","No")</f>
        <v/>
      </c>
      <c r="BK709" t="str">
        <f>IF(Table1[[#This Row],[Date]]="","",IF(Table1[[#This Row],[Net Amt]]&lt;0,"Yes","No"))</f>
        <v/>
      </c>
      <c r="BL709" t="str">
        <f>IF(Table1[[#This Row],[Date]]="","",$C$3)</f>
        <v/>
      </c>
      <c r="BM709" t="str">
        <f>IF(Table1[[#This Row],[Date]]="","",-Table1[[#This Row],[Amount-1]])</f>
        <v/>
      </c>
      <c r="BO709" t="str">
        <f>IF(Table1[[#This Row],[Transaction Type]]="","",Table1[[#This Row],[Transaction Type]])</f>
        <v/>
      </c>
      <c r="BP709" t="str">
        <f>IF(Table1[[#This Row],[Instrument No.]]="","",Table1[[#This Row],[Instrument No.]])</f>
        <v/>
      </c>
      <c r="BQ709" t="str">
        <f>IF(Table1[[#This Row],[Instrument No.]]="","",Table1[[#This Row],[Amount-2]])</f>
        <v/>
      </c>
      <c r="BR709" t="str">
        <f>IF(Table1[[#This Row],[Instrument date]]="","",TEXT(Table1[[#This Row],[Instrument date]],"yyyymmdd"))</f>
        <v/>
      </c>
      <c r="BU709" s="48"/>
      <c r="BV709" s="48"/>
    </row>
    <row r="710" spans="1:74">
      <c r="A710" s="16">
        <f t="shared" si="10"/>
        <v>705</v>
      </c>
      <c r="B710" s="17"/>
      <c r="C710" s="57"/>
      <c r="D710" s="61"/>
      <c r="E710" s="61"/>
      <c r="F710" s="57"/>
      <c r="G710" s="18"/>
      <c r="H7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0" s="18"/>
      <c r="J710" s="18"/>
      <c r="K710" s="18"/>
      <c r="L710" s="18"/>
      <c r="M710" s="18"/>
      <c r="N710" s="51"/>
      <c r="O710" s="14">
        <f>IF(Table1[[#This Row],[Date]]="",COUNTA(B711:$B$1005),0)</f>
        <v>0</v>
      </c>
      <c r="P710" s="14">
        <f>IF(COUNTA(Table1[[#This Row],[Payments]:[Receipts]])=0,0,(IF(COUNTA(Table1[[#This Row],[Payments]:[Receipts]])&gt;1,1,0)))</f>
        <v>0</v>
      </c>
      <c r="Q710" s="14">
        <f>IF(Table1[[#This Row],[Date]]="",0,IF(AND(Table1[[#This Row],[Date]]&gt;=$Q$2,Table1[[#This Row],[Date]]&lt;=$Q$3),0,1))</f>
        <v>0</v>
      </c>
      <c r="R710" s="14">
        <f>IF(Table1[[#This Row],[Payments]]="",0,IF(ISNUMBER(Table1[[#This Row],[Payments]]),0,1))</f>
        <v>0</v>
      </c>
      <c r="S710" s="14">
        <f>IF(Table1[[#This Row],[Receipts]]="",0,IF(ISNUMBER(Table1[[#This Row],[Receipts]]),0,1))</f>
        <v>0</v>
      </c>
      <c r="T710" s="14">
        <f>IF(LEN(Table1[[#This Row],[Second Ledger]])&gt;0,IF(TYPE(VLOOKUP(Table1[[#This Row],[Second Ledger]],$CZ:$CZ,1,FALSE))=16,1,0),0)</f>
        <v>0</v>
      </c>
      <c r="U710" s="14">
        <f>IF(Table1[[#This Row],[Date]]="",0,IF(Table1[[#This Row],[Voucher Type]]&gt;0,IF(TYPE(VLOOKUP(Table1[[#This Row],[Voucher Type]],Table1[[#All],[Voucher Type Master]],1,FALSE))=16,1,0),0))</f>
        <v>0</v>
      </c>
      <c r="V7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0" s="14">
        <f>IF(LEN(Table1[[#This Row],[Cost Centre]])&gt;0,IF(TYPE(VLOOKUP(Table1[[#This Row],[Cost Centre]],$DA:$DA,1,FALSE))=16,1,0),0)</f>
        <v>0</v>
      </c>
      <c r="X710" s="14">
        <f>Table1[[#This Row],[Payments]]-Table1[[#This Row],[Receipts]]</f>
        <v>0</v>
      </c>
      <c r="Y710" s="14"/>
      <c r="Z710" s="14"/>
      <c r="AA710" s="14"/>
      <c r="AB710" s="13"/>
      <c r="AC710" s="39"/>
      <c r="AD710" s="39"/>
      <c r="AE710" s="39"/>
      <c r="AF710" s="39"/>
      <c r="AG710" s="42"/>
      <c r="AH7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0" t="str">
        <f>IF(Table1[[#This Row],[Date]]="","",TEXT(Table1[[#This Row],[Date]],"yyyymmdd"))</f>
        <v/>
      </c>
      <c r="AJ710" t="str">
        <f>Table1[[#This Row],[Date2]]</f>
        <v/>
      </c>
      <c r="AK710" t="str">
        <f>IF(Table1[[#This Row],[Date]]="","",Table1[[#This Row],[Voucher Type]])</f>
        <v/>
      </c>
      <c r="AL710" t="str">
        <f>IF(Table1[[#This Row],[Date]]="","",Table1[[#This Row],[Voucher No]])</f>
        <v/>
      </c>
      <c r="AM710" t="str">
        <f>IF(Table1[[#This Row],[Date]]="","",Table1[[#This Row],[Narration]])</f>
        <v/>
      </c>
      <c r="AN710" t="str">
        <f>IF(Table1[[#This Row],[Date]]="","","tallytools-voucherentry-adhjadhh-"&amp;$AH$1&amp;ROW())</f>
        <v/>
      </c>
      <c r="AO710" t="str">
        <f>IF(Table1[[#This Row],[Date]]="","",$AH$1)</f>
        <v/>
      </c>
      <c r="AP710"/>
      <c r="AQ710" t="str">
        <f>IF(Table1[[#This Row],[Date]]="","","No")</f>
        <v/>
      </c>
      <c r="AR710" t="str">
        <f>IF(Table1[[#This Row],[Date]]="","",IF(Table1[[#This Row],[Net Amt]]&lt;0,"No","Yes"))</f>
        <v/>
      </c>
      <c r="AS710" t="str">
        <f>IF(Table1[[#This Row],[Date]]="","",Table1[[#This Row],[Second Ledger]])</f>
        <v/>
      </c>
      <c r="AT710" t="str">
        <f>IF(Table1[[#This Row],[Date]]="","",IF(Table1[[#This Row],[DP-1]]="Yes",-(Table1[[#This Row],[Payments]]+Table1[[#This Row],[Receipts]]),Table1[[#This Row],[Payments]]+Table1[[#This Row],[Receipts]]))</f>
        <v/>
      </c>
      <c r="AU710"/>
      <c r="AV710" t="str">
        <f>IF(Table1[[#This Row],[Bill Ref No]]="","",Table1[[#This Row],[Bill Ref No]])</f>
        <v/>
      </c>
      <c r="AW710" t="str">
        <f>IF(Table1[[#This Row],[Bill ref name]]="","","New Ref")</f>
        <v/>
      </c>
      <c r="AX710" t="str">
        <f>IF(Table1[[#This Row],[Bill ref name]]="","",Table1[[#This Row],[Amount-1]])</f>
        <v/>
      </c>
      <c r="AY710"/>
      <c r="AZ710"/>
      <c r="BA710" t="str">
        <f>IF(Table1[[#This Row],[Cost Centre]]="","","Primary Cost Category")</f>
        <v/>
      </c>
      <c r="BB710" t="str">
        <f>IF(Table1[[#This Row],[Cost Centre]]="","",Table1[[#This Row],[DP-1]])</f>
        <v/>
      </c>
      <c r="BC710"/>
      <c r="BD710" t="str">
        <f>IF(Table1[[#This Row],[Cost Centre]]="","",Table1[[#This Row],[Cost Centre]])</f>
        <v/>
      </c>
      <c r="BE710" t="str">
        <f>IF(Table1[[#This Row],[Cost Centre]]="","",Table1[[#This Row],[Amount-1]])</f>
        <v/>
      </c>
      <c r="BF710"/>
      <c r="BG710"/>
      <c r="BH710"/>
      <c r="BI710"/>
      <c r="BJ710" t="str">
        <f>IF(Table1[[#This Row],[Date]]="","","No")</f>
        <v/>
      </c>
      <c r="BK710" t="str">
        <f>IF(Table1[[#This Row],[Date]]="","",IF(Table1[[#This Row],[Net Amt]]&lt;0,"Yes","No"))</f>
        <v/>
      </c>
      <c r="BL710" t="str">
        <f>IF(Table1[[#This Row],[Date]]="","",$C$3)</f>
        <v/>
      </c>
      <c r="BM710" t="str">
        <f>IF(Table1[[#This Row],[Date]]="","",-Table1[[#This Row],[Amount-1]])</f>
        <v/>
      </c>
      <c r="BO710" t="str">
        <f>IF(Table1[[#This Row],[Transaction Type]]="","",Table1[[#This Row],[Transaction Type]])</f>
        <v/>
      </c>
      <c r="BP710" t="str">
        <f>IF(Table1[[#This Row],[Instrument No.]]="","",Table1[[#This Row],[Instrument No.]])</f>
        <v/>
      </c>
      <c r="BQ710" t="str">
        <f>IF(Table1[[#This Row],[Instrument No.]]="","",Table1[[#This Row],[Amount-2]])</f>
        <v/>
      </c>
      <c r="BR710" t="str">
        <f>IF(Table1[[#This Row],[Instrument date]]="","",TEXT(Table1[[#This Row],[Instrument date]],"yyyymmdd"))</f>
        <v/>
      </c>
      <c r="BU710" s="48"/>
      <c r="BV710" s="48"/>
    </row>
    <row r="711" spans="1:74">
      <c r="A711" s="16">
        <f t="shared" si="10"/>
        <v>706</v>
      </c>
      <c r="B711" s="17"/>
      <c r="C711" s="57"/>
      <c r="D711" s="61"/>
      <c r="E711" s="61"/>
      <c r="F711" s="57"/>
      <c r="G711" s="18"/>
      <c r="H7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1" s="18"/>
      <c r="J711" s="18"/>
      <c r="K711" s="18"/>
      <c r="L711" s="18"/>
      <c r="M711" s="18"/>
      <c r="N711" s="51"/>
      <c r="O711" s="14">
        <f>IF(Table1[[#This Row],[Date]]="",COUNTA(B712:$B$1005),0)</f>
        <v>0</v>
      </c>
      <c r="P711" s="14">
        <f>IF(COUNTA(Table1[[#This Row],[Payments]:[Receipts]])=0,0,(IF(COUNTA(Table1[[#This Row],[Payments]:[Receipts]])&gt;1,1,0)))</f>
        <v>0</v>
      </c>
      <c r="Q711" s="14">
        <f>IF(Table1[[#This Row],[Date]]="",0,IF(AND(Table1[[#This Row],[Date]]&gt;=$Q$2,Table1[[#This Row],[Date]]&lt;=$Q$3),0,1))</f>
        <v>0</v>
      </c>
      <c r="R711" s="14">
        <f>IF(Table1[[#This Row],[Payments]]="",0,IF(ISNUMBER(Table1[[#This Row],[Payments]]),0,1))</f>
        <v>0</v>
      </c>
      <c r="S711" s="14">
        <f>IF(Table1[[#This Row],[Receipts]]="",0,IF(ISNUMBER(Table1[[#This Row],[Receipts]]),0,1))</f>
        <v>0</v>
      </c>
      <c r="T711" s="14">
        <f>IF(LEN(Table1[[#This Row],[Second Ledger]])&gt;0,IF(TYPE(VLOOKUP(Table1[[#This Row],[Second Ledger]],$CZ:$CZ,1,FALSE))=16,1,0),0)</f>
        <v>0</v>
      </c>
      <c r="U711" s="14">
        <f>IF(Table1[[#This Row],[Date]]="",0,IF(Table1[[#This Row],[Voucher Type]]&gt;0,IF(TYPE(VLOOKUP(Table1[[#This Row],[Voucher Type]],Table1[[#All],[Voucher Type Master]],1,FALSE))=16,1,0),0))</f>
        <v>0</v>
      </c>
      <c r="V7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1" s="14">
        <f>IF(LEN(Table1[[#This Row],[Cost Centre]])&gt;0,IF(TYPE(VLOOKUP(Table1[[#This Row],[Cost Centre]],$DA:$DA,1,FALSE))=16,1,0),0)</f>
        <v>0</v>
      </c>
      <c r="X711" s="14">
        <f>Table1[[#This Row],[Payments]]-Table1[[#This Row],[Receipts]]</f>
        <v>0</v>
      </c>
      <c r="Y711" s="14"/>
      <c r="Z711" s="14"/>
      <c r="AA711" s="14"/>
      <c r="AB711" s="13"/>
      <c r="AC711" s="39"/>
      <c r="AD711" s="39"/>
      <c r="AE711" s="39"/>
      <c r="AF711" s="39"/>
      <c r="AG711" s="42"/>
      <c r="AH7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1" t="str">
        <f>IF(Table1[[#This Row],[Date]]="","",TEXT(Table1[[#This Row],[Date]],"yyyymmdd"))</f>
        <v/>
      </c>
      <c r="AJ711" t="str">
        <f>Table1[[#This Row],[Date2]]</f>
        <v/>
      </c>
      <c r="AK711" t="str">
        <f>IF(Table1[[#This Row],[Date]]="","",Table1[[#This Row],[Voucher Type]])</f>
        <v/>
      </c>
      <c r="AL711" t="str">
        <f>IF(Table1[[#This Row],[Date]]="","",Table1[[#This Row],[Voucher No]])</f>
        <v/>
      </c>
      <c r="AM711" t="str">
        <f>IF(Table1[[#This Row],[Date]]="","",Table1[[#This Row],[Narration]])</f>
        <v/>
      </c>
      <c r="AN711" t="str">
        <f>IF(Table1[[#This Row],[Date]]="","","tallytools-voucherentry-adhjadhh-"&amp;$AH$1&amp;ROW())</f>
        <v/>
      </c>
      <c r="AO711" t="str">
        <f>IF(Table1[[#This Row],[Date]]="","",$AH$1)</f>
        <v/>
      </c>
      <c r="AP711"/>
      <c r="AQ711" t="str">
        <f>IF(Table1[[#This Row],[Date]]="","","No")</f>
        <v/>
      </c>
      <c r="AR711" t="str">
        <f>IF(Table1[[#This Row],[Date]]="","",IF(Table1[[#This Row],[Net Amt]]&lt;0,"No","Yes"))</f>
        <v/>
      </c>
      <c r="AS711" t="str">
        <f>IF(Table1[[#This Row],[Date]]="","",Table1[[#This Row],[Second Ledger]])</f>
        <v/>
      </c>
      <c r="AT711" t="str">
        <f>IF(Table1[[#This Row],[Date]]="","",IF(Table1[[#This Row],[DP-1]]="Yes",-(Table1[[#This Row],[Payments]]+Table1[[#This Row],[Receipts]]),Table1[[#This Row],[Payments]]+Table1[[#This Row],[Receipts]]))</f>
        <v/>
      </c>
      <c r="AU711"/>
      <c r="AV711" t="str">
        <f>IF(Table1[[#This Row],[Bill Ref No]]="","",Table1[[#This Row],[Bill Ref No]])</f>
        <v/>
      </c>
      <c r="AW711" t="str">
        <f>IF(Table1[[#This Row],[Bill ref name]]="","","New Ref")</f>
        <v/>
      </c>
      <c r="AX711" t="str">
        <f>IF(Table1[[#This Row],[Bill ref name]]="","",Table1[[#This Row],[Amount-1]])</f>
        <v/>
      </c>
      <c r="AY711"/>
      <c r="AZ711"/>
      <c r="BA711" t="str">
        <f>IF(Table1[[#This Row],[Cost Centre]]="","","Primary Cost Category")</f>
        <v/>
      </c>
      <c r="BB711" t="str">
        <f>IF(Table1[[#This Row],[Cost Centre]]="","",Table1[[#This Row],[DP-1]])</f>
        <v/>
      </c>
      <c r="BC711"/>
      <c r="BD711" t="str">
        <f>IF(Table1[[#This Row],[Cost Centre]]="","",Table1[[#This Row],[Cost Centre]])</f>
        <v/>
      </c>
      <c r="BE711" t="str">
        <f>IF(Table1[[#This Row],[Cost Centre]]="","",Table1[[#This Row],[Amount-1]])</f>
        <v/>
      </c>
      <c r="BF711"/>
      <c r="BG711"/>
      <c r="BH711"/>
      <c r="BI711"/>
      <c r="BJ711" t="str">
        <f>IF(Table1[[#This Row],[Date]]="","","No")</f>
        <v/>
      </c>
      <c r="BK711" t="str">
        <f>IF(Table1[[#This Row],[Date]]="","",IF(Table1[[#This Row],[Net Amt]]&lt;0,"Yes","No"))</f>
        <v/>
      </c>
      <c r="BL711" t="str">
        <f>IF(Table1[[#This Row],[Date]]="","",$C$3)</f>
        <v/>
      </c>
      <c r="BM711" t="str">
        <f>IF(Table1[[#This Row],[Date]]="","",-Table1[[#This Row],[Amount-1]])</f>
        <v/>
      </c>
      <c r="BO711" t="str">
        <f>IF(Table1[[#This Row],[Transaction Type]]="","",Table1[[#This Row],[Transaction Type]])</f>
        <v/>
      </c>
      <c r="BP711" t="str">
        <f>IF(Table1[[#This Row],[Instrument No.]]="","",Table1[[#This Row],[Instrument No.]])</f>
        <v/>
      </c>
      <c r="BQ711" t="str">
        <f>IF(Table1[[#This Row],[Instrument No.]]="","",Table1[[#This Row],[Amount-2]])</f>
        <v/>
      </c>
      <c r="BR711" t="str">
        <f>IF(Table1[[#This Row],[Instrument date]]="","",TEXT(Table1[[#This Row],[Instrument date]],"yyyymmdd"))</f>
        <v/>
      </c>
      <c r="BU711" s="48"/>
      <c r="BV711" s="48"/>
    </row>
    <row r="712" spans="1:74">
      <c r="A712" s="16">
        <f t="shared" ref="A712:A775" si="11">A711+1</f>
        <v>707</v>
      </c>
      <c r="B712" s="17"/>
      <c r="C712" s="57"/>
      <c r="D712" s="61"/>
      <c r="E712" s="61"/>
      <c r="F712" s="57"/>
      <c r="G712" s="18"/>
      <c r="H7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2" s="18"/>
      <c r="J712" s="18"/>
      <c r="K712" s="18"/>
      <c r="L712" s="18"/>
      <c r="M712" s="18"/>
      <c r="N712" s="51"/>
      <c r="O712" s="14">
        <f>IF(Table1[[#This Row],[Date]]="",COUNTA(B713:$B$1005),0)</f>
        <v>0</v>
      </c>
      <c r="P712" s="14">
        <f>IF(COUNTA(Table1[[#This Row],[Payments]:[Receipts]])=0,0,(IF(COUNTA(Table1[[#This Row],[Payments]:[Receipts]])&gt;1,1,0)))</f>
        <v>0</v>
      </c>
      <c r="Q712" s="14">
        <f>IF(Table1[[#This Row],[Date]]="",0,IF(AND(Table1[[#This Row],[Date]]&gt;=$Q$2,Table1[[#This Row],[Date]]&lt;=$Q$3),0,1))</f>
        <v>0</v>
      </c>
      <c r="R712" s="14">
        <f>IF(Table1[[#This Row],[Payments]]="",0,IF(ISNUMBER(Table1[[#This Row],[Payments]]),0,1))</f>
        <v>0</v>
      </c>
      <c r="S712" s="14">
        <f>IF(Table1[[#This Row],[Receipts]]="",0,IF(ISNUMBER(Table1[[#This Row],[Receipts]]),0,1))</f>
        <v>0</v>
      </c>
      <c r="T712" s="14">
        <f>IF(LEN(Table1[[#This Row],[Second Ledger]])&gt;0,IF(TYPE(VLOOKUP(Table1[[#This Row],[Second Ledger]],$CZ:$CZ,1,FALSE))=16,1,0),0)</f>
        <v>0</v>
      </c>
      <c r="U712" s="14">
        <f>IF(Table1[[#This Row],[Date]]="",0,IF(Table1[[#This Row],[Voucher Type]]&gt;0,IF(TYPE(VLOOKUP(Table1[[#This Row],[Voucher Type]],Table1[[#All],[Voucher Type Master]],1,FALSE))=16,1,0),0))</f>
        <v>0</v>
      </c>
      <c r="V7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2" s="14">
        <f>IF(LEN(Table1[[#This Row],[Cost Centre]])&gt;0,IF(TYPE(VLOOKUP(Table1[[#This Row],[Cost Centre]],$DA:$DA,1,FALSE))=16,1,0),0)</f>
        <v>0</v>
      </c>
      <c r="X712" s="14">
        <f>Table1[[#This Row],[Payments]]-Table1[[#This Row],[Receipts]]</f>
        <v>0</v>
      </c>
      <c r="Y712" s="14"/>
      <c r="Z712" s="14"/>
      <c r="AA712" s="14"/>
      <c r="AB712" s="13"/>
      <c r="AC712" s="39"/>
      <c r="AD712" s="39"/>
      <c r="AE712" s="39"/>
      <c r="AF712" s="39"/>
      <c r="AG712" s="42"/>
      <c r="AH7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2" t="str">
        <f>IF(Table1[[#This Row],[Date]]="","",TEXT(Table1[[#This Row],[Date]],"yyyymmdd"))</f>
        <v/>
      </c>
      <c r="AJ712" t="str">
        <f>Table1[[#This Row],[Date2]]</f>
        <v/>
      </c>
      <c r="AK712" t="str">
        <f>IF(Table1[[#This Row],[Date]]="","",Table1[[#This Row],[Voucher Type]])</f>
        <v/>
      </c>
      <c r="AL712" t="str">
        <f>IF(Table1[[#This Row],[Date]]="","",Table1[[#This Row],[Voucher No]])</f>
        <v/>
      </c>
      <c r="AM712" t="str">
        <f>IF(Table1[[#This Row],[Date]]="","",Table1[[#This Row],[Narration]])</f>
        <v/>
      </c>
      <c r="AN712" t="str">
        <f>IF(Table1[[#This Row],[Date]]="","","tallytools-voucherentry-adhjadhh-"&amp;$AH$1&amp;ROW())</f>
        <v/>
      </c>
      <c r="AO712" t="str">
        <f>IF(Table1[[#This Row],[Date]]="","",$AH$1)</f>
        <v/>
      </c>
      <c r="AP712"/>
      <c r="AQ712" t="str">
        <f>IF(Table1[[#This Row],[Date]]="","","No")</f>
        <v/>
      </c>
      <c r="AR712" t="str">
        <f>IF(Table1[[#This Row],[Date]]="","",IF(Table1[[#This Row],[Net Amt]]&lt;0,"No","Yes"))</f>
        <v/>
      </c>
      <c r="AS712" t="str">
        <f>IF(Table1[[#This Row],[Date]]="","",Table1[[#This Row],[Second Ledger]])</f>
        <v/>
      </c>
      <c r="AT712" t="str">
        <f>IF(Table1[[#This Row],[Date]]="","",IF(Table1[[#This Row],[DP-1]]="Yes",-(Table1[[#This Row],[Payments]]+Table1[[#This Row],[Receipts]]),Table1[[#This Row],[Payments]]+Table1[[#This Row],[Receipts]]))</f>
        <v/>
      </c>
      <c r="AU712"/>
      <c r="AV712" t="str">
        <f>IF(Table1[[#This Row],[Bill Ref No]]="","",Table1[[#This Row],[Bill Ref No]])</f>
        <v/>
      </c>
      <c r="AW712" t="str">
        <f>IF(Table1[[#This Row],[Bill ref name]]="","","New Ref")</f>
        <v/>
      </c>
      <c r="AX712" t="str">
        <f>IF(Table1[[#This Row],[Bill ref name]]="","",Table1[[#This Row],[Amount-1]])</f>
        <v/>
      </c>
      <c r="AY712"/>
      <c r="AZ712"/>
      <c r="BA712" t="str">
        <f>IF(Table1[[#This Row],[Cost Centre]]="","","Primary Cost Category")</f>
        <v/>
      </c>
      <c r="BB712" t="str">
        <f>IF(Table1[[#This Row],[Cost Centre]]="","",Table1[[#This Row],[DP-1]])</f>
        <v/>
      </c>
      <c r="BC712"/>
      <c r="BD712" t="str">
        <f>IF(Table1[[#This Row],[Cost Centre]]="","",Table1[[#This Row],[Cost Centre]])</f>
        <v/>
      </c>
      <c r="BE712" t="str">
        <f>IF(Table1[[#This Row],[Cost Centre]]="","",Table1[[#This Row],[Amount-1]])</f>
        <v/>
      </c>
      <c r="BF712"/>
      <c r="BG712"/>
      <c r="BH712"/>
      <c r="BI712"/>
      <c r="BJ712" t="str">
        <f>IF(Table1[[#This Row],[Date]]="","","No")</f>
        <v/>
      </c>
      <c r="BK712" t="str">
        <f>IF(Table1[[#This Row],[Date]]="","",IF(Table1[[#This Row],[Net Amt]]&lt;0,"Yes","No"))</f>
        <v/>
      </c>
      <c r="BL712" t="str">
        <f>IF(Table1[[#This Row],[Date]]="","",$C$3)</f>
        <v/>
      </c>
      <c r="BM712" t="str">
        <f>IF(Table1[[#This Row],[Date]]="","",-Table1[[#This Row],[Amount-1]])</f>
        <v/>
      </c>
      <c r="BO712" t="str">
        <f>IF(Table1[[#This Row],[Transaction Type]]="","",Table1[[#This Row],[Transaction Type]])</f>
        <v/>
      </c>
      <c r="BP712" t="str">
        <f>IF(Table1[[#This Row],[Instrument No.]]="","",Table1[[#This Row],[Instrument No.]])</f>
        <v/>
      </c>
      <c r="BQ712" t="str">
        <f>IF(Table1[[#This Row],[Instrument No.]]="","",Table1[[#This Row],[Amount-2]])</f>
        <v/>
      </c>
      <c r="BR712" t="str">
        <f>IF(Table1[[#This Row],[Instrument date]]="","",TEXT(Table1[[#This Row],[Instrument date]],"yyyymmdd"))</f>
        <v/>
      </c>
      <c r="BU712" s="48"/>
      <c r="BV712" s="48"/>
    </row>
    <row r="713" spans="1:74">
      <c r="A713" s="16">
        <f t="shared" si="11"/>
        <v>708</v>
      </c>
      <c r="B713" s="17"/>
      <c r="C713" s="57"/>
      <c r="D713" s="61"/>
      <c r="E713" s="61"/>
      <c r="F713" s="57"/>
      <c r="G713" s="18"/>
      <c r="H7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3" s="18"/>
      <c r="J713" s="18"/>
      <c r="K713" s="18"/>
      <c r="L713" s="18"/>
      <c r="M713" s="18"/>
      <c r="N713" s="51"/>
      <c r="O713" s="14">
        <f>IF(Table1[[#This Row],[Date]]="",COUNTA(B714:$B$1005),0)</f>
        <v>0</v>
      </c>
      <c r="P713" s="14">
        <f>IF(COUNTA(Table1[[#This Row],[Payments]:[Receipts]])=0,0,(IF(COUNTA(Table1[[#This Row],[Payments]:[Receipts]])&gt;1,1,0)))</f>
        <v>0</v>
      </c>
      <c r="Q713" s="14">
        <f>IF(Table1[[#This Row],[Date]]="",0,IF(AND(Table1[[#This Row],[Date]]&gt;=$Q$2,Table1[[#This Row],[Date]]&lt;=$Q$3),0,1))</f>
        <v>0</v>
      </c>
      <c r="R713" s="14">
        <f>IF(Table1[[#This Row],[Payments]]="",0,IF(ISNUMBER(Table1[[#This Row],[Payments]]),0,1))</f>
        <v>0</v>
      </c>
      <c r="S713" s="14">
        <f>IF(Table1[[#This Row],[Receipts]]="",0,IF(ISNUMBER(Table1[[#This Row],[Receipts]]),0,1))</f>
        <v>0</v>
      </c>
      <c r="T713" s="14">
        <f>IF(LEN(Table1[[#This Row],[Second Ledger]])&gt;0,IF(TYPE(VLOOKUP(Table1[[#This Row],[Second Ledger]],$CZ:$CZ,1,FALSE))=16,1,0),0)</f>
        <v>0</v>
      </c>
      <c r="U713" s="14">
        <f>IF(Table1[[#This Row],[Date]]="",0,IF(Table1[[#This Row],[Voucher Type]]&gt;0,IF(TYPE(VLOOKUP(Table1[[#This Row],[Voucher Type]],Table1[[#All],[Voucher Type Master]],1,FALSE))=16,1,0),0))</f>
        <v>0</v>
      </c>
      <c r="V7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3" s="14">
        <f>IF(LEN(Table1[[#This Row],[Cost Centre]])&gt;0,IF(TYPE(VLOOKUP(Table1[[#This Row],[Cost Centre]],$DA:$DA,1,FALSE))=16,1,0),0)</f>
        <v>0</v>
      </c>
      <c r="X713" s="14">
        <f>Table1[[#This Row],[Payments]]-Table1[[#This Row],[Receipts]]</f>
        <v>0</v>
      </c>
      <c r="Y713" s="14"/>
      <c r="Z713" s="14"/>
      <c r="AA713" s="14"/>
      <c r="AB713" s="13"/>
      <c r="AC713" s="39"/>
      <c r="AD713" s="39"/>
      <c r="AE713" s="39"/>
      <c r="AF713" s="39"/>
      <c r="AG713" s="42"/>
      <c r="AH7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3" t="str">
        <f>IF(Table1[[#This Row],[Date]]="","",TEXT(Table1[[#This Row],[Date]],"yyyymmdd"))</f>
        <v/>
      </c>
      <c r="AJ713" t="str">
        <f>Table1[[#This Row],[Date2]]</f>
        <v/>
      </c>
      <c r="AK713" t="str">
        <f>IF(Table1[[#This Row],[Date]]="","",Table1[[#This Row],[Voucher Type]])</f>
        <v/>
      </c>
      <c r="AL713" t="str">
        <f>IF(Table1[[#This Row],[Date]]="","",Table1[[#This Row],[Voucher No]])</f>
        <v/>
      </c>
      <c r="AM713" t="str">
        <f>IF(Table1[[#This Row],[Date]]="","",Table1[[#This Row],[Narration]])</f>
        <v/>
      </c>
      <c r="AN713" t="str">
        <f>IF(Table1[[#This Row],[Date]]="","","tallytools-voucherentry-adhjadhh-"&amp;$AH$1&amp;ROW())</f>
        <v/>
      </c>
      <c r="AO713" t="str">
        <f>IF(Table1[[#This Row],[Date]]="","",$AH$1)</f>
        <v/>
      </c>
      <c r="AP713"/>
      <c r="AQ713" t="str">
        <f>IF(Table1[[#This Row],[Date]]="","","No")</f>
        <v/>
      </c>
      <c r="AR713" t="str">
        <f>IF(Table1[[#This Row],[Date]]="","",IF(Table1[[#This Row],[Net Amt]]&lt;0,"No","Yes"))</f>
        <v/>
      </c>
      <c r="AS713" t="str">
        <f>IF(Table1[[#This Row],[Date]]="","",Table1[[#This Row],[Second Ledger]])</f>
        <v/>
      </c>
      <c r="AT713" t="str">
        <f>IF(Table1[[#This Row],[Date]]="","",IF(Table1[[#This Row],[DP-1]]="Yes",-(Table1[[#This Row],[Payments]]+Table1[[#This Row],[Receipts]]),Table1[[#This Row],[Payments]]+Table1[[#This Row],[Receipts]]))</f>
        <v/>
      </c>
      <c r="AU713"/>
      <c r="AV713" t="str">
        <f>IF(Table1[[#This Row],[Bill Ref No]]="","",Table1[[#This Row],[Bill Ref No]])</f>
        <v/>
      </c>
      <c r="AW713" t="str">
        <f>IF(Table1[[#This Row],[Bill ref name]]="","","New Ref")</f>
        <v/>
      </c>
      <c r="AX713" t="str">
        <f>IF(Table1[[#This Row],[Bill ref name]]="","",Table1[[#This Row],[Amount-1]])</f>
        <v/>
      </c>
      <c r="AY713"/>
      <c r="AZ713"/>
      <c r="BA713" t="str">
        <f>IF(Table1[[#This Row],[Cost Centre]]="","","Primary Cost Category")</f>
        <v/>
      </c>
      <c r="BB713" t="str">
        <f>IF(Table1[[#This Row],[Cost Centre]]="","",Table1[[#This Row],[DP-1]])</f>
        <v/>
      </c>
      <c r="BC713"/>
      <c r="BD713" t="str">
        <f>IF(Table1[[#This Row],[Cost Centre]]="","",Table1[[#This Row],[Cost Centre]])</f>
        <v/>
      </c>
      <c r="BE713" t="str">
        <f>IF(Table1[[#This Row],[Cost Centre]]="","",Table1[[#This Row],[Amount-1]])</f>
        <v/>
      </c>
      <c r="BF713"/>
      <c r="BG713"/>
      <c r="BH713"/>
      <c r="BI713"/>
      <c r="BJ713" t="str">
        <f>IF(Table1[[#This Row],[Date]]="","","No")</f>
        <v/>
      </c>
      <c r="BK713" t="str">
        <f>IF(Table1[[#This Row],[Date]]="","",IF(Table1[[#This Row],[Net Amt]]&lt;0,"Yes","No"))</f>
        <v/>
      </c>
      <c r="BL713" t="str">
        <f>IF(Table1[[#This Row],[Date]]="","",$C$3)</f>
        <v/>
      </c>
      <c r="BM713" t="str">
        <f>IF(Table1[[#This Row],[Date]]="","",-Table1[[#This Row],[Amount-1]])</f>
        <v/>
      </c>
      <c r="BO713" t="str">
        <f>IF(Table1[[#This Row],[Transaction Type]]="","",Table1[[#This Row],[Transaction Type]])</f>
        <v/>
      </c>
      <c r="BP713" t="str">
        <f>IF(Table1[[#This Row],[Instrument No.]]="","",Table1[[#This Row],[Instrument No.]])</f>
        <v/>
      </c>
      <c r="BQ713" t="str">
        <f>IF(Table1[[#This Row],[Instrument No.]]="","",Table1[[#This Row],[Amount-2]])</f>
        <v/>
      </c>
      <c r="BR713" t="str">
        <f>IF(Table1[[#This Row],[Instrument date]]="","",TEXT(Table1[[#This Row],[Instrument date]],"yyyymmdd"))</f>
        <v/>
      </c>
      <c r="BU713" s="48"/>
      <c r="BV713" s="48"/>
    </row>
    <row r="714" spans="1:74">
      <c r="A714" s="16">
        <f t="shared" si="11"/>
        <v>709</v>
      </c>
      <c r="B714" s="17"/>
      <c r="C714" s="57"/>
      <c r="D714" s="61"/>
      <c r="E714" s="61"/>
      <c r="F714" s="57"/>
      <c r="G714" s="18"/>
      <c r="H7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4" s="18"/>
      <c r="J714" s="18"/>
      <c r="K714" s="18"/>
      <c r="L714" s="18"/>
      <c r="M714" s="18"/>
      <c r="N714" s="51"/>
      <c r="O714" s="14">
        <f>IF(Table1[[#This Row],[Date]]="",COUNTA(B715:$B$1005),0)</f>
        <v>0</v>
      </c>
      <c r="P714" s="14">
        <f>IF(COUNTA(Table1[[#This Row],[Payments]:[Receipts]])=0,0,(IF(COUNTA(Table1[[#This Row],[Payments]:[Receipts]])&gt;1,1,0)))</f>
        <v>0</v>
      </c>
      <c r="Q714" s="14">
        <f>IF(Table1[[#This Row],[Date]]="",0,IF(AND(Table1[[#This Row],[Date]]&gt;=$Q$2,Table1[[#This Row],[Date]]&lt;=$Q$3),0,1))</f>
        <v>0</v>
      </c>
      <c r="R714" s="14">
        <f>IF(Table1[[#This Row],[Payments]]="",0,IF(ISNUMBER(Table1[[#This Row],[Payments]]),0,1))</f>
        <v>0</v>
      </c>
      <c r="S714" s="14">
        <f>IF(Table1[[#This Row],[Receipts]]="",0,IF(ISNUMBER(Table1[[#This Row],[Receipts]]),0,1))</f>
        <v>0</v>
      </c>
      <c r="T714" s="14">
        <f>IF(LEN(Table1[[#This Row],[Second Ledger]])&gt;0,IF(TYPE(VLOOKUP(Table1[[#This Row],[Second Ledger]],$CZ:$CZ,1,FALSE))=16,1,0),0)</f>
        <v>0</v>
      </c>
      <c r="U714" s="14">
        <f>IF(Table1[[#This Row],[Date]]="",0,IF(Table1[[#This Row],[Voucher Type]]&gt;0,IF(TYPE(VLOOKUP(Table1[[#This Row],[Voucher Type]],Table1[[#All],[Voucher Type Master]],1,FALSE))=16,1,0),0))</f>
        <v>0</v>
      </c>
      <c r="V7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4" s="14">
        <f>IF(LEN(Table1[[#This Row],[Cost Centre]])&gt;0,IF(TYPE(VLOOKUP(Table1[[#This Row],[Cost Centre]],$DA:$DA,1,FALSE))=16,1,0),0)</f>
        <v>0</v>
      </c>
      <c r="X714" s="14">
        <f>Table1[[#This Row],[Payments]]-Table1[[#This Row],[Receipts]]</f>
        <v>0</v>
      </c>
      <c r="Y714" s="14"/>
      <c r="Z714" s="14"/>
      <c r="AA714" s="14"/>
      <c r="AB714" s="13"/>
      <c r="AC714" s="39"/>
      <c r="AD714" s="39"/>
      <c r="AE714" s="39"/>
      <c r="AF714" s="39"/>
      <c r="AG714" s="42"/>
      <c r="AH7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4" t="str">
        <f>IF(Table1[[#This Row],[Date]]="","",TEXT(Table1[[#This Row],[Date]],"yyyymmdd"))</f>
        <v/>
      </c>
      <c r="AJ714" t="str">
        <f>Table1[[#This Row],[Date2]]</f>
        <v/>
      </c>
      <c r="AK714" t="str">
        <f>IF(Table1[[#This Row],[Date]]="","",Table1[[#This Row],[Voucher Type]])</f>
        <v/>
      </c>
      <c r="AL714" t="str">
        <f>IF(Table1[[#This Row],[Date]]="","",Table1[[#This Row],[Voucher No]])</f>
        <v/>
      </c>
      <c r="AM714" t="str">
        <f>IF(Table1[[#This Row],[Date]]="","",Table1[[#This Row],[Narration]])</f>
        <v/>
      </c>
      <c r="AN714" t="str">
        <f>IF(Table1[[#This Row],[Date]]="","","tallytools-voucherentry-adhjadhh-"&amp;$AH$1&amp;ROW())</f>
        <v/>
      </c>
      <c r="AO714" t="str">
        <f>IF(Table1[[#This Row],[Date]]="","",$AH$1)</f>
        <v/>
      </c>
      <c r="AP714"/>
      <c r="AQ714" t="str">
        <f>IF(Table1[[#This Row],[Date]]="","","No")</f>
        <v/>
      </c>
      <c r="AR714" t="str">
        <f>IF(Table1[[#This Row],[Date]]="","",IF(Table1[[#This Row],[Net Amt]]&lt;0,"No","Yes"))</f>
        <v/>
      </c>
      <c r="AS714" t="str">
        <f>IF(Table1[[#This Row],[Date]]="","",Table1[[#This Row],[Second Ledger]])</f>
        <v/>
      </c>
      <c r="AT714" t="str">
        <f>IF(Table1[[#This Row],[Date]]="","",IF(Table1[[#This Row],[DP-1]]="Yes",-(Table1[[#This Row],[Payments]]+Table1[[#This Row],[Receipts]]),Table1[[#This Row],[Payments]]+Table1[[#This Row],[Receipts]]))</f>
        <v/>
      </c>
      <c r="AU714"/>
      <c r="AV714" t="str">
        <f>IF(Table1[[#This Row],[Bill Ref No]]="","",Table1[[#This Row],[Bill Ref No]])</f>
        <v/>
      </c>
      <c r="AW714" t="str">
        <f>IF(Table1[[#This Row],[Bill ref name]]="","","New Ref")</f>
        <v/>
      </c>
      <c r="AX714" t="str">
        <f>IF(Table1[[#This Row],[Bill ref name]]="","",Table1[[#This Row],[Amount-1]])</f>
        <v/>
      </c>
      <c r="AY714"/>
      <c r="AZ714"/>
      <c r="BA714" t="str">
        <f>IF(Table1[[#This Row],[Cost Centre]]="","","Primary Cost Category")</f>
        <v/>
      </c>
      <c r="BB714" t="str">
        <f>IF(Table1[[#This Row],[Cost Centre]]="","",Table1[[#This Row],[DP-1]])</f>
        <v/>
      </c>
      <c r="BC714"/>
      <c r="BD714" t="str">
        <f>IF(Table1[[#This Row],[Cost Centre]]="","",Table1[[#This Row],[Cost Centre]])</f>
        <v/>
      </c>
      <c r="BE714" t="str">
        <f>IF(Table1[[#This Row],[Cost Centre]]="","",Table1[[#This Row],[Amount-1]])</f>
        <v/>
      </c>
      <c r="BF714"/>
      <c r="BG714"/>
      <c r="BH714"/>
      <c r="BI714"/>
      <c r="BJ714" t="str">
        <f>IF(Table1[[#This Row],[Date]]="","","No")</f>
        <v/>
      </c>
      <c r="BK714" t="str">
        <f>IF(Table1[[#This Row],[Date]]="","",IF(Table1[[#This Row],[Net Amt]]&lt;0,"Yes","No"))</f>
        <v/>
      </c>
      <c r="BL714" t="str">
        <f>IF(Table1[[#This Row],[Date]]="","",$C$3)</f>
        <v/>
      </c>
      <c r="BM714" t="str">
        <f>IF(Table1[[#This Row],[Date]]="","",-Table1[[#This Row],[Amount-1]])</f>
        <v/>
      </c>
      <c r="BO714" t="str">
        <f>IF(Table1[[#This Row],[Transaction Type]]="","",Table1[[#This Row],[Transaction Type]])</f>
        <v/>
      </c>
      <c r="BP714" t="str">
        <f>IF(Table1[[#This Row],[Instrument No.]]="","",Table1[[#This Row],[Instrument No.]])</f>
        <v/>
      </c>
      <c r="BQ714" t="str">
        <f>IF(Table1[[#This Row],[Instrument No.]]="","",Table1[[#This Row],[Amount-2]])</f>
        <v/>
      </c>
      <c r="BR714" t="str">
        <f>IF(Table1[[#This Row],[Instrument date]]="","",TEXT(Table1[[#This Row],[Instrument date]],"yyyymmdd"))</f>
        <v/>
      </c>
      <c r="BU714" s="48"/>
      <c r="BV714" s="48"/>
    </row>
    <row r="715" spans="1:74">
      <c r="A715" s="16">
        <f t="shared" si="11"/>
        <v>710</v>
      </c>
      <c r="B715" s="17"/>
      <c r="C715" s="57"/>
      <c r="D715" s="61"/>
      <c r="E715" s="61"/>
      <c r="F715" s="57"/>
      <c r="G715" s="18"/>
      <c r="H7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5" s="18"/>
      <c r="J715" s="18"/>
      <c r="K715" s="18"/>
      <c r="L715" s="18"/>
      <c r="M715" s="18"/>
      <c r="N715" s="51"/>
      <c r="O715" s="14">
        <f>IF(Table1[[#This Row],[Date]]="",COUNTA(B716:$B$1005),0)</f>
        <v>0</v>
      </c>
      <c r="P715" s="14">
        <f>IF(COUNTA(Table1[[#This Row],[Payments]:[Receipts]])=0,0,(IF(COUNTA(Table1[[#This Row],[Payments]:[Receipts]])&gt;1,1,0)))</f>
        <v>0</v>
      </c>
      <c r="Q715" s="14">
        <f>IF(Table1[[#This Row],[Date]]="",0,IF(AND(Table1[[#This Row],[Date]]&gt;=$Q$2,Table1[[#This Row],[Date]]&lt;=$Q$3),0,1))</f>
        <v>0</v>
      </c>
      <c r="R715" s="14">
        <f>IF(Table1[[#This Row],[Payments]]="",0,IF(ISNUMBER(Table1[[#This Row],[Payments]]),0,1))</f>
        <v>0</v>
      </c>
      <c r="S715" s="14">
        <f>IF(Table1[[#This Row],[Receipts]]="",0,IF(ISNUMBER(Table1[[#This Row],[Receipts]]),0,1))</f>
        <v>0</v>
      </c>
      <c r="T715" s="14">
        <f>IF(LEN(Table1[[#This Row],[Second Ledger]])&gt;0,IF(TYPE(VLOOKUP(Table1[[#This Row],[Second Ledger]],$CZ:$CZ,1,FALSE))=16,1,0),0)</f>
        <v>0</v>
      </c>
      <c r="U715" s="14">
        <f>IF(Table1[[#This Row],[Date]]="",0,IF(Table1[[#This Row],[Voucher Type]]&gt;0,IF(TYPE(VLOOKUP(Table1[[#This Row],[Voucher Type]],Table1[[#All],[Voucher Type Master]],1,FALSE))=16,1,0),0))</f>
        <v>0</v>
      </c>
      <c r="V7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5" s="14">
        <f>IF(LEN(Table1[[#This Row],[Cost Centre]])&gt;0,IF(TYPE(VLOOKUP(Table1[[#This Row],[Cost Centre]],$DA:$DA,1,FALSE))=16,1,0),0)</f>
        <v>0</v>
      </c>
      <c r="X715" s="14">
        <f>Table1[[#This Row],[Payments]]-Table1[[#This Row],[Receipts]]</f>
        <v>0</v>
      </c>
      <c r="Y715" s="14"/>
      <c r="Z715" s="14"/>
      <c r="AA715" s="14"/>
      <c r="AB715" s="13"/>
      <c r="AC715" s="39"/>
      <c r="AD715" s="39"/>
      <c r="AE715" s="39"/>
      <c r="AF715" s="39"/>
      <c r="AG715" s="42"/>
      <c r="AH7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5" t="str">
        <f>IF(Table1[[#This Row],[Date]]="","",TEXT(Table1[[#This Row],[Date]],"yyyymmdd"))</f>
        <v/>
      </c>
      <c r="AJ715" t="str">
        <f>Table1[[#This Row],[Date2]]</f>
        <v/>
      </c>
      <c r="AK715" t="str">
        <f>IF(Table1[[#This Row],[Date]]="","",Table1[[#This Row],[Voucher Type]])</f>
        <v/>
      </c>
      <c r="AL715" t="str">
        <f>IF(Table1[[#This Row],[Date]]="","",Table1[[#This Row],[Voucher No]])</f>
        <v/>
      </c>
      <c r="AM715" t="str">
        <f>IF(Table1[[#This Row],[Date]]="","",Table1[[#This Row],[Narration]])</f>
        <v/>
      </c>
      <c r="AN715" t="str">
        <f>IF(Table1[[#This Row],[Date]]="","","tallytools-voucherentry-adhjadhh-"&amp;$AH$1&amp;ROW())</f>
        <v/>
      </c>
      <c r="AO715" t="str">
        <f>IF(Table1[[#This Row],[Date]]="","",$AH$1)</f>
        <v/>
      </c>
      <c r="AP715"/>
      <c r="AQ715" t="str">
        <f>IF(Table1[[#This Row],[Date]]="","","No")</f>
        <v/>
      </c>
      <c r="AR715" t="str">
        <f>IF(Table1[[#This Row],[Date]]="","",IF(Table1[[#This Row],[Net Amt]]&lt;0,"No","Yes"))</f>
        <v/>
      </c>
      <c r="AS715" t="str">
        <f>IF(Table1[[#This Row],[Date]]="","",Table1[[#This Row],[Second Ledger]])</f>
        <v/>
      </c>
      <c r="AT715" t="str">
        <f>IF(Table1[[#This Row],[Date]]="","",IF(Table1[[#This Row],[DP-1]]="Yes",-(Table1[[#This Row],[Payments]]+Table1[[#This Row],[Receipts]]),Table1[[#This Row],[Payments]]+Table1[[#This Row],[Receipts]]))</f>
        <v/>
      </c>
      <c r="AU715"/>
      <c r="AV715" t="str">
        <f>IF(Table1[[#This Row],[Bill Ref No]]="","",Table1[[#This Row],[Bill Ref No]])</f>
        <v/>
      </c>
      <c r="AW715" t="str">
        <f>IF(Table1[[#This Row],[Bill ref name]]="","","New Ref")</f>
        <v/>
      </c>
      <c r="AX715" t="str">
        <f>IF(Table1[[#This Row],[Bill ref name]]="","",Table1[[#This Row],[Amount-1]])</f>
        <v/>
      </c>
      <c r="AY715"/>
      <c r="AZ715"/>
      <c r="BA715" t="str">
        <f>IF(Table1[[#This Row],[Cost Centre]]="","","Primary Cost Category")</f>
        <v/>
      </c>
      <c r="BB715" t="str">
        <f>IF(Table1[[#This Row],[Cost Centre]]="","",Table1[[#This Row],[DP-1]])</f>
        <v/>
      </c>
      <c r="BC715"/>
      <c r="BD715" t="str">
        <f>IF(Table1[[#This Row],[Cost Centre]]="","",Table1[[#This Row],[Cost Centre]])</f>
        <v/>
      </c>
      <c r="BE715" t="str">
        <f>IF(Table1[[#This Row],[Cost Centre]]="","",Table1[[#This Row],[Amount-1]])</f>
        <v/>
      </c>
      <c r="BF715"/>
      <c r="BG715"/>
      <c r="BH715"/>
      <c r="BI715"/>
      <c r="BJ715" t="str">
        <f>IF(Table1[[#This Row],[Date]]="","","No")</f>
        <v/>
      </c>
      <c r="BK715" t="str">
        <f>IF(Table1[[#This Row],[Date]]="","",IF(Table1[[#This Row],[Net Amt]]&lt;0,"Yes","No"))</f>
        <v/>
      </c>
      <c r="BL715" t="str">
        <f>IF(Table1[[#This Row],[Date]]="","",$C$3)</f>
        <v/>
      </c>
      <c r="BM715" t="str">
        <f>IF(Table1[[#This Row],[Date]]="","",-Table1[[#This Row],[Amount-1]])</f>
        <v/>
      </c>
      <c r="BO715" t="str">
        <f>IF(Table1[[#This Row],[Transaction Type]]="","",Table1[[#This Row],[Transaction Type]])</f>
        <v/>
      </c>
      <c r="BP715" t="str">
        <f>IF(Table1[[#This Row],[Instrument No.]]="","",Table1[[#This Row],[Instrument No.]])</f>
        <v/>
      </c>
      <c r="BQ715" t="str">
        <f>IF(Table1[[#This Row],[Instrument No.]]="","",Table1[[#This Row],[Amount-2]])</f>
        <v/>
      </c>
      <c r="BR715" t="str">
        <f>IF(Table1[[#This Row],[Instrument date]]="","",TEXT(Table1[[#This Row],[Instrument date]],"yyyymmdd"))</f>
        <v/>
      </c>
      <c r="BU715" s="48"/>
      <c r="BV715" s="48"/>
    </row>
    <row r="716" spans="1:74">
      <c r="A716" s="16">
        <f t="shared" si="11"/>
        <v>711</v>
      </c>
      <c r="B716" s="17"/>
      <c r="C716" s="57"/>
      <c r="D716" s="61"/>
      <c r="E716" s="61"/>
      <c r="F716" s="57"/>
      <c r="G716" s="18"/>
      <c r="H7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6" s="18"/>
      <c r="J716" s="18"/>
      <c r="K716" s="18"/>
      <c r="L716" s="18"/>
      <c r="M716" s="18"/>
      <c r="N716" s="51"/>
      <c r="O716" s="14">
        <f>IF(Table1[[#This Row],[Date]]="",COUNTA(B717:$B$1005),0)</f>
        <v>0</v>
      </c>
      <c r="P716" s="14">
        <f>IF(COUNTA(Table1[[#This Row],[Payments]:[Receipts]])=0,0,(IF(COUNTA(Table1[[#This Row],[Payments]:[Receipts]])&gt;1,1,0)))</f>
        <v>0</v>
      </c>
      <c r="Q716" s="14">
        <f>IF(Table1[[#This Row],[Date]]="",0,IF(AND(Table1[[#This Row],[Date]]&gt;=$Q$2,Table1[[#This Row],[Date]]&lt;=$Q$3),0,1))</f>
        <v>0</v>
      </c>
      <c r="R716" s="14">
        <f>IF(Table1[[#This Row],[Payments]]="",0,IF(ISNUMBER(Table1[[#This Row],[Payments]]),0,1))</f>
        <v>0</v>
      </c>
      <c r="S716" s="14">
        <f>IF(Table1[[#This Row],[Receipts]]="",0,IF(ISNUMBER(Table1[[#This Row],[Receipts]]),0,1))</f>
        <v>0</v>
      </c>
      <c r="T716" s="14">
        <f>IF(LEN(Table1[[#This Row],[Second Ledger]])&gt;0,IF(TYPE(VLOOKUP(Table1[[#This Row],[Second Ledger]],$CZ:$CZ,1,FALSE))=16,1,0),0)</f>
        <v>0</v>
      </c>
      <c r="U716" s="14">
        <f>IF(Table1[[#This Row],[Date]]="",0,IF(Table1[[#This Row],[Voucher Type]]&gt;0,IF(TYPE(VLOOKUP(Table1[[#This Row],[Voucher Type]],Table1[[#All],[Voucher Type Master]],1,FALSE))=16,1,0),0))</f>
        <v>0</v>
      </c>
      <c r="V7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6" s="14">
        <f>IF(LEN(Table1[[#This Row],[Cost Centre]])&gt;0,IF(TYPE(VLOOKUP(Table1[[#This Row],[Cost Centre]],$DA:$DA,1,FALSE))=16,1,0),0)</f>
        <v>0</v>
      </c>
      <c r="X716" s="14">
        <f>Table1[[#This Row],[Payments]]-Table1[[#This Row],[Receipts]]</f>
        <v>0</v>
      </c>
      <c r="Y716" s="14"/>
      <c r="Z716" s="14"/>
      <c r="AA716" s="14"/>
      <c r="AB716" s="13"/>
      <c r="AC716" s="39"/>
      <c r="AD716" s="39"/>
      <c r="AE716" s="39"/>
      <c r="AF716" s="39"/>
      <c r="AG716" s="42"/>
      <c r="AH7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6" t="str">
        <f>IF(Table1[[#This Row],[Date]]="","",TEXT(Table1[[#This Row],[Date]],"yyyymmdd"))</f>
        <v/>
      </c>
      <c r="AJ716" t="str">
        <f>Table1[[#This Row],[Date2]]</f>
        <v/>
      </c>
      <c r="AK716" t="str">
        <f>IF(Table1[[#This Row],[Date]]="","",Table1[[#This Row],[Voucher Type]])</f>
        <v/>
      </c>
      <c r="AL716" t="str">
        <f>IF(Table1[[#This Row],[Date]]="","",Table1[[#This Row],[Voucher No]])</f>
        <v/>
      </c>
      <c r="AM716" t="str">
        <f>IF(Table1[[#This Row],[Date]]="","",Table1[[#This Row],[Narration]])</f>
        <v/>
      </c>
      <c r="AN716" t="str">
        <f>IF(Table1[[#This Row],[Date]]="","","tallytools-voucherentry-adhjadhh-"&amp;$AH$1&amp;ROW())</f>
        <v/>
      </c>
      <c r="AO716" t="str">
        <f>IF(Table1[[#This Row],[Date]]="","",$AH$1)</f>
        <v/>
      </c>
      <c r="AP716"/>
      <c r="AQ716" t="str">
        <f>IF(Table1[[#This Row],[Date]]="","","No")</f>
        <v/>
      </c>
      <c r="AR716" t="str">
        <f>IF(Table1[[#This Row],[Date]]="","",IF(Table1[[#This Row],[Net Amt]]&lt;0,"No","Yes"))</f>
        <v/>
      </c>
      <c r="AS716" t="str">
        <f>IF(Table1[[#This Row],[Date]]="","",Table1[[#This Row],[Second Ledger]])</f>
        <v/>
      </c>
      <c r="AT716" t="str">
        <f>IF(Table1[[#This Row],[Date]]="","",IF(Table1[[#This Row],[DP-1]]="Yes",-(Table1[[#This Row],[Payments]]+Table1[[#This Row],[Receipts]]),Table1[[#This Row],[Payments]]+Table1[[#This Row],[Receipts]]))</f>
        <v/>
      </c>
      <c r="AU716"/>
      <c r="AV716" t="str">
        <f>IF(Table1[[#This Row],[Bill Ref No]]="","",Table1[[#This Row],[Bill Ref No]])</f>
        <v/>
      </c>
      <c r="AW716" t="str">
        <f>IF(Table1[[#This Row],[Bill ref name]]="","","New Ref")</f>
        <v/>
      </c>
      <c r="AX716" t="str">
        <f>IF(Table1[[#This Row],[Bill ref name]]="","",Table1[[#This Row],[Amount-1]])</f>
        <v/>
      </c>
      <c r="AY716"/>
      <c r="AZ716"/>
      <c r="BA716" t="str">
        <f>IF(Table1[[#This Row],[Cost Centre]]="","","Primary Cost Category")</f>
        <v/>
      </c>
      <c r="BB716" t="str">
        <f>IF(Table1[[#This Row],[Cost Centre]]="","",Table1[[#This Row],[DP-1]])</f>
        <v/>
      </c>
      <c r="BC716"/>
      <c r="BD716" t="str">
        <f>IF(Table1[[#This Row],[Cost Centre]]="","",Table1[[#This Row],[Cost Centre]])</f>
        <v/>
      </c>
      <c r="BE716" t="str">
        <f>IF(Table1[[#This Row],[Cost Centre]]="","",Table1[[#This Row],[Amount-1]])</f>
        <v/>
      </c>
      <c r="BF716"/>
      <c r="BG716"/>
      <c r="BH716"/>
      <c r="BI716"/>
      <c r="BJ716" t="str">
        <f>IF(Table1[[#This Row],[Date]]="","","No")</f>
        <v/>
      </c>
      <c r="BK716" t="str">
        <f>IF(Table1[[#This Row],[Date]]="","",IF(Table1[[#This Row],[Net Amt]]&lt;0,"Yes","No"))</f>
        <v/>
      </c>
      <c r="BL716" t="str">
        <f>IF(Table1[[#This Row],[Date]]="","",$C$3)</f>
        <v/>
      </c>
      <c r="BM716" t="str">
        <f>IF(Table1[[#This Row],[Date]]="","",-Table1[[#This Row],[Amount-1]])</f>
        <v/>
      </c>
      <c r="BO716" t="str">
        <f>IF(Table1[[#This Row],[Transaction Type]]="","",Table1[[#This Row],[Transaction Type]])</f>
        <v/>
      </c>
      <c r="BP716" t="str">
        <f>IF(Table1[[#This Row],[Instrument No.]]="","",Table1[[#This Row],[Instrument No.]])</f>
        <v/>
      </c>
      <c r="BQ716" t="str">
        <f>IF(Table1[[#This Row],[Instrument No.]]="","",Table1[[#This Row],[Amount-2]])</f>
        <v/>
      </c>
      <c r="BR716" t="str">
        <f>IF(Table1[[#This Row],[Instrument date]]="","",TEXT(Table1[[#This Row],[Instrument date]],"yyyymmdd"))</f>
        <v/>
      </c>
      <c r="BU716" s="48"/>
      <c r="BV716" s="48"/>
    </row>
    <row r="717" spans="1:74">
      <c r="A717" s="16">
        <f t="shared" si="11"/>
        <v>712</v>
      </c>
      <c r="B717" s="17"/>
      <c r="C717" s="57"/>
      <c r="D717" s="61"/>
      <c r="E717" s="61"/>
      <c r="F717" s="57"/>
      <c r="G717" s="18"/>
      <c r="H7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7" s="18"/>
      <c r="J717" s="18"/>
      <c r="K717" s="18"/>
      <c r="L717" s="18"/>
      <c r="M717" s="18"/>
      <c r="N717" s="51"/>
      <c r="O717" s="14">
        <f>IF(Table1[[#This Row],[Date]]="",COUNTA(B718:$B$1005),0)</f>
        <v>0</v>
      </c>
      <c r="P717" s="14">
        <f>IF(COUNTA(Table1[[#This Row],[Payments]:[Receipts]])=0,0,(IF(COUNTA(Table1[[#This Row],[Payments]:[Receipts]])&gt;1,1,0)))</f>
        <v>0</v>
      </c>
      <c r="Q717" s="14">
        <f>IF(Table1[[#This Row],[Date]]="",0,IF(AND(Table1[[#This Row],[Date]]&gt;=$Q$2,Table1[[#This Row],[Date]]&lt;=$Q$3),0,1))</f>
        <v>0</v>
      </c>
      <c r="R717" s="14">
        <f>IF(Table1[[#This Row],[Payments]]="",0,IF(ISNUMBER(Table1[[#This Row],[Payments]]),0,1))</f>
        <v>0</v>
      </c>
      <c r="S717" s="14">
        <f>IF(Table1[[#This Row],[Receipts]]="",0,IF(ISNUMBER(Table1[[#This Row],[Receipts]]),0,1))</f>
        <v>0</v>
      </c>
      <c r="T717" s="14">
        <f>IF(LEN(Table1[[#This Row],[Second Ledger]])&gt;0,IF(TYPE(VLOOKUP(Table1[[#This Row],[Second Ledger]],$CZ:$CZ,1,FALSE))=16,1,0),0)</f>
        <v>0</v>
      </c>
      <c r="U717" s="14">
        <f>IF(Table1[[#This Row],[Date]]="",0,IF(Table1[[#This Row],[Voucher Type]]&gt;0,IF(TYPE(VLOOKUP(Table1[[#This Row],[Voucher Type]],Table1[[#All],[Voucher Type Master]],1,FALSE))=16,1,0),0))</f>
        <v>0</v>
      </c>
      <c r="V7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7" s="14">
        <f>IF(LEN(Table1[[#This Row],[Cost Centre]])&gt;0,IF(TYPE(VLOOKUP(Table1[[#This Row],[Cost Centre]],$DA:$DA,1,FALSE))=16,1,0),0)</f>
        <v>0</v>
      </c>
      <c r="X717" s="14">
        <f>Table1[[#This Row],[Payments]]-Table1[[#This Row],[Receipts]]</f>
        <v>0</v>
      </c>
      <c r="Y717" s="14"/>
      <c r="Z717" s="14"/>
      <c r="AA717" s="14"/>
      <c r="AB717" s="13"/>
      <c r="AC717" s="39"/>
      <c r="AD717" s="39"/>
      <c r="AE717" s="39"/>
      <c r="AF717" s="39"/>
      <c r="AG717" s="42"/>
      <c r="AH7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7" t="str">
        <f>IF(Table1[[#This Row],[Date]]="","",TEXT(Table1[[#This Row],[Date]],"yyyymmdd"))</f>
        <v/>
      </c>
      <c r="AJ717" t="str">
        <f>Table1[[#This Row],[Date2]]</f>
        <v/>
      </c>
      <c r="AK717" t="str">
        <f>IF(Table1[[#This Row],[Date]]="","",Table1[[#This Row],[Voucher Type]])</f>
        <v/>
      </c>
      <c r="AL717" t="str">
        <f>IF(Table1[[#This Row],[Date]]="","",Table1[[#This Row],[Voucher No]])</f>
        <v/>
      </c>
      <c r="AM717" t="str">
        <f>IF(Table1[[#This Row],[Date]]="","",Table1[[#This Row],[Narration]])</f>
        <v/>
      </c>
      <c r="AN717" t="str">
        <f>IF(Table1[[#This Row],[Date]]="","","tallytools-voucherentry-adhjadhh-"&amp;$AH$1&amp;ROW())</f>
        <v/>
      </c>
      <c r="AO717" t="str">
        <f>IF(Table1[[#This Row],[Date]]="","",$AH$1)</f>
        <v/>
      </c>
      <c r="AP717"/>
      <c r="AQ717" t="str">
        <f>IF(Table1[[#This Row],[Date]]="","","No")</f>
        <v/>
      </c>
      <c r="AR717" t="str">
        <f>IF(Table1[[#This Row],[Date]]="","",IF(Table1[[#This Row],[Net Amt]]&lt;0,"No","Yes"))</f>
        <v/>
      </c>
      <c r="AS717" t="str">
        <f>IF(Table1[[#This Row],[Date]]="","",Table1[[#This Row],[Second Ledger]])</f>
        <v/>
      </c>
      <c r="AT717" t="str">
        <f>IF(Table1[[#This Row],[Date]]="","",IF(Table1[[#This Row],[DP-1]]="Yes",-(Table1[[#This Row],[Payments]]+Table1[[#This Row],[Receipts]]),Table1[[#This Row],[Payments]]+Table1[[#This Row],[Receipts]]))</f>
        <v/>
      </c>
      <c r="AU717"/>
      <c r="AV717" t="str">
        <f>IF(Table1[[#This Row],[Bill Ref No]]="","",Table1[[#This Row],[Bill Ref No]])</f>
        <v/>
      </c>
      <c r="AW717" t="str">
        <f>IF(Table1[[#This Row],[Bill ref name]]="","","New Ref")</f>
        <v/>
      </c>
      <c r="AX717" t="str">
        <f>IF(Table1[[#This Row],[Bill ref name]]="","",Table1[[#This Row],[Amount-1]])</f>
        <v/>
      </c>
      <c r="AY717"/>
      <c r="AZ717"/>
      <c r="BA717" t="str">
        <f>IF(Table1[[#This Row],[Cost Centre]]="","","Primary Cost Category")</f>
        <v/>
      </c>
      <c r="BB717" t="str">
        <f>IF(Table1[[#This Row],[Cost Centre]]="","",Table1[[#This Row],[DP-1]])</f>
        <v/>
      </c>
      <c r="BC717"/>
      <c r="BD717" t="str">
        <f>IF(Table1[[#This Row],[Cost Centre]]="","",Table1[[#This Row],[Cost Centre]])</f>
        <v/>
      </c>
      <c r="BE717" t="str">
        <f>IF(Table1[[#This Row],[Cost Centre]]="","",Table1[[#This Row],[Amount-1]])</f>
        <v/>
      </c>
      <c r="BF717"/>
      <c r="BG717"/>
      <c r="BH717"/>
      <c r="BI717"/>
      <c r="BJ717" t="str">
        <f>IF(Table1[[#This Row],[Date]]="","","No")</f>
        <v/>
      </c>
      <c r="BK717" t="str">
        <f>IF(Table1[[#This Row],[Date]]="","",IF(Table1[[#This Row],[Net Amt]]&lt;0,"Yes","No"))</f>
        <v/>
      </c>
      <c r="BL717" t="str">
        <f>IF(Table1[[#This Row],[Date]]="","",$C$3)</f>
        <v/>
      </c>
      <c r="BM717" t="str">
        <f>IF(Table1[[#This Row],[Date]]="","",-Table1[[#This Row],[Amount-1]])</f>
        <v/>
      </c>
      <c r="BO717" t="str">
        <f>IF(Table1[[#This Row],[Transaction Type]]="","",Table1[[#This Row],[Transaction Type]])</f>
        <v/>
      </c>
      <c r="BP717" t="str">
        <f>IF(Table1[[#This Row],[Instrument No.]]="","",Table1[[#This Row],[Instrument No.]])</f>
        <v/>
      </c>
      <c r="BQ717" t="str">
        <f>IF(Table1[[#This Row],[Instrument No.]]="","",Table1[[#This Row],[Amount-2]])</f>
        <v/>
      </c>
      <c r="BR717" t="str">
        <f>IF(Table1[[#This Row],[Instrument date]]="","",TEXT(Table1[[#This Row],[Instrument date]],"yyyymmdd"))</f>
        <v/>
      </c>
      <c r="BU717" s="48"/>
      <c r="BV717" s="48"/>
    </row>
    <row r="718" spans="1:74">
      <c r="A718" s="16">
        <f t="shared" si="11"/>
        <v>713</v>
      </c>
      <c r="B718" s="17"/>
      <c r="C718" s="57"/>
      <c r="D718" s="61"/>
      <c r="E718" s="61"/>
      <c r="F718" s="57"/>
      <c r="G718" s="18"/>
      <c r="H7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8" s="18"/>
      <c r="J718" s="18"/>
      <c r="K718" s="18"/>
      <c r="L718" s="18"/>
      <c r="M718" s="18"/>
      <c r="N718" s="51"/>
      <c r="O718" s="14">
        <f>IF(Table1[[#This Row],[Date]]="",COUNTA(B719:$B$1005),0)</f>
        <v>0</v>
      </c>
      <c r="P718" s="14">
        <f>IF(COUNTA(Table1[[#This Row],[Payments]:[Receipts]])=0,0,(IF(COUNTA(Table1[[#This Row],[Payments]:[Receipts]])&gt;1,1,0)))</f>
        <v>0</v>
      </c>
      <c r="Q718" s="14">
        <f>IF(Table1[[#This Row],[Date]]="",0,IF(AND(Table1[[#This Row],[Date]]&gt;=$Q$2,Table1[[#This Row],[Date]]&lt;=$Q$3),0,1))</f>
        <v>0</v>
      </c>
      <c r="R718" s="14">
        <f>IF(Table1[[#This Row],[Payments]]="",0,IF(ISNUMBER(Table1[[#This Row],[Payments]]),0,1))</f>
        <v>0</v>
      </c>
      <c r="S718" s="14">
        <f>IF(Table1[[#This Row],[Receipts]]="",0,IF(ISNUMBER(Table1[[#This Row],[Receipts]]),0,1))</f>
        <v>0</v>
      </c>
      <c r="T718" s="14">
        <f>IF(LEN(Table1[[#This Row],[Second Ledger]])&gt;0,IF(TYPE(VLOOKUP(Table1[[#This Row],[Second Ledger]],$CZ:$CZ,1,FALSE))=16,1,0),0)</f>
        <v>0</v>
      </c>
      <c r="U718" s="14">
        <f>IF(Table1[[#This Row],[Date]]="",0,IF(Table1[[#This Row],[Voucher Type]]&gt;0,IF(TYPE(VLOOKUP(Table1[[#This Row],[Voucher Type]],Table1[[#All],[Voucher Type Master]],1,FALSE))=16,1,0),0))</f>
        <v>0</v>
      </c>
      <c r="V7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8" s="14">
        <f>IF(LEN(Table1[[#This Row],[Cost Centre]])&gt;0,IF(TYPE(VLOOKUP(Table1[[#This Row],[Cost Centre]],$DA:$DA,1,FALSE))=16,1,0),0)</f>
        <v>0</v>
      </c>
      <c r="X718" s="14">
        <f>Table1[[#This Row],[Payments]]-Table1[[#This Row],[Receipts]]</f>
        <v>0</v>
      </c>
      <c r="Y718" s="14"/>
      <c r="Z718" s="14"/>
      <c r="AA718" s="14"/>
      <c r="AB718" s="13"/>
      <c r="AC718" s="39"/>
      <c r="AD718" s="39"/>
      <c r="AE718" s="39"/>
      <c r="AF718" s="39"/>
      <c r="AG718" s="42"/>
      <c r="AH7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8" t="str">
        <f>IF(Table1[[#This Row],[Date]]="","",TEXT(Table1[[#This Row],[Date]],"yyyymmdd"))</f>
        <v/>
      </c>
      <c r="AJ718" t="str">
        <f>Table1[[#This Row],[Date2]]</f>
        <v/>
      </c>
      <c r="AK718" t="str">
        <f>IF(Table1[[#This Row],[Date]]="","",Table1[[#This Row],[Voucher Type]])</f>
        <v/>
      </c>
      <c r="AL718" t="str">
        <f>IF(Table1[[#This Row],[Date]]="","",Table1[[#This Row],[Voucher No]])</f>
        <v/>
      </c>
      <c r="AM718" t="str">
        <f>IF(Table1[[#This Row],[Date]]="","",Table1[[#This Row],[Narration]])</f>
        <v/>
      </c>
      <c r="AN718" t="str">
        <f>IF(Table1[[#This Row],[Date]]="","","tallytools-voucherentry-adhjadhh-"&amp;$AH$1&amp;ROW())</f>
        <v/>
      </c>
      <c r="AO718" t="str">
        <f>IF(Table1[[#This Row],[Date]]="","",$AH$1)</f>
        <v/>
      </c>
      <c r="AP718"/>
      <c r="AQ718" t="str">
        <f>IF(Table1[[#This Row],[Date]]="","","No")</f>
        <v/>
      </c>
      <c r="AR718" t="str">
        <f>IF(Table1[[#This Row],[Date]]="","",IF(Table1[[#This Row],[Net Amt]]&lt;0,"No","Yes"))</f>
        <v/>
      </c>
      <c r="AS718" t="str">
        <f>IF(Table1[[#This Row],[Date]]="","",Table1[[#This Row],[Second Ledger]])</f>
        <v/>
      </c>
      <c r="AT718" t="str">
        <f>IF(Table1[[#This Row],[Date]]="","",IF(Table1[[#This Row],[DP-1]]="Yes",-(Table1[[#This Row],[Payments]]+Table1[[#This Row],[Receipts]]),Table1[[#This Row],[Payments]]+Table1[[#This Row],[Receipts]]))</f>
        <v/>
      </c>
      <c r="AU718"/>
      <c r="AV718" t="str">
        <f>IF(Table1[[#This Row],[Bill Ref No]]="","",Table1[[#This Row],[Bill Ref No]])</f>
        <v/>
      </c>
      <c r="AW718" t="str">
        <f>IF(Table1[[#This Row],[Bill ref name]]="","","New Ref")</f>
        <v/>
      </c>
      <c r="AX718" t="str">
        <f>IF(Table1[[#This Row],[Bill ref name]]="","",Table1[[#This Row],[Amount-1]])</f>
        <v/>
      </c>
      <c r="AY718"/>
      <c r="AZ718"/>
      <c r="BA718" t="str">
        <f>IF(Table1[[#This Row],[Cost Centre]]="","","Primary Cost Category")</f>
        <v/>
      </c>
      <c r="BB718" t="str">
        <f>IF(Table1[[#This Row],[Cost Centre]]="","",Table1[[#This Row],[DP-1]])</f>
        <v/>
      </c>
      <c r="BC718"/>
      <c r="BD718" t="str">
        <f>IF(Table1[[#This Row],[Cost Centre]]="","",Table1[[#This Row],[Cost Centre]])</f>
        <v/>
      </c>
      <c r="BE718" t="str">
        <f>IF(Table1[[#This Row],[Cost Centre]]="","",Table1[[#This Row],[Amount-1]])</f>
        <v/>
      </c>
      <c r="BF718"/>
      <c r="BG718"/>
      <c r="BH718"/>
      <c r="BI718"/>
      <c r="BJ718" t="str">
        <f>IF(Table1[[#This Row],[Date]]="","","No")</f>
        <v/>
      </c>
      <c r="BK718" t="str">
        <f>IF(Table1[[#This Row],[Date]]="","",IF(Table1[[#This Row],[Net Amt]]&lt;0,"Yes","No"))</f>
        <v/>
      </c>
      <c r="BL718" t="str">
        <f>IF(Table1[[#This Row],[Date]]="","",$C$3)</f>
        <v/>
      </c>
      <c r="BM718" t="str">
        <f>IF(Table1[[#This Row],[Date]]="","",-Table1[[#This Row],[Amount-1]])</f>
        <v/>
      </c>
      <c r="BO718" t="str">
        <f>IF(Table1[[#This Row],[Transaction Type]]="","",Table1[[#This Row],[Transaction Type]])</f>
        <v/>
      </c>
      <c r="BP718" t="str">
        <f>IF(Table1[[#This Row],[Instrument No.]]="","",Table1[[#This Row],[Instrument No.]])</f>
        <v/>
      </c>
      <c r="BQ718" t="str">
        <f>IF(Table1[[#This Row],[Instrument No.]]="","",Table1[[#This Row],[Amount-2]])</f>
        <v/>
      </c>
      <c r="BR718" t="str">
        <f>IF(Table1[[#This Row],[Instrument date]]="","",TEXT(Table1[[#This Row],[Instrument date]],"yyyymmdd"))</f>
        <v/>
      </c>
      <c r="BU718" s="48"/>
      <c r="BV718" s="48"/>
    </row>
    <row r="719" spans="1:74">
      <c r="A719" s="16">
        <f t="shared" si="11"/>
        <v>714</v>
      </c>
      <c r="B719" s="17"/>
      <c r="C719" s="57"/>
      <c r="D719" s="61"/>
      <c r="E719" s="61"/>
      <c r="F719" s="57"/>
      <c r="G719" s="18"/>
      <c r="H7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19" s="18"/>
      <c r="J719" s="18"/>
      <c r="K719" s="18"/>
      <c r="L719" s="18"/>
      <c r="M719" s="18"/>
      <c r="N719" s="51"/>
      <c r="O719" s="14">
        <f>IF(Table1[[#This Row],[Date]]="",COUNTA(B720:$B$1005),0)</f>
        <v>0</v>
      </c>
      <c r="P719" s="14">
        <f>IF(COUNTA(Table1[[#This Row],[Payments]:[Receipts]])=0,0,(IF(COUNTA(Table1[[#This Row],[Payments]:[Receipts]])&gt;1,1,0)))</f>
        <v>0</v>
      </c>
      <c r="Q719" s="14">
        <f>IF(Table1[[#This Row],[Date]]="",0,IF(AND(Table1[[#This Row],[Date]]&gt;=$Q$2,Table1[[#This Row],[Date]]&lt;=$Q$3),0,1))</f>
        <v>0</v>
      </c>
      <c r="R719" s="14">
        <f>IF(Table1[[#This Row],[Payments]]="",0,IF(ISNUMBER(Table1[[#This Row],[Payments]]),0,1))</f>
        <v>0</v>
      </c>
      <c r="S719" s="14">
        <f>IF(Table1[[#This Row],[Receipts]]="",0,IF(ISNUMBER(Table1[[#This Row],[Receipts]]),0,1))</f>
        <v>0</v>
      </c>
      <c r="T719" s="14">
        <f>IF(LEN(Table1[[#This Row],[Second Ledger]])&gt;0,IF(TYPE(VLOOKUP(Table1[[#This Row],[Second Ledger]],$CZ:$CZ,1,FALSE))=16,1,0),0)</f>
        <v>0</v>
      </c>
      <c r="U719" s="14">
        <f>IF(Table1[[#This Row],[Date]]="",0,IF(Table1[[#This Row],[Voucher Type]]&gt;0,IF(TYPE(VLOOKUP(Table1[[#This Row],[Voucher Type]],Table1[[#All],[Voucher Type Master]],1,FALSE))=16,1,0),0))</f>
        <v>0</v>
      </c>
      <c r="V7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19" s="14">
        <f>IF(LEN(Table1[[#This Row],[Cost Centre]])&gt;0,IF(TYPE(VLOOKUP(Table1[[#This Row],[Cost Centre]],$DA:$DA,1,FALSE))=16,1,0),0)</f>
        <v>0</v>
      </c>
      <c r="X719" s="14">
        <f>Table1[[#This Row],[Payments]]-Table1[[#This Row],[Receipts]]</f>
        <v>0</v>
      </c>
      <c r="Y719" s="14"/>
      <c r="Z719" s="14"/>
      <c r="AA719" s="14"/>
      <c r="AB719" s="13"/>
      <c r="AC719" s="39"/>
      <c r="AD719" s="39"/>
      <c r="AE719" s="39"/>
      <c r="AF719" s="39"/>
      <c r="AG719" s="42"/>
      <c r="AH7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19" t="str">
        <f>IF(Table1[[#This Row],[Date]]="","",TEXT(Table1[[#This Row],[Date]],"yyyymmdd"))</f>
        <v/>
      </c>
      <c r="AJ719" t="str">
        <f>Table1[[#This Row],[Date2]]</f>
        <v/>
      </c>
      <c r="AK719" t="str">
        <f>IF(Table1[[#This Row],[Date]]="","",Table1[[#This Row],[Voucher Type]])</f>
        <v/>
      </c>
      <c r="AL719" t="str">
        <f>IF(Table1[[#This Row],[Date]]="","",Table1[[#This Row],[Voucher No]])</f>
        <v/>
      </c>
      <c r="AM719" t="str">
        <f>IF(Table1[[#This Row],[Date]]="","",Table1[[#This Row],[Narration]])</f>
        <v/>
      </c>
      <c r="AN719" t="str">
        <f>IF(Table1[[#This Row],[Date]]="","","tallytools-voucherentry-adhjadhh-"&amp;$AH$1&amp;ROW())</f>
        <v/>
      </c>
      <c r="AO719" t="str">
        <f>IF(Table1[[#This Row],[Date]]="","",$AH$1)</f>
        <v/>
      </c>
      <c r="AP719"/>
      <c r="AQ719" t="str">
        <f>IF(Table1[[#This Row],[Date]]="","","No")</f>
        <v/>
      </c>
      <c r="AR719" t="str">
        <f>IF(Table1[[#This Row],[Date]]="","",IF(Table1[[#This Row],[Net Amt]]&lt;0,"No","Yes"))</f>
        <v/>
      </c>
      <c r="AS719" t="str">
        <f>IF(Table1[[#This Row],[Date]]="","",Table1[[#This Row],[Second Ledger]])</f>
        <v/>
      </c>
      <c r="AT719" t="str">
        <f>IF(Table1[[#This Row],[Date]]="","",IF(Table1[[#This Row],[DP-1]]="Yes",-(Table1[[#This Row],[Payments]]+Table1[[#This Row],[Receipts]]),Table1[[#This Row],[Payments]]+Table1[[#This Row],[Receipts]]))</f>
        <v/>
      </c>
      <c r="AU719"/>
      <c r="AV719" t="str">
        <f>IF(Table1[[#This Row],[Bill Ref No]]="","",Table1[[#This Row],[Bill Ref No]])</f>
        <v/>
      </c>
      <c r="AW719" t="str">
        <f>IF(Table1[[#This Row],[Bill ref name]]="","","New Ref")</f>
        <v/>
      </c>
      <c r="AX719" t="str">
        <f>IF(Table1[[#This Row],[Bill ref name]]="","",Table1[[#This Row],[Amount-1]])</f>
        <v/>
      </c>
      <c r="AY719"/>
      <c r="AZ719"/>
      <c r="BA719" t="str">
        <f>IF(Table1[[#This Row],[Cost Centre]]="","","Primary Cost Category")</f>
        <v/>
      </c>
      <c r="BB719" t="str">
        <f>IF(Table1[[#This Row],[Cost Centre]]="","",Table1[[#This Row],[DP-1]])</f>
        <v/>
      </c>
      <c r="BC719"/>
      <c r="BD719" t="str">
        <f>IF(Table1[[#This Row],[Cost Centre]]="","",Table1[[#This Row],[Cost Centre]])</f>
        <v/>
      </c>
      <c r="BE719" t="str">
        <f>IF(Table1[[#This Row],[Cost Centre]]="","",Table1[[#This Row],[Amount-1]])</f>
        <v/>
      </c>
      <c r="BF719"/>
      <c r="BG719"/>
      <c r="BH719"/>
      <c r="BI719"/>
      <c r="BJ719" t="str">
        <f>IF(Table1[[#This Row],[Date]]="","","No")</f>
        <v/>
      </c>
      <c r="BK719" t="str">
        <f>IF(Table1[[#This Row],[Date]]="","",IF(Table1[[#This Row],[Net Amt]]&lt;0,"Yes","No"))</f>
        <v/>
      </c>
      <c r="BL719" t="str">
        <f>IF(Table1[[#This Row],[Date]]="","",$C$3)</f>
        <v/>
      </c>
      <c r="BM719" t="str">
        <f>IF(Table1[[#This Row],[Date]]="","",-Table1[[#This Row],[Amount-1]])</f>
        <v/>
      </c>
      <c r="BO719" t="str">
        <f>IF(Table1[[#This Row],[Transaction Type]]="","",Table1[[#This Row],[Transaction Type]])</f>
        <v/>
      </c>
      <c r="BP719" t="str">
        <f>IF(Table1[[#This Row],[Instrument No.]]="","",Table1[[#This Row],[Instrument No.]])</f>
        <v/>
      </c>
      <c r="BQ719" t="str">
        <f>IF(Table1[[#This Row],[Instrument No.]]="","",Table1[[#This Row],[Amount-2]])</f>
        <v/>
      </c>
      <c r="BR719" t="str">
        <f>IF(Table1[[#This Row],[Instrument date]]="","",TEXT(Table1[[#This Row],[Instrument date]],"yyyymmdd"))</f>
        <v/>
      </c>
      <c r="BU719" s="48"/>
      <c r="BV719" s="48"/>
    </row>
    <row r="720" spans="1:74">
      <c r="A720" s="16">
        <f t="shared" si="11"/>
        <v>715</v>
      </c>
      <c r="B720" s="17"/>
      <c r="C720" s="57"/>
      <c r="D720" s="61"/>
      <c r="E720" s="61"/>
      <c r="F720" s="57"/>
      <c r="G720" s="18"/>
      <c r="H7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0" s="18"/>
      <c r="J720" s="18"/>
      <c r="K720" s="18"/>
      <c r="L720" s="18"/>
      <c r="M720" s="18"/>
      <c r="N720" s="51"/>
      <c r="O720" s="14">
        <f>IF(Table1[[#This Row],[Date]]="",COUNTA(B721:$B$1005),0)</f>
        <v>0</v>
      </c>
      <c r="P720" s="14">
        <f>IF(COUNTA(Table1[[#This Row],[Payments]:[Receipts]])=0,0,(IF(COUNTA(Table1[[#This Row],[Payments]:[Receipts]])&gt;1,1,0)))</f>
        <v>0</v>
      </c>
      <c r="Q720" s="14">
        <f>IF(Table1[[#This Row],[Date]]="",0,IF(AND(Table1[[#This Row],[Date]]&gt;=$Q$2,Table1[[#This Row],[Date]]&lt;=$Q$3),0,1))</f>
        <v>0</v>
      </c>
      <c r="R720" s="14">
        <f>IF(Table1[[#This Row],[Payments]]="",0,IF(ISNUMBER(Table1[[#This Row],[Payments]]),0,1))</f>
        <v>0</v>
      </c>
      <c r="S720" s="14">
        <f>IF(Table1[[#This Row],[Receipts]]="",0,IF(ISNUMBER(Table1[[#This Row],[Receipts]]),0,1))</f>
        <v>0</v>
      </c>
      <c r="T720" s="14">
        <f>IF(LEN(Table1[[#This Row],[Second Ledger]])&gt;0,IF(TYPE(VLOOKUP(Table1[[#This Row],[Second Ledger]],$CZ:$CZ,1,FALSE))=16,1,0),0)</f>
        <v>0</v>
      </c>
      <c r="U720" s="14">
        <f>IF(Table1[[#This Row],[Date]]="",0,IF(Table1[[#This Row],[Voucher Type]]&gt;0,IF(TYPE(VLOOKUP(Table1[[#This Row],[Voucher Type]],Table1[[#All],[Voucher Type Master]],1,FALSE))=16,1,0),0))</f>
        <v>0</v>
      </c>
      <c r="V7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0" s="14">
        <f>IF(LEN(Table1[[#This Row],[Cost Centre]])&gt;0,IF(TYPE(VLOOKUP(Table1[[#This Row],[Cost Centre]],$DA:$DA,1,FALSE))=16,1,0),0)</f>
        <v>0</v>
      </c>
      <c r="X720" s="14">
        <f>Table1[[#This Row],[Payments]]-Table1[[#This Row],[Receipts]]</f>
        <v>0</v>
      </c>
      <c r="Y720" s="14"/>
      <c r="Z720" s="14"/>
      <c r="AA720" s="14"/>
      <c r="AB720" s="13"/>
      <c r="AC720" s="39"/>
      <c r="AD720" s="39"/>
      <c r="AE720" s="39"/>
      <c r="AF720" s="39"/>
      <c r="AG720" s="42"/>
      <c r="AH7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0" t="str">
        <f>IF(Table1[[#This Row],[Date]]="","",TEXT(Table1[[#This Row],[Date]],"yyyymmdd"))</f>
        <v/>
      </c>
      <c r="AJ720" t="str">
        <f>Table1[[#This Row],[Date2]]</f>
        <v/>
      </c>
      <c r="AK720" t="str">
        <f>IF(Table1[[#This Row],[Date]]="","",Table1[[#This Row],[Voucher Type]])</f>
        <v/>
      </c>
      <c r="AL720" t="str">
        <f>IF(Table1[[#This Row],[Date]]="","",Table1[[#This Row],[Voucher No]])</f>
        <v/>
      </c>
      <c r="AM720" t="str">
        <f>IF(Table1[[#This Row],[Date]]="","",Table1[[#This Row],[Narration]])</f>
        <v/>
      </c>
      <c r="AN720" t="str">
        <f>IF(Table1[[#This Row],[Date]]="","","tallytools-voucherentry-adhjadhh-"&amp;$AH$1&amp;ROW())</f>
        <v/>
      </c>
      <c r="AO720" t="str">
        <f>IF(Table1[[#This Row],[Date]]="","",$AH$1)</f>
        <v/>
      </c>
      <c r="AP720"/>
      <c r="AQ720" t="str">
        <f>IF(Table1[[#This Row],[Date]]="","","No")</f>
        <v/>
      </c>
      <c r="AR720" t="str">
        <f>IF(Table1[[#This Row],[Date]]="","",IF(Table1[[#This Row],[Net Amt]]&lt;0,"No","Yes"))</f>
        <v/>
      </c>
      <c r="AS720" t="str">
        <f>IF(Table1[[#This Row],[Date]]="","",Table1[[#This Row],[Second Ledger]])</f>
        <v/>
      </c>
      <c r="AT720" t="str">
        <f>IF(Table1[[#This Row],[Date]]="","",IF(Table1[[#This Row],[DP-1]]="Yes",-(Table1[[#This Row],[Payments]]+Table1[[#This Row],[Receipts]]),Table1[[#This Row],[Payments]]+Table1[[#This Row],[Receipts]]))</f>
        <v/>
      </c>
      <c r="AU720"/>
      <c r="AV720" t="str">
        <f>IF(Table1[[#This Row],[Bill Ref No]]="","",Table1[[#This Row],[Bill Ref No]])</f>
        <v/>
      </c>
      <c r="AW720" t="str">
        <f>IF(Table1[[#This Row],[Bill ref name]]="","","New Ref")</f>
        <v/>
      </c>
      <c r="AX720" t="str">
        <f>IF(Table1[[#This Row],[Bill ref name]]="","",Table1[[#This Row],[Amount-1]])</f>
        <v/>
      </c>
      <c r="AY720"/>
      <c r="AZ720"/>
      <c r="BA720" t="str">
        <f>IF(Table1[[#This Row],[Cost Centre]]="","","Primary Cost Category")</f>
        <v/>
      </c>
      <c r="BB720" t="str">
        <f>IF(Table1[[#This Row],[Cost Centre]]="","",Table1[[#This Row],[DP-1]])</f>
        <v/>
      </c>
      <c r="BC720"/>
      <c r="BD720" t="str">
        <f>IF(Table1[[#This Row],[Cost Centre]]="","",Table1[[#This Row],[Cost Centre]])</f>
        <v/>
      </c>
      <c r="BE720" t="str">
        <f>IF(Table1[[#This Row],[Cost Centre]]="","",Table1[[#This Row],[Amount-1]])</f>
        <v/>
      </c>
      <c r="BF720"/>
      <c r="BG720"/>
      <c r="BH720"/>
      <c r="BI720"/>
      <c r="BJ720" t="str">
        <f>IF(Table1[[#This Row],[Date]]="","","No")</f>
        <v/>
      </c>
      <c r="BK720" t="str">
        <f>IF(Table1[[#This Row],[Date]]="","",IF(Table1[[#This Row],[Net Amt]]&lt;0,"Yes","No"))</f>
        <v/>
      </c>
      <c r="BL720" t="str">
        <f>IF(Table1[[#This Row],[Date]]="","",$C$3)</f>
        <v/>
      </c>
      <c r="BM720" t="str">
        <f>IF(Table1[[#This Row],[Date]]="","",-Table1[[#This Row],[Amount-1]])</f>
        <v/>
      </c>
      <c r="BO720" t="str">
        <f>IF(Table1[[#This Row],[Transaction Type]]="","",Table1[[#This Row],[Transaction Type]])</f>
        <v/>
      </c>
      <c r="BP720" t="str">
        <f>IF(Table1[[#This Row],[Instrument No.]]="","",Table1[[#This Row],[Instrument No.]])</f>
        <v/>
      </c>
      <c r="BQ720" t="str">
        <f>IF(Table1[[#This Row],[Instrument No.]]="","",Table1[[#This Row],[Amount-2]])</f>
        <v/>
      </c>
      <c r="BR720" t="str">
        <f>IF(Table1[[#This Row],[Instrument date]]="","",TEXT(Table1[[#This Row],[Instrument date]],"yyyymmdd"))</f>
        <v/>
      </c>
      <c r="BU720" s="48"/>
      <c r="BV720" s="48"/>
    </row>
    <row r="721" spans="1:74">
      <c r="A721" s="16">
        <f t="shared" si="11"/>
        <v>716</v>
      </c>
      <c r="B721" s="17"/>
      <c r="C721" s="57"/>
      <c r="D721" s="61"/>
      <c r="E721" s="61"/>
      <c r="F721" s="57"/>
      <c r="G721" s="18"/>
      <c r="H7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1" s="18"/>
      <c r="J721" s="18"/>
      <c r="K721" s="18"/>
      <c r="L721" s="18"/>
      <c r="M721" s="18"/>
      <c r="N721" s="51"/>
      <c r="O721" s="14">
        <f>IF(Table1[[#This Row],[Date]]="",COUNTA(B722:$B$1005),0)</f>
        <v>0</v>
      </c>
      <c r="P721" s="14">
        <f>IF(COUNTA(Table1[[#This Row],[Payments]:[Receipts]])=0,0,(IF(COUNTA(Table1[[#This Row],[Payments]:[Receipts]])&gt;1,1,0)))</f>
        <v>0</v>
      </c>
      <c r="Q721" s="14">
        <f>IF(Table1[[#This Row],[Date]]="",0,IF(AND(Table1[[#This Row],[Date]]&gt;=$Q$2,Table1[[#This Row],[Date]]&lt;=$Q$3),0,1))</f>
        <v>0</v>
      </c>
      <c r="R721" s="14">
        <f>IF(Table1[[#This Row],[Payments]]="",0,IF(ISNUMBER(Table1[[#This Row],[Payments]]),0,1))</f>
        <v>0</v>
      </c>
      <c r="S721" s="14">
        <f>IF(Table1[[#This Row],[Receipts]]="",0,IF(ISNUMBER(Table1[[#This Row],[Receipts]]),0,1))</f>
        <v>0</v>
      </c>
      <c r="T721" s="14">
        <f>IF(LEN(Table1[[#This Row],[Second Ledger]])&gt;0,IF(TYPE(VLOOKUP(Table1[[#This Row],[Second Ledger]],$CZ:$CZ,1,FALSE))=16,1,0),0)</f>
        <v>0</v>
      </c>
      <c r="U721" s="14">
        <f>IF(Table1[[#This Row],[Date]]="",0,IF(Table1[[#This Row],[Voucher Type]]&gt;0,IF(TYPE(VLOOKUP(Table1[[#This Row],[Voucher Type]],Table1[[#All],[Voucher Type Master]],1,FALSE))=16,1,0),0))</f>
        <v>0</v>
      </c>
      <c r="V7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1" s="14">
        <f>IF(LEN(Table1[[#This Row],[Cost Centre]])&gt;0,IF(TYPE(VLOOKUP(Table1[[#This Row],[Cost Centre]],$DA:$DA,1,FALSE))=16,1,0),0)</f>
        <v>0</v>
      </c>
      <c r="X721" s="14">
        <f>Table1[[#This Row],[Payments]]-Table1[[#This Row],[Receipts]]</f>
        <v>0</v>
      </c>
      <c r="Y721" s="14"/>
      <c r="Z721" s="14"/>
      <c r="AA721" s="14"/>
      <c r="AB721" s="13"/>
      <c r="AC721" s="39"/>
      <c r="AD721" s="39"/>
      <c r="AE721" s="39"/>
      <c r="AF721" s="39"/>
      <c r="AG721" s="42"/>
      <c r="AH7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1" t="str">
        <f>IF(Table1[[#This Row],[Date]]="","",TEXT(Table1[[#This Row],[Date]],"yyyymmdd"))</f>
        <v/>
      </c>
      <c r="AJ721" t="str">
        <f>Table1[[#This Row],[Date2]]</f>
        <v/>
      </c>
      <c r="AK721" t="str">
        <f>IF(Table1[[#This Row],[Date]]="","",Table1[[#This Row],[Voucher Type]])</f>
        <v/>
      </c>
      <c r="AL721" t="str">
        <f>IF(Table1[[#This Row],[Date]]="","",Table1[[#This Row],[Voucher No]])</f>
        <v/>
      </c>
      <c r="AM721" t="str">
        <f>IF(Table1[[#This Row],[Date]]="","",Table1[[#This Row],[Narration]])</f>
        <v/>
      </c>
      <c r="AN721" t="str">
        <f>IF(Table1[[#This Row],[Date]]="","","tallytools-voucherentry-adhjadhh-"&amp;$AH$1&amp;ROW())</f>
        <v/>
      </c>
      <c r="AO721" t="str">
        <f>IF(Table1[[#This Row],[Date]]="","",$AH$1)</f>
        <v/>
      </c>
      <c r="AP721"/>
      <c r="AQ721" t="str">
        <f>IF(Table1[[#This Row],[Date]]="","","No")</f>
        <v/>
      </c>
      <c r="AR721" t="str">
        <f>IF(Table1[[#This Row],[Date]]="","",IF(Table1[[#This Row],[Net Amt]]&lt;0,"No","Yes"))</f>
        <v/>
      </c>
      <c r="AS721" t="str">
        <f>IF(Table1[[#This Row],[Date]]="","",Table1[[#This Row],[Second Ledger]])</f>
        <v/>
      </c>
      <c r="AT721" t="str">
        <f>IF(Table1[[#This Row],[Date]]="","",IF(Table1[[#This Row],[DP-1]]="Yes",-(Table1[[#This Row],[Payments]]+Table1[[#This Row],[Receipts]]),Table1[[#This Row],[Payments]]+Table1[[#This Row],[Receipts]]))</f>
        <v/>
      </c>
      <c r="AU721"/>
      <c r="AV721" t="str">
        <f>IF(Table1[[#This Row],[Bill Ref No]]="","",Table1[[#This Row],[Bill Ref No]])</f>
        <v/>
      </c>
      <c r="AW721" t="str">
        <f>IF(Table1[[#This Row],[Bill ref name]]="","","New Ref")</f>
        <v/>
      </c>
      <c r="AX721" t="str">
        <f>IF(Table1[[#This Row],[Bill ref name]]="","",Table1[[#This Row],[Amount-1]])</f>
        <v/>
      </c>
      <c r="AY721"/>
      <c r="AZ721"/>
      <c r="BA721" t="str">
        <f>IF(Table1[[#This Row],[Cost Centre]]="","","Primary Cost Category")</f>
        <v/>
      </c>
      <c r="BB721" t="str">
        <f>IF(Table1[[#This Row],[Cost Centre]]="","",Table1[[#This Row],[DP-1]])</f>
        <v/>
      </c>
      <c r="BC721"/>
      <c r="BD721" t="str">
        <f>IF(Table1[[#This Row],[Cost Centre]]="","",Table1[[#This Row],[Cost Centre]])</f>
        <v/>
      </c>
      <c r="BE721" t="str">
        <f>IF(Table1[[#This Row],[Cost Centre]]="","",Table1[[#This Row],[Amount-1]])</f>
        <v/>
      </c>
      <c r="BF721"/>
      <c r="BG721"/>
      <c r="BH721"/>
      <c r="BI721"/>
      <c r="BJ721" t="str">
        <f>IF(Table1[[#This Row],[Date]]="","","No")</f>
        <v/>
      </c>
      <c r="BK721" t="str">
        <f>IF(Table1[[#This Row],[Date]]="","",IF(Table1[[#This Row],[Net Amt]]&lt;0,"Yes","No"))</f>
        <v/>
      </c>
      <c r="BL721" t="str">
        <f>IF(Table1[[#This Row],[Date]]="","",$C$3)</f>
        <v/>
      </c>
      <c r="BM721" t="str">
        <f>IF(Table1[[#This Row],[Date]]="","",-Table1[[#This Row],[Amount-1]])</f>
        <v/>
      </c>
      <c r="BO721" t="str">
        <f>IF(Table1[[#This Row],[Transaction Type]]="","",Table1[[#This Row],[Transaction Type]])</f>
        <v/>
      </c>
      <c r="BP721" t="str">
        <f>IF(Table1[[#This Row],[Instrument No.]]="","",Table1[[#This Row],[Instrument No.]])</f>
        <v/>
      </c>
      <c r="BQ721" t="str">
        <f>IF(Table1[[#This Row],[Instrument No.]]="","",Table1[[#This Row],[Amount-2]])</f>
        <v/>
      </c>
      <c r="BR721" t="str">
        <f>IF(Table1[[#This Row],[Instrument date]]="","",TEXT(Table1[[#This Row],[Instrument date]],"yyyymmdd"))</f>
        <v/>
      </c>
      <c r="BU721" s="48"/>
      <c r="BV721" s="48"/>
    </row>
    <row r="722" spans="1:74">
      <c r="A722" s="16">
        <f t="shared" si="11"/>
        <v>717</v>
      </c>
      <c r="B722" s="17"/>
      <c r="C722" s="57"/>
      <c r="D722" s="61"/>
      <c r="E722" s="61"/>
      <c r="F722" s="57"/>
      <c r="G722" s="18"/>
      <c r="H7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2" s="18"/>
      <c r="J722" s="18"/>
      <c r="K722" s="18"/>
      <c r="L722" s="18"/>
      <c r="M722" s="18"/>
      <c r="N722" s="51"/>
      <c r="O722" s="14">
        <f>IF(Table1[[#This Row],[Date]]="",COUNTA(B723:$B$1005),0)</f>
        <v>0</v>
      </c>
      <c r="P722" s="14">
        <f>IF(COUNTA(Table1[[#This Row],[Payments]:[Receipts]])=0,0,(IF(COUNTA(Table1[[#This Row],[Payments]:[Receipts]])&gt;1,1,0)))</f>
        <v>0</v>
      </c>
      <c r="Q722" s="14">
        <f>IF(Table1[[#This Row],[Date]]="",0,IF(AND(Table1[[#This Row],[Date]]&gt;=$Q$2,Table1[[#This Row],[Date]]&lt;=$Q$3),0,1))</f>
        <v>0</v>
      </c>
      <c r="R722" s="14">
        <f>IF(Table1[[#This Row],[Payments]]="",0,IF(ISNUMBER(Table1[[#This Row],[Payments]]),0,1))</f>
        <v>0</v>
      </c>
      <c r="S722" s="14">
        <f>IF(Table1[[#This Row],[Receipts]]="",0,IF(ISNUMBER(Table1[[#This Row],[Receipts]]),0,1))</f>
        <v>0</v>
      </c>
      <c r="T722" s="14">
        <f>IF(LEN(Table1[[#This Row],[Second Ledger]])&gt;0,IF(TYPE(VLOOKUP(Table1[[#This Row],[Second Ledger]],$CZ:$CZ,1,FALSE))=16,1,0),0)</f>
        <v>0</v>
      </c>
      <c r="U722" s="14">
        <f>IF(Table1[[#This Row],[Date]]="",0,IF(Table1[[#This Row],[Voucher Type]]&gt;0,IF(TYPE(VLOOKUP(Table1[[#This Row],[Voucher Type]],Table1[[#All],[Voucher Type Master]],1,FALSE))=16,1,0),0))</f>
        <v>0</v>
      </c>
      <c r="V7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2" s="14">
        <f>IF(LEN(Table1[[#This Row],[Cost Centre]])&gt;0,IF(TYPE(VLOOKUP(Table1[[#This Row],[Cost Centre]],$DA:$DA,1,FALSE))=16,1,0),0)</f>
        <v>0</v>
      </c>
      <c r="X722" s="14">
        <f>Table1[[#This Row],[Payments]]-Table1[[#This Row],[Receipts]]</f>
        <v>0</v>
      </c>
      <c r="Y722" s="14"/>
      <c r="Z722" s="14"/>
      <c r="AA722" s="14"/>
      <c r="AB722" s="13"/>
      <c r="AC722" s="39"/>
      <c r="AD722" s="39"/>
      <c r="AE722" s="39"/>
      <c r="AF722" s="39"/>
      <c r="AG722" s="42"/>
      <c r="AH7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2" t="str">
        <f>IF(Table1[[#This Row],[Date]]="","",TEXT(Table1[[#This Row],[Date]],"yyyymmdd"))</f>
        <v/>
      </c>
      <c r="AJ722" t="str">
        <f>Table1[[#This Row],[Date2]]</f>
        <v/>
      </c>
      <c r="AK722" t="str">
        <f>IF(Table1[[#This Row],[Date]]="","",Table1[[#This Row],[Voucher Type]])</f>
        <v/>
      </c>
      <c r="AL722" t="str">
        <f>IF(Table1[[#This Row],[Date]]="","",Table1[[#This Row],[Voucher No]])</f>
        <v/>
      </c>
      <c r="AM722" t="str">
        <f>IF(Table1[[#This Row],[Date]]="","",Table1[[#This Row],[Narration]])</f>
        <v/>
      </c>
      <c r="AN722" t="str">
        <f>IF(Table1[[#This Row],[Date]]="","","tallytools-voucherentry-adhjadhh-"&amp;$AH$1&amp;ROW())</f>
        <v/>
      </c>
      <c r="AO722" t="str">
        <f>IF(Table1[[#This Row],[Date]]="","",$AH$1)</f>
        <v/>
      </c>
      <c r="AP722"/>
      <c r="AQ722" t="str">
        <f>IF(Table1[[#This Row],[Date]]="","","No")</f>
        <v/>
      </c>
      <c r="AR722" t="str">
        <f>IF(Table1[[#This Row],[Date]]="","",IF(Table1[[#This Row],[Net Amt]]&lt;0,"No","Yes"))</f>
        <v/>
      </c>
      <c r="AS722" t="str">
        <f>IF(Table1[[#This Row],[Date]]="","",Table1[[#This Row],[Second Ledger]])</f>
        <v/>
      </c>
      <c r="AT722" t="str">
        <f>IF(Table1[[#This Row],[Date]]="","",IF(Table1[[#This Row],[DP-1]]="Yes",-(Table1[[#This Row],[Payments]]+Table1[[#This Row],[Receipts]]),Table1[[#This Row],[Payments]]+Table1[[#This Row],[Receipts]]))</f>
        <v/>
      </c>
      <c r="AU722"/>
      <c r="AV722" t="str">
        <f>IF(Table1[[#This Row],[Bill Ref No]]="","",Table1[[#This Row],[Bill Ref No]])</f>
        <v/>
      </c>
      <c r="AW722" t="str">
        <f>IF(Table1[[#This Row],[Bill ref name]]="","","New Ref")</f>
        <v/>
      </c>
      <c r="AX722" t="str">
        <f>IF(Table1[[#This Row],[Bill ref name]]="","",Table1[[#This Row],[Amount-1]])</f>
        <v/>
      </c>
      <c r="AY722"/>
      <c r="AZ722"/>
      <c r="BA722" t="str">
        <f>IF(Table1[[#This Row],[Cost Centre]]="","","Primary Cost Category")</f>
        <v/>
      </c>
      <c r="BB722" t="str">
        <f>IF(Table1[[#This Row],[Cost Centre]]="","",Table1[[#This Row],[DP-1]])</f>
        <v/>
      </c>
      <c r="BC722"/>
      <c r="BD722" t="str">
        <f>IF(Table1[[#This Row],[Cost Centre]]="","",Table1[[#This Row],[Cost Centre]])</f>
        <v/>
      </c>
      <c r="BE722" t="str">
        <f>IF(Table1[[#This Row],[Cost Centre]]="","",Table1[[#This Row],[Amount-1]])</f>
        <v/>
      </c>
      <c r="BF722"/>
      <c r="BG722"/>
      <c r="BH722"/>
      <c r="BI722"/>
      <c r="BJ722" t="str">
        <f>IF(Table1[[#This Row],[Date]]="","","No")</f>
        <v/>
      </c>
      <c r="BK722" t="str">
        <f>IF(Table1[[#This Row],[Date]]="","",IF(Table1[[#This Row],[Net Amt]]&lt;0,"Yes","No"))</f>
        <v/>
      </c>
      <c r="BL722" t="str">
        <f>IF(Table1[[#This Row],[Date]]="","",$C$3)</f>
        <v/>
      </c>
      <c r="BM722" t="str">
        <f>IF(Table1[[#This Row],[Date]]="","",-Table1[[#This Row],[Amount-1]])</f>
        <v/>
      </c>
      <c r="BO722" t="str">
        <f>IF(Table1[[#This Row],[Transaction Type]]="","",Table1[[#This Row],[Transaction Type]])</f>
        <v/>
      </c>
      <c r="BP722" t="str">
        <f>IF(Table1[[#This Row],[Instrument No.]]="","",Table1[[#This Row],[Instrument No.]])</f>
        <v/>
      </c>
      <c r="BQ722" t="str">
        <f>IF(Table1[[#This Row],[Instrument No.]]="","",Table1[[#This Row],[Amount-2]])</f>
        <v/>
      </c>
      <c r="BR722" t="str">
        <f>IF(Table1[[#This Row],[Instrument date]]="","",TEXT(Table1[[#This Row],[Instrument date]],"yyyymmdd"))</f>
        <v/>
      </c>
      <c r="BU722" s="48"/>
      <c r="BV722" s="48"/>
    </row>
    <row r="723" spans="1:74">
      <c r="A723" s="16">
        <f t="shared" si="11"/>
        <v>718</v>
      </c>
      <c r="B723" s="17"/>
      <c r="C723" s="57"/>
      <c r="D723" s="61"/>
      <c r="E723" s="61"/>
      <c r="F723" s="57"/>
      <c r="G723" s="18"/>
      <c r="H7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3" s="18"/>
      <c r="J723" s="18"/>
      <c r="K723" s="18"/>
      <c r="L723" s="18"/>
      <c r="M723" s="18"/>
      <c r="N723" s="51"/>
      <c r="O723" s="14">
        <f>IF(Table1[[#This Row],[Date]]="",COUNTA(B724:$B$1005),0)</f>
        <v>0</v>
      </c>
      <c r="P723" s="14">
        <f>IF(COUNTA(Table1[[#This Row],[Payments]:[Receipts]])=0,0,(IF(COUNTA(Table1[[#This Row],[Payments]:[Receipts]])&gt;1,1,0)))</f>
        <v>0</v>
      </c>
      <c r="Q723" s="14">
        <f>IF(Table1[[#This Row],[Date]]="",0,IF(AND(Table1[[#This Row],[Date]]&gt;=$Q$2,Table1[[#This Row],[Date]]&lt;=$Q$3),0,1))</f>
        <v>0</v>
      </c>
      <c r="R723" s="14">
        <f>IF(Table1[[#This Row],[Payments]]="",0,IF(ISNUMBER(Table1[[#This Row],[Payments]]),0,1))</f>
        <v>0</v>
      </c>
      <c r="S723" s="14">
        <f>IF(Table1[[#This Row],[Receipts]]="",0,IF(ISNUMBER(Table1[[#This Row],[Receipts]]),0,1))</f>
        <v>0</v>
      </c>
      <c r="T723" s="14">
        <f>IF(LEN(Table1[[#This Row],[Second Ledger]])&gt;0,IF(TYPE(VLOOKUP(Table1[[#This Row],[Second Ledger]],$CZ:$CZ,1,FALSE))=16,1,0),0)</f>
        <v>0</v>
      </c>
      <c r="U723" s="14">
        <f>IF(Table1[[#This Row],[Date]]="",0,IF(Table1[[#This Row],[Voucher Type]]&gt;0,IF(TYPE(VLOOKUP(Table1[[#This Row],[Voucher Type]],Table1[[#All],[Voucher Type Master]],1,FALSE))=16,1,0),0))</f>
        <v>0</v>
      </c>
      <c r="V7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3" s="14">
        <f>IF(LEN(Table1[[#This Row],[Cost Centre]])&gt;0,IF(TYPE(VLOOKUP(Table1[[#This Row],[Cost Centre]],$DA:$DA,1,FALSE))=16,1,0),0)</f>
        <v>0</v>
      </c>
      <c r="X723" s="14">
        <f>Table1[[#This Row],[Payments]]-Table1[[#This Row],[Receipts]]</f>
        <v>0</v>
      </c>
      <c r="Y723" s="14"/>
      <c r="Z723" s="14"/>
      <c r="AA723" s="14"/>
      <c r="AB723" s="13"/>
      <c r="AC723" s="39"/>
      <c r="AD723" s="39"/>
      <c r="AE723" s="39"/>
      <c r="AF723" s="39"/>
      <c r="AG723" s="42"/>
      <c r="AH7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3" t="str">
        <f>IF(Table1[[#This Row],[Date]]="","",TEXT(Table1[[#This Row],[Date]],"yyyymmdd"))</f>
        <v/>
      </c>
      <c r="AJ723" t="str">
        <f>Table1[[#This Row],[Date2]]</f>
        <v/>
      </c>
      <c r="AK723" t="str">
        <f>IF(Table1[[#This Row],[Date]]="","",Table1[[#This Row],[Voucher Type]])</f>
        <v/>
      </c>
      <c r="AL723" t="str">
        <f>IF(Table1[[#This Row],[Date]]="","",Table1[[#This Row],[Voucher No]])</f>
        <v/>
      </c>
      <c r="AM723" t="str">
        <f>IF(Table1[[#This Row],[Date]]="","",Table1[[#This Row],[Narration]])</f>
        <v/>
      </c>
      <c r="AN723" t="str">
        <f>IF(Table1[[#This Row],[Date]]="","","tallytools-voucherentry-adhjadhh-"&amp;$AH$1&amp;ROW())</f>
        <v/>
      </c>
      <c r="AO723" t="str">
        <f>IF(Table1[[#This Row],[Date]]="","",$AH$1)</f>
        <v/>
      </c>
      <c r="AP723"/>
      <c r="AQ723" t="str">
        <f>IF(Table1[[#This Row],[Date]]="","","No")</f>
        <v/>
      </c>
      <c r="AR723" t="str">
        <f>IF(Table1[[#This Row],[Date]]="","",IF(Table1[[#This Row],[Net Amt]]&lt;0,"No","Yes"))</f>
        <v/>
      </c>
      <c r="AS723" t="str">
        <f>IF(Table1[[#This Row],[Date]]="","",Table1[[#This Row],[Second Ledger]])</f>
        <v/>
      </c>
      <c r="AT723" t="str">
        <f>IF(Table1[[#This Row],[Date]]="","",IF(Table1[[#This Row],[DP-1]]="Yes",-(Table1[[#This Row],[Payments]]+Table1[[#This Row],[Receipts]]),Table1[[#This Row],[Payments]]+Table1[[#This Row],[Receipts]]))</f>
        <v/>
      </c>
      <c r="AU723"/>
      <c r="AV723" t="str">
        <f>IF(Table1[[#This Row],[Bill Ref No]]="","",Table1[[#This Row],[Bill Ref No]])</f>
        <v/>
      </c>
      <c r="AW723" t="str">
        <f>IF(Table1[[#This Row],[Bill ref name]]="","","New Ref")</f>
        <v/>
      </c>
      <c r="AX723" t="str">
        <f>IF(Table1[[#This Row],[Bill ref name]]="","",Table1[[#This Row],[Amount-1]])</f>
        <v/>
      </c>
      <c r="AY723"/>
      <c r="AZ723"/>
      <c r="BA723" t="str">
        <f>IF(Table1[[#This Row],[Cost Centre]]="","","Primary Cost Category")</f>
        <v/>
      </c>
      <c r="BB723" t="str">
        <f>IF(Table1[[#This Row],[Cost Centre]]="","",Table1[[#This Row],[DP-1]])</f>
        <v/>
      </c>
      <c r="BC723"/>
      <c r="BD723" t="str">
        <f>IF(Table1[[#This Row],[Cost Centre]]="","",Table1[[#This Row],[Cost Centre]])</f>
        <v/>
      </c>
      <c r="BE723" t="str">
        <f>IF(Table1[[#This Row],[Cost Centre]]="","",Table1[[#This Row],[Amount-1]])</f>
        <v/>
      </c>
      <c r="BF723"/>
      <c r="BG723"/>
      <c r="BH723"/>
      <c r="BI723"/>
      <c r="BJ723" t="str">
        <f>IF(Table1[[#This Row],[Date]]="","","No")</f>
        <v/>
      </c>
      <c r="BK723" t="str">
        <f>IF(Table1[[#This Row],[Date]]="","",IF(Table1[[#This Row],[Net Amt]]&lt;0,"Yes","No"))</f>
        <v/>
      </c>
      <c r="BL723" t="str">
        <f>IF(Table1[[#This Row],[Date]]="","",$C$3)</f>
        <v/>
      </c>
      <c r="BM723" t="str">
        <f>IF(Table1[[#This Row],[Date]]="","",-Table1[[#This Row],[Amount-1]])</f>
        <v/>
      </c>
      <c r="BO723" t="str">
        <f>IF(Table1[[#This Row],[Transaction Type]]="","",Table1[[#This Row],[Transaction Type]])</f>
        <v/>
      </c>
      <c r="BP723" t="str">
        <f>IF(Table1[[#This Row],[Instrument No.]]="","",Table1[[#This Row],[Instrument No.]])</f>
        <v/>
      </c>
      <c r="BQ723" t="str">
        <f>IF(Table1[[#This Row],[Instrument No.]]="","",Table1[[#This Row],[Amount-2]])</f>
        <v/>
      </c>
      <c r="BR723" t="str">
        <f>IF(Table1[[#This Row],[Instrument date]]="","",TEXT(Table1[[#This Row],[Instrument date]],"yyyymmdd"))</f>
        <v/>
      </c>
      <c r="BU723" s="48"/>
      <c r="BV723" s="48"/>
    </row>
    <row r="724" spans="1:74">
      <c r="A724" s="16">
        <f t="shared" si="11"/>
        <v>719</v>
      </c>
      <c r="B724" s="17"/>
      <c r="C724" s="57"/>
      <c r="D724" s="61"/>
      <c r="E724" s="61"/>
      <c r="F724" s="57"/>
      <c r="G724" s="18"/>
      <c r="H7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4" s="18"/>
      <c r="J724" s="18"/>
      <c r="K724" s="18"/>
      <c r="L724" s="18"/>
      <c r="M724" s="18"/>
      <c r="N724" s="51"/>
      <c r="O724" s="14">
        <f>IF(Table1[[#This Row],[Date]]="",COUNTA(B725:$B$1005),0)</f>
        <v>0</v>
      </c>
      <c r="P724" s="14">
        <f>IF(COUNTA(Table1[[#This Row],[Payments]:[Receipts]])=0,0,(IF(COUNTA(Table1[[#This Row],[Payments]:[Receipts]])&gt;1,1,0)))</f>
        <v>0</v>
      </c>
      <c r="Q724" s="14">
        <f>IF(Table1[[#This Row],[Date]]="",0,IF(AND(Table1[[#This Row],[Date]]&gt;=$Q$2,Table1[[#This Row],[Date]]&lt;=$Q$3),0,1))</f>
        <v>0</v>
      </c>
      <c r="R724" s="14">
        <f>IF(Table1[[#This Row],[Payments]]="",0,IF(ISNUMBER(Table1[[#This Row],[Payments]]),0,1))</f>
        <v>0</v>
      </c>
      <c r="S724" s="14">
        <f>IF(Table1[[#This Row],[Receipts]]="",0,IF(ISNUMBER(Table1[[#This Row],[Receipts]]),0,1))</f>
        <v>0</v>
      </c>
      <c r="T724" s="14">
        <f>IF(LEN(Table1[[#This Row],[Second Ledger]])&gt;0,IF(TYPE(VLOOKUP(Table1[[#This Row],[Second Ledger]],$CZ:$CZ,1,FALSE))=16,1,0),0)</f>
        <v>0</v>
      </c>
      <c r="U724" s="14">
        <f>IF(Table1[[#This Row],[Date]]="",0,IF(Table1[[#This Row],[Voucher Type]]&gt;0,IF(TYPE(VLOOKUP(Table1[[#This Row],[Voucher Type]],Table1[[#All],[Voucher Type Master]],1,FALSE))=16,1,0),0))</f>
        <v>0</v>
      </c>
      <c r="V7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4" s="14">
        <f>IF(LEN(Table1[[#This Row],[Cost Centre]])&gt;0,IF(TYPE(VLOOKUP(Table1[[#This Row],[Cost Centre]],$DA:$DA,1,FALSE))=16,1,0),0)</f>
        <v>0</v>
      </c>
      <c r="X724" s="14">
        <f>Table1[[#This Row],[Payments]]-Table1[[#This Row],[Receipts]]</f>
        <v>0</v>
      </c>
      <c r="Y724" s="14"/>
      <c r="Z724" s="14"/>
      <c r="AA724" s="14"/>
      <c r="AB724" s="13"/>
      <c r="AC724" s="39"/>
      <c r="AD724" s="39"/>
      <c r="AE724" s="39"/>
      <c r="AF724" s="39"/>
      <c r="AG724" s="42"/>
      <c r="AH7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4" t="str">
        <f>IF(Table1[[#This Row],[Date]]="","",TEXT(Table1[[#This Row],[Date]],"yyyymmdd"))</f>
        <v/>
      </c>
      <c r="AJ724" t="str">
        <f>Table1[[#This Row],[Date2]]</f>
        <v/>
      </c>
      <c r="AK724" t="str">
        <f>IF(Table1[[#This Row],[Date]]="","",Table1[[#This Row],[Voucher Type]])</f>
        <v/>
      </c>
      <c r="AL724" t="str">
        <f>IF(Table1[[#This Row],[Date]]="","",Table1[[#This Row],[Voucher No]])</f>
        <v/>
      </c>
      <c r="AM724" t="str">
        <f>IF(Table1[[#This Row],[Date]]="","",Table1[[#This Row],[Narration]])</f>
        <v/>
      </c>
      <c r="AN724" t="str">
        <f>IF(Table1[[#This Row],[Date]]="","","tallytools-voucherentry-adhjadhh-"&amp;$AH$1&amp;ROW())</f>
        <v/>
      </c>
      <c r="AO724" t="str">
        <f>IF(Table1[[#This Row],[Date]]="","",$AH$1)</f>
        <v/>
      </c>
      <c r="AP724"/>
      <c r="AQ724" t="str">
        <f>IF(Table1[[#This Row],[Date]]="","","No")</f>
        <v/>
      </c>
      <c r="AR724" t="str">
        <f>IF(Table1[[#This Row],[Date]]="","",IF(Table1[[#This Row],[Net Amt]]&lt;0,"No","Yes"))</f>
        <v/>
      </c>
      <c r="AS724" t="str">
        <f>IF(Table1[[#This Row],[Date]]="","",Table1[[#This Row],[Second Ledger]])</f>
        <v/>
      </c>
      <c r="AT724" t="str">
        <f>IF(Table1[[#This Row],[Date]]="","",IF(Table1[[#This Row],[DP-1]]="Yes",-(Table1[[#This Row],[Payments]]+Table1[[#This Row],[Receipts]]),Table1[[#This Row],[Payments]]+Table1[[#This Row],[Receipts]]))</f>
        <v/>
      </c>
      <c r="AU724"/>
      <c r="AV724" t="str">
        <f>IF(Table1[[#This Row],[Bill Ref No]]="","",Table1[[#This Row],[Bill Ref No]])</f>
        <v/>
      </c>
      <c r="AW724" t="str">
        <f>IF(Table1[[#This Row],[Bill ref name]]="","","New Ref")</f>
        <v/>
      </c>
      <c r="AX724" t="str">
        <f>IF(Table1[[#This Row],[Bill ref name]]="","",Table1[[#This Row],[Amount-1]])</f>
        <v/>
      </c>
      <c r="AY724"/>
      <c r="AZ724"/>
      <c r="BA724" t="str">
        <f>IF(Table1[[#This Row],[Cost Centre]]="","","Primary Cost Category")</f>
        <v/>
      </c>
      <c r="BB724" t="str">
        <f>IF(Table1[[#This Row],[Cost Centre]]="","",Table1[[#This Row],[DP-1]])</f>
        <v/>
      </c>
      <c r="BC724"/>
      <c r="BD724" t="str">
        <f>IF(Table1[[#This Row],[Cost Centre]]="","",Table1[[#This Row],[Cost Centre]])</f>
        <v/>
      </c>
      <c r="BE724" t="str">
        <f>IF(Table1[[#This Row],[Cost Centre]]="","",Table1[[#This Row],[Amount-1]])</f>
        <v/>
      </c>
      <c r="BF724"/>
      <c r="BG724"/>
      <c r="BH724"/>
      <c r="BI724"/>
      <c r="BJ724" t="str">
        <f>IF(Table1[[#This Row],[Date]]="","","No")</f>
        <v/>
      </c>
      <c r="BK724" t="str">
        <f>IF(Table1[[#This Row],[Date]]="","",IF(Table1[[#This Row],[Net Amt]]&lt;0,"Yes","No"))</f>
        <v/>
      </c>
      <c r="BL724" t="str">
        <f>IF(Table1[[#This Row],[Date]]="","",$C$3)</f>
        <v/>
      </c>
      <c r="BM724" t="str">
        <f>IF(Table1[[#This Row],[Date]]="","",-Table1[[#This Row],[Amount-1]])</f>
        <v/>
      </c>
      <c r="BO724" t="str">
        <f>IF(Table1[[#This Row],[Transaction Type]]="","",Table1[[#This Row],[Transaction Type]])</f>
        <v/>
      </c>
      <c r="BP724" t="str">
        <f>IF(Table1[[#This Row],[Instrument No.]]="","",Table1[[#This Row],[Instrument No.]])</f>
        <v/>
      </c>
      <c r="BQ724" t="str">
        <f>IF(Table1[[#This Row],[Instrument No.]]="","",Table1[[#This Row],[Amount-2]])</f>
        <v/>
      </c>
      <c r="BR724" t="str">
        <f>IF(Table1[[#This Row],[Instrument date]]="","",TEXT(Table1[[#This Row],[Instrument date]],"yyyymmdd"))</f>
        <v/>
      </c>
      <c r="BU724" s="48"/>
      <c r="BV724" s="48"/>
    </row>
    <row r="725" spans="1:74">
      <c r="A725" s="16">
        <f t="shared" si="11"/>
        <v>720</v>
      </c>
      <c r="B725" s="17"/>
      <c r="C725" s="57"/>
      <c r="D725" s="61"/>
      <c r="E725" s="61"/>
      <c r="F725" s="57"/>
      <c r="G725" s="18"/>
      <c r="H7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5" s="18"/>
      <c r="J725" s="18"/>
      <c r="K725" s="18"/>
      <c r="L725" s="18"/>
      <c r="M725" s="18"/>
      <c r="N725" s="51"/>
      <c r="O725" s="14">
        <f>IF(Table1[[#This Row],[Date]]="",COUNTA(B726:$B$1005),0)</f>
        <v>0</v>
      </c>
      <c r="P725" s="14">
        <f>IF(COUNTA(Table1[[#This Row],[Payments]:[Receipts]])=0,0,(IF(COUNTA(Table1[[#This Row],[Payments]:[Receipts]])&gt;1,1,0)))</f>
        <v>0</v>
      </c>
      <c r="Q725" s="14">
        <f>IF(Table1[[#This Row],[Date]]="",0,IF(AND(Table1[[#This Row],[Date]]&gt;=$Q$2,Table1[[#This Row],[Date]]&lt;=$Q$3),0,1))</f>
        <v>0</v>
      </c>
      <c r="R725" s="14">
        <f>IF(Table1[[#This Row],[Payments]]="",0,IF(ISNUMBER(Table1[[#This Row],[Payments]]),0,1))</f>
        <v>0</v>
      </c>
      <c r="S725" s="14">
        <f>IF(Table1[[#This Row],[Receipts]]="",0,IF(ISNUMBER(Table1[[#This Row],[Receipts]]),0,1))</f>
        <v>0</v>
      </c>
      <c r="T725" s="14">
        <f>IF(LEN(Table1[[#This Row],[Second Ledger]])&gt;0,IF(TYPE(VLOOKUP(Table1[[#This Row],[Second Ledger]],$CZ:$CZ,1,FALSE))=16,1,0),0)</f>
        <v>0</v>
      </c>
      <c r="U725" s="14">
        <f>IF(Table1[[#This Row],[Date]]="",0,IF(Table1[[#This Row],[Voucher Type]]&gt;0,IF(TYPE(VLOOKUP(Table1[[#This Row],[Voucher Type]],Table1[[#All],[Voucher Type Master]],1,FALSE))=16,1,0),0))</f>
        <v>0</v>
      </c>
      <c r="V7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5" s="14">
        <f>IF(LEN(Table1[[#This Row],[Cost Centre]])&gt;0,IF(TYPE(VLOOKUP(Table1[[#This Row],[Cost Centre]],$DA:$DA,1,FALSE))=16,1,0),0)</f>
        <v>0</v>
      </c>
      <c r="X725" s="14">
        <f>Table1[[#This Row],[Payments]]-Table1[[#This Row],[Receipts]]</f>
        <v>0</v>
      </c>
      <c r="Y725" s="14"/>
      <c r="Z725" s="14"/>
      <c r="AA725" s="14"/>
      <c r="AB725" s="13"/>
      <c r="AC725" s="39"/>
      <c r="AD725" s="39"/>
      <c r="AE725" s="39"/>
      <c r="AF725" s="39"/>
      <c r="AG725" s="42"/>
      <c r="AH7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5" t="str">
        <f>IF(Table1[[#This Row],[Date]]="","",TEXT(Table1[[#This Row],[Date]],"yyyymmdd"))</f>
        <v/>
      </c>
      <c r="AJ725" t="str">
        <f>Table1[[#This Row],[Date2]]</f>
        <v/>
      </c>
      <c r="AK725" t="str">
        <f>IF(Table1[[#This Row],[Date]]="","",Table1[[#This Row],[Voucher Type]])</f>
        <v/>
      </c>
      <c r="AL725" t="str">
        <f>IF(Table1[[#This Row],[Date]]="","",Table1[[#This Row],[Voucher No]])</f>
        <v/>
      </c>
      <c r="AM725" t="str">
        <f>IF(Table1[[#This Row],[Date]]="","",Table1[[#This Row],[Narration]])</f>
        <v/>
      </c>
      <c r="AN725" t="str">
        <f>IF(Table1[[#This Row],[Date]]="","","tallytools-voucherentry-adhjadhh-"&amp;$AH$1&amp;ROW())</f>
        <v/>
      </c>
      <c r="AO725" t="str">
        <f>IF(Table1[[#This Row],[Date]]="","",$AH$1)</f>
        <v/>
      </c>
      <c r="AP725"/>
      <c r="AQ725" t="str">
        <f>IF(Table1[[#This Row],[Date]]="","","No")</f>
        <v/>
      </c>
      <c r="AR725" t="str">
        <f>IF(Table1[[#This Row],[Date]]="","",IF(Table1[[#This Row],[Net Amt]]&lt;0,"No","Yes"))</f>
        <v/>
      </c>
      <c r="AS725" t="str">
        <f>IF(Table1[[#This Row],[Date]]="","",Table1[[#This Row],[Second Ledger]])</f>
        <v/>
      </c>
      <c r="AT725" t="str">
        <f>IF(Table1[[#This Row],[Date]]="","",IF(Table1[[#This Row],[DP-1]]="Yes",-(Table1[[#This Row],[Payments]]+Table1[[#This Row],[Receipts]]),Table1[[#This Row],[Payments]]+Table1[[#This Row],[Receipts]]))</f>
        <v/>
      </c>
      <c r="AU725"/>
      <c r="AV725" t="str">
        <f>IF(Table1[[#This Row],[Bill Ref No]]="","",Table1[[#This Row],[Bill Ref No]])</f>
        <v/>
      </c>
      <c r="AW725" t="str">
        <f>IF(Table1[[#This Row],[Bill ref name]]="","","New Ref")</f>
        <v/>
      </c>
      <c r="AX725" t="str">
        <f>IF(Table1[[#This Row],[Bill ref name]]="","",Table1[[#This Row],[Amount-1]])</f>
        <v/>
      </c>
      <c r="AY725"/>
      <c r="AZ725"/>
      <c r="BA725" t="str">
        <f>IF(Table1[[#This Row],[Cost Centre]]="","","Primary Cost Category")</f>
        <v/>
      </c>
      <c r="BB725" t="str">
        <f>IF(Table1[[#This Row],[Cost Centre]]="","",Table1[[#This Row],[DP-1]])</f>
        <v/>
      </c>
      <c r="BC725"/>
      <c r="BD725" t="str">
        <f>IF(Table1[[#This Row],[Cost Centre]]="","",Table1[[#This Row],[Cost Centre]])</f>
        <v/>
      </c>
      <c r="BE725" t="str">
        <f>IF(Table1[[#This Row],[Cost Centre]]="","",Table1[[#This Row],[Amount-1]])</f>
        <v/>
      </c>
      <c r="BF725"/>
      <c r="BG725"/>
      <c r="BH725"/>
      <c r="BI725"/>
      <c r="BJ725" t="str">
        <f>IF(Table1[[#This Row],[Date]]="","","No")</f>
        <v/>
      </c>
      <c r="BK725" t="str">
        <f>IF(Table1[[#This Row],[Date]]="","",IF(Table1[[#This Row],[Net Amt]]&lt;0,"Yes","No"))</f>
        <v/>
      </c>
      <c r="BL725" t="str">
        <f>IF(Table1[[#This Row],[Date]]="","",$C$3)</f>
        <v/>
      </c>
      <c r="BM725" t="str">
        <f>IF(Table1[[#This Row],[Date]]="","",-Table1[[#This Row],[Amount-1]])</f>
        <v/>
      </c>
      <c r="BO725" t="str">
        <f>IF(Table1[[#This Row],[Transaction Type]]="","",Table1[[#This Row],[Transaction Type]])</f>
        <v/>
      </c>
      <c r="BP725" t="str">
        <f>IF(Table1[[#This Row],[Instrument No.]]="","",Table1[[#This Row],[Instrument No.]])</f>
        <v/>
      </c>
      <c r="BQ725" t="str">
        <f>IF(Table1[[#This Row],[Instrument No.]]="","",Table1[[#This Row],[Amount-2]])</f>
        <v/>
      </c>
      <c r="BR725" t="str">
        <f>IF(Table1[[#This Row],[Instrument date]]="","",TEXT(Table1[[#This Row],[Instrument date]],"yyyymmdd"))</f>
        <v/>
      </c>
      <c r="BU725" s="48"/>
      <c r="BV725" s="48"/>
    </row>
    <row r="726" spans="1:74">
      <c r="A726" s="16">
        <f t="shared" si="11"/>
        <v>721</v>
      </c>
      <c r="B726" s="17"/>
      <c r="C726" s="57"/>
      <c r="D726" s="61"/>
      <c r="E726" s="61"/>
      <c r="F726" s="57"/>
      <c r="G726" s="18"/>
      <c r="H7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6" s="18"/>
      <c r="J726" s="18"/>
      <c r="K726" s="18"/>
      <c r="L726" s="18"/>
      <c r="M726" s="18"/>
      <c r="N726" s="51"/>
      <c r="O726" s="14">
        <f>IF(Table1[[#This Row],[Date]]="",COUNTA(B727:$B$1005),0)</f>
        <v>0</v>
      </c>
      <c r="P726" s="14">
        <f>IF(COUNTA(Table1[[#This Row],[Payments]:[Receipts]])=0,0,(IF(COUNTA(Table1[[#This Row],[Payments]:[Receipts]])&gt;1,1,0)))</f>
        <v>0</v>
      </c>
      <c r="Q726" s="14">
        <f>IF(Table1[[#This Row],[Date]]="",0,IF(AND(Table1[[#This Row],[Date]]&gt;=$Q$2,Table1[[#This Row],[Date]]&lt;=$Q$3),0,1))</f>
        <v>0</v>
      </c>
      <c r="R726" s="14">
        <f>IF(Table1[[#This Row],[Payments]]="",0,IF(ISNUMBER(Table1[[#This Row],[Payments]]),0,1))</f>
        <v>0</v>
      </c>
      <c r="S726" s="14">
        <f>IF(Table1[[#This Row],[Receipts]]="",0,IF(ISNUMBER(Table1[[#This Row],[Receipts]]),0,1))</f>
        <v>0</v>
      </c>
      <c r="T726" s="14">
        <f>IF(LEN(Table1[[#This Row],[Second Ledger]])&gt;0,IF(TYPE(VLOOKUP(Table1[[#This Row],[Second Ledger]],$CZ:$CZ,1,FALSE))=16,1,0),0)</f>
        <v>0</v>
      </c>
      <c r="U726" s="14">
        <f>IF(Table1[[#This Row],[Date]]="",0,IF(Table1[[#This Row],[Voucher Type]]&gt;0,IF(TYPE(VLOOKUP(Table1[[#This Row],[Voucher Type]],Table1[[#All],[Voucher Type Master]],1,FALSE))=16,1,0),0))</f>
        <v>0</v>
      </c>
      <c r="V7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6" s="14">
        <f>IF(LEN(Table1[[#This Row],[Cost Centre]])&gt;0,IF(TYPE(VLOOKUP(Table1[[#This Row],[Cost Centre]],$DA:$DA,1,FALSE))=16,1,0),0)</f>
        <v>0</v>
      </c>
      <c r="X726" s="14">
        <f>Table1[[#This Row],[Payments]]-Table1[[#This Row],[Receipts]]</f>
        <v>0</v>
      </c>
      <c r="Y726" s="14"/>
      <c r="Z726" s="14"/>
      <c r="AA726" s="14"/>
      <c r="AB726" s="13"/>
      <c r="AC726" s="39"/>
      <c r="AD726" s="39"/>
      <c r="AE726" s="39"/>
      <c r="AF726" s="39"/>
      <c r="AG726" s="42"/>
      <c r="AH7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6" t="str">
        <f>IF(Table1[[#This Row],[Date]]="","",TEXT(Table1[[#This Row],[Date]],"yyyymmdd"))</f>
        <v/>
      </c>
      <c r="AJ726" t="str">
        <f>Table1[[#This Row],[Date2]]</f>
        <v/>
      </c>
      <c r="AK726" t="str">
        <f>IF(Table1[[#This Row],[Date]]="","",Table1[[#This Row],[Voucher Type]])</f>
        <v/>
      </c>
      <c r="AL726" t="str">
        <f>IF(Table1[[#This Row],[Date]]="","",Table1[[#This Row],[Voucher No]])</f>
        <v/>
      </c>
      <c r="AM726" t="str">
        <f>IF(Table1[[#This Row],[Date]]="","",Table1[[#This Row],[Narration]])</f>
        <v/>
      </c>
      <c r="AN726" t="str">
        <f>IF(Table1[[#This Row],[Date]]="","","tallytools-voucherentry-adhjadhh-"&amp;$AH$1&amp;ROW())</f>
        <v/>
      </c>
      <c r="AO726" t="str">
        <f>IF(Table1[[#This Row],[Date]]="","",$AH$1)</f>
        <v/>
      </c>
      <c r="AP726"/>
      <c r="AQ726" t="str">
        <f>IF(Table1[[#This Row],[Date]]="","","No")</f>
        <v/>
      </c>
      <c r="AR726" t="str">
        <f>IF(Table1[[#This Row],[Date]]="","",IF(Table1[[#This Row],[Net Amt]]&lt;0,"No","Yes"))</f>
        <v/>
      </c>
      <c r="AS726" t="str">
        <f>IF(Table1[[#This Row],[Date]]="","",Table1[[#This Row],[Second Ledger]])</f>
        <v/>
      </c>
      <c r="AT726" t="str">
        <f>IF(Table1[[#This Row],[Date]]="","",IF(Table1[[#This Row],[DP-1]]="Yes",-(Table1[[#This Row],[Payments]]+Table1[[#This Row],[Receipts]]),Table1[[#This Row],[Payments]]+Table1[[#This Row],[Receipts]]))</f>
        <v/>
      </c>
      <c r="AU726"/>
      <c r="AV726" t="str">
        <f>IF(Table1[[#This Row],[Bill Ref No]]="","",Table1[[#This Row],[Bill Ref No]])</f>
        <v/>
      </c>
      <c r="AW726" t="str">
        <f>IF(Table1[[#This Row],[Bill ref name]]="","","New Ref")</f>
        <v/>
      </c>
      <c r="AX726" t="str">
        <f>IF(Table1[[#This Row],[Bill ref name]]="","",Table1[[#This Row],[Amount-1]])</f>
        <v/>
      </c>
      <c r="AY726"/>
      <c r="AZ726"/>
      <c r="BA726" t="str">
        <f>IF(Table1[[#This Row],[Cost Centre]]="","","Primary Cost Category")</f>
        <v/>
      </c>
      <c r="BB726" t="str">
        <f>IF(Table1[[#This Row],[Cost Centre]]="","",Table1[[#This Row],[DP-1]])</f>
        <v/>
      </c>
      <c r="BC726"/>
      <c r="BD726" t="str">
        <f>IF(Table1[[#This Row],[Cost Centre]]="","",Table1[[#This Row],[Cost Centre]])</f>
        <v/>
      </c>
      <c r="BE726" t="str">
        <f>IF(Table1[[#This Row],[Cost Centre]]="","",Table1[[#This Row],[Amount-1]])</f>
        <v/>
      </c>
      <c r="BF726"/>
      <c r="BG726"/>
      <c r="BH726"/>
      <c r="BI726"/>
      <c r="BJ726" t="str">
        <f>IF(Table1[[#This Row],[Date]]="","","No")</f>
        <v/>
      </c>
      <c r="BK726" t="str">
        <f>IF(Table1[[#This Row],[Date]]="","",IF(Table1[[#This Row],[Net Amt]]&lt;0,"Yes","No"))</f>
        <v/>
      </c>
      <c r="BL726" t="str">
        <f>IF(Table1[[#This Row],[Date]]="","",$C$3)</f>
        <v/>
      </c>
      <c r="BM726" t="str">
        <f>IF(Table1[[#This Row],[Date]]="","",-Table1[[#This Row],[Amount-1]])</f>
        <v/>
      </c>
      <c r="BO726" t="str">
        <f>IF(Table1[[#This Row],[Transaction Type]]="","",Table1[[#This Row],[Transaction Type]])</f>
        <v/>
      </c>
      <c r="BP726" t="str">
        <f>IF(Table1[[#This Row],[Instrument No.]]="","",Table1[[#This Row],[Instrument No.]])</f>
        <v/>
      </c>
      <c r="BQ726" t="str">
        <f>IF(Table1[[#This Row],[Instrument No.]]="","",Table1[[#This Row],[Amount-2]])</f>
        <v/>
      </c>
      <c r="BR726" t="str">
        <f>IF(Table1[[#This Row],[Instrument date]]="","",TEXT(Table1[[#This Row],[Instrument date]],"yyyymmdd"))</f>
        <v/>
      </c>
      <c r="BU726" s="48"/>
      <c r="BV726" s="48"/>
    </row>
    <row r="727" spans="1:74">
      <c r="A727" s="16">
        <f t="shared" si="11"/>
        <v>722</v>
      </c>
      <c r="B727" s="17"/>
      <c r="C727" s="57"/>
      <c r="D727" s="61"/>
      <c r="E727" s="61"/>
      <c r="F727" s="57"/>
      <c r="G727" s="18"/>
      <c r="H7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7" s="18"/>
      <c r="J727" s="18"/>
      <c r="K727" s="18"/>
      <c r="L727" s="18"/>
      <c r="M727" s="18"/>
      <c r="N727" s="51"/>
      <c r="O727" s="14">
        <f>IF(Table1[[#This Row],[Date]]="",COUNTA(B728:$B$1005),0)</f>
        <v>0</v>
      </c>
      <c r="P727" s="14">
        <f>IF(COUNTA(Table1[[#This Row],[Payments]:[Receipts]])=0,0,(IF(COUNTA(Table1[[#This Row],[Payments]:[Receipts]])&gt;1,1,0)))</f>
        <v>0</v>
      </c>
      <c r="Q727" s="14">
        <f>IF(Table1[[#This Row],[Date]]="",0,IF(AND(Table1[[#This Row],[Date]]&gt;=$Q$2,Table1[[#This Row],[Date]]&lt;=$Q$3),0,1))</f>
        <v>0</v>
      </c>
      <c r="R727" s="14">
        <f>IF(Table1[[#This Row],[Payments]]="",0,IF(ISNUMBER(Table1[[#This Row],[Payments]]),0,1))</f>
        <v>0</v>
      </c>
      <c r="S727" s="14">
        <f>IF(Table1[[#This Row],[Receipts]]="",0,IF(ISNUMBER(Table1[[#This Row],[Receipts]]),0,1))</f>
        <v>0</v>
      </c>
      <c r="T727" s="14">
        <f>IF(LEN(Table1[[#This Row],[Second Ledger]])&gt;0,IF(TYPE(VLOOKUP(Table1[[#This Row],[Second Ledger]],$CZ:$CZ,1,FALSE))=16,1,0),0)</f>
        <v>0</v>
      </c>
      <c r="U727" s="14">
        <f>IF(Table1[[#This Row],[Date]]="",0,IF(Table1[[#This Row],[Voucher Type]]&gt;0,IF(TYPE(VLOOKUP(Table1[[#This Row],[Voucher Type]],Table1[[#All],[Voucher Type Master]],1,FALSE))=16,1,0),0))</f>
        <v>0</v>
      </c>
      <c r="V7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7" s="14">
        <f>IF(LEN(Table1[[#This Row],[Cost Centre]])&gt;0,IF(TYPE(VLOOKUP(Table1[[#This Row],[Cost Centre]],$DA:$DA,1,FALSE))=16,1,0),0)</f>
        <v>0</v>
      </c>
      <c r="X727" s="14">
        <f>Table1[[#This Row],[Payments]]-Table1[[#This Row],[Receipts]]</f>
        <v>0</v>
      </c>
      <c r="Y727" s="14"/>
      <c r="Z727" s="14"/>
      <c r="AA727" s="14"/>
      <c r="AB727" s="13"/>
      <c r="AC727" s="39"/>
      <c r="AD727" s="39"/>
      <c r="AE727" s="39"/>
      <c r="AF727" s="39"/>
      <c r="AG727" s="42"/>
      <c r="AH7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7" t="str">
        <f>IF(Table1[[#This Row],[Date]]="","",TEXT(Table1[[#This Row],[Date]],"yyyymmdd"))</f>
        <v/>
      </c>
      <c r="AJ727" t="str">
        <f>Table1[[#This Row],[Date2]]</f>
        <v/>
      </c>
      <c r="AK727" t="str">
        <f>IF(Table1[[#This Row],[Date]]="","",Table1[[#This Row],[Voucher Type]])</f>
        <v/>
      </c>
      <c r="AL727" t="str">
        <f>IF(Table1[[#This Row],[Date]]="","",Table1[[#This Row],[Voucher No]])</f>
        <v/>
      </c>
      <c r="AM727" t="str">
        <f>IF(Table1[[#This Row],[Date]]="","",Table1[[#This Row],[Narration]])</f>
        <v/>
      </c>
      <c r="AN727" t="str">
        <f>IF(Table1[[#This Row],[Date]]="","","tallytools-voucherentry-adhjadhh-"&amp;$AH$1&amp;ROW())</f>
        <v/>
      </c>
      <c r="AO727" t="str">
        <f>IF(Table1[[#This Row],[Date]]="","",$AH$1)</f>
        <v/>
      </c>
      <c r="AP727"/>
      <c r="AQ727" t="str">
        <f>IF(Table1[[#This Row],[Date]]="","","No")</f>
        <v/>
      </c>
      <c r="AR727" t="str">
        <f>IF(Table1[[#This Row],[Date]]="","",IF(Table1[[#This Row],[Net Amt]]&lt;0,"No","Yes"))</f>
        <v/>
      </c>
      <c r="AS727" t="str">
        <f>IF(Table1[[#This Row],[Date]]="","",Table1[[#This Row],[Second Ledger]])</f>
        <v/>
      </c>
      <c r="AT727" t="str">
        <f>IF(Table1[[#This Row],[Date]]="","",IF(Table1[[#This Row],[DP-1]]="Yes",-(Table1[[#This Row],[Payments]]+Table1[[#This Row],[Receipts]]),Table1[[#This Row],[Payments]]+Table1[[#This Row],[Receipts]]))</f>
        <v/>
      </c>
      <c r="AU727"/>
      <c r="AV727" t="str">
        <f>IF(Table1[[#This Row],[Bill Ref No]]="","",Table1[[#This Row],[Bill Ref No]])</f>
        <v/>
      </c>
      <c r="AW727" t="str">
        <f>IF(Table1[[#This Row],[Bill ref name]]="","","New Ref")</f>
        <v/>
      </c>
      <c r="AX727" t="str">
        <f>IF(Table1[[#This Row],[Bill ref name]]="","",Table1[[#This Row],[Amount-1]])</f>
        <v/>
      </c>
      <c r="AY727"/>
      <c r="AZ727"/>
      <c r="BA727" t="str">
        <f>IF(Table1[[#This Row],[Cost Centre]]="","","Primary Cost Category")</f>
        <v/>
      </c>
      <c r="BB727" t="str">
        <f>IF(Table1[[#This Row],[Cost Centre]]="","",Table1[[#This Row],[DP-1]])</f>
        <v/>
      </c>
      <c r="BC727"/>
      <c r="BD727" t="str">
        <f>IF(Table1[[#This Row],[Cost Centre]]="","",Table1[[#This Row],[Cost Centre]])</f>
        <v/>
      </c>
      <c r="BE727" t="str">
        <f>IF(Table1[[#This Row],[Cost Centre]]="","",Table1[[#This Row],[Amount-1]])</f>
        <v/>
      </c>
      <c r="BF727"/>
      <c r="BG727"/>
      <c r="BH727"/>
      <c r="BI727"/>
      <c r="BJ727" t="str">
        <f>IF(Table1[[#This Row],[Date]]="","","No")</f>
        <v/>
      </c>
      <c r="BK727" t="str">
        <f>IF(Table1[[#This Row],[Date]]="","",IF(Table1[[#This Row],[Net Amt]]&lt;0,"Yes","No"))</f>
        <v/>
      </c>
      <c r="BL727" t="str">
        <f>IF(Table1[[#This Row],[Date]]="","",$C$3)</f>
        <v/>
      </c>
      <c r="BM727" t="str">
        <f>IF(Table1[[#This Row],[Date]]="","",-Table1[[#This Row],[Amount-1]])</f>
        <v/>
      </c>
      <c r="BO727" t="str">
        <f>IF(Table1[[#This Row],[Transaction Type]]="","",Table1[[#This Row],[Transaction Type]])</f>
        <v/>
      </c>
      <c r="BP727" t="str">
        <f>IF(Table1[[#This Row],[Instrument No.]]="","",Table1[[#This Row],[Instrument No.]])</f>
        <v/>
      </c>
      <c r="BQ727" t="str">
        <f>IF(Table1[[#This Row],[Instrument No.]]="","",Table1[[#This Row],[Amount-2]])</f>
        <v/>
      </c>
      <c r="BR727" t="str">
        <f>IF(Table1[[#This Row],[Instrument date]]="","",TEXT(Table1[[#This Row],[Instrument date]],"yyyymmdd"))</f>
        <v/>
      </c>
      <c r="BU727" s="48"/>
      <c r="BV727" s="48"/>
    </row>
    <row r="728" spans="1:74">
      <c r="A728" s="16">
        <f t="shared" si="11"/>
        <v>723</v>
      </c>
      <c r="B728" s="17"/>
      <c r="C728" s="57"/>
      <c r="D728" s="61"/>
      <c r="E728" s="61"/>
      <c r="F728" s="57"/>
      <c r="G728" s="18"/>
      <c r="H7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8" s="18"/>
      <c r="J728" s="18"/>
      <c r="K728" s="18"/>
      <c r="L728" s="18"/>
      <c r="M728" s="18"/>
      <c r="N728" s="51"/>
      <c r="O728" s="14">
        <f>IF(Table1[[#This Row],[Date]]="",COUNTA(B729:$B$1005),0)</f>
        <v>0</v>
      </c>
      <c r="P728" s="14">
        <f>IF(COUNTA(Table1[[#This Row],[Payments]:[Receipts]])=0,0,(IF(COUNTA(Table1[[#This Row],[Payments]:[Receipts]])&gt;1,1,0)))</f>
        <v>0</v>
      </c>
      <c r="Q728" s="14">
        <f>IF(Table1[[#This Row],[Date]]="",0,IF(AND(Table1[[#This Row],[Date]]&gt;=$Q$2,Table1[[#This Row],[Date]]&lt;=$Q$3),0,1))</f>
        <v>0</v>
      </c>
      <c r="R728" s="14">
        <f>IF(Table1[[#This Row],[Payments]]="",0,IF(ISNUMBER(Table1[[#This Row],[Payments]]),0,1))</f>
        <v>0</v>
      </c>
      <c r="S728" s="14">
        <f>IF(Table1[[#This Row],[Receipts]]="",0,IF(ISNUMBER(Table1[[#This Row],[Receipts]]),0,1))</f>
        <v>0</v>
      </c>
      <c r="T728" s="14">
        <f>IF(LEN(Table1[[#This Row],[Second Ledger]])&gt;0,IF(TYPE(VLOOKUP(Table1[[#This Row],[Second Ledger]],$CZ:$CZ,1,FALSE))=16,1,0),0)</f>
        <v>0</v>
      </c>
      <c r="U728" s="14">
        <f>IF(Table1[[#This Row],[Date]]="",0,IF(Table1[[#This Row],[Voucher Type]]&gt;0,IF(TYPE(VLOOKUP(Table1[[#This Row],[Voucher Type]],Table1[[#All],[Voucher Type Master]],1,FALSE))=16,1,0),0))</f>
        <v>0</v>
      </c>
      <c r="V7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8" s="14">
        <f>IF(LEN(Table1[[#This Row],[Cost Centre]])&gt;0,IF(TYPE(VLOOKUP(Table1[[#This Row],[Cost Centre]],$DA:$DA,1,FALSE))=16,1,0),0)</f>
        <v>0</v>
      </c>
      <c r="X728" s="14">
        <f>Table1[[#This Row],[Payments]]-Table1[[#This Row],[Receipts]]</f>
        <v>0</v>
      </c>
      <c r="Y728" s="14"/>
      <c r="Z728" s="14"/>
      <c r="AA728" s="14"/>
      <c r="AB728" s="13"/>
      <c r="AC728" s="39"/>
      <c r="AD728" s="39"/>
      <c r="AE728" s="39"/>
      <c r="AF728" s="39"/>
      <c r="AG728" s="42"/>
      <c r="AH7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8" t="str">
        <f>IF(Table1[[#This Row],[Date]]="","",TEXT(Table1[[#This Row],[Date]],"yyyymmdd"))</f>
        <v/>
      </c>
      <c r="AJ728" t="str">
        <f>Table1[[#This Row],[Date2]]</f>
        <v/>
      </c>
      <c r="AK728" t="str">
        <f>IF(Table1[[#This Row],[Date]]="","",Table1[[#This Row],[Voucher Type]])</f>
        <v/>
      </c>
      <c r="AL728" t="str">
        <f>IF(Table1[[#This Row],[Date]]="","",Table1[[#This Row],[Voucher No]])</f>
        <v/>
      </c>
      <c r="AM728" t="str">
        <f>IF(Table1[[#This Row],[Date]]="","",Table1[[#This Row],[Narration]])</f>
        <v/>
      </c>
      <c r="AN728" t="str">
        <f>IF(Table1[[#This Row],[Date]]="","","tallytools-voucherentry-adhjadhh-"&amp;$AH$1&amp;ROW())</f>
        <v/>
      </c>
      <c r="AO728" t="str">
        <f>IF(Table1[[#This Row],[Date]]="","",$AH$1)</f>
        <v/>
      </c>
      <c r="AP728"/>
      <c r="AQ728" t="str">
        <f>IF(Table1[[#This Row],[Date]]="","","No")</f>
        <v/>
      </c>
      <c r="AR728" t="str">
        <f>IF(Table1[[#This Row],[Date]]="","",IF(Table1[[#This Row],[Net Amt]]&lt;0,"No","Yes"))</f>
        <v/>
      </c>
      <c r="AS728" t="str">
        <f>IF(Table1[[#This Row],[Date]]="","",Table1[[#This Row],[Second Ledger]])</f>
        <v/>
      </c>
      <c r="AT728" t="str">
        <f>IF(Table1[[#This Row],[Date]]="","",IF(Table1[[#This Row],[DP-1]]="Yes",-(Table1[[#This Row],[Payments]]+Table1[[#This Row],[Receipts]]),Table1[[#This Row],[Payments]]+Table1[[#This Row],[Receipts]]))</f>
        <v/>
      </c>
      <c r="AU728"/>
      <c r="AV728" t="str">
        <f>IF(Table1[[#This Row],[Bill Ref No]]="","",Table1[[#This Row],[Bill Ref No]])</f>
        <v/>
      </c>
      <c r="AW728" t="str">
        <f>IF(Table1[[#This Row],[Bill ref name]]="","","New Ref")</f>
        <v/>
      </c>
      <c r="AX728" t="str">
        <f>IF(Table1[[#This Row],[Bill ref name]]="","",Table1[[#This Row],[Amount-1]])</f>
        <v/>
      </c>
      <c r="AY728"/>
      <c r="AZ728"/>
      <c r="BA728" t="str">
        <f>IF(Table1[[#This Row],[Cost Centre]]="","","Primary Cost Category")</f>
        <v/>
      </c>
      <c r="BB728" t="str">
        <f>IF(Table1[[#This Row],[Cost Centre]]="","",Table1[[#This Row],[DP-1]])</f>
        <v/>
      </c>
      <c r="BC728"/>
      <c r="BD728" t="str">
        <f>IF(Table1[[#This Row],[Cost Centre]]="","",Table1[[#This Row],[Cost Centre]])</f>
        <v/>
      </c>
      <c r="BE728" t="str">
        <f>IF(Table1[[#This Row],[Cost Centre]]="","",Table1[[#This Row],[Amount-1]])</f>
        <v/>
      </c>
      <c r="BF728"/>
      <c r="BG728"/>
      <c r="BH728"/>
      <c r="BI728"/>
      <c r="BJ728" t="str">
        <f>IF(Table1[[#This Row],[Date]]="","","No")</f>
        <v/>
      </c>
      <c r="BK728" t="str">
        <f>IF(Table1[[#This Row],[Date]]="","",IF(Table1[[#This Row],[Net Amt]]&lt;0,"Yes","No"))</f>
        <v/>
      </c>
      <c r="BL728" t="str">
        <f>IF(Table1[[#This Row],[Date]]="","",$C$3)</f>
        <v/>
      </c>
      <c r="BM728" t="str">
        <f>IF(Table1[[#This Row],[Date]]="","",-Table1[[#This Row],[Amount-1]])</f>
        <v/>
      </c>
      <c r="BO728" t="str">
        <f>IF(Table1[[#This Row],[Transaction Type]]="","",Table1[[#This Row],[Transaction Type]])</f>
        <v/>
      </c>
      <c r="BP728" t="str">
        <f>IF(Table1[[#This Row],[Instrument No.]]="","",Table1[[#This Row],[Instrument No.]])</f>
        <v/>
      </c>
      <c r="BQ728" t="str">
        <f>IF(Table1[[#This Row],[Instrument No.]]="","",Table1[[#This Row],[Amount-2]])</f>
        <v/>
      </c>
      <c r="BR728" t="str">
        <f>IF(Table1[[#This Row],[Instrument date]]="","",TEXT(Table1[[#This Row],[Instrument date]],"yyyymmdd"))</f>
        <v/>
      </c>
      <c r="BU728" s="48"/>
      <c r="BV728" s="48"/>
    </row>
    <row r="729" spans="1:74">
      <c r="A729" s="16">
        <f t="shared" si="11"/>
        <v>724</v>
      </c>
      <c r="B729" s="17"/>
      <c r="C729" s="57"/>
      <c r="D729" s="61"/>
      <c r="E729" s="61"/>
      <c r="F729" s="57"/>
      <c r="G729" s="18"/>
      <c r="H7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29" s="18"/>
      <c r="J729" s="18"/>
      <c r="K729" s="18"/>
      <c r="L729" s="18"/>
      <c r="M729" s="18"/>
      <c r="N729" s="51"/>
      <c r="O729" s="14">
        <f>IF(Table1[[#This Row],[Date]]="",COUNTA(B730:$B$1005),0)</f>
        <v>0</v>
      </c>
      <c r="P729" s="14">
        <f>IF(COUNTA(Table1[[#This Row],[Payments]:[Receipts]])=0,0,(IF(COUNTA(Table1[[#This Row],[Payments]:[Receipts]])&gt;1,1,0)))</f>
        <v>0</v>
      </c>
      <c r="Q729" s="14">
        <f>IF(Table1[[#This Row],[Date]]="",0,IF(AND(Table1[[#This Row],[Date]]&gt;=$Q$2,Table1[[#This Row],[Date]]&lt;=$Q$3),0,1))</f>
        <v>0</v>
      </c>
      <c r="R729" s="14">
        <f>IF(Table1[[#This Row],[Payments]]="",0,IF(ISNUMBER(Table1[[#This Row],[Payments]]),0,1))</f>
        <v>0</v>
      </c>
      <c r="S729" s="14">
        <f>IF(Table1[[#This Row],[Receipts]]="",0,IF(ISNUMBER(Table1[[#This Row],[Receipts]]),0,1))</f>
        <v>0</v>
      </c>
      <c r="T729" s="14">
        <f>IF(LEN(Table1[[#This Row],[Second Ledger]])&gt;0,IF(TYPE(VLOOKUP(Table1[[#This Row],[Second Ledger]],$CZ:$CZ,1,FALSE))=16,1,0),0)</f>
        <v>0</v>
      </c>
      <c r="U729" s="14">
        <f>IF(Table1[[#This Row],[Date]]="",0,IF(Table1[[#This Row],[Voucher Type]]&gt;0,IF(TYPE(VLOOKUP(Table1[[#This Row],[Voucher Type]],Table1[[#All],[Voucher Type Master]],1,FALSE))=16,1,0),0))</f>
        <v>0</v>
      </c>
      <c r="V7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29" s="14">
        <f>IF(LEN(Table1[[#This Row],[Cost Centre]])&gt;0,IF(TYPE(VLOOKUP(Table1[[#This Row],[Cost Centre]],$DA:$DA,1,FALSE))=16,1,0),0)</f>
        <v>0</v>
      </c>
      <c r="X729" s="14">
        <f>Table1[[#This Row],[Payments]]-Table1[[#This Row],[Receipts]]</f>
        <v>0</v>
      </c>
      <c r="Y729" s="14"/>
      <c r="Z729" s="14"/>
      <c r="AA729" s="14"/>
      <c r="AB729" s="13"/>
      <c r="AC729" s="39"/>
      <c r="AD729" s="39"/>
      <c r="AE729" s="39"/>
      <c r="AF729" s="39"/>
      <c r="AG729" s="42"/>
      <c r="AH7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29" t="str">
        <f>IF(Table1[[#This Row],[Date]]="","",TEXT(Table1[[#This Row],[Date]],"yyyymmdd"))</f>
        <v/>
      </c>
      <c r="AJ729" t="str">
        <f>Table1[[#This Row],[Date2]]</f>
        <v/>
      </c>
      <c r="AK729" t="str">
        <f>IF(Table1[[#This Row],[Date]]="","",Table1[[#This Row],[Voucher Type]])</f>
        <v/>
      </c>
      <c r="AL729" t="str">
        <f>IF(Table1[[#This Row],[Date]]="","",Table1[[#This Row],[Voucher No]])</f>
        <v/>
      </c>
      <c r="AM729" t="str">
        <f>IF(Table1[[#This Row],[Date]]="","",Table1[[#This Row],[Narration]])</f>
        <v/>
      </c>
      <c r="AN729" t="str">
        <f>IF(Table1[[#This Row],[Date]]="","","tallytools-voucherentry-adhjadhh-"&amp;$AH$1&amp;ROW())</f>
        <v/>
      </c>
      <c r="AO729" t="str">
        <f>IF(Table1[[#This Row],[Date]]="","",$AH$1)</f>
        <v/>
      </c>
      <c r="AP729"/>
      <c r="AQ729" t="str">
        <f>IF(Table1[[#This Row],[Date]]="","","No")</f>
        <v/>
      </c>
      <c r="AR729" t="str">
        <f>IF(Table1[[#This Row],[Date]]="","",IF(Table1[[#This Row],[Net Amt]]&lt;0,"No","Yes"))</f>
        <v/>
      </c>
      <c r="AS729" t="str">
        <f>IF(Table1[[#This Row],[Date]]="","",Table1[[#This Row],[Second Ledger]])</f>
        <v/>
      </c>
      <c r="AT729" t="str">
        <f>IF(Table1[[#This Row],[Date]]="","",IF(Table1[[#This Row],[DP-1]]="Yes",-(Table1[[#This Row],[Payments]]+Table1[[#This Row],[Receipts]]),Table1[[#This Row],[Payments]]+Table1[[#This Row],[Receipts]]))</f>
        <v/>
      </c>
      <c r="AU729"/>
      <c r="AV729" t="str">
        <f>IF(Table1[[#This Row],[Bill Ref No]]="","",Table1[[#This Row],[Bill Ref No]])</f>
        <v/>
      </c>
      <c r="AW729" t="str">
        <f>IF(Table1[[#This Row],[Bill ref name]]="","","New Ref")</f>
        <v/>
      </c>
      <c r="AX729" t="str">
        <f>IF(Table1[[#This Row],[Bill ref name]]="","",Table1[[#This Row],[Amount-1]])</f>
        <v/>
      </c>
      <c r="AY729"/>
      <c r="AZ729"/>
      <c r="BA729" t="str">
        <f>IF(Table1[[#This Row],[Cost Centre]]="","","Primary Cost Category")</f>
        <v/>
      </c>
      <c r="BB729" t="str">
        <f>IF(Table1[[#This Row],[Cost Centre]]="","",Table1[[#This Row],[DP-1]])</f>
        <v/>
      </c>
      <c r="BC729"/>
      <c r="BD729" t="str">
        <f>IF(Table1[[#This Row],[Cost Centre]]="","",Table1[[#This Row],[Cost Centre]])</f>
        <v/>
      </c>
      <c r="BE729" t="str">
        <f>IF(Table1[[#This Row],[Cost Centre]]="","",Table1[[#This Row],[Amount-1]])</f>
        <v/>
      </c>
      <c r="BF729"/>
      <c r="BG729"/>
      <c r="BH729"/>
      <c r="BI729"/>
      <c r="BJ729" t="str">
        <f>IF(Table1[[#This Row],[Date]]="","","No")</f>
        <v/>
      </c>
      <c r="BK729" t="str">
        <f>IF(Table1[[#This Row],[Date]]="","",IF(Table1[[#This Row],[Net Amt]]&lt;0,"Yes","No"))</f>
        <v/>
      </c>
      <c r="BL729" t="str">
        <f>IF(Table1[[#This Row],[Date]]="","",$C$3)</f>
        <v/>
      </c>
      <c r="BM729" t="str">
        <f>IF(Table1[[#This Row],[Date]]="","",-Table1[[#This Row],[Amount-1]])</f>
        <v/>
      </c>
      <c r="BO729" t="str">
        <f>IF(Table1[[#This Row],[Transaction Type]]="","",Table1[[#This Row],[Transaction Type]])</f>
        <v/>
      </c>
      <c r="BP729" t="str">
        <f>IF(Table1[[#This Row],[Instrument No.]]="","",Table1[[#This Row],[Instrument No.]])</f>
        <v/>
      </c>
      <c r="BQ729" t="str">
        <f>IF(Table1[[#This Row],[Instrument No.]]="","",Table1[[#This Row],[Amount-2]])</f>
        <v/>
      </c>
      <c r="BR729" t="str">
        <f>IF(Table1[[#This Row],[Instrument date]]="","",TEXT(Table1[[#This Row],[Instrument date]],"yyyymmdd"))</f>
        <v/>
      </c>
      <c r="BU729" s="48"/>
      <c r="BV729" s="48"/>
    </row>
    <row r="730" spans="1:74">
      <c r="A730" s="16">
        <f t="shared" si="11"/>
        <v>725</v>
      </c>
      <c r="B730" s="17"/>
      <c r="C730" s="57"/>
      <c r="D730" s="61"/>
      <c r="E730" s="61"/>
      <c r="F730" s="57"/>
      <c r="G730" s="18"/>
      <c r="H7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0" s="18"/>
      <c r="J730" s="18"/>
      <c r="K730" s="18"/>
      <c r="L730" s="18"/>
      <c r="M730" s="18"/>
      <c r="N730" s="51"/>
      <c r="O730" s="14">
        <f>IF(Table1[[#This Row],[Date]]="",COUNTA(B731:$B$1005),0)</f>
        <v>0</v>
      </c>
      <c r="P730" s="14">
        <f>IF(COUNTA(Table1[[#This Row],[Payments]:[Receipts]])=0,0,(IF(COUNTA(Table1[[#This Row],[Payments]:[Receipts]])&gt;1,1,0)))</f>
        <v>0</v>
      </c>
      <c r="Q730" s="14">
        <f>IF(Table1[[#This Row],[Date]]="",0,IF(AND(Table1[[#This Row],[Date]]&gt;=$Q$2,Table1[[#This Row],[Date]]&lt;=$Q$3),0,1))</f>
        <v>0</v>
      </c>
      <c r="R730" s="14">
        <f>IF(Table1[[#This Row],[Payments]]="",0,IF(ISNUMBER(Table1[[#This Row],[Payments]]),0,1))</f>
        <v>0</v>
      </c>
      <c r="S730" s="14">
        <f>IF(Table1[[#This Row],[Receipts]]="",0,IF(ISNUMBER(Table1[[#This Row],[Receipts]]),0,1))</f>
        <v>0</v>
      </c>
      <c r="T730" s="14">
        <f>IF(LEN(Table1[[#This Row],[Second Ledger]])&gt;0,IF(TYPE(VLOOKUP(Table1[[#This Row],[Second Ledger]],$CZ:$CZ,1,FALSE))=16,1,0),0)</f>
        <v>0</v>
      </c>
      <c r="U730" s="14">
        <f>IF(Table1[[#This Row],[Date]]="",0,IF(Table1[[#This Row],[Voucher Type]]&gt;0,IF(TYPE(VLOOKUP(Table1[[#This Row],[Voucher Type]],Table1[[#All],[Voucher Type Master]],1,FALSE))=16,1,0),0))</f>
        <v>0</v>
      </c>
      <c r="V7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0" s="14">
        <f>IF(LEN(Table1[[#This Row],[Cost Centre]])&gt;0,IF(TYPE(VLOOKUP(Table1[[#This Row],[Cost Centre]],$DA:$DA,1,FALSE))=16,1,0),0)</f>
        <v>0</v>
      </c>
      <c r="X730" s="14">
        <f>Table1[[#This Row],[Payments]]-Table1[[#This Row],[Receipts]]</f>
        <v>0</v>
      </c>
      <c r="Y730" s="14"/>
      <c r="Z730" s="14"/>
      <c r="AA730" s="14"/>
      <c r="AB730" s="13"/>
      <c r="AC730" s="39"/>
      <c r="AD730" s="39"/>
      <c r="AE730" s="39"/>
      <c r="AF730" s="39"/>
      <c r="AG730" s="42"/>
      <c r="AH7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0" t="str">
        <f>IF(Table1[[#This Row],[Date]]="","",TEXT(Table1[[#This Row],[Date]],"yyyymmdd"))</f>
        <v/>
      </c>
      <c r="AJ730" t="str">
        <f>Table1[[#This Row],[Date2]]</f>
        <v/>
      </c>
      <c r="AK730" t="str">
        <f>IF(Table1[[#This Row],[Date]]="","",Table1[[#This Row],[Voucher Type]])</f>
        <v/>
      </c>
      <c r="AL730" t="str">
        <f>IF(Table1[[#This Row],[Date]]="","",Table1[[#This Row],[Voucher No]])</f>
        <v/>
      </c>
      <c r="AM730" t="str">
        <f>IF(Table1[[#This Row],[Date]]="","",Table1[[#This Row],[Narration]])</f>
        <v/>
      </c>
      <c r="AN730" t="str">
        <f>IF(Table1[[#This Row],[Date]]="","","tallytools-voucherentry-adhjadhh-"&amp;$AH$1&amp;ROW())</f>
        <v/>
      </c>
      <c r="AO730" t="str">
        <f>IF(Table1[[#This Row],[Date]]="","",$AH$1)</f>
        <v/>
      </c>
      <c r="AP730"/>
      <c r="AQ730" t="str">
        <f>IF(Table1[[#This Row],[Date]]="","","No")</f>
        <v/>
      </c>
      <c r="AR730" t="str">
        <f>IF(Table1[[#This Row],[Date]]="","",IF(Table1[[#This Row],[Net Amt]]&lt;0,"No","Yes"))</f>
        <v/>
      </c>
      <c r="AS730" t="str">
        <f>IF(Table1[[#This Row],[Date]]="","",Table1[[#This Row],[Second Ledger]])</f>
        <v/>
      </c>
      <c r="AT730" t="str">
        <f>IF(Table1[[#This Row],[Date]]="","",IF(Table1[[#This Row],[DP-1]]="Yes",-(Table1[[#This Row],[Payments]]+Table1[[#This Row],[Receipts]]),Table1[[#This Row],[Payments]]+Table1[[#This Row],[Receipts]]))</f>
        <v/>
      </c>
      <c r="AU730"/>
      <c r="AV730" t="str">
        <f>IF(Table1[[#This Row],[Bill Ref No]]="","",Table1[[#This Row],[Bill Ref No]])</f>
        <v/>
      </c>
      <c r="AW730" t="str">
        <f>IF(Table1[[#This Row],[Bill ref name]]="","","New Ref")</f>
        <v/>
      </c>
      <c r="AX730" t="str">
        <f>IF(Table1[[#This Row],[Bill ref name]]="","",Table1[[#This Row],[Amount-1]])</f>
        <v/>
      </c>
      <c r="AY730"/>
      <c r="AZ730"/>
      <c r="BA730" t="str">
        <f>IF(Table1[[#This Row],[Cost Centre]]="","","Primary Cost Category")</f>
        <v/>
      </c>
      <c r="BB730" t="str">
        <f>IF(Table1[[#This Row],[Cost Centre]]="","",Table1[[#This Row],[DP-1]])</f>
        <v/>
      </c>
      <c r="BC730"/>
      <c r="BD730" t="str">
        <f>IF(Table1[[#This Row],[Cost Centre]]="","",Table1[[#This Row],[Cost Centre]])</f>
        <v/>
      </c>
      <c r="BE730" t="str">
        <f>IF(Table1[[#This Row],[Cost Centre]]="","",Table1[[#This Row],[Amount-1]])</f>
        <v/>
      </c>
      <c r="BF730"/>
      <c r="BG730"/>
      <c r="BH730"/>
      <c r="BI730"/>
      <c r="BJ730" t="str">
        <f>IF(Table1[[#This Row],[Date]]="","","No")</f>
        <v/>
      </c>
      <c r="BK730" t="str">
        <f>IF(Table1[[#This Row],[Date]]="","",IF(Table1[[#This Row],[Net Amt]]&lt;0,"Yes","No"))</f>
        <v/>
      </c>
      <c r="BL730" t="str">
        <f>IF(Table1[[#This Row],[Date]]="","",$C$3)</f>
        <v/>
      </c>
      <c r="BM730" t="str">
        <f>IF(Table1[[#This Row],[Date]]="","",-Table1[[#This Row],[Amount-1]])</f>
        <v/>
      </c>
      <c r="BO730" t="str">
        <f>IF(Table1[[#This Row],[Transaction Type]]="","",Table1[[#This Row],[Transaction Type]])</f>
        <v/>
      </c>
      <c r="BP730" t="str">
        <f>IF(Table1[[#This Row],[Instrument No.]]="","",Table1[[#This Row],[Instrument No.]])</f>
        <v/>
      </c>
      <c r="BQ730" t="str">
        <f>IF(Table1[[#This Row],[Instrument No.]]="","",Table1[[#This Row],[Amount-2]])</f>
        <v/>
      </c>
      <c r="BR730" t="str">
        <f>IF(Table1[[#This Row],[Instrument date]]="","",TEXT(Table1[[#This Row],[Instrument date]],"yyyymmdd"))</f>
        <v/>
      </c>
      <c r="BU730" s="48"/>
      <c r="BV730" s="48"/>
    </row>
    <row r="731" spans="1:74">
      <c r="A731" s="16">
        <f t="shared" si="11"/>
        <v>726</v>
      </c>
      <c r="B731" s="17"/>
      <c r="C731" s="57"/>
      <c r="D731" s="61"/>
      <c r="E731" s="61"/>
      <c r="F731" s="57"/>
      <c r="G731" s="18"/>
      <c r="H7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1" s="18"/>
      <c r="J731" s="18"/>
      <c r="K731" s="18"/>
      <c r="L731" s="18"/>
      <c r="M731" s="18"/>
      <c r="N731" s="51"/>
      <c r="O731" s="14">
        <f>IF(Table1[[#This Row],[Date]]="",COUNTA(B732:$B$1005),0)</f>
        <v>0</v>
      </c>
      <c r="P731" s="14">
        <f>IF(COUNTA(Table1[[#This Row],[Payments]:[Receipts]])=0,0,(IF(COUNTA(Table1[[#This Row],[Payments]:[Receipts]])&gt;1,1,0)))</f>
        <v>0</v>
      </c>
      <c r="Q731" s="14">
        <f>IF(Table1[[#This Row],[Date]]="",0,IF(AND(Table1[[#This Row],[Date]]&gt;=$Q$2,Table1[[#This Row],[Date]]&lt;=$Q$3),0,1))</f>
        <v>0</v>
      </c>
      <c r="R731" s="14">
        <f>IF(Table1[[#This Row],[Payments]]="",0,IF(ISNUMBER(Table1[[#This Row],[Payments]]),0,1))</f>
        <v>0</v>
      </c>
      <c r="S731" s="14">
        <f>IF(Table1[[#This Row],[Receipts]]="",0,IF(ISNUMBER(Table1[[#This Row],[Receipts]]),0,1))</f>
        <v>0</v>
      </c>
      <c r="T731" s="14">
        <f>IF(LEN(Table1[[#This Row],[Second Ledger]])&gt;0,IF(TYPE(VLOOKUP(Table1[[#This Row],[Second Ledger]],$CZ:$CZ,1,FALSE))=16,1,0),0)</f>
        <v>0</v>
      </c>
      <c r="U731" s="14">
        <f>IF(Table1[[#This Row],[Date]]="",0,IF(Table1[[#This Row],[Voucher Type]]&gt;0,IF(TYPE(VLOOKUP(Table1[[#This Row],[Voucher Type]],Table1[[#All],[Voucher Type Master]],1,FALSE))=16,1,0),0))</f>
        <v>0</v>
      </c>
      <c r="V7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1" s="14">
        <f>IF(LEN(Table1[[#This Row],[Cost Centre]])&gt;0,IF(TYPE(VLOOKUP(Table1[[#This Row],[Cost Centre]],$DA:$DA,1,FALSE))=16,1,0),0)</f>
        <v>0</v>
      </c>
      <c r="X731" s="14">
        <f>Table1[[#This Row],[Payments]]-Table1[[#This Row],[Receipts]]</f>
        <v>0</v>
      </c>
      <c r="Y731" s="14"/>
      <c r="Z731" s="14"/>
      <c r="AA731" s="14"/>
      <c r="AB731" s="13"/>
      <c r="AC731" s="39"/>
      <c r="AD731" s="39"/>
      <c r="AE731" s="39"/>
      <c r="AF731" s="39"/>
      <c r="AG731" s="42"/>
      <c r="AH7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1" t="str">
        <f>IF(Table1[[#This Row],[Date]]="","",TEXT(Table1[[#This Row],[Date]],"yyyymmdd"))</f>
        <v/>
      </c>
      <c r="AJ731" t="str">
        <f>Table1[[#This Row],[Date2]]</f>
        <v/>
      </c>
      <c r="AK731" t="str">
        <f>IF(Table1[[#This Row],[Date]]="","",Table1[[#This Row],[Voucher Type]])</f>
        <v/>
      </c>
      <c r="AL731" t="str">
        <f>IF(Table1[[#This Row],[Date]]="","",Table1[[#This Row],[Voucher No]])</f>
        <v/>
      </c>
      <c r="AM731" t="str">
        <f>IF(Table1[[#This Row],[Date]]="","",Table1[[#This Row],[Narration]])</f>
        <v/>
      </c>
      <c r="AN731" t="str">
        <f>IF(Table1[[#This Row],[Date]]="","","tallytools-voucherentry-adhjadhh-"&amp;$AH$1&amp;ROW())</f>
        <v/>
      </c>
      <c r="AO731" t="str">
        <f>IF(Table1[[#This Row],[Date]]="","",$AH$1)</f>
        <v/>
      </c>
      <c r="AP731"/>
      <c r="AQ731" t="str">
        <f>IF(Table1[[#This Row],[Date]]="","","No")</f>
        <v/>
      </c>
      <c r="AR731" t="str">
        <f>IF(Table1[[#This Row],[Date]]="","",IF(Table1[[#This Row],[Net Amt]]&lt;0,"No","Yes"))</f>
        <v/>
      </c>
      <c r="AS731" t="str">
        <f>IF(Table1[[#This Row],[Date]]="","",Table1[[#This Row],[Second Ledger]])</f>
        <v/>
      </c>
      <c r="AT731" t="str">
        <f>IF(Table1[[#This Row],[Date]]="","",IF(Table1[[#This Row],[DP-1]]="Yes",-(Table1[[#This Row],[Payments]]+Table1[[#This Row],[Receipts]]),Table1[[#This Row],[Payments]]+Table1[[#This Row],[Receipts]]))</f>
        <v/>
      </c>
      <c r="AU731"/>
      <c r="AV731" t="str">
        <f>IF(Table1[[#This Row],[Bill Ref No]]="","",Table1[[#This Row],[Bill Ref No]])</f>
        <v/>
      </c>
      <c r="AW731" t="str">
        <f>IF(Table1[[#This Row],[Bill ref name]]="","","New Ref")</f>
        <v/>
      </c>
      <c r="AX731" t="str">
        <f>IF(Table1[[#This Row],[Bill ref name]]="","",Table1[[#This Row],[Amount-1]])</f>
        <v/>
      </c>
      <c r="AY731"/>
      <c r="AZ731"/>
      <c r="BA731" t="str">
        <f>IF(Table1[[#This Row],[Cost Centre]]="","","Primary Cost Category")</f>
        <v/>
      </c>
      <c r="BB731" t="str">
        <f>IF(Table1[[#This Row],[Cost Centre]]="","",Table1[[#This Row],[DP-1]])</f>
        <v/>
      </c>
      <c r="BC731"/>
      <c r="BD731" t="str">
        <f>IF(Table1[[#This Row],[Cost Centre]]="","",Table1[[#This Row],[Cost Centre]])</f>
        <v/>
      </c>
      <c r="BE731" t="str">
        <f>IF(Table1[[#This Row],[Cost Centre]]="","",Table1[[#This Row],[Amount-1]])</f>
        <v/>
      </c>
      <c r="BF731"/>
      <c r="BG731"/>
      <c r="BH731"/>
      <c r="BI731"/>
      <c r="BJ731" t="str">
        <f>IF(Table1[[#This Row],[Date]]="","","No")</f>
        <v/>
      </c>
      <c r="BK731" t="str">
        <f>IF(Table1[[#This Row],[Date]]="","",IF(Table1[[#This Row],[Net Amt]]&lt;0,"Yes","No"))</f>
        <v/>
      </c>
      <c r="BL731" t="str">
        <f>IF(Table1[[#This Row],[Date]]="","",$C$3)</f>
        <v/>
      </c>
      <c r="BM731" t="str">
        <f>IF(Table1[[#This Row],[Date]]="","",-Table1[[#This Row],[Amount-1]])</f>
        <v/>
      </c>
      <c r="BO731" t="str">
        <f>IF(Table1[[#This Row],[Transaction Type]]="","",Table1[[#This Row],[Transaction Type]])</f>
        <v/>
      </c>
      <c r="BP731" t="str">
        <f>IF(Table1[[#This Row],[Instrument No.]]="","",Table1[[#This Row],[Instrument No.]])</f>
        <v/>
      </c>
      <c r="BQ731" t="str">
        <f>IF(Table1[[#This Row],[Instrument No.]]="","",Table1[[#This Row],[Amount-2]])</f>
        <v/>
      </c>
      <c r="BR731" t="str">
        <f>IF(Table1[[#This Row],[Instrument date]]="","",TEXT(Table1[[#This Row],[Instrument date]],"yyyymmdd"))</f>
        <v/>
      </c>
      <c r="BU731" s="48"/>
      <c r="BV731" s="48"/>
    </row>
    <row r="732" spans="1:74">
      <c r="A732" s="16">
        <f t="shared" si="11"/>
        <v>727</v>
      </c>
      <c r="B732" s="17"/>
      <c r="C732" s="57"/>
      <c r="D732" s="61"/>
      <c r="E732" s="61"/>
      <c r="F732" s="57"/>
      <c r="G732" s="18"/>
      <c r="H7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2" s="18"/>
      <c r="J732" s="18"/>
      <c r="K732" s="18"/>
      <c r="L732" s="18"/>
      <c r="M732" s="18"/>
      <c r="N732" s="51"/>
      <c r="O732" s="14">
        <f>IF(Table1[[#This Row],[Date]]="",COUNTA(B733:$B$1005),0)</f>
        <v>0</v>
      </c>
      <c r="P732" s="14">
        <f>IF(COUNTA(Table1[[#This Row],[Payments]:[Receipts]])=0,0,(IF(COUNTA(Table1[[#This Row],[Payments]:[Receipts]])&gt;1,1,0)))</f>
        <v>0</v>
      </c>
      <c r="Q732" s="14">
        <f>IF(Table1[[#This Row],[Date]]="",0,IF(AND(Table1[[#This Row],[Date]]&gt;=$Q$2,Table1[[#This Row],[Date]]&lt;=$Q$3),0,1))</f>
        <v>0</v>
      </c>
      <c r="R732" s="14">
        <f>IF(Table1[[#This Row],[Payments]]="",0,IF(ISNUMBER(Table1[[#This Row],[Payments]]),0,1))</f>
        <v>0</v>
      </c>
      <c r="S732" s="14">
        <f>IF(Table1[[#This Row],[Receipts]]="",0,IF(ISNUMBER(Table1[[#This Row],[Receipts]]),0,1))</f>
        <v>0</v>
      </c>
      <c r="T732" s="14">
        <f>IF(LEN(Table1[[#This Row],[Second Ledger]])&gt;0,IF(TYPE(VLOOKUP(Table1[[#This Row],[Second Ledger]],$CZ:$CZ,1,FALSE))=16,1,0),0)</f>
        <v>0</v>
      </c>
      <c r="U732" s="14">
        <f>IF(Table1[[#This Row],[Date]]="",0,IF(Table1[[#This Row],[Voucher Type]]&gt;0,IF(TYPE(VLOOKUP(Table1[[#This Row],[Voucher Type]],Table1[[#All],[Voucher Type Master]],1,FALSE))=16,1,0),0))</f>
        <v>0</v>
      </c>
      <c r="V7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2" s="14">
        <f>IF(LEN(Table1[[#This Row],[Cost Centre]])&gt;0,IF(TYPE(VLOOKUP(Table1[[#This Row],[Cost Centre]],$DA:$DA,1,FALSE))=16,1,0),0)</f>
        <v>0</v>
      </c>
      <c r="X732" s="14">
        <f>Table1[[#This Row],[Payments]]-Table1[[#This Row],[Receipts]]</f>
        <v>0</v>
      </c>
      <c r="Y732" s="14"/>
      <c r="Z732" s="14"/>
      <c r="AA732" s="14"/>
      <c r="AB732" s="13"/>
      <c r="AC732" s="39"/>
      <c r="AD732" s="39"/>
      <c r="AE732" s="39"/>
      <c r="AF732" s="39"/>
      <c r="AG732" s="42"/>
      <c r="AH7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2" t="str">
        <f>IF(Table1[[#This Row],[Date]]="","",TEXT(Table1[[#This Row],[Date]],"yyyymmdd"))</f>
        <v/>
      </c>
      <c r="AJ732" t="str">
        <f>Table1[[#This Row],[Date2]]</f>
        <v/>
      </c>
      <c r="AK732" t="str">
        <f>IF(Table1[[#This Row],[Date]]="","",Table1[[#This Row],[Voucher Type]])</f>
        <v/>
      </c>
      <c r="AL732" t="str">
        <f>IF(Table1[[#This Row],[Date]]="","",Table1[[#This Row],[Voucher No]])</f>
        <v/>
      </c>
      <c r="AM732" t="str">
        <f>IF(Table1[[#This Row],[Date]]="","",Table1[[#This Row],[Narration]])</f>
        <v/>
      </c>
      <c r="AN732" t="str">
        <f>IF(Table1[[#This Row],[Date]]="","","tallytools-voucherentry-adhjadhh-"&amp;$AH$1&amp;ROW())</f>
        <v/>
      </c>
      <c r="AO732" t="str">
        <f>IF(Table1[[#This Row],[Date]]="","",$AH$1)</f>
        <v/>
      </c>
      <c r="AP732"/>
      <c r="AQ732" t="str">
        <f>IF(Table1[[#This Row],[Date]]="","","No")</f>
        <v/>
      </c>
      <c r="AR732" t="str">
        <f>IF(Table1[[#This Row],[Date]]="","",IF(Table1[[#This Row],[Net Amt]]&lt;0,"No","Yes"))</f>
        <v/>
      </c>
      <c r="AS732" t="str">
        <f>IF(Table1[[#This Row],[Date]]="","",Table1[[#This Row],[Second Ledger]])</f>
        <v/>
      </c>
      <c r="AT732" t="str">
        <f>IF(Table1[[#This Row],[Date]]="","",IF(Table1[[#This Row],[DP-1]]="Yes",-(Table1[[#This Row],[Payments]]+Table1[[#This Row],[Receipts]]),Table1[[#This Row],[Payments]]+Table1[[#This Row],[Receipts]]))</f>
        <v/>
      </c>
      <c r="AU732"/>
      <c r="AV732" t="str">
        <f>IF(Table1[[#This Row],[Bill Ref No]]="","",Table1[[#This Row],[Bill Ref No]])</f>
        <v/>
      </c>
      <c r="AW732" t="str">
        <f>IF(Table1[[#This Row],[Bill ref name]]="","","New Ref")</f>
        <v/>
      </c>
      <c r="AX732" t="str">
        <f>IF(Table1[[#This Row],[Bill ref name]]="","",Table1[[#This Row],[Amount-1]])</f>
        <v/>
      </c>
      <c r="AY732"/>
      <c r="AZ732"/>
      <c r="BA732" t="str">
        <f>IF(Table1[[#This Row],[Cost Centre]]="","","Primary Cost Category")</f>
        <v/>
      </c>
      <c r="BB732" t="str">
        <f>IF(Table1[[#This Row],[Cost Centre]]="","",Table1[[#This Row],[DP-1]])</f>
        <v/>
      </c>
      <c r="BC732"/>
      <c r="BD732" t="str">
        <f>IF(Table1[[#This Row],[Cost Centre]]="","",Table1[[#This Row],[Cost Centre]])</f>
        <v/>
      </c>
      <c r="BE732" t="str">
        <f>IF(Table1[[#This Row],[Cost Centre]]="","",Table1[[#This Row],[Amount-1]])</f>
        <v/>
      </c>
      <c r="BF732"/>
      <c r="BG732"/>
      <c r="BH732"/>
      <c r="BI732"/>
      <c r="BJ732" t="str">
        <f>IF(Table1[[#This Row],[Date]]="","","No")</f>
        <v/>
      </c>
      <c r="BK732" t="str">
        <f>IF(Table1[[#This Row],[Date]]="","",IF(Table1[[#This Row],[Net Amt]]&lt;0,"Yes","No"))</f>
        <v/>
      </c>
      <c r="BL732" t="str">
        <f>IF(Table1[[#This Row],[Date]]="","",$C$3)</f>
        <v/>
      </c>
      <c r="BM732" t="str">
        <f>IF(Table1[[#This Row],[Date]]="","",-Table1[[#This Row],[Amount-1]])</f>
        <v/>
      </c>
      <c r="BO732" t="str">
        <f>IF(Table1[[#This Row],[Transaction Type]]="","",Table1[[#This Row],[Transaction Type]])</f>
        <v/>
      </c>
      <c r="BP732" t="str">
        <f>IF(Table1[[#This Row],[Instrument No.]]="","",Table1[[#This Row],[Instrument No.]])</f>
        <v/>
      </c>
      <c r="BQ732" t="str">
        <f>IF(Table1[[#This Row],[Instrument No.]]="","",Table1[[#This Row],[Amount-2]])</f>
        <v/>
      </c>
      <c r="BR732" t="str">
        <f>IF(Table1[[#This Row],[Instrument date]]="","",TEXT(Table1[[#This Row],[Instrument date]],"yyyymmdd"))</f>
        <v/>
      </c>
      <c r="BU732" s="48"/>
      <c r="BV732" s="48"/>
    </row>
    <row r="733" spans="1:74">
      <c r="A733" s="16">
        <f t="shared" si="11"/>
        <v>728</v>
      </c>
      <c r="B733" s="17"/>
      <c r="C733" s="57"/>
      <c r="D733" s="61"/>
      <c r="E733" s="61"/>
      <c r="F733" s="57"/>
      <c r="G733" s="18"/>
      <c r="H7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3" s="18"/>
      <c r="J733" s="18"/>
      <c r="K733" s="18"/>
      <c r="L733" s="18"/>
      <c r="M733" s="18"/>
      <c r="N733" s="51"/>
      <c r="O733" s="14">
        <f>IF(Table1[[#This Row],[Date]]="",COUNTA(B734:$B$1005),0)</f>
        <v>0</v>
      </c>
      <c r="P733" s="14">
        <f>IF(COUNTA(Table1[[#This Row],[Payments]:[Receipts]])=0,0,(IF(COUNTA(Table1[[#This Row],[Payments]:[Receipts]])&gt;1,1,0)))</f>
        <v>0</v>
      </c>
      <c r="Q733" s="14">
        <f>IF(Table1[[#This Row],[Date]]="",0,IF(AND(Table1[[#This Row],[Date]]&gt;=$Q$2,Table1[[#This Row],[Date]]&lt;=$Q$3),0,1))</f>
        <v>0</v>
      </c>
      <c r="R733" s="14">
        <f>IF(Table1[[#This Row],[Payments]]="",0,IF(ISNUMBER(Table1[[#This Row],[Payments]]),0,1))</f>
        <v>0</v>
      </c>
      <c r="S733" s="14">
        <f>IF(Table1[[#This Row],[Receipts]]="",0,IF(ISNUMBER(Table1[[#This Row],[Receipts]]),0,1))</f>
        <v>0</v>
      </c>
      <c r="T733" s="14">
        <f>IF(LEN(Table1[[#This Row],[Second Ledger]])&gt;0,IF(TYPE(VLOOKUP(Table1[[#This Row],[Second Ledger]],$CZ:$CZ,1,FALSE))=16,1,0),0)</f>
        <v>0</v>
      </c>
      <c r="U733" s="14">
        <f>IF(Table1[[#This Row],[Date]]="",0,IF(Table1[[#This Row],[Voucher Type]]&gt;0,IF(TYPE(VLOOKUP(Table1[[#This Row],[Voucher Type]],Table1[[#All],[Voucher Type Master]],1,FALSE))=16,1,0),0))</f>
        <v>0</v>
      </c>
      <c r="V7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3" s="14">
        <f>IF(LEN(Table1[[#This Row],[Cost Centre]])&gt;0,IF(TYPE(VLOOKUP(Table1[[#This Row],[Cost Centre]],$DA:$DA,1,FALSE))=16,1,0),0)</f>
        <v>0</v>
      </c>
      <c r="X733" s="14">
        <f>Table1[[#This Row],[Payments]]-Table1[[#This Row],[Receipts]]</f>
        <v>0</v>
      </c>
      <c r="Y733" s="14"/>
      <c r="Z733" s="14"/>
      <c r="AA733" s="14"/>
      <c r="AB733" s="13"/>
      <c r="AC733" s="39"/>
      <c r="AD733" s="39"/>
      <c r="AE733" s="39"/>
      <c r="AF733" s="39"/>
      <c r="AG733" s="42"/>
      <c r="AH7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3" t="str">
        <f>IF(Table1[[#This Row],[Date]]="","",TEXT(Table1[[#This Row],[Date]],"yyyymmdd"))</f>
        <v/>
      </c>
      <c r="AJ733" t="str">
        <f>Table1[[#This Row],[Date2]]</f>
        <v/>
      </c>
      <c r="AK733" t="str">
        <f>IF(Table1[[#This Row],[Date]]="","",Table1[[#This Row],[Voucher Type]])</f>
        <v/>
      </c>
      <c r="AL733" t="str">
        <f>IF(Table1[[#This Row],[Date]]="","",Table1[[#This Row],[Voucher No]])</f>
        <v/>
      </c>
      <c r="AM733" t="str">
        <f>IF(Table1[[#This Row],[Date]]="","",Table1[[#This Row],[Narration]])</f>
        <v/>
      </c>
      <c r="AN733" t="str">
        <f>IF(Table1[[#This Row],[Date]]="","","tallytools-voucherentry-adhjadhh-"&amp;$AH$1&amp;ROW())</f>
        <v/>
      </c>
      <c r="AO733" t="str">
        <f>IF(Table1[[#This Row],[Date]]="","",$AH$1)</f>
        <v/>
      </c>
      <c r="AP733"/>
      <c r="AQ733" t="str">
        <f>IF(Table1[[#This Row],[Date]]="","","No")</f>
        <v/>
      </c>
      <c r="AR733" t="str">
        <f>IF(Table1[[#This Row],[Date]]="","",IF(Table1[[#This Row],[Net Amt]]&lt;0,"No","Yes"))</f>
        <v/>
      </c>
      <c r="AS733" t="str">
        <f>IF(Table1[[#This Row],[Date]]="","",Table1[[#This Row],[Second Ledger]])</f>
        <v/>
      </c>
      <c r="AT733" t="str">
        <f>IF(Table1[[#This Row],[Date]]="","",IF(Table1[[#This Row],[DP-1]]="Yes",-(Table1[[#This Row],[Payments]]+Table1[[#This Row],[Receipts]]),Table1[[#This Row],[Payments]]+Table1[[#This Row],[Receipts]]))</f>
        <v/>
      </c>
      <c r="AU733"/>
      <c r="AV733" t="str">
        <f>IF(Table1[[#This Row],[Bill Ref No]]="","",Table1[[#This Row],[Bill Ref No]])</f>
        <v/>
      </c>
      <c r="AW733" t="str">
        <f>IF(Table1[[#This Row],[Bill ref name]]="","","New Ref")</f>
        <v/>
      </c>
      <c r="AX733" t="str">
        <f>IF(Table1[[#This Row],[Bill ref name]]="","",Table1[[#This Row],[Amount-1]])</f>
        <v/>
      </c>
      <c r="AY733"/>
      <c r="AZ733"/>
      <c r="BA733" t="str">
        <f>IF(Table1[[#This Row],[Cost Centre]]="","","Primary Cost Category")</f>
        <v/>
      </c>
      <c r="BB733" t="str">
        <f>IF(Table1[[#This Row],[Cost Centre]]="","",Table1[[#This Row],[DP-1]])</f>
        <v/>
      </c>
      <c r="BC733"/>
      <c r="BD733" t="str">
        <f>IF(Table1[[#This Row],[Cost Centre]]="","",Table1[[#This Row],[Cost Centre]])</f>
        <v/>
      </c>
      <c r="BE733" t="str">
        <f>IF(Table1[[#This Row],[Cost Centre]]="","",Table1[[#This Row],[Amount-1]])</f>
        <v/>
      </c>
      <c r="BF733"/>
      <c r="BG733"/>
      <c r="BH733"/>
      <c r="BI733"/>
      <c r="BJ733" t="str">
        <f>IF(Table1[[#This Row],[Date]]="","","No")</f>
        <v/>
      </c>
      <c r="BK733" t="str">
        <f>IF(Table1[[#This Row],[Date]]="","",IF(Table1[[#This Row],[Net Amt]]&lt;0,"Yes","No"))</f>
        <v/>
      </c>
      <c r="BL733" t="str">
        <f>IF(Table1[[#This Row],[Date]]="","",$C$3)</f>
        <v/>
      </c>
      <c r="BM733" t="str">
        <f>IF(Table1[[#This Row],[Date]]="","",-Table1[[#This Row],[Amount-1]])</f>
        <v/>
      </c>
      <c r="BO733" t="str">
        <f>IF(Table1[[#This Row],[Transaction Type]]="","",Table1[[#This Row],[Transaction Type]])</f>
        <v/>
      </c>
      <c r="BP733" t="str">
        <f>IF(Table1[[#This Row],[Instrument No.]]="","",Table1[[#This Row],[Instrument No.]])</f>
        <v/>
      </c>
      <c r="BQ733" t="str">
        <f>IF(Table1[[#This Row],[Instrument No.]]="","",Table1[[#This Row],[Amount-2]])</f>
        <v/>
      </c>
      <c r="BR733" t="str">
        <f>IF(Table1[[#This Row],[Instrument date]]="","",TEXT(Table1[[#This Row],[Instrument date]],"yyyymmdd"))</f>
        <v/>
      </c>
      <c r="BU733" s="48"/>
      <c r="BV733" s="48"/>
    </row>
    <row r="734" spans="1:74">
      <c r="A734" s="16">
        <f t="shared" si="11"/>
        <v>729</v>
      </c>
      <c r="B734" s="17"/>
      <c r="C734" s="57"/>
      <c r="D734" s="61"/>
      <c r="E734" s="61"/>
      <c r="F734" s="57"/>
      <c r="G734" s="18"/>
      <c r="H7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4" s="18"/>
      <c r="J734" s="18"/>
      <c r="K734" s="18"/>
      <c r="L734" s="18"/>
      <c r="M734" s="18"/>
      <c r="N734" s="51"/>
      <c r="O734" s="14">
        <f>IF(Table1[[#This Row],[Date]]="",COUNTA(B735:$B$1005),0)</f>
        <v>0</v>
      </c>
      <c r="P734" s="14">
        <f>IF(COUNTA(Table1[[#This Row],[Payments]:[Receipts]])=0,0,(IF(COUNTA(Table1[[#This Row],[Payments]:[Receipts]])&gt;1,1,0)))</f>
        <v>0</v>
      </c>
      <c r="Q734" s="14">
        <f>IF(Table1[[#This Row],[Date]]="",0,IF(AND(Table1[[#This Row],[Date]]&gt;=$Q$2,Table1[[#This Row],[Date]]&lt;=$Q$3),0,1))</f>
        <v>0</v>
      </c>
      <c r="R734" s="14">
        <f>IF(Table1[[#This Row],[Payments]]="",0,IF(ISNUMBER(Table1[[#This Row],[Payments]]),0,1))</f>
        <v>0</v>
      </c>
      <c r="S734" s="14">
        <f>IF(Table1[[#This Row],[Receipts]]="",0,IF(ISNUMBER(Table1[[#This Row],[Receipts]]),0,1))</f>
        <v>0</v>
      </c>
      <c r="T734" s="14">
        <f>IF(LEN(Table1[[#This Row],[Second Ledger]])&gt;0,IF(TYPE(VLOOKUP(Table1[[#This Row],[Second Ledger]],$CZ:$CZ,1,FALSE))=16,1,0),0)</f>
        <v>0</v>
      </c>
      <c r="U734" s="14">
        <f>IF(Table1[[#This Row],[Date]]="",0,IF(Table1[[#This Row],[Voucher Type]]&gt;0,IF(TYPE(VLOOKUP(Table1[[#This Row],[Voucher Type]],Table1[[#All],[Voucher Type Master]],1,FALSE))=16,1,0),0))</f>
        <v>0</v>
      </c>
      <c r="V7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4" s="14">
        <f>IF(LEN(Table1[[#This Row],[Cost Centre]])&gt;0,IF(TYPE(VLOOKUP(Table1[[#This Row],[Cost Centre]],$DA:$DA,1,FALSE))=16,1,0),0)</f>
        <v>0</v>
      </c>
      <c r="X734" s="14">
        <f>Table1[[#This Row],[Payments]]-Table1[[#This Row],[Receipts]]</f>
        <v>0</v>
      </c>
      <c r="Y734" s="14"/>
      <c r="Z734" s="14"/>
      <c r="AA734" s="14"/>
      <c r="AB734" s="13"/>
      <c r="AC734" s="39"/>
      <c r="AD734" s="39"/>
      <c r="AE734" s="39"/>
      <c r="AF734" s="39"/>
      <c r="AG734" s="42"/>
      <c r="AH7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4" t="str">
        <f>IF(Table1[[#This Row],[Date]]="","",TEXT(Table1[[#This Row],[Date]],"yyyymmdd"))</f>
        <v/>
      </c>
      <c r="AJ734" t="str">
        <f>Table1[[#This Row],[Date2]]</f>
        <v/>
      </c>
      <c r="AK734" t="str">
        <f>IF(Table1[[#This Row],[Date]]="","",Table1[[#This Row],[Voucher Type]])</f>
        <v/>
      </c>
      <c r="AL734" t="str">
        <f>IF(Table1[[#This Row],[Date]]="","",Table1[[#This Row],[Voucher No]])</f>
        <v/>
      </c>
      <c r="AM734" t="str">
        <f>IF(Table1[[#This Row],[Date]]="","",Table1[[#This Row],[Narration]])</f>
        <v/>
      </c>
      <c r="AN734" t="str">
        <f>IF(Table1[[#This Row],[Date]]="","","tallytools-voucherentry-adhjadhh-"&amp;$AH$1&amp;ROW())</f>
        <v/>
      </c>
      <c r="AO734" t="str">
        <f>IF(Table1[[#This Row],[Date]]="","",$AH$1)</f>
        <v/>
      </c>
      <c r="AP734"/>
      <c r="AQ734" t="str">
        <f>IF(Table1[[#This Row],[Date]]="","","No")</f>
        <v/>
      </c>
      <c r="AR734" t="str">
        <f>IF(Table1[[#This Row],[Date]]="","",IF(Table1[[#This Row],[Net Amt]]&lt;0,"No","Yes"))</f>
        <v/>
      </c>
      <c r="AS734" t="str">
        <f>IF(Table1[[#This Row],[Date]]="","",Table1[[#This Row],[Second Ledger]])</f>
        <v/>
      </c>
      <c r="AT734" t="str">
        <f>IF(Table1[[#This Row],[Date]]="","",IF(Table1[[#This Row],[DP-1]]="Yes",-(Table1[[#This Row],[Payments]]+Table1[[#This Row],[Receipts]]),Table1[[#This Row],[Payments]]+Table1[[#This Row],[Receipts]]))</f>
        <v/>
      </c>
      <c r="AU734"/>
      <c r="AV734" t="str">
        <f>IF(Table1[[#This Row],[Bill Ref No]]="","",Table1[[#This Row],[Bill Ref No]])</f>
        <v/>
      </c>
      <c r="AW734" t="str">
        <f>IF(Table1[[#This Row],[Bill ref name]]="","","New Ref")</f>
        <v/>
      </c>
      <c r="AX734" t="str">
        <f>IF(Table1[[#This Row],[Bill ref name]]="","",Table1[[#This Row],[Amount-1]])</f>
        <v/>
      </c>
      <c r="AY734"/>
      <c r="AZ734"/>
      <c r="BA734" t="str">
        <f>IF(Table1[[#This Row],[Cost Centre]]="","","Primary Cost Category")</f>
        <v/>
      </c>
      <c r="BB734" t="str">
        <f>IF(Table1[[#This Row],[Cost Centre]]="","",Table1[[#This Row],[DP-1]])</f>
        <v/>
      </c>
      <c r="BC734"/>
      <c r="BD734" t="str">
        <f>IF(Table1[[#This Row],[Cost Centre]]="","",Table1[[#This Row],[Cost Centre]])</f>
        <v/>
      </c>
      <c r="BE734" t="str">
        <f>IF(Table1[[#This Row],[Cost Centre]]="","",Table1[[#This Row],[Amount-1]])</f>
        <v/>
      </c>
      <c r="BF734"/>
      <c r="BG734"/>
      <c r="BH734"/>
      <c r="BI734"/>
      <c r="BJ734" t="str">
        <f>IF(Table1[[#This Row],[Date]]="","","No")</f>
        <v/>
      </c>
      <c r="BK734" t="str">
        <f>IF(Table1[[#This Row],[Date]]="","",IF(Table1[[#This Row],[Net Amt]]&lt;0,"Yes","No"))</f>
        <v/>
      </c>
      <c r="BL734" t="str">
        <f>IF(Table1[[#This Row],[Date]]="","",$C$3)</f>
        <v/>
      </c>
      <c r="BM734" t="str">
        <f>IF(Table1[[#This Row],[Date]]="","",-Table1[[#This Row],[Amount-1]])</f>
        <v/>
      </c>
      <c r="BO734" t="str">
        <f>IF(Table1[[#This Row],[Transaction Type]]="","",Table1[[#This Row],[Transaction Type]])</f>
        <v/>
      </c>
      <c r="BP734" t="str">
        <f>IF(Table1[[#This Row],[Instrument No.]]="","",Table1[[#This Row],[Instrument No.]])</f>
        <v/>
      </c>
      <c r="BQ734" t="str">
        <f>IF(Table1[[#This Row],[Instrument No.]]="","",Table1[[#This Row],[Amount-2]])</f>
        <v/>
      </c>
      <c r="BR734" t="str">
        <f>IF(Table1[[#This Row],[Instrument date]]="","",TEXT(Table1[[#This Row],[Instrument date]],"yyyymmdd"))</f>
        <v/>
      </c>
      <c r="BU734" s="48"/>
      <c r="BV734" s="48"/>
    </row>
    <row r="735" spans="1:74">
      <c r="A735" s="16">
        <f t="shared" si="11"/>
        <v>730</v>
      </c>
      <c r="B735" s="17"/>
      <c r="C735" s="57"/>
      <c r="D735" s="61"/>
      <c r="E735" s="61"/>
      <c r="F735" s="57"/>
      <c r="G735" s="18"/>
      <c r="H7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5" s="18"/>
      <c r="J735" s="18"/>
      <c r="K735" s="18"/>
      <c r="L735" s="18"/>
      <c r="M735" s="18"/>
      <c r="N735" s="51"/>
      <c r="O735" s="14">
        <f>IF(Table1[[#This Row],[Date]]="",COUNTA(B736:$B$1005),0)</f>
        <v>0</v>
      </c>
      <c r="P735" s="14">
        <f>IF(COUNTA(Table1[[#This Row],[Payments]:[Receipts]])=0,0,(IF(COUNTA(Table1[[#This Row],[Payments]:[Receipts]])&gt;1,1,0)))</f>
        <v>0</v>
      </c>
      <c r="Q735" s="14">
        <f>IF(Table1[[#This Row],[Date]]="",0,IF(AND(Table1[[#This Row],[Date]]&gt;=$Q$2,Table1[[#This Row],[Date]]&lt;=$Q$3),0,1))</f>
        <v>0</v>
      </c>
      <c r="R735" s="14">
        <f>IF(Table1[[#This Row],[Payments]]="",0,IF(ISNUMBER(Table1[[#This Row],[Payments]]),0,1))</f>
        <v>0</v>
      </c>
      <c r="S735" s="14">
        <f>IF(Table1[[#This Row],[Receipts]]="",0,IF(ISNUMBER(Table1[[#This Row],[Receipts]]),0,1))</f>
        <v>0</v>
      </c>
      <c r="T735" s="14">
        <f>IF(LEN(Table1[[#This Row],[Second Ledger]])&gt;0,IF(TYPE(VLOOKUP(Table1[[#This Row],[Second Ledger]],$CZ:$CZ,1,FALSE))=16,1,0),0)</f>
        <v>0</v>
      </c>
      <c r="U735" s="14">
        <f>IF(Table1[[#This Row],[Date]]="",0,IF(Table1[[#This Row],[Voucher Type]]&gt;0,IF(TYPE(VLOOKUP(Table1[[#This Row],[Voucher Type]],Table1[[#All],[Voucher Type Master]],1,FALSE))=16,1,0),0))</f>
        <v>0</v>
      </c>
      <c r="V7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5" s="14">
        <f>IF(LEN(Table1[[#This Row],[Cost Centre]])&gt;0,IF(TYPE(VLOOKUP(Table1[[#This Row],[Cost Centre]],$DA:$DA,1,FALSE))=16,1,0),0)</f>
        <v>0</v>
      </c>
      <c r="X735" s="14">
        <f>Table1[[#This Row],[Payments]]-Table1[[#This Row],[Receipts]]</f>
        <v>0</v>
      </c>
      <c r="Y735" s="14"/>
      <c r="Z735" s="14"/>
      <c r="AA735" s="14"/>
      <c r="AB735" s="13"/>
      <c r="AC735" s="39"/>
      <c r="AD735" s="39"/>
      <c r="AE735" s="39"/>
      <c r="AF735" s="39"/>
      <c r="AG735" s="42"/>
      <c r="AH7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5" t="str">
        <f>IF(Table1[[#This Row],[Date]]="","",TEXT(Table1[[#This Row],[Date]],"yyyymmdd"))</f>
        <v/>
      </c>
      <c r="AJ735" t="str">
        <f>Table1[[#This Row],[Date2]]</f>
        <v/>
      </c>
      <c r="AK735" t="str">
        <f>IF(Table1[[#This Row],[Date]]="","",Table1[[#This Row],[Voucher Type]])</f>
        <v/>
      </c>
      <c r="AL735" t="str">
        <f>IF(Table1[[#This Row],[Date]]="","",Table1[[#This Row],[Voucher No]])</f>
        <v/>
      </c>
      <c r="AM735" t="str">
        <f>IF(Table1[[#This Row],[Date]]="","",Table1[[#This Row],[Narration]])</f>
        <v/>
      </c>
      <c r="AN735" t="str">
        <f>IF(Table1[[#This Row],[Date]]="","","tallytools-voucherentry-adhjadhh-"&amp;$AH$1&amp;ROW())</f>
        <v/>
      </c>
      <c r="AO735" t="str">
        <f>IF(Table1[[#This Row],[Date]]="","",$AH$1)</f>
        <v/>
      </c>
      <c r="AP735"/>
      <c r="AQ735" t="str">
        <f>IF(Table1[[#This Row],[Date]]="","","No")</f>
        <v/>
      </c>
      <c r="AR735" t="str">
        <f>IF(Table1[[#This Row],[Date]]="","",IF(Table1[[#This Row],[Net Amt]]&lt;0,"No","Yes"))</f>
        <v/>
      </c>
      <c r="AS735" t="str">
        <f>IF(Table1[[#This Row],[Date]]="","",Table1[[#This Row],[Second Ledger]])</f>
        <v/>
      </c>
      <c r="AT735" t="str">
        <f>IF(Table1[[#This Row],[Date]]="","",IF(Table1[[#This Row],[DP-1]]="Yes",-(Table1[[#This Row],[Payments]]+Table1[[#This Row],[Receipts]]),Table1[[#This Row],[Payments]]+Table1[[#This Row],[Receipts]]))</f>
        <v/>
      </c>
      <c r="AU735"/>
      <c r="AV735" t="str">
        <f>IF(Table1[[#This Row],[Bill Ref No]]="","",Table1[[#This Row],[Bill Ref No]])</f>
        <v/>
      </c>
      <c r="AW735" t="str">
        <f>IF(Table1[[#This Row],[Bill ref name]]="","","New Ref")</f>
        <v/>
      </c>
      <c r="AX735" t="str">
        <f>IF(Table1[[#This Row],[Bill ref name]]="","",Table1[[#This Row],[Amount-1]])</f>
        <v/>
      </c>
      <c r="AY735"/>
      <c r="AZ735"/>
      <c r="BA735" t="str">
        <f>IF(Table1[[#This Row],[Cost Centre]]="","","Primary Cost Category")</f>
        <v/>
      </c>
      <c r="BB735" t="str">
        <f>IF(Table1[[#This Row],[Cost Centre]]="","",Table1[[#This Row],[DP-1]])</f>
        <v/>
      </c>
      <c r="BC735"/>
      <c r="BD735" t="str">
        <f>IF(Table1[[#This Row],[Cost Centre]]="","",Table1[[#This Row],[Cost Centre]])</f>
        <v/>
      </c>
      <c r="BE735" t="str">
        <f>IF(Table1[[#This Row],[Cost Centre]]="","",Table1[[#This Row],[Amount-1]])</f>
        <v/>
      </c>
      <c r="BF735"/>
      <c r="BG735"/>
      <c r="BH735"/>
      <c r="BI735"/>
      <c r="BJ735" t="str">
        <f>IF(Table1[[#This Row],[Date]]="","","No")</f>
        <v/>
      </c>
      <c r="BK735" t="str">
        <f>IF(Table1[[#This Row],[Date]]="","",IF(Table1[[#This Row],[Net Amt]]&lt;0,"Yes","No"))</f>
        <v/>
      </c>
      <c r="BL735" t="str">
        <f>IF(Table1[[#This Row],[Date]]="","",$C$3)</f>
        <v/>
      </c>
      <c r="BM735" t="str">
        <f>IF(Table1[[#This Row],[Date]]="","",-Table1[[#This Row],[Amount-1]])</f>
        <v/>
      </c>
      <c r="BO735" t="str">
        <f>IF(Table1[[#This Row],[Transaction Type]]="","",Table1[[#This Row],[Transaction Type]])</f>
        <v/>
      </c>
      <c r="BP735" t="str">
        <f>IF(Table1[[#This Row],[Instrument No.]]="","",Table1[[#This Row],[Instrument No.]])</f>
        <v/>
      </c>
      <c r="BQ735" t="str">
        <f>IF(Table1[[#This Row],[Instrument No.]]="","",Table1[[#This Row],[Amount-2]])</f>
        <v/>
      </c>
      <c r="BR735" t="str">
        <f>IF(Table1[[#This Row],[Instrument date]]="","",TEXT(Table1[[#This Row],[Instrument date]],"yyyymmdd"))</f>
        <v/>
      </c>
      <c r="BU735" s="48"/>
      <c r="BV735" s="48"/>
    </row>
    <row r="736" spans="1:74">
      <c r="A736" s="16">
        <f t="shared" si="11"/>
        <v>731</v>
      </c>
      <c r="B736" s="17"/>
      <c r="C736" s="57"/>
      <c r="D736" s="61"/>
      <c r="E736" s="61"/>
      <c r="F736" s="57"/>
      <c r="G736" s="18"/>
      <c r="H7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6" s="18"/>
      <c r="J736" s="18"/>
      <c r="K736" s="18"/>
      <c r="L736" s="18"/>
      <c r="M736" s="18"/>
      <c r="N736" s="51"/>
      <c r="O736" s="14">
        <f>IF(Table1[[#This Row],[Date]]="",COUNTA(B737:$B$1005),0)</f>
        <v>0</v>
      </c>
      <c r="P736" s="14">
        <f>IF(COUNTA(Table1[[#This Row],[Payments]:[Receipts]])=0,0,(IF(COUNTA(Table1[[#This Row],[Payments]:[Receipts]])&gt;1,1,0)))</f>
        <v>0</v>
      </c>
      <c r="Q736" s="14">
        <f>IF(Table1[[#This Row],[Date]]="",0,IF(AND(Table1[[#This Row],[Date]]&gt;=$Q$2,Table1[[#This Row],[Date]]&lt;=$Q$3),0,1))</f>
        <v>0</v>
      </c>
      <c r="R736" s="14">
        <f>IF(Table1[[#This Row],[Payments]]="",0,IF(ISNUMBER(Table1[[#This Row],[Payments]]),0,1))</f>
        <v>0</v>
      </c>
      <c r="S736" s="14">
        <f>IF(Table1[[#This Row],[Receipts]]="",0,IF(ISNUMBER(Table1[[#This Row],[Receipts]]),0,1))</f>
        <v>0</v>
      </c>
      <c r="T736" s="14">
        <f>IF(LEN(Table1[[#This Row],[Second Ledger]])&gt;0,IF(TYPE(VLOOKUP(Table1[[#This Row],[Second Ledger]],$CZ:$CZ,1,FALSE))=16,1,0),0)</f>
        <v>0</v>
      </c>
      <c r="U736" s="14">
        <f>IF(Table1[[#This Row],[Date]]="",0,IF(Table1[[#This Row],[Voucher Type]]&gt;0,IF(TYPE(VLOOKUP(Table1[[#This Row],[Voucher Type]],Table1[[#All],[Voucher Type Master]],1,FALSE))=16,1,0),0))</f>
        <v>0</v>
      </c>
      <c r="V7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6" s="14">
        <f>IF(LEN(Table1[[#This Row],[Cost Centre]])&gt;0,IF(TYPE(VLOOKUP(Table1[[#This Row],[Cost Centre]],$DA:$DA,1,FALSE))=16,1,0),0)</f>
        <v>0</v>
      </c>
      <c r="X736" s="14">
        <f>Table1[[#This Row],[Payments]]-Table1[[#This Row],[Receipts]]</f>
        <v>0</v>
      </c>
      <c r="Y736" s="14"/>
      <c r="Z736" s="14"/>
      <c r="AA736" s="14"/>
      <c r="AB736" s="13"/>
      <c r="AC736" s="39"/>
      <c r="AD736" s="39"/>
      <c r="AE736" s="39"/>
      <c r="AF736" s="39"/>
      <c r="AG736" s="42"/>
      <c r="AH7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6" t="str">
        <f>IF(Table1[[#This Row],[Date]]="","",TEXT(Table1[[#This Row],[Date]],"yyyymmdd"))</f>
        <v/>
      </c>
      <c r="AJ736" t="str">
        <f>Table1[[#This Row],[Date2]]</f>
        <v/>
      </c>
      <c r="AK736" t="str">
        <f>IF(Table1[[#This Row],[Date]]="","",Table1[[#This Row],[Voucher Type]])</f>
        <v/>
      </c>
      <c r="AL736" t="str">
        <f>IF(Table1[[#This Row],[Date]]="","",Table1[[#This Row],[Voucher No]])</f>
        <v/>
      </c>
      <c r="AM736" t="str">
        <f>IF(Table1[[#This Row],[Date]]="","",Table1[[#This Row],[Narration]])</f>
        <v/>
      </c>
      <c r="AN736" t="str">
        <f>IF(Table1[[#This Row],[Date]]="","","tallytools-voucherentry-adhjadhh-"&amp;$AH$1&amp;ROW())</f>
        <v/>
      </c>
      <c r="AO736" t="str">
        <f>IF(Table1[[#This Row],[Date]]="","",$AH$1)</f>
        <v/>
      </c>
      <c r="AP736"/>
      <c r="AQ736" t="str">
        <f>IF(Table1[[#This Row],[Date]]="","","No")</f>
        <v/>
      </c>
      <c r="AR736" t="str">
        <f>IF(Table1[[#This Row],[Date]]="","",IF(Table1[[#This Row],[Net Amt]]&lt;0,"No","Yes"))</f>
        <v/>
      </c>
      <c r="AS736" t="str">
        <f>IF(Table1[[#This Row],[Date]]="","",Table1[[#This Row],[Second Ledger]])</f>
        <v/>
      </c>
      <c r="AT736" t="str">
        <f>IF(Table1[[#This Row],[Date]]="","",IF(Table1[[#This Row],[DP-1]]="Yes",-(Table1[[#This Row],[Payments]]+Table1[[#This Row],[Receipts]]),Table1[[#This Row],[Payments]]+Table1[[#This Row],[Receipts]]))</f>
        <v/>
      </c>
      <c r="AU736"/>
      <c r="AV736" t="str">
        <f>IF(Table1[[#This Row],[Bill Ref No]]="","",Table1[[#This Row],[Bill Ref No]])</f>
        <v/>
      </c>
      <c r="AW736" t="str">
        <f>IF(Table1[[#This Row],[Bill ref name]]="","","New Ref")</f>
        <v/>
      </c>
      <c r="AX736" t="str">
        <f>IF(Table1[[#This Row],[Bill ref name]]="","",Table1[[#This Row],[Amount-1]])</f>
        <v/>
      </c>
      <c r="AY736"/>
      <c r="AZ736"/>
      <c r="BA736" t="str">
        <f>IF(Table1[[#This Row],[Cost Centre]]="","","Primary Cost Category")</f>
        <v/>
      </c>
      <c r="BB736" t="str">
        <f>IF(Table1[[#This Row],[Cost Centre]]="","",Table1[[#This Row],[DP-1]])</f>
        <v/>
      </c>
      <c r="BC736"/>
      <c r="BD736" t="str">
        <f>IF(Table1[[#This Row],[Cost Centre]]="","",Table1[[#This Row],[Cost Centre]])</f>
        <v/>
      </c>
      <c r="BE736" t="str">
        <f>IF(Table1[[#This Row],[Cost Centre]]="","",Table1[[#This Row],[Amount-1]])</f>
        <v/>
      </c>
      <c r="BF736"/>
      <c r="BG736"/>
      <c r="BH736"/>
      <c r="BI736"/>
      <c r="BJ736" t="str">
        <f>IF(Table1[[#This Row],[Date]]="","","No")</f>
        <v/>
      </c>
      <c r="BK736" t="str">
        <f>IF(Table1[[#This Row],[Date]]="","",IF(Table1[[#This Row],[Net Amt]]&lt;0,"Yes","No"))</f>
        <v/>
      </c>
      <c r="BL736" t="str">
        <f>IF(Table1[[#This Row],[Date]]="","",$C$3)</f>
        <v/>
      </c>
      <c r="BM736" t="str">
        <f>IF(Table1[[#This Row],[Date]]="","",-Table1[[#This Row],[Amount-1]])</f>
        <v/>
      </c>
      <c r="BO736" t="str">
        <f>IF(Table1[[#This Row],[Transaction Type]]="","",Table1[[#This Row],[Transaction Type]])</f>
        <v/>
      </c>
      <c r="BP736" t="str">
        <f>IF(Table1[[#This Row],[Instrument No.]]="","",Table1[[#This Row],[Instrument No.]])</f>
        <v/>
      </c>
      <c r="BQ736" t="str">
        <f>IF(Table1[[#This Row],[Instrument No.]]="","",Table1[[#This Row],[Amount-2]])</f>
        <v/>
      </c>
      <c r="BR736" t="str">
        <f>IF(Table1[[#This Row],[Instrument date]]="","",TEXT(Table1[[#This Row],[Instrument date]],"yyyymmdd"))</f>
        <v/>
      </c>
      <c r="BU736" s="48"/>
      <c r="BV736" s="48"/>
    </row>
    <row r="737" spans="1:74">
      <c r="A737" s="16">
        <f t="shared" si="11"/>
        <v>732</v>
      </c>
      <c r="B737" s="17"/>
      <c r="C737" s="57"/>
      <c r="D737" s="61"/>
      <c r="E737" s="61"/>
      <c r="F737" s="57"/>
      <c r="G737" s="18"/>
      <c r="H7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7" s="18"/>
      <c r="J737" s="18"/>
      <c r="K737" s="18"/>
      <c r="L737" s="18"/>
      <c r="M737" s="18"/>
      <c r="N737" s="51"/>
      <c r="O737" s="14">
        <f>IF(Table1[[#This Row],[Date]]="",COUNTA(B738:$B$1005),0)</f>
        <v>0</v>
      </c>
      <c r="P737" s="14">
        <f>IF(COUNTA(Table1[[#This Row],[Payments]:[Receipts]])=0,0,(IF(COUNTA(Table1[[#This Row],[Payments]:[Receipts]])&gt;1,1,0)))</f>
        <v>0</v>
      </c>
      <c r="Q737" s="14">
        <f>IF(Table1[[#This Row],[Date]]="",0,IF(AND(Table1[[#This Row],[Date]]&gt;=$Q$2,Table1[[#This Row],[Date]]&lt;=$Q$3),0,1))</f>
        <v>0</v>
      </c>
      <c r="R737" s="14">
        <f>IF(Table1[[#This Row],[Payments]]="",0,IF(ISNUMBER(Table1[[#This Row],[Payments]]),0,1))</f>
        <v>0</v>
      </c>
      <c r="S737" s="14">
        <f>IF(Table1[[#This Row],[Receipts]]="",0,IF(ISNUMBER(Table1[[#This Row],[Receipts]]),0,1))</f>
        <v>0</v>
      </c>
      <c r="T737" s="14">
        <f>IF(LEN(Table1[[#This Row],[Second Ledger]])&gt;0,IF(TYPE(VLOOKUP(Table1[[#This Row],[Second Ledger]],$CZ:$CZ,1,FALSE))=16,1,0),0)</f>
        <v>0</v>
      </c>
      <c r="U737" s="14">
        <f>IF(Table1[[#This Row],[Date]]="",0,IF(Table1[[#This Row],[Voucher Type]]&gt;0,IF(TYPE(VLOOKUP(Table1[[#This Row],[Voucher Type]],Table1[[#All],[Voucher Type Master]],1,FALSE))=16,1,0),0))</f>
        <v>0</v>
      </c>
      <c r="V7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7" s="14">
        <f>IF(LEN(Table1[[#This Row],[Cost Centre]])&gt;0,IF(TYPE(VLOOKUP(Table1[[#This Row],[Cost Centre]],$DA:$DA,1,FALSE))=16,1,0),0)</f>
        <v>0</v>
      </c>
      <c r="X737" s="14">
        <f>Table1[[#This Row],[Payments]]-Table1[[#This Row],[Receipts]]</f>
        <v>0</v>
      </c>
      <c r="Y737" s="14"/>
      <c r="Z737" s="14"/>
      <c r="AA737" s="14"/>
      <c r="AB737" s="13"/>
      <c r="AC737" s="39"/>
      <c r="AD737" s="39"/>
      <c r="AE737" s="39"/>
      <c r="AF737" s="39"/>
      <c r="AG737" s="42"/>
      <c r="AH7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7" t="str">
        <f>IF(Table1[[#This Row],[Date]]="","",TEXT(Table1[[#This Row],[Date]],"yyyymmdd"))</f>
        <v/>
      </c>
      <c r="AJ737" t="str">
        <f>Table1[[#This Row],[Date2]]</f>
        <v/>
      </c>
      <c r="AK737" t="str">
        <f>IF(Table1[[#This Row],[Date]]="","",Table1[[#This Row],[Voucher Type]])</f>
        <v/>
      </c>
      <c r="AL737" t="str">
        <f>IF(Table1[[#This Row],[Date]]="","",Table1[[#This Row],[Voucher No]])</f>
        <v/>
      </c>
      <c r="AM737" t="str">
        <f>IF(Table1[[#This Row],[Date]]="","",Table1[[#This Row],[Narration]])</f>
        <v/>
      </c>
      <c r="AN737" t="str">
        <f>IF(Table1[[#This Row],[Date]]="","","tallytools-voucherentry-adhjadhh-"&amp;$AH$1&amp;ROW())</f>
        <v/>
      </c>
      <c r="AO737" t="str">
        <f>IF(Table1[[#This Row],[Date]]="","",$AH$1)</f>
        <v/>
      </c>
      <c r="AP737"/>
      <c r="AQ737" t="str">
        <f>IF(Table1[[#This Row],[Date]]="","","No")</f>
        <v/>
      </c>
      <c r="AR737" t="str">
        <f>IF(Table1[[#This Row],[Date]]="","",IF(Table1[[#This Row],[Net Amt]]&lt;0,"No","Yes"))</f>
        <v/>
      </c>
      <c r="AS737" t="str">
        <f>IF(Table1[[#This Row],[Date]]="","",Table1[[#This Row],[Second Ledger]])</f>
        <v/>
      </c>
      <c r="AT737" t="str">
        <f>IF(Table1[[#This Row],[Date]]="","",IF(Table1[[#This Row],[DP-1]]="Yes",-(Table1[[#This Row],[Payments]]+Table1[[#This Row],[Receipts]]),Table1[[#This Row],[Payments]]+Table1[[#This Row],[Receipts]]))</f>
        <v/>
      </c>
      <c r="AU737"/>
      <c r="AV737" t="str">
        <f>IF(Table1[[#This Row],[Bill Ref No]]="","",Table1[[#This Row],[Bill Ref No]])</f>
        <v/>
      </c>
      <c r="AW737" t="str">
        <f>IF(Table1[[#This Row],[Bill ref name]]="","","New Ref")</f>
        <v/>
      </c>
      <c r="AX737" t="str">
        <f>IF(Table1[[#This Row],[Bill ref name]]="","",Table1[[#This Row],[Amount-1]])</f>
        <v/>
      </c>
      <c r="AY737"/>
      <c r="AZ737"/>
      <c r="BA737" t="str">
        <f>IF(Table1[[#This Row],[Cost Centre]]="","","Primary Cost Category")</f>
        <v/>
      </c>
      <c r="BB737" t="str">
        <f>IF(Table1[[#This Row],[Cost Centre]]="","",Table1[[#This Row],[DP-1]])</f>
        <v/>
      </c>
      <c r="BC737"/>
      <c r="BD737" t="str">
        <f>IF(Table1[[#This Row],[Cost Centre]]="","",Table1[[#This Row],[Cost Centre]])</f>
        <v/>
      </c>
      <c r="BE737" t="str">
        <f>IF(Table1[[#This Row],[Cost Centre]]="","",Table1[[#This Row],[Amount-1]])</f>
        <v/>
      </c>
      <c r="BF737"/>
      <c r="BG737"/>
      <c r="BH737"/>
      <c r="BI737"/>
      <c r="BJ737" t="str">
        <f>IF(Table1[[#This Row],[Date]]="","","No")</f>
        <v/>
      </c>
      <c r="BK737" t="str">
        <f>IF(Table1[[#This Row],[Date]]="","",IF(Table1[[#This Row],[Net Amt]]&lt;0,"Yes","No"))</f>
        <v/>
      </c>
      <c r="BL737" t="str">
        <f>IF(Table1[[#This Row],[Date]]="","",$C$3)</f>
        <v/>
      </c>
      <c r="BM737" t="str">
        <f>IF(Table1[[#This Row],[Date]]="","",-Table1[[#This Row],[Amount-1]])</f>
        <v/>
      </c>
      <c r="BO737" t="str">
        <f>IF(Table1[[#This Row],[Transaction Type]]="","",Table1[[#This Row],[Transaction Type]])</f>
        <v/>
      </c>
      <c r="BP737" t="str">
        <f>IF(Table1[[#This Row],[Instrument No.]]="","",Table1[[#This Row],[Instrument No.]])</f>
        <v/>
      </c>
      <c r="BQ737" t="str">
        <f>IF(Table1[[#This Row],[Instrument No.]]="","",Table1[[#This Row],[Amount-2]])</f>
        <v/>
      </c>
      <c r="BR737" t="str">
        <f>IF(Table1[[#This Row],[Instrument date]]="","",TEXT(Table1[[#This Row],[Instrument date]],"yyyymmdd"))</f>
        <v/>
      </c>
      <c r="BU737" s="48"/>
      <c r="BV737" s="48"/>
    </row>
    <row r="738" spans="1:74">
      <c r="A738" s="16">
        <f t="shared" si="11"/>
        <v>733</v>
      </c>
      <c r="B738" s="17"/>
      <c r="C738" s="57"/>
      <c r="D738" s="61"/>
      <c r="E738" s="61"/>
      <c r="F738" s="57"/>
      <c r="G738" s="18"/>
      <c r="H7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8" s="18"/>
      <c r="J738" s="18"/>
      <c r="K738" s="18"/>
      <c r="L738" s="18"/>
      <c r="M738" s="18"/>
      <c r="N738" s="51"/>
      <c r="O738" s="14">
        <f>IF(Table1[[#This Row],[Date]]="",COUNTA(B739:$B$1005),0)</f>
        <v>0</v>
      </c>
      <c r="P738" s="14">
        <f>IF(COUNTA(Table1[[#This Row],[Payments]:[Receipts]])=0,0,(IF(COUNTA(Table1[[#This Row],[Payments]:[Receipts]])&gt;1,1,0)))</f>
        <v>0</v>
      </c>
      <c r="Q738" s="14">
        <f>IF(Table1[[#This Row],[Date]]="",0,IF(AND(Table1[[#This Row],[Date]]&gt;=$Q$2,Table1[[#This Row],[Date]]&lt;=$Q$3),0,1))</f>
        <v>0</v>
      </c>
      <c r="R738" s="14">
        <f>IF(Table1[[#This Row],[Payments]]="",0,IF(ISNUMBER(Table1[[#This Row],[Payments]]),0,1))</f>
        <v>0</v>
      </c>
      <c r="S738" s="14">
        <f>IF(Table1[[#This Row],[Receipts]]="",0,IF(ISNUMBER(Table1[[#This Row],[Receipts]]),0,1))</f>
        <v>0</v>
      </c>
      <c r="T738" s="14">
        <f>IF(LEN(Table1[[#This Row],[Second Ledger]])&gt;0,IF(TYPE(VLOOKUP(Table1[[#This Row],[Second Ledger]],$CZ:$CZ,1,FALSE))=16,1,0),0)</f>
        <v>0</v>
      </c>
      <c r="U738" s="14">
        <f>IF(Table1[[#This Row],[Date]]="",0,IF(Table1[[#This Row],[Voucher Type]]&gt;0,IF(TYPE(VLOOKUP(Table1[[#This Row],[Voucher Type]],Table1[[#All],[Voucher Type Master]],1,FALSE))=16,1,0),0))</f>
        <v>0</v>
      </c>
      <c r="V7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8" s="14">
        <f>IF(LEN(Table1[[#This Row],[Cost Centre]])&gt;0,IF(TYPE(VLOOKUP(Table1[[#This Row],[Cost Centre]],$DA:$DA,1,FALSE))=16,1,0),0)</f>
        <v>0</v>
      </c>
      <c r="X738" s="14">
        <f>Table1[[#This Row],[Payments]]-Table1[[#This Row],[Receipts]]</f>
        <v>0</v>
      </c>
      <c r="Y738" s="14"/>
      <c r="Z738" s="14"/>
      <c r="AA738" s="14"/>
      <c r="AB738" s="13"/>
      <c r="AC738" s="39"/>
      <c r="AD738" s="39"/>
      <c r="AE738" s="39"/>
      <c r="AF738" s="39"/>
      <c r="AG738" s="42"/>
      <c r="AH7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8" t="str">
        <f>IF(Table1[[#This Row],[Date]]="","",TEXT(Table1[[#This Row],[Date]],"yyyymmdd"))</f>
        <v/>
      </c>
      <c r="AJ738" t="str">
        <f>Table1[[#This Row],[Date2]]</f>
        <v/>
      </c>
      <c r="AK738" t="str">
        <f>IF(Table1[[#This Row],[Date]]="","",Table1[[#This Row],[Voucher Type]])</f>
        <v/>
      </c>
      <c r="AL738" t="str">
        <f>IF(Table1[[#This Row],[Date]]="","",Table1[[#This Row],[Voucher No]])</f>
        <v/>
      </c>
      <c r="AM738" t="str">
        <f>IF(Table1[[#This Row],[Date]]="","",Table1[[#This Row],[Narration]])</f>
        <v/>
      </c>
      <c r="AN738" t="str">
        <f>IF(Table1[[#This Row],[Date]]="","","tallytools-voucherentry-adhjadhh-"&amp;$AH$1&amp;ROW())</f>
        <v/>
      </c>
      <c r="AO738" t="str">
        <f>IF(Table1[[#This Row],[Date]]="","",$AH$1)</f>
        <v/>
      </c>
      <c r="AP738"/>
      <c r="AQ738" t="str">
        <f>IF(Table1[[#This Row],[Date]]="","","No")</f>
        <v/>
      </c>
      <c r="AR738" t="str">
        <f>IF(Table1[[#This Row],[Date]]="","",IF(Table1[[#This Row],[Net Amt]]&lt;0,"No","Yes"))</f>
        <v/>
      </c>
      <c r="AS738" t="str">
        <f>IF(Table1[[#This Row],[Date]]="","",Table1[[#This Row],[Second Ledger]])</f>
        <v/>
      </c>
      <c r="AT738" t="str">
        <f>IF(Table1[[#This Row],[Date]]="","",IF(Table1[[#This Row],[DP-1]]="Yes",-(Table1[[#This Row],[Payments]]+Table1[[#This Row],[Receipts]]),Table1[[#This Row],[Payments]]+Table1[[#This Row],[Receipts]]))</f>
        <v/>
      </c>
      <c r="AU738"/>
      <c r="AV738" t="str">
        <f>IF(Table1[[#This Row],[Bill Ref No]]="","",Table1[[#This Row],[Bill Ref No]])</f>
        <v/>
      </c>
      <c r="AW738" t="str">
        <f>IF(Table1[[#This Row],[Bill ref name]]="","","New Ref")</f>
        <v/>
      </c>
      <c r="AX738" t="str">
        <f>IF(Table1[[#This Row],[Bill ref name]]="","",Table1[[#This Row],[Amount-1]])</f>
        <v/>
      </c>
      <c r="AY738"/>
      <c r="AZ738"/>
      <c r="BA738" t="str">
        <f>IF(Table1[[#This Row],[Cost Centre]]="","","Primary Cost Category")</f>
        <v/>
      </c>
      <c r="BB738" t="str">
        <f>IF(Table1[[#This Row],[Cost Centre]]="","",Table1[[#This Row],[DP-1]])</f>
        <v/>
      </c>
      <c r="BC738"/>
      <c r="BD738" t="str">
        <f>IF(Table1[[#This Row],[Cost Centre]]="","",Table1[[#This Row],[Cost Centre]])</f>
        <v/>
      </c>
      <c r="BE738" t="str">
        <f>IF(Table1[[#This Row],[Cost Centre]]="","",Table1[[#This Row],[Amount-1]])</f>
        <v/>
      </c>
      <c r="BF738"/>
      <c r="BG738"/>
      <c r="BH738"/>
      <c r="BI738"/>
      <c r="BJ738" t="str">
        <f>IF(Table1[[#This Row],[Date]]="","","No")</f>
        <v/>
      </c>
      <c r="BK738" t="str">
        <f>IF(Table1[[#This Row],[Date]]="","",IF(Table1[[#This Row],[Net Amt]]&lt;0,"Yes","No"))</f>
        <v/>
      </c>
      <c r="BL738" t="str">
        <f>IF(Table1[[#This Row],[Date]]="","",$C$3)</f>
        <v/>
      </c>
      <c r="BM738" t="str">
        <f>IF(Table1[[#This Row],[Date]]="","",-Table1[[#This Row],[Amount-1]])</f>
        <v/>
      </c>
      <c r="BO738" t="str">
        <f>IF(Table1[[#This Row],[Transaction Type]]="","",Table1[[#This Row],[Transaction Type]])</f>
        <v/>
      </c>
      <c r="BP738" t="str">
        <f>IF(Table1[[#This Row],[Instrument No.]]="","",Table1[[#This Row],[Instrument No.]])</f>
        <v/>
      </c>
      <c r="BQ738" t="str">
        <f>IF(Table1[[#This Row],[Instrument No.]]="","",Table1[[#This Row],[Amount-2]])</f>
        <v/>
      </c>
      <c r="BR738" t="str">
        <f>IF(Table1[[#This Row],[Instrument date]]="","",TEXT(Table1[[#This Row],[Instrument date]],"yyyymmdd"))</f>
        <v/>
      </c>
      <c r="BU738" s="48"/>
      <c r="BV738" s="48"/>
    </row>
    <row r="739" spans="1:74">
      <c r="A739" s="16">
        <f t="shared" si="11"/>
        <v>734</v>
      </c>
      <c r="B739" s="17"/>
      <c r="C739" s="57"/>
      <c r="D739" s="61"/>
      <c r="E739" s="61"/>
      <c r="F739" s="57"/>
      <c r="G739" s="18"/>
      <c r="H7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39" s="18"/>
      <c r="J739" s="18"/>
      <c r="K739" s="18"/>
      <c r="L739" s="18"/>
      <c r="M739" s="18"/>
      <c r="N739" s="51"/>
      <c r="O739" s="14">
        <f>IF(Table1[[#This Row],[Date]]="",COUNTA(B740:$B$1005),0)</f>
        <v>0</v>
      </c>
      <c r="P739" s="14">
        <f>IF(COUNTA(Table1[[#This Row],[Payments]:[Receipts]])=0,0,(IF(COUNTA(Table1[[#This Row],[Payments]:[Receipts]])&gt;1,1,0)))</f>
        <v>0</v>
      </c>
      <c r="Q739" s="14">
        <f>IF(Table1[[#This Row],[Date]]="",0,IF(AND(Table1[[#This Row],[Date]]&gt;=$Q$2,Table1[[#This Row],[Date]]&lt;=$Q$3),0,1))</f>
        <v>0</v>
      </c>
      <c r="R739" s="14">
        <f>IF(Table1[[#This Row],[Payments]]="",0,IF(ISNUMBER(Table1[[#This Row],[Payments]]),0,1))</f>
        <v>0</v>
      </c>
      <c r="S739" s="14">
        <f>IF(Table1[[#This Row],[Receipts]]="",0,IF(ISNUMBER(Table1[[#This Row],[Receipts]]),0,1))</f>
        <v>0</v>
      </c>
      <c r="T739" s="14">
        <f>IF(LEN(Table1[[#This Row],[Second Ledger]])&gt;0,IF(TYPE(VLOOKUP(Table1[[#This Row],[Second Ledger]],$CZ:$CZ,1,FALSE))=16,1,0),0)</f>
        <v>0</v>
      </c>
      <c r="U739" s="14">
        <f>IF(Table1[[#This Row],[Date]]="",0,IF(Table1[[#This Row],[Voucher Type]]&gt;0,IF(TYPE(VLOOKUP(Table1[[#This Row],[Voucher Type]],Table1[[#All],[Voucher Type Master]],1,FALSE))=16,1,0),0))</f>
        <v>0</v>
      </c>
      <c r="V7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39" s="14">
        <f>IF(LEN(Table1[[#This Row],[Cost Centre]])&gt;0,IF(TYPE(VLOOKUP(Table1[[#This Row],[Cost Centre]],$DA:$DA,1,FALSE))=16,1,0),0)</f>
        <v>0</v>
      </c>
      <c r="X739" s="14">
        <f>Table1[[#This Row],[Payments]]-Table1[[#This Row],[Receipts]]</f>
        <v>0</v>
      </c>
      <c r="Y739" s="14"/>
      <c r="Z739" s="14"/>
      <c r="AA739" s="14"/>
      <c r="AB739" s="13"/>
      <c r="AC739" s="39"/>
      <c r="AD739" s="39"/>
      <c r="AE739" s="39"/>
      <c r="AF739" s="39"/>
      <c r="AG739" s="42"/>
      <c r="AH7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39" t="str">
        <f>IF(Table1[[#This Row],[Date]]="","",TEXT(Table1[[#This Row],[Date]],"yyyymmdd"))</f>
        <v/>
      </c>
      <c r="AJ739" t="str">
        <f>Table1[[#This Row],[Date2]]</f>
        <v/>
      </c>
      <c r="AK739" t="str">
        <f>IF(Table1[[#This Row],[Date]]="","",Table1[[#This Row],[Voucher Type]])</f>
        <v/>
      </c>
      <c r="AL739" t="str">
        <f>IF(Table1[[#This Row],[Date]]="","",Table1[[#This Row],[Voucher No]])</f>
        <v/>
      </c>
      <c r="AM739" t="str">
        <f>IF(Table1[[#This Row],[Date]]="","",Table1[[#This Row],[Narration]])</f>
        <v/>
      </c>
      <c r="AN739" t="str">
        <f>IF(Table1[[#This Row],[Date]]="","","tallytools-voucherentry-adhjadhh-"&amp;$AH$1&amp;ROW())</f>
        <v/>
      </c>
      <c r="AO739" t="str">
        <f>IF(Table1[[#This Row],[Date]]="","",$AH$1)</f>
        <v/>
      </c>
      <c r="AP739"/>
      <c r="AQ739" t="str">
        <f>IF(Table1[[#This Row],[Date]]="","","No")</f>
        <v/>
      </c>
      <c r="AR739" t="str">
        <f>IF(Table1[[#This Row],[Date]]="","",IF(Table1[[#This Row],[Net Amt]]&lt;0,"No","Yes"))</f>
        <v/>
      </c>
      <c r="AS739" t="str">
        <f>IF(Table1[[#This Row],[Date]]="","",Table1[[#This Row],[Second Ledger]])</f>
        <v/>
      </c>
      <c r="AT739" t="str">
        <f>IF(Table1[[#This Row],[Date]]="","",IF(Table1[[#This Row],[DP-1]]="Yes",-(Table1[[#This Row],[Payments]]+Table1[[#This Row],[Receipts]]),Table1[[#This Row],[Payments]]+Table1[[#This Row],[Receipts]]))</f>
        <v/>
      </c>
      <c r="AU739"/>
      <c r="AV739" t="str">
        <f>IF(Table1[[#This Row],[Bill Ref No]]="","",Table1[[#This Row],[Bill Ref No]])</f>
        <v/>
      </c>
      <c r="AW739" t="str">
        <f>IF(Table1[[#This Row],[Bill ref name]]="","","New Ref")</f>
        <v/>
      </c>
      <c r="AX739" t="str">
        <f>IF(Table1[[#This Row],[Bill ref name]]="","",Table1[[#This Row],[Amount-1]])</f>
        <v/>
      </c>
      <c r="AY739"/>
      <c r="AZ739"/>
      <c r="BA739" t="str">
        <f>IF(Table1[[#This Row],[Cost Centre]]="","","Primary Cost Category")</f>
        <v/>
      </c>
      <c r="BB739" t="str">
        <f>IF(Table1[[#This Row],[Cost Centre]]="","",Table1[[#This Row],[DP-1]])</f>
        <v/>
      </c>
      <c r="BC739"/>
      <c r="BD739" t="str">
        <f>IF(Table1[[#This Row],[Cost Centre]]="","",Table1[[#This Row],[Cost Centre]])</f>
        <v/>
      </c>
      <c r="BE739" t="str">
        <f>IF(Table1[[#This Row],[Cost Centre]]="","",Table1[[#This Row],[Amount-1]])</f>
        <v/>
      </c>
      <c r="BF739"/>
      <c r="BG739"/>
      <c r="BH739"/>
      <c r="BI739"/>
      <c r="BJ739" t="str">
        <f>IF(Table1[[#This Row],[Date]]="","","No")</f>
        <v/>
      </c>
      <c r="BK739" t="str">
        <f>IF(Table1[[#This Row],[Date]]="","",IF(Table1[[#This Row],[Net Amt]]&lt;0,"Yes","No"))</f>
        <v/>
      </c>
      <c r="BL739" t="str">
        <f>IF(Table1[[#This Row],[Date]]="","",$C$3)</f>
        <v/>
      </c>
      <c r="BM739" t="str">
        <f>IF(Table1[[#This Row],[Date]]="","",-Table1[[#This Row],[Amount-1]])</f>
        <v/>
      </c>
      <c r="BO739" t="str">
        <f>IF(Table1[[#This Row],[Transaction Type]]="","",Table1[[#This Row],[Transaction Type]])</f>
        <v/>
      </c>
      <c r="BP739" t="str">
        <f>IF(Table1[[#This Row],[Instrument No.]]="","",Table1[[#This Row],[Instrument No.]])</f>
        <v/>
      </c>
      <c r="BQ739" t="str">
        <f>IF(Table1[[#This Row],[Instrument No.]]="","",Table1[[#This Row],[Amount-2]])</f>
        <v/>
      </c>
      <c r="BR739" t="str">
        <f>IF(Table1[[#This Row],[Instrument date]]="","",TEXT(Table1[[#This Row],[Instrument date]],"yyyymmdd"))</f>
        <v/>
      </c>
      <c r="BU739" s="48"/>
      <c r="BV739" s="48"/>
    </row>
    <row r="740" spans="1:74">
      <c r="A740" s="16">
        <f t="shared" si="11"/>
        <v>735</v>
      </c>
      <c r="B740" s="17"/>
      <c r="C740" s="57"/>
      <c r="D740" s="61"/>
      <c r="E740" s="61"/>
      <c r="F740" s="57"/>
      <c r="G740" s="18"/>
      <c r="H7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0" s="18"/>
      <c r="J740" s="18"/>
      <c r="K740" s="18"/>
      <c r="L740" s="18"/>
      <c r="M740" s="18"/>
      <c r="N740" s="51"/>
      <c r="O740" s="14">
        <f>IF(Table1[[#This Row],[Date]]="",COUNTA(B741:$B$1005),0)</f>
        <v>0</v>
      </c>
      <c r="P740" s="14">
        <f>IF(COUNTA(Table1[[#This Row],[Payments]:[Receipts]])=0,0,(IF(COUNTA(Table1[[#This Row],[Payments]:[Receipts]])&gt;1,1,0)))</f>
        <v>0</v>
      </c>
      <c r="Q740" s="14">
        <f>IF(Table1[[#This Row],[Date]]="",0,IF(AND(Table1[[#This Row],[Date]]&gt;=$Q$2,Table1[[#This Row],[Date]]&lt;=$Q$3),0,1))</f>
        <v>0</v>
      </c>
      <c r="R740" s="14">
        <f>IF(Table1[[#This Row],[Payments]]="",0,IF(ISNUMBER(Table1[[#This Row],[Payments]]),0,1))</f>
        <v>0</v>
      </c>
      <c r="S740" s="14">
        <f>IF(Table1[[#This Row],[Receipts]]="",0,IF(ISNUMBER(Table1[[#This Row],[Receipts]]),0,1))</f>
        <v>0</v>
      </c>
      <c r="T740" s="14">
        <f>IF(LEN(Table1[[#This Row],[Second Ledger]])&gt;0,IF(TYPE(VLOOKUP(Table1[[#This Row],[Second Ledger]],$CZ:$CZ,1,FALSE))=16,1,0),0)</f>
        <v>0</v>
      </c>
      <c r="U740" s="14">
        <f>IF(Table1[[#This Row],[Date]]="",0,IF(Table1[[#This Row],[Voucher Type]]&gt;0,IF(TYPE(VLOOKUP(Table1[[#This Row],[Voucher Type]],Table1[[#All],[Voucher Type Master]],1,FALSE))=16,1,0),0))</f>
        <v>0</v>
      </c>
      <c r="V7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0" s="14">
        <f>IF(LEN(Table1[[#This Row],[Cost Centre]])&gt;0,IF(TYPE(VLOOKUP(Table1[[#This Row],[Cost Centre]],$DA:$DA,1,FALSE))=16,1,0),0)</f>
        <v>0</v>
      </c>
      <c r="X740" s="14">
        <f>Table1[[#This Row],[Payments]]-Table1[[#This Row],[Receipts]]</f>
        <v>0</v>
      </c>
      <c r="Y740" s="14"/>
      <c r="Z740" s="14"/>
      <c r="AA740" s="14"/>
      <c r="AB740" s="13"/>
      <c r="AC740" s="39"/>
      <c r="AD740" s="39"/>
      <c r="AE740" s="39"/>
      <c r="AF740" s="39"/>
      <c r="AG740" s="42"/>
      <c r="AH7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0" t="str">
        <f>IF(Table1[[#This Row],[Date]]="","",TEXT(Table1[[#This Row],[Date]],"yyyymmdd"))</f>
        <v/>
      </c>
      <c r="AJ740" t="str">
        <f>Table1[[#This Row],[Date2]]</f>
        <v/>
      </c>
      <c r="AK740" t="str">
        <f>IF(Table1[[#This Row],[Date]]="","",Table1[[#This Row],[Voucher Type]])</f>
        <v/>
      </c>
      <c r="AL740" t="str">
        <f>IF(Table1[[#This Row],[Date]]="","",Table1[[#This Row],[Voucher No]])</f>
        <v/>
      </c>
      <c r="AM740" t="str">
        <f>IF(Table1[[#This Row],[Date]]="","",Table1[[#This Row],[Narration]])</f>
        <v/>
      </c>
      <c r="AN740" t="str">
        <f>IF(Table1[[#This Row],[Date]]="","","tallytools-voucherentry-adhjadhh-"&amp;$AH$1&amp;ROW())</f>
        <v/>
      </c>
      <c r="AO740" t="str">
        <f>IF(Table1[[#This Row],[Date]]="","",$AH$1)</f>
        <v/>
      </c>
      <c r="AP740"/>
      <c r="AQ740" t="str">
        <f>IF(Table1[[#This Row],[Date]]="","","No")</f>
        <v/>
      </c>
      <c r="AR740" t="str">
        <f>IF(Table1[[#This Row],[Date]]="","",IF(Table1[[#This Row],[Net Amt]]&lt;0,"No","Yes"))</f>
        <v/>
      </c>
      <c r="AS740" t="str">
        <f>IF(Table1[[#This Row],[Date]]="","",Table1[[#This Row],[Second Ledger]])</f>
        <v/>
      </c>
      <c r="AT740" t="str">
        <f>IF(Table1[[#This Row],[Date]]="","",IF(Table1[[#This Row],[DP-1]]="Yes",-(Table1[[#This Row],[Payments]]+Table1[[#This Row],[Receipts]]),Table1[[#This Row],[Payments]]+Table1[[#This Row],[Receipts]]))</f>
        <v/>
      </c>
      <c r="AU740"/>
      <c r="AV740" t="str">
        <f>IF(Table1[[#This Row],[Bill Ref No]]="","",Table1[[#This Row],[Bill Ref No]])</f>
        <v/>
      </c>
      <c r="AW740" t="str">
        <f>IF(Table1[[#This Row],[Bill ref name]]="","","New Ref")</f>
        <v/>
      </c>
      <c r="AX740" t="str">
        <f>IF(Table1[[#This Row],[Bill ref name]]="","",Table1[[#This Row],[Amount-1]])</f>
        <v/>
      </c>
      <c r="AY740"/>
      <c r="AZ740"/>
      <c r="BA740" t="str">
        <f>IF(Table1[[#This Row],[Cost Centre]]="","","Primary Cost Category")</f>
        <v/>
      </c>
      <c r="BB740" t="str">
        <f>IF(Table1[[#This Row],[Cost Centre]]="","",Table1[[#This Row],[DP-1]])</f>
        <v/>
      </c>
      <c r="BC740"/>
      <c r="BD740" t="str">
        <f>IF(Table1[[#This Row],[Cost Centre]]="","",Table1[[#This Row],[Cost Centre]])</f>
        <v/>
      </c>
      <c r="BE740" t="str">
        <f>IF(Table1[[#This Row],[Cost Centre]]="","",Table1[[#This Row],[Amount-1]])</f>
        <v/>
      </c>
      <c r="BF740"/>
      <c r="BG740"/>
      <c r="BH740"/>
      <c r="BI740"/>
      <c r="BJ740" t="str">
        <f>IF(Table1[[#This Row],[Date]]="","","No")</f>
        <v/>
      </c>
      <c r="BK740" t="str">
        <f>IF(Table1[[#This Row],[Date]]="","",IF(Table1[[#This Row],[Net Amt]]&lt;0,"Yes","No"))</f>
        <v/>
      </c>
      <c r="BL740" t="str">
        <f>IF(Table1[[#This Row],[Date]]="","",$C$3)</f>
        <v/>
      </c>
      <c r="BM740" t="str">
        <f>IF(Table1[[#This Row],[Date]]="","",-Table1[[#This Row],[Amount-1]])</f>
        <v/>
      </c>
      <c r="BO740" t="str">
        <f>IF(Table1[[#This Row],[Transaction Type]]="","",Table1[[#This Row],[Transaction Type]])</f>
        <v/>
      </c>
      <c r="BP740" t="str">
        <f>IF(Table1[[#This Row],[Instrument No.]]="","",Table1[[#This Row],[Instrument No.]])</f>
        <v/>
      </c>
      <c r="BQ740" t="str">
        <f>IF(Table1[[#This Row],[Instrument No.]]="","",Table1[[#This Row],[Amount-2]])</f>
        <v/>
      </c>
      <c r="BR740" t="str">
        <f>IF(Table1[[#This Row],[Instrument date]]="","",TEXT(Table1[[#This Row],[Instrument date]],"yyyymmdd"))</f>
        <v/>
      </c>
      <c r="BU740" s="48"/>
      <c r="BV740" s="48"/>
    </row>
    <row r="741" spans="1:74">
      <c r="A741" s="16">
        <f t="shared" si="11"/>
        <v>736</v>
      </c>
      <c r="B741" s="17"/>
      <c r="C741" s="57"/>
      <c r="D741" s="61"/>
      <c r="E741" s="61"/>
      <c r="F741" s="57"/>
      <c r="G741" s="18"/>
      <c r="H7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1" s="18"/>
      <c r="J741" s="18"/>
      <c r="K741" s="18"/>
      <c r="L741" s="18"/>
      <c r="M741" s="18"/>
      <c r="N741" s="51"/>
      <c r="O741" s="14">
        <f>IF(Table1[[#This Row],[Date]]="",COUNTA(B742:$B$1005),0)</f>
        <v>0</v>
      </c>
      <c r="P741" s="14">
        <f>IF(COUNTA(Table1[[#This Row],[Payments]:[Receipts]])=0,0,(IF(COUNTA(Table1[[#This Row],[Payments]:[Receipts]])&gt;1,1,0)))</f>
        <v>0</v>
      </c>
      <c r="Q741" s="14">
        <f>IF(Table1[[#This Row],[Date]]="",0,IF(AND(Table1[[#This Row],[Date]]&gt;=$Q$2,Table1[[#This Row],[Date]]&lt;=$Q$3),0,1))</f>
        <v>0</v>
      </c>
      <c r="R741" s="14">
        <f>IF(Table1[[#This Row],[Payments]]="",0,IF(ISNUMBER(Table1[[#This Row],[Payments]]),0,1))</f>
        <v>0</v>
      </c>
      <c r="S741" s="14">
        <f>IF(Table1[[#This Row],[Receipts]]="",0,IF(ISNUMBER(Table1[[#This Row],[Receipts]]),0,1))</f>
        <v>0</v>
      </c>
      <c r="T741" s="14">
        <f>IF(LEN(Table1[[#This Row],[Second Ledger]])&gt;0,IF(TYPE(VLOOKUP(Table1[[#This Row],[Second Ledger]],$CZ:$CZ,1,FALSE))=16,1,0),0)</f>
        <v>0</v>
      </c>
      <c r="U741" s="14">
        <f>IF(Table1[[#This Row],[Date]]="",0,IF(Table1[[#This Row],[Voucher Type]]&gt;0,IF(TYPE(VLOOKUP(Table1[[#This Row],[Voucher Type]],Table1[[#All],[Voucher Type Master]],1,FALSE))=16,1,0),0))</f>
        <v>0</v>
      </c>
      <c r="V7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1" s="14">
        <f>IF(LEN(Table1[[#This Row],[Cost Centre]])&gt;0,IF(TYPE(VLOOKUP(Table1[[#This Row],[Cost Centre]],$DA:$DA,1,FALSE))=16,1,0),0)</f>
        <v>0</v>
      </c>
      <c r="X741" s="14">
        <f>Table1[[#This Row],[Payments]]-Table1[[#This Row],[Receipts]]</f>
        <v>0</v>
      </c>
      <c r="Y741" s="14"/>
      <c r="Z741" s="14"/>
      <c r="AA741" s="14"/>
      <c r="AB741" s="13"/>
      <c r="AC741" s="39"/>
      <c r="AD741" s="39"/>
      <c r="AE741" s="39"/>
      <c r="AF741" s="39"/>
      <c r="AG741" s="42"/>
      <c r="AH7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1" t="str">
        <f>IF(Table1[[#This Row],[Date]]="","",TEXT(Table1[[#This Row],[Date]],"yyyymmdd"))</f>
        <v/>
      </c>
      <c r="AJ741" t="str">
        <f>Table1[[#This Row],[Date2]]</f>
        <v/>
      </c>
      <c r="AK741" t="str">
        <f>IF(Table1[[#This Row],[Date]]="","",Table1[[#This Row],[Voucher Type]])</f>
        <v/>
      </c>
      <c r="AL741" t="str">
        <f>IF(Table1[[#This Row],[Date]]="","",Table1[[#This Row],[Voucher No]])</f>
        <v/>
      </c>
      <c r="AM741" t="str">
        <f>IF(Table1[[#This Row],[Date]]="","",Table1[[#This Row],[Narration]])</f>
        <v/>
      </c>
      <c r="AN741" t="str">
        <f>IF(Table1[[#This Row],[Date]]="","","tallytools-voucherentry-adhjadhh-"&amp;$AH$1&amp;ROW())</f>
        <v/>
      </c>
      <c r="AO741" t="str">
        <f>IF(Table1[[#This Row],[Date]]="","",$AH$1)</f>
        <v/>
      </c>
      <c r="AP741"/>
      <c r="AQ741" t="str">
        <f>IF(Table1[[#This Row],[Date]]="","","No")</f>
        <v/>
      </c>
      <c r="AR741" t="str">
        <f>IF(Table1[[#This Row],[Date]]="","",IF(Table1[[#This Row],[Net Amt]]&lt;0,"No","Yes"))</f>
        <v/>
      </c>
      <c r="AS741" t="str">
        <f>IF(Table1[[#This Row],[Date]]="","",Table1[[#This Row],[Second Ledger]])</f>
        <v/>
      </c>
      <c r="AT741" t="str">
        <f>IF(Table1[[#This Row],[Date]]="","",IF(Table1[[#This Row],[DP-1]]="Yes",-(Table1[[#This Row],[Payments]]+Table1[[#This Row],[Receipts]]),Table1[[#This Row],[Payments]]+Table1[[#This Row],[Receipts]]))</f>
        <v/>
      </c>
      <c r="AU741"/>
      <c r="AV741" t="str">
        <f>IF(Table1[[#This Row],[Bill Ref No]]="","",Table1[[#This Row],[Bill Ref No]])</f>
        <v/>
      </c>
      <c r="AW741" t="str">
        <f>IF(Table1[[#This Row],[Bill ref name]]="","","New Ref")</f>
        <v/>
      </c>
      <c r="AX741" t="str">
        <f>IF(Table1[[#This Row],[Bill ref name]]="","",Table1[[#This Row],[Amount-1]])</f>
        <v/>
      </c>
      <c r="AY741"/>
      <c r="AZ741"/>
      <c r="BA741" t="str">
        <f>IF(Table1[[#This Row],[Cost Centre]]="","","Primary Cost Category")</f>
        <v/>
      </c>
      <c r="BB741" t="str">
        <f>IF(Table1[[#This Row],[Cost Centre]]="","",Table1[[#This Row],[DP-1]])</f>
        <v/>
      </c>
      <c r="BC741"/>
      <c r="BD741" t="str">
        <f>IF(Table1[[#This Row],[Cost Centre]]="","",Table1[[#This Row],[Cost Centre]])</f>
        <v/>
      </c>
      <c r="BE741" t="str">
        <f>IF(Table1[[#This Row],[Cost Centre]]="","",Table1[[#This Row],[Amount-1]])</f>
        <v/>
      </c>
      <c r="BF741"/>
      <c r="BG741"/>
      <c r="BH741"/>
      <c r="BI741"/>
      <c r="BJ741" t="str">
        <f>IF(Table1[[#This Row],[Date]]="","","No")</f>
        <v/>
      </c>
      <c r="BK741" t="str">
        <f>IF(Table1[[#This Row],[Date]]="","",IF(Table1[[#This Row],[Net Amt]]&lt;0,"Yes","No"))</f>
        <v/>
      </c>
      <c r="BL741" t="str">
        <f>IF(Table1[[#This Row],[Date]]="","",$C$3)</f>
        <v/>
      </c>
      <c r="BM741" t="str">
        <f>IF(Table1[[#This Row],[Date]]="","",-Table1[[#This Row],[Amount-1]])</f>
        <v/>
      </c>
      <c r="BO741" t="str">
        <f>IF(Table1[[#This Row],[Transaction Type]]="","",Table1[[#This Row],[Transaction Type]])</f>
        <v/>
      </c>
      <c r="BP741" t="str">
        <f>IF(Table1[[#This Row],[Instrument No.]]="","",Table1[[#This Row],[Instrument No.]])</f>
        <v/>
      </c>
      <c r="BQ741" t="str">
        <f>IF(Table1[[#This Row],[Instrument No.]]="","",Table1[[#This Row],[Amount-2]])</f>
        <v/>
      </c>
      <c r="BR741" t="str">
        <f>IF(Table1[[#This Row],[Instrument date]]="","",TEXT(Table1[[#This Row],[Instrument date]],"yyyymmdd"))</f>
        <v/>
      </c>
      <c r="BU741" s="48"/>
      <c r="BV741" s="48"/>
    </row>
    <row r="742" spans="1:74">
      <c r="A742" s="16">
        <f t="shared" si="11"/>
        <v>737</v>
      </c>
      <c r="B742" s="17"/>
      <c r="C742" s="57"/>
      <c r="D742" s="61"/>
      <c r="E742" s="61"/>
      <c r="F742" s="57"/>
      <c r="G742" s="18"/>
      <c r="H7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2" s="18"/>
      <c r="J742" s="18"/>
      <c r="K742" s="18"/>
      <c r="L742" s="18"/>
      <c r="M742" s="18"/>
      <c r="N742" s="51"/>
      <c r="O742" s="14">
        <f>IF(Table1[[#This Row],[Date]]="",COUNTA(B743:$B$1005),0)</f>
        <v>0</v>
      </c>
      <c r="P742" s="14">
        <f>IF(COUNTA(Table1[[#This Row],[Payments]:[Receipts]])=0,0,(IF(COUNTA(Table1[[#This Row],[Payments]:[Receipts]])&gt;1,1,0)))</f>
        <v>0</v>
      </c>
      <c r="Q742" s="14">
        <f>IF(Table1[[#This Row],[Date]]="",0,IF(AND(Table1[[#This Row],[Date]]&gt;=$Q$2,Table1[[#This Row],[Date]]&lt;=$Q$3),0,1))</f>
        <v>0</v>
      </c>
      <c r="R742" s="14">
        <f>IF(Table1[[#This Row],[Payments]]="",0,IF(ISNUMBER(Table1[[#This Row],[Payments]]),0,1))</f>
        <v>0</v>
      </c>
      <c r="S742" s="14">
        <f>IF(Table1[[#This Row],[Receipts]]="",0,IF(ISNUMBER(Table1[[#This Row],[Receipts]]),0,1))</f>
        <v>0</v>
      </c>
      <c r="T742" s="14">
        <f>IF(LEN(Table1[[#This Row],[Second Ledger]])&gt;0,IF(TYPE(VLOOKUP(Table1[[#This Row],[Second Ledger]],$CZ:$CZ,1,FALSE))=16,1,0),0)</f>
        <v>0</v>
      </c>
      <c r="U742" s="14">
        <f>IF(Table1[[#This Row],[Date]]="",0,IF(Table1[[#This Row],[Voucher Type]]&gt;0,IF(TYPE(VLOOKUP(Table1[[#This Row],[Voucher Type]],Table1[[#All],[Voucher Type Master]],1,FALSE))=16,1,0),0))</f>
        <v>0</v>
      </c>
      <c r="V7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2" s="14">
        <f>IF(LEN(Table1[[#This Row],[Cost Centre]])&gt;0,IF(TYPE(VLOOKUP(Table1[[#This Row],[Cost Centre]],$DA:$DA,1,FALSE))=16,1,0),0)</f>
        <v>0</v>
      </c>
      <c r="X742" s="14">
        <f>Table1[[#This Row],[Payments]]-Table1[[#This Row],[Receipts]]</f>
        <v>0</v>
      </c>
      <c r="Y742" s="14"/>
      <c r="Z742" s="14"/>
      <c r="AA742" s="14"/>
      <c r="AB742" s="13"/>
      <c r="AC742" s="39"/>
      <c r="AD742" s="39"/>
      <c r="AE742" s="39"/>
      <c r="AF742" s="39"/>
      <c r="AG742" s="42"/>
      <c r="AH7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2" t="str">
        <f>IF(Table1[[#This Row],[Date]]="","",TEXT(Table1[[#This Row],[Date]],"yyyymmdd"))</f>
        <v/>
      </c>
      <c r="AJ742" t="str">
        <f>Table1[[#This Row],[Date2]]</f>
        <v/>
      </c>
      <c r="AK742" t="str">
        <f>IF(Table1[[#This Row],[Date]]="","",Table1[[#This Row],[Voucher Type]])</f>
        <v/>
      </c>
      <c r="AL742" t="str">
        <f>IF(Table1[[#This Row],[Date]]="","",Table1[[#This Row],[Voucher No]])</f>
        <v/>
      </c>
      <c r="AM742" t="str">
        <f>IF(Table1[[#This Row],[Date]]="","",Table1[[#This Row],[Narration]])</f>
        <v/>
      </c>
      <c r="AN742" t="str">
        <f>IF(Table1[[#This Row],[Date]]="","","tallytools-voucherentry-adhjadhh-"&amp;$AH$1&amp;ROW())</f>
        <v/>
      </c>
      <c r="AO742" t="str">
        <f>IF(Table1[[#This Row],[Date]]="","",$AH$1)</f>
        <v/>
      </c>
      <c r="AP742"/>
      <c r="AQ742" t="str">
        <f>IF(Table1[[#This Row],[Date]]="","","No")</f>
        <v/>
      </c>
      <c r="AR742" t="str">
        <f>IF(Table1[[#This Row],[Date]]="","",IF(Table1[[#This Row],[Net Amt]]&lt;0,"No","Yes"))</f>
        <v/>
      </c>
      <c r="AS742" t="str">
        <f>IF(Table1[[#This Row],[Date]]="","",Table1[[#This Row],[Second Ledger]])</f>
        <v/>
      </c>
      <c r="AT742" t="str">
        <f>IF(Table1[[#This Row],[Date]]="","",IF(Table1[[#This Row],[DP-1]]="Yes",-(Table1[[#This Row],[Payments]]+Table1[[#This Row],[Receipts]]),Table1[[#This Row],[Payments]]+Table1[[#This Row],[Receipts]]))</f>
        <v/>
      </c>
      <c r="AU742"/>
      <c r="AV742" t="str">
        <f>IF(Table1[[#This Row],[Bill Ref No]]="","",Table1[[#This Row],[Bill Ref No]])</f>
        <v/>
      </c>
      <c r="AW742" t="str">
        <f>IF(Table1[[#This Row],[Bill ref name]]="","","New Ref")</f>
        <v/>
      </c>
      <c r="AX742" t="str">
        <f>IF(Table1[[#This Row],[Bill ref name]]="","",Table1[[#This Row],[Amount-1]])</f>
        <v/>
      </c>
      <c r="AY742"/>
      <c r="AZ742"/>
      <c r="BA742" t="str">
        <f>IF(Table1[[#This Row],[Cost Centre]]="","","Primary Cost Category")</f>
        <v/>
      </c>
      <c r="BB742" t="str">
        <f>IF(Table1[[#This Row],[Cost Centre]]="","",Table1[[#This Row],[DP-1]])</f>
        <v/>
      </c>
      <c r="BC742"/>
      <c r="BD742" t="str">
        <f>IF(Table1[[#This Row],[Cost Centre]]="","",Table1[[#This Row],[Cost Centre]])</f>
        <v/>
      </c>
      <c r="BE742" t="str">
        <f>IF(Table1[[#This Row],[Cost Centre]]="","",Table1[[#This Row],[Amount-1]])</f>
        <v/>
      </c>
      <c r="BF742"/>
      <c r="BG742"/>
      <c r="BH742"/>
      <c r="BI742"/>
      <c r="BJ742" t="str">
        <f>IF(Table1[[#This Row],[Date]]="","","No")</f>
        <v/>
      </c>
      <c r="BK742" t="str">
        <f>IF(Table1[[#This Row],[Date]]="","",IF(Table1[[#This Row],[Net Amt]]&lt;0,"Yes","No"))</f>
        <v/>
      </c>
      <c r="BL742" t="str">
        <f>IF(Table1[[#This Row],[Date]]="","",$C$3)</f>
        <v/>
      </c>
      <c r="BM742" t="str">
        <f>IF(Table1[[#This Row],[Date]]="","",-Table1[[#This Row],[Amount-1]])</f>
        <v/>
      </c>
      <c r="BO742" t="str">
        <f>IF(Table1[[#This Row],[Transaction Type]]="","",Table1[[#This Row],[Transaction Type]])</f>
        <v/>
      </c>
      <c r="BP742" t="str">
        <f>IF(Table1[[#This Row],[Instrument No.]]="","",Table1[[#This Row],[Instrument No.]])</f>
        <v/>
      </c>
      <c r="BQ742" t="str">
        <f>IF(Table1[[#This Row],[Instrument No.]]="","",Table1[[#This Row],[Amount-2]])</f>
        <v/>
      </c>
      <c r="BR742" t="str">
        <f>IF(Table1[[#This Row],[Instrument date]]="","",TEXT(Table1[[#This Row],[Instrument date]],"yyyymmdd"))</f>
        <v/>
      </c>
      <c r="BU742" s="48"/>
      <c r="BV742" s="48"/>
    </row>
    <row r="743" spans="1:74">
      <c r="A743" s="16">
        <f t="shared" si="11"/>
        <v>738</v>
      </c>
      <c r="B743" s="17"/>
      <c r="C743" s="57"/>
      <c r="D743" s="61"/>
      <c r="E743" s="61"/>
      <c r="F743" s="57"/>
      <c r="G743" s="18"/>
      <c r="H7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3" s="18"/>
      <c r="J743" s="18"/>
      <c r="K743" s="18"/>
      <c r="L743" s="18"/>
      <c r="M743" s="18"/>
      <c r="N743" s="51"/>
      <c r="O743" s="14">
        <f>IF(Table1[[#This Row],[Date]]="",COUNTA(B744:$B$1005),0)</f>
        <v>0</v>
      </c>
      <c r="P743" s="14">
        <f>IF(COUNTA(Table1[[#This Row],[Payments]:[Receipts]])=0,0,(IF(COUNTA(Table1[[#This Row],[Payments]:[Receipts]])&gt;1,1,0)))</f>
        <v>0</v>
      </c>
      <c r="Q743" s="14">
        <f>IF(Table1[[#This Row],[Date]]="",0,IF(AND(Table1[[#This Row],[Date]]&gt;=$Q$2,Table1[[#This Row],[Date]]&lt;=$Q$3),0,1))</f>
        <v>0</v>
      </c>
      <c r="R743" s="14">
        <f>IF(Table1[[#This Row],[Payments]]="",0,IF(ISNUMBER(Table1[[#This Row],[Payments]]),0,1))</f>
        <v>0</v>
      </c>
      <c r="S743" s="14">
        <f>IF(Table1[[#This Row],[Receipts]]="",0,IF(ISNUMBER(Table1[[#This Row],[Receipts]]),0,1))</f>
        <v>0</v>
      </c>
      <c r="T743" s="14">
        <f>IF(LEN(Table1[[#This Row],[Second Ledger]])&gt;0,IF(TYPE(VLOOKUP(Table1[[#This Row],[Second Ledger]],$CZ:$CZ,1,FALSE))=16,1,0),0)</f>
        <v>0</v>
      </c>
      <c r="U743" s="14">
        <f>IF(Table1[[#This Row],[Date]]="",0,IF(Table1[[#This Row],[Voucher Type]]&gt;0,IF(TYPE(VLOOKUP(Table1[[#This Row],[Voucher Type]],Table1[[#All],[Voucher Type Master]],1,FALSE))=16,1,0),0))</f>
        <v>0</v>
      </c>
      <c r="V7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3" s="14">
        <f>IF(LEN(Table1[[#This Row],[Cost Centre]])&gt;0,IF(TYPE(VLOOKUP(Table1[[#This Row],[Cost Centre]],$DA:$DA,1,FALSE))=16,1,0),0)</f>
        <v>0</v>
      </c>
      <c r="X743" s="14">
        <f>Table1[[#This Row],[Payments]]-Table1[[#This Row],[Receipts]]</f>
        <v>0</v>
      </c>
      <c r="Y743" s="14"/>
      <c r="Z743" s="14"/>
      <c r="AA743" s="14"/>
      <c r="AB743" s="13"/>
      <c r="AC743" s="39"/>
      <c r="AD743" s="39"/>
      <c r="AE743" s="39"/>
      <c r="AF743" s="39"/>
      <c r="AG743" s="42"/>
      <c r="AH7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3" t="str">
        <f>IF(Table1[[#This Row],[Date]]="","",TEXT(Table1[[#This Row],[Date]],"yyyymmdd"))</f>
        <v/>
      </c>
      <c r="AJ743" t="str">
        <f>Table1[[#This Row],[Date2]]</f>
        <v/>
      </c>
      <c r="AK743" t="str">
        <f>IF(Table1[[#This Row],[Date]]="","",Table1[[#This Row],[Voucher Type]])</f>
        <v/>
      </c>
      <c r="AL743" t="str">
        <f>IF(Table1[[#This Row],[Date]]="","",Table1[[#This Row],[Voucher No]])</f>
        <v/>
      </c>
      <c r="AM743" t="str">
        <f>IF(Table1[[#This Row],[Date]]="","",Table1[[#This Row],[Narration]])</f>
        <v/>
      </c>
      <c r="AN743" t="str">
        <f>IF(Table1[[#This Row],[Date]]="","","tallytools-voucherentry-adhjadhh-"&amp;$AH$1&amp;ROW())</f>
        <v/>
      </c>
      <c r="AO743" t="str">
        <f>IF(Table1[[#This Row],[Date]]="","",$AH$1)</f>
        <v/>
      </c>
      <c r="AP743"/>
      <c r="AQ743" t="str">
        <f>IF(Table1[[#This Row],[Date]]="","","No")</f>
        <v/>
      </c>
      <c r="AR743" t="str">
        <f>IF(Table1[[#This Row],[Date]]="","",IF(Table1[[#This Row],[Net Amt]]&lt;0,"No","Yes"))</f>
        <v/>
      </c>
      <c r="AS743" t="str">
        <f>IF(Table1[[#This Row],[Date]]="","",Table1[[#This Row],[Second Ledger]])</f>
        <v/>
      </c>
      <c r="AT743" t="str">
        <f>IF(Table1[[#This Row],[Date]]="","",IF(Table1[[#This Row],[DP-1]]="Yes",-(Table1[[#This Row],[Payments]]+Table1[[#This Row],[Receipts]]),Table1[[#This Row],[Payments]]+Table1[[#This Row],[Receipts]]))</f>
        <v/>
      </c>
      <c r="AU743"/>
      <c r="AV743" t="str">
        <f>IF(Table1[[#This Row],[Bill Ref No]]="","",Table1[[#This Row],[Bill Ref No]])</f>
        <v/>
      </c>
      <c r="AW743" t="str">
        <f>IF(Table1[[#This Row],[Bill ref name]]="","","New Ref")</f>
        <v/>
      </c>
      <c r="AX743" t="str">
        <f>IF(Table1[[#This Row],[Bill ref name]]="","",Table1[[#This Row],[Amount-1]])</f>
        <v/>
      </c>
      <c r="AY743"/>
      <c r="AZ743"/>
      <c r="BA743" t="str">
        <f>IF(Table1[[#This Row],[Cost Centre]]="","","Primary Cost Category")</f>
        <v/>
      </c>
      <c r="BB743" t="str">
        <f>IF(Table1[[#This Row],[Cost Centre]]="","",Table1[[#This Row],[DP-1]])</f>
        <v/>
      </c>
      <c r="BC743"/>
      <c r="BD743" t="str">
        <f>IF(Table1[[#This Row],[Cost Centre]]="","",Table1[[#This Row],[Cost Centre]])</f>
        <v/>
      </c>
      <c r="BE743" t="str">
        <f>IF(Table1[[#This Row],[Cost Centre]]="","",Table1[[#This Row],[Amount-1]])</f>
        <v/>
      </c>
      <c r="BF743"/>
      <c r="BG743"/>
      <c r="BH743"/>
      <c r="BI743"/>
      <c r="BJ743" t="str">
        <f>IF(Table1[[#This Row],[Date]]="","","No")</f>
        <v/>
      </c>
      <c r="BK743" t="str">
        <f>IF(Table1[[#This Row],[Date]]="","",IF(Table1[[#This Row],[Net Amt]]&lt;0,"Yes","No"))</f>
        <v/>
      </c>
      <c r="BL743" t="str">
        <f>IF(Table1[[#This Row],[Date]]="","",$C$3)</f>
        <v/>
      </c>
      <c r="BM743" t="str">
        <f>IF(Table1[[#This Row],[Date]]="","",-Table1[[#This Row],[Amount-1]])</f>
        <v/>
      </c>
      <c r="BO743" t="str">
        <f>IF(Table1[[#This Row],[Transaction Type]]="","",Table1[[#This Row],[Transaction Type]])</f>
        <v/>
      </c>
      <c r="BP743" t="str">
        <f>IF(Table1[[#This Row],[Instrument No.]]="","",Table1[[#This Row],[Instrument No.]])</f>
        <v/>
      </c>
      <c r="BQ743" t="str">
        <f>IF(Table1[[#This Row],[Instrument No.]]="","",Table1[[#This Row],[Amount-2]])</f>
        <v/>
      </c>
      <c r="BR743" t="str">
        <f>IF(Table1[[#This Row],[Instrument date]]="","",TEXT(Table1[[#This Row],[Instrument date]],"yyyymmdd"))</f>
        <v/>
      </c>
      <c r="BU743" s="48"/>
      <c r="BV743" s="48"/>
    </row>
    <row r="744" spans="1:74">
      <c r="A744" s="16">
        <f t="shared" si="11"/>
        <v>739</v>
      </c>
      <c r="B744" s="17"/>
      <c r="C744" s="57"/>
      <c r="D744" s="61"/>
      <c r="E744" s="61"/>
      <c r="F744" s="57"/>
      <c r="G744" s="18"/>
      <c r="H7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4" s="18"/>
      <c r="J744" s="18"/>
      <c r="K744" s="18"/>
      <c r="L744" s="18"/>
      <c r="M744" s="18"/>
      <c r="N744" s="51"/>
      <c r="O744" s="14">
        <f>IF(Table1[[#This Row],[Date]]="",COUNTA(B745:$B$1005),0)</f>
        <v>0</v>
      </c>
      <c r="P744" s="14">
        <f>IF(COUNTA(Table1[[#This Row],[Payments]:[Receipts]])=0,0,(IF(COUNTA(Table1[[#This Row],[Payments]:[Receipts]])&gt;1,1,0)))</f>
        <v>0</v>
      </c>
      <c r="Q744" s="14">
        <f>IF(Table1[[#This Row],[Date]]="",0,IF(AND(Table1[[#This Row],[Date]]&gt;=$Q$2,Table1[[#This Row],[Date]]&lt;=$Q$3),0,1))</f>
        <v>0</v>
      </c>
      <c r="R744" s="14">
        <f>IF(Table1[[#This Row],[Payments]]="",0,IF(ISNUMBER(Table1[[#This Row],[Payments]]),0,1))</f>
        <v>0</v>
      </c>
      <c r="S744" s="14">
        <f>IF(Table1[[#This Row],[Receipts]]="",0,IF(ISNUMBER(Table1[[#This Row],[Receipts]]),0,1))</f>
        <v>0</v>
      </c>
      <c r="T744" s="14">
        <f>IF(LEN(Table1[[#This Row],[Second Ledger]])&gt;0,IF(TYPE(VLOOKUP(Table1[[#This Row],[Second Ledger]],$CZ:$CZ,1,FALSE))=16,1,0),0)</f>
        <v>0</v>
      </c>
      <c r="U744" s="14">
        <f>IF(Table1[[#This Row],[Date]]="",0,IF(Table1[[#This Row],[Voucher Type]]&gt;0,IF(TYPE(VLOOKUP(Table1[[#This Row],[Voucher Type]],Table1[[#All],[Voucher Type Master]],1,FALSE))=16,1,0),0))</f>
        <v>0</v>
      </c>
      <c r="V7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4" s="14">
        <f>IF(LEN(Table1[[#This Row],[Cost Centre]])&gt;0,IF(TYPE(VLOOKUP(Table1[[#This Row],[Cost Centre]],$DA:$DA,1,FALSE))=16,1,0),0)</f>
        <v>0</v>
      </c>
      <c r="X744" s="14">
        <f>Table1[[#This Row],[Payments]]-Table1[[#This Row],[Receipts]]</f>
        <v>0</v>
      </c>
      <c r="Y744" s="14"/>
      <c r="Z744" s="14"/>
      <c r="AA744" s="14"/>
      <c r="AB744" s="13"/>
      <c r="AC744" s="39"/>
      <c r="AD744" s="39"/>
      <c r="AE744" s="39"/>
      <c r="AF744" s="39"/>
      <c r="AG744" s="42"/>
      <c r="AH7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4" t="str">
        <f>IF(Table1[[#This Row],[Date]]="","",TEXT(Table1[[#This Row],[Date]],"yyyymmdd"))</f>
        <v/>
      </c>
      <c r="AJ744" t="str">
        <f>Table1[[#This Row],[Date2]]</f>
        <v/>
      </c>
      <c r="AK744" t="str">
        <f>IF(Table1[[#This Row],[Date]]="","",Table1[[#This Row],[Voucher Type]])</f>
        <v/>
      </c>
      <c r="AL744" t="str">
        <f>IF(Table1[[#This Row],[Date]]="","",Table1[[#This Row],[Voucher No]])</f>
        <v/>
      </c>
      <c r="AM744" t="str">
        <f>IF(Table1[[#This Row],[Date]]="","",Table1[[#This Row],[Narration]])</f>
        <v/>
      </c>
      <c r="AN744" t="str">
        <f>IF(Table1[[#This Row],[Date]]="","","tallytools-voucherentry-adhjadhh-"&amp;$AH$1&amp;ROW())</f>
        <v/>
      </c>
      <c r="AO744" t="str">
        <f>IF(Table1[[#This Row],[Date]]="","",$AH$1)</f>
        <v/>
      </c>
      <c r="AP744"/>
      <c r="AQ744" t="str">
        <f>IF(Table1[[#This Row],[Date]]="","","No")</f>
        <v/>
      </c>
      <c r="AR744" t="str">
        <f>IF(Table1[[#This Row],[Date]]="","",IF(Table1[[#This Row],[Net Amt]]&lt;0,"No","Yes"))</f>
        <v/>
      </c>
      <c r="AS744" t="str">
        <f>IF(Table1[[#This Row],[Date]]="","",Table1[[#This Row],[Second Ledger]])</f>
        <v/>
      </c>
      <c r="AT744" t="str">
        <f>IF(Table1[[#This Row],[Date]]="","",IF(Table1[[#This Row],[DP-1]]="Yes",-(Table1[[#This Row],[Payments]]+Table1[[#This Row],[Receipts]]),Table1[[#This Row],[Payments]]+Table1[[#This Row],[Receipts]]))</f>
        <v/>
      </c>
      <c r="AU744"/>
      <c r="AV744" t="str">
        <f>IF(Table1[[#This Row],[Bill Ref No]]="","",Table1[[#This Row],[Bill Ref No]])</f>
        <v/>
      </c>
      <c r="AW744" t="str">
        <f>IF(Table1[[#This Row],[Bill ref name]]="","","New Ref")</f>
        <v/>
      </c>
      <c r="AX744" t="str">
        <f>IF(Table1[[#This Row],[Bill ref name]]="","",Table1[[#This Row],[Amount-1]])</f>
        <v/>
      </c>
      <c r="AY744"/>
      <c r="AZ744"/>
      <c r="BA744" t="str">
        <f>IF(Table1[[#This Row],[Cost Centre]]="","","Primary Cost Category")</f>
        <v/>
      </c>
      <c r="BB744" t="str">
        <f>IF(Table1[[#This Row],[Cost Centre]]="","",Table1[[#This Row],[DP-1]])</f>
        <v/>
      </c>
      <c r="BC744"/>
      <c r="BD744" t="str">
        <f>IF(Table1[[#This Row],[Cost Centre]]="","",Table1[[#This Row],[Cost Centre]])</f>
        <v/>
      </c>
      <c r="BE744" t="str">
        <f>IF(Table1[[#This Row],[Cost Centre]]="","",Table1[[#This Row],[Amount-1]])</f>
        <v/>
      </c>
      <c r="BF744"/>
      <c r="BG744"/>
      <c r="BH744"/>
      <c r="BI744"/>
      <c r="BJ744" t="str">
        <f>IF(Table1[[#This Row],[Date]]="","","No")</f>
        <v/>
      </c>
      <c r="BK744" t="str">
        <f>IF(Table1[[#This Row],[Date]]="","",IF(Table1[[#This Row],[Net Amt]]&lt;0,"Yes","No"))</f>
        <v/>
      </c>
      <c r="BL744" t="str">
        <f>IF(Table1[[#This Row],[Date]]="","",$C$3)</f>
        <v/>
      </c>
      <c r="BM744" t="str">
        <f>IF(Table1[[#This Row],[Date]]="","",-Table1[[#This Row],[Amount-1]])</f>
        <v/>
      </c>
      <c r="BO744" t="str">
        <f>IF(Table1[[#This Row],[Transaction Type]]="","",Table1[[#This Row],[Transaction Type]])</f>
        <v/>
      </c>
      <c r="BP744" t="str">
        <f>IF(Table1[[#This Row],[Instrument No.]]="","",Table1[[#This Row],[Instrument No.]])</f>
        <v/>
      </c>
      <c r="BQ744" t="str">
        <f>IF(Table1[[#This Row],[Instrument No.]]="","",Table1[[#This Row],[Amount-2]])</f>
        <v/>
      </c>
      <c r="BR744" t="str">
        <f>IF(Table1[[#This Row],[Instrument date]]="","",TEXT(Table1[[#This Row],[Instrument date]],"yyyymmdd"))</f>
        <v/>
      </c>
      <c r="BU744" s="48"/>
      <c r="BV744" s="48"/>
    </row>
    <row r="745" spans="1:74">
      <c r="A745" s="16">
        <f t="shared" si="11"/>
        <v>740</v>
      </c>
      <c r="B745" s="17"/>
      <c r="C745" s="57"/>
      <c r="D745" s="61"/>
      <c r="E745" s="61"/>
      <c r="F745" s="57"/>
      <c r="G745" s="18"/>
      <c r="H7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5" s="18"/>
      <c r="J745" s="18"/>
      <c r="K745" s="18"/>
      <c r="L745" s="18"/>
      <c r="M745" s="18"/>
      <c r="N745" s="51"/>
      <c r="O745" s="14">
        <f>IF(Table1[[#This Row],[Date]]="",COUNTA(B746:$B$1005),0)</f>
        <v>0</v>
      </c>
      <c r="P745" s="14">
        <f>IF(COUNTA(Table1[[#This Row],[Payments]:[Receipts]])=0,0,(IF(COUNTA(Table1[[#This Row],[Payments]:[Receipts]])&gt;1,1,0)))</f>
        <v>0</v>
      </c>
      <c r="Q745" s="14">
        <f>IF(Table1[[#This Row],[Date]]="",0,IF(AND(Table1[[#This Row],[Date]]&gt;=$Q$2,Table1[[#This Row],[Date]]&lt;=$Q$3),0,1))</f>
        <v>0</v>
      </c>
      <c r="R745" s="14">
        <f>IF(Table1[[#This Row],[Payments]]="",0,IF(ISNUMBER(Table1[[#This Row],[Payments]]),0,1))</f>
        <v>0</v>
      </c>
      <c r="S745" s="14">
        <f>IF(Table1[[#This Row],[Receipts]]="",0,IF(ISNUMBER(Table1[[#This Row],[Receipts]]),0,1))</f>
        <v>0</v>
      </c>
      <c r="T745" s="14">
        <f>IF(LEN(Table1[[#This Row],[Second Ledger]])&gt;0,IF(TYPE(VLOOKUP(Table1[[#This Row],[Second Ledger]],$CZ:$CZ,1,FALSE))=16,1,0),0)</f>
        <v>0</v>
      </c>
      <c r="U745" s="14">
        <f>IF(Table1[[#This Row],[Date]]="",0,IF(Table1[[#This Row],[Voucher Type]]&gt;0,IF(TYPE(VLOOKUP(Table1[[#This Row],[Voucher Type]],Table1[[#All],[Voucher Type Master]],1,FALSE))=16,1,0),0))</f>
        <v>0</v>
      </c>
      <c r="V7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5" s="14">
        <f>IF(LEN(Table1[[#This Row],[Cost Centre]])&gt;0,IF(TYPE(VLOOKUP(Table1[[#This Row],[Cost Centre]],$DA:$DA,1,FALSE))=16,1,0),0)</f>
        <v>0</v>
      </c>
      <c r="X745" s="14">
        <f>Table1[[#This Row],[Payments]]-Table1[[#This Row],[Receipts]]</f>
        <v>0</v>
      </c>
      <c r="Y745" s="14"/>
      <c r="Z745" s="14"/>
      <c r="AA745" s="14"/>
      <c r="AB745" s="13"/>
      <c r="AC745" s="39"/>
      <c r="AD745" s="39"/>
      <c r="AE745" s="39"/>
      <c r="AF745" s="39"/>
      <c r="AG745" s="42"/>
      <c r="AH7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5" t="str">
        <f>IF(Table1[[#This Row],[Date]]="","",TEXT(Table1[[#This Row],[Date]],"yyyymmdd"))</f>
        <v/>
      </c>
      <c r="AJ745" t="str">
        <f>Table1[[#This Row],[Date2]]</f>
        <v/>
      </c>
      <c r="AK745" t="str">
        <f>IF(Table1[[#This Row],[Date]]="","",Table1[[#This Row],[Voucher Type]])</f>
        <v/>
      </c>
      <c r="AL745" t="str">
        <f>IF(Table1[[#This Row],[Date]]="","",Table1[[#This Row],[Voucher No]])</f>
        <v/>
      </c>
      <c r="AM745" t="str">
        <f>IF(Table1[[#This Row],[Date]]="","",Table1[[#This Row],[Narration]])</f>
        <v/>
      </c>
      <c r="AN745" t="str">
        <f>IF(Table1[[#This Row],[Date]]="","","tallytools-voucherentry-adhjadhh-"&amp;$AH$1&amp;ROW())</f>
        <v/>
      </c>
      <c r="AO745" t="str">
        <f>IF(Table1[[#This Row],[Date]]="","",$AH$1)</f>
        <v/>
      </c>
      <c r="AP745"/>
      <c r="AQ745" t="str">
        <f>IF(Table1[[#This Row],[Date]]="","","No")</f>
        <v/>
      </c>
      <c r="AR745" t="str">
        <f>IF(Table1[[#This Row],[Date]]="","",IF(Table1[[#This Row],[Net Amt]]&lt;0,"No","Yes"))</f>
        <v/>
      </c>
      <c r="AS745" t="str">
        <f>IF(Table1[[#This Row],[Date]]="","",Table1[[#This Row],[Second Ledger]])</f>
        <v/>
      </c>
      <c r="AT745" t="str">
        <f>IF(Table1[[#This Row],[Date]]="","",IF(Table1[[#This Row],[DP-1]]="Yes",-(Table1[[#This Row],[Payments]]+Table1[[#This Row],[Receipts]]),Table1[[#This Row],[Payments]]+Table1[[#This Row],[Receipts]]))</f>
        <v/>
      </c>
      <c r="AU745"/>
      <c r="AV745" t="str">
        <f>IF(Table1[[#This Row],[Bill Ref No]]="","",Table1[[#This Row],[Bill Ref No]])</f>
        <v/>
      </c>
      <c r="AW745" t="str">
        <f>IF(Table1[[#This Row],[Bill ref name]]="","","New Ref")</f>
        <v/>
      </c>
      <c r="AX745" t="str">
        <f>IF(Table1[[#This Row],[Bill ref name]]="","",Table1[[#This Row],[Amount-1]])</f>
        <v/>
      </c>
      <c r="AY745"/>
      <c r="AZ745"/>
      <c r="BA745" t="str">
        <f>IF(Table1[[#This Row],[Cost Centre]]="","","Primary Cost Category")</f>
        <v/>
      </c>
      <c r="BB745" t="str">
        <f>IF(Table1[[#This Row],[Cost Centre]]="","",Table1[[#This Row],[DP-1]])</f>
        <v/>
      </c>
      <c r="BC745"/>
      <c r="BD745" t="str">
        <f>IF(Table1[[#This Row],[Cost Centre]]="","",Table1[[#This Row],[Cost Centre]])</f>
        <v/>
      </c>
      <c r="BE745" t="str">
        <f>IF(Table1[[#This Row],[Cost Centre]]="","",Table1[[#This Row],[Amount-1]])</f>
        <v/>
      </c>
      <c r="BF745"/>
      <c r="BG745"/>
      <c r="BH745"/>
      <c r="BI745"/>
      <c r="BJ745" t="str">
        <f>IF(Table1[[#This Row],[Date]]="","","No")</f>
        <v/>
      </c>
      <c r="BK745" t="str">
        <f>IF(Table1[[#This Row],[Date]]="","",IF(Table1[[#This Row],[Net Amt]]&lt;0,"Yes","No"))</f>
        <v/>
      </c>
      <c r="BL745" t="str">
        <f>IF(Table1[[#This Row],[Date]]="","",$C$3)</f>
        <v/>
      </c>
      <c r="BM745" t="str">
        <f>IF(Table1[[#This Row],[Date]]="","",-Table1[[#This Row],[Amount-1]])</f>
        <v/>
      </c>
      <c r="BO745" t="str">
        <f>IF(Table1[[#This Row],[Transaction Type]]="","",Table1[[#This Row],[Transaction Type]])</f>
        <v/>
      </c>
      <c r="BP745" t="str">
        <f>IF(Table1[[#This Row],[Instrument No.]]="","",Table1[[#This Row],[Instrument No.]])</f>
        <v/>
      </c>
      <c r="BQ745" t="str">
        <f>IF(Table1[[#This Row],[Instrument No.]]="","",Table1[[#This Row],[Amount-2]])</f>
        <v/>
      </c>
      <c r="BR745" t="str">
        <f>IF(Table1[[#This Row],[Instrument date]]="","",TEXT(Table1[[#This Row],[Instrument date]],"yyyymmdd"))</f>
        <v/>
      </c>
      <c r="BU745" s="48"/>
      <c r="BV745" s="48"/>
    </row>
    <row r="746" spans="1:74">
      <c r="A746" s="16">
        <f t="shared" si="11"/>
        <v>741</v>
      </c>
      <c r="B746" s="17"/>
      <c r="C746" s="57"/>
      <c r="D746" s="61"/>
      <c r="E746" s="61"/>
      <c r="F746" s="57"/>
      <c r="G746" s="18"/>
      <c r="H7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6" s="18"/>
      <c r="J746" s="18"/>
      <c r="K746" s="18"/>
      <c r="L746" s="18"/>
      <c r="M746" s="18"/>
      <c r="N746" s="51"/>
      <c r="O746" s="14">
        <f>IF(Table1[[#This Row],[Date]]="",COUNTA(B747:$B$1005),0)</f>
        <v>0</v>
      </c>
      <c r="P746" s="14">
        <f>IF(COUNTA(Table1[[#This Row],[Payments]:[Receipts]])=0,0,(IF(COUNTA(Table1[[#This Row],[Payments]:[Receipts]])&gt;1,1,0)))</f>
        <v>0</v>
      </c>
      <c r="Q746" s="14">
        <f>IF(Table1[[#This Row],[Date]]="",0,IF(AND(Table1[[#This Row],[Date]]&gt;=$Q$2,Table1[[#This Row],[Date]]&lt;=$Q$3),0,1))</f>
        <v>0</v>
      </c>
      <c r="R746" s="14">
        <f>IF(Table1[[#This Row],[Payments]]="",0,IF(ISNUMBER(Table1[[#This Row],[Payments]]),0,1))</f>
        <v>0</v>
      </c>
      <c r="S746" s="14">
        <f>IF(Table1[[#This Row],[Receipts]]="",0,IF(ISNUMBER(Table1[[#This Row],[Receipts]]),0,1))</f>
        <v>0</v>
      </c>
      <c r="T746" s="14">
        <f>IF(LEN(Table1[[#This Row],[Second Ledger]])&gt;0,IF(TYPE(VLOOKUP(Table1[[#This Row],[Second Ledger]],$CZ:$CZ,1,FALSE))=16,1,0),0)</f>
        <v>0</v>
      </c>
      <c r="U746" s="14">
        <f>IF(Table1[[#This Row],[Date]]="",0,IF(Table1[[#This Row],[Voucher Type]]&gt;0,IF(TYPE(VLOOKUP(Table1[[#This Row],[Voucher Type]],Table1[[#All],[Voucher Type Master]],1,FALSE))=16,1,0),0))</f>
        <v>0</v>
      </c>
      <c r="V7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6" s="14">
        <f>IF(LEN(Table1[[#This Row],[Cost Centre]])&gt;0,IF(TYPE(VLOOKUP(Table1[[#This Row],[Cost Centre]],$DA:$DA,1,FALSE))=16,1,0),0)</f>
        <v>0</v>
      </c>
      <c r="X746" s="14">
        <f>Table1[[#This Row],[Payments]]-Table1[[#This Row],[Receipts]]</f>
        <v>0</v>
      </c>
      <c r="Y746" s="14"/>
      <c r="Z746" s="14"/>
      <c r="AA746" s="14"/>
      <c r="AB746" s="13"/>
      <c r="AC746" s="39"/>
      <c r="AD746" s="39"/>
      <c r="AE746" s="39"/>
      <c r="AF746" s="39"/>
      <c r="AG746" s="42"/>
      <c r="AH7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6" t="str">
        <f>IF(Table1[[#This Row],[Date]]="","",TEXT(Table1[[#This Row],[Date]],"yyyymmdd"))</f>
        <v/>
      </c>
      <c r="AJ746" t="str">
        <f>Table1[[#This Row],[Date2]]</f>
        <v/>
      </c>
      <c r="AK746" t="str">
        <f>IF(Table1[[#This Row],[Date]]="","",Table1[[#This Row],[Voucher Type]])</f>
        <v/>
      </c>
      <c r="AL746" t="str">
        <f>IF(Table1[[#This Row],[Date]]="","",Table1[[#This Row],[Voucher No]])</f>
        <v/>
      </c>
      <c r="AM746" t="str">
        <f>IF(Table1[[#This Row],[Date]]="","",Table1[[#This Row],[Narration]])</f>
        <v/>
      </c>
      <c r="AN746" t="str">
        <f>IF(Table1[[#This Row],[Date]]="","","tallytools-voucherentry-adhjadhh-"&amp;$AH$1&amp;ROW())</f>
        <v/>
      </c>
      <c r="AO746" t="str">
        <f>IF(Table1[[#This Row],[Date]]="","",$AH$1)</f>
        <v/>
      </c>
      <c r="AP746"/>
      <c r="AQ746" t="str">
        <f>IF(Table1[[#This Row],[Date]]="","","No")</f>
        <v/>
      </c>
      <c r="AR746" t="str">
        <f>IF(Table1[[#This Row],[Date]]="","",IF(Table1[[#This Row],[Net Amt]]&lt;0,"No","Yes"))</f>
        <v/>
      </c>
      <c r="AS746" t="str">
        <f>IF(Table1[[#This Row],[Date]]="","",Table1[[#This Row],[Second Ledger]])</f>
        <v/>
      </c>
      <c r="AT746" t="str">
        <f>IF(Table1[[#This Row],[Date]]="","",IF(Table1[[#This Row],[DP-1]]="Yes",-(Table1[[#This Row],[Payments]]+Table1[[#This Row],[Receipts]]),Table1[[#This Row],[Payments]]+Table1[[#This Row],[Receipts]]))</f>
        <v/>
      </c>
      <c r="AU746"/>
      <c r="AV746" t="str">
        <f>IF(Table1[[#This Row],[Bill Ref No]]="","",Table1[[#This Row],[Bill Ref No]])</f>
        <v/>
      </c>
      <c r="AW746" t="str">
        <f>IF(Table1[[#This Row],[Bill ref name]]="","","New Ref")</f>
        <v/>
      </c>
      <c r="AX746" t="str">
        <f>IF(Table1[[#This Row],[Bill ref name]]="","",Table1[[#This Row],[Amount-1]])</f>
        <v/>
      </c>
      <c r="AY746"/>
      <c r="AZ746"/>
      <c r="BA746" t="str">
        <f>IF(Table1[[#This Row],[Cost Centre]]="","","Primary Cost Category")</f>
        <v/>
      </c>
      <c r="BB746" t="str">
        <f>IF(Table1[[#This Row],[Cost Centre]]="","",Table1[[#This Row],[DP-1]])</f>
        <v/>
      </c>
      <c r="BC746"/>
      <c r="BD746" t="str">
        <f>IF(Table1[[#This Row],[Cost Centre]]="","",Table1[[#This Row],[Cost Centre]])</f>
        <v/>
      </c>
      <c r="BE746" t="str">
        <f>IF(Table1[[#This Row],[Cost Centre]]="","",Table1[[#This Row],[Amount-1]])</f>
        <v/>
      </c>
      <c r="BF746"/>
      <c r="BG746"/>
      <c r="BH746"/>
      <c r="BI746"/>
      <c r="BJ746" t="str">
        <f>IF(Table1[[#This Row],[Date]]="","","No")</f>
        <v/>
      </c>
      <c r="BK746" t="str">
        <f>IF(Table1[[#This Row],[Date]]="","",IF(Table1[[#This Row],[Net Amt]]&lt;0,"Yes","No"))</f>
        <v/>
      </c>
      <c r="BL746" t="str">
        <f>IF(Table1[[#This Row],[Date]]="","",$C$3)</f>
        <v/>
      </c>
      <c r="BM746" t="str">
        <f>IF(Table1[[#This Row],[Date]]="","",-Table1[[#This Row],[Amount-1]])</f>
        <v/>
      </c>
      <c r="BO746" t="str">
        <f>IF(Table1[[#This Row],[Transaction Type]]="","",Table1[[#This Row],[Transaction Type]])</f>
        <v/>
      </c>
      <c r="BP746" t="str">
        <f>IF(Table1[[#This Row],[Instrument No.]]="","",Table1[[#This Row],[Instrument No.]])</f>
        <v/>
      </c>
      <c r="BQ746" t="str">
        <f>IF(Table1[[#This Row],[Instrument No.]]="","",Table1[[#This Row],[Amount-2]])</f>
        <v/>
      </c>
      <c r="BR746" t="str">
        <f>IF(Table1[[#This Row],[Instrument date]]="","",TEXT(Table1[[#This Row],[Instrument date]],"yyyymmdd"))</f>
        <v/>
      </c>
      <c r="BU746" s="48"/>
      <c r="BV746" s="48"/>
    </row>
    <row r="747" spans="1:74">
      <c r="A747" s="16">
        <f t="shared" si="11"/>
        <v>742</v>
      </c>
      <c r="B747" s="17"/>
      <c r="C747" s="57"/>
      <c r="D747" s="61"/>
      <c r="E747" s="61"/>
      <c r="F747" s="57"/>
      <c r="G747" s="18"/>
      <c r="H7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7" s="18"/>
      <c r="J747" s="18"/>
      <c r="K747" s="18"/>
      <c r="L747" s="18"/>
      <c r="M747" s="18"/>
      <c r="N747" s="51"/>
      <c r="O747" s="14">
        <f>IF(Table1[[#This Row],[Date]]="",COUNTA(B748:$B$1005),0)</f>
        <v>0</v>
      </c>
      <c r="P747" s="14">
        <f>IF(COUNTA(Table1[[#This Row],[Payments]:[Receipts]])=0,0,(IF(COUNTA(Table1[[#This Row],[Payments]:[Receipts]])&gt;1,1,0)))</f>
        <v>0</v>
      </c>
      <c r="Q747" s="14">
        <f>IF(Table1[[#This Row],[Date]]="",0,IF(AND(Table1[[#This Row],[Date]]&gt;=$Q$2,Table1[[#This Row],[Date]]&lt;=$Q$3),0,1))</f>
        <v>0</v>
      </c>
      <c r="R747" s="14">
        <f>IF(Table1[[#This Row],[Payments]]="",0,IF(ISNUMBER(Table1[[#This Row],[Payments]]),0,1))</f>
        <v>0</v>
      </c>
      <c r="S747" s="14">
        <f>IF(Table1[[#This Row],[Receipts]]="",0,IF(ISNUMBER(Table1[[#This Row],[Receipts]]),0,1))</f>
        <v>0</v>
      </c>
      <c r="T747" s="14">
        <f>IF(LEN(Table1[[#This Row],[Second Ledger]])&gt;0,IF(TYPE(VLOOKUP(Table1[[#This Row],[Second Ledger]],$CZ:$CZ,1,FALSE))=16,1,0),0)</f>
        <v>0</v>
      </c>
      <c r="U747" s="14">
        <f>IF(Table1[[#This Row],[Date]]="",0,IF(Table1[[#This Row],[Voucher Type]]&gt;0,IF(TYPE(VLOOKUP(Table1[[#This Row],[Voucher Type]],Table1[[#All],[Voucher Type Master]],1,FALSE))=16,1,0),0))</f>
        <v>0</v>
      </c>
      <c r="V7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7" s="14">
        <f>IF(LEN(Table1[[#This Row],[Cost Centre]])&gt;0,IF(TYPE(VLOOKUP(Table1[[#This Row],[Cost Centre]],$DA:$DA,1,FALSE))=16,1,0),0)</f>
        <v>0</v>
      </c>
      <c r="X747" s="14">
        <f>Table1[[#This Row],[Payments]]-Table1[[#This Row],[Receipts]]</f>
        <v>0</v>
      </c>
      <c r="Y747" s="14"/>
      <c r="Z747" s="14"/>
      <c r="AA747" s="14"/>
      <c r="AB747" s="13"/>
      <c r="AC747" s="39"/>
      <c r="AD747" s="39"/>
      <c r="AE747" s="39"/>
      <c r="AF747" s="39"/>
      <c r="AG747" s="42"/>
      <c r="AH7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7" t="str">
        <f>IF(Table1[[#This Row],[Date]]="","",TEXT(Table1[[#This Row],[Date]],"yyyymmdd"))</f>
        <v/>
      </c>
      <c r="AJ747" t="str">
        <f>Table1[[#This Row],[Date2]]</f>
        <v/>
      </c>
      <c r="AK747" t="str">
        <f>IF(Table1[[#This Row],[Date]]="","",Table1[[#This Row],[Voucher Type]])</f>
        <v/>
      </c>
      <c r="AL747" t="str">
        <f>IF(Table1[[#This Row],[Date]]="","",Table1[[#This Row],[Voucher No]])</f>
        <v/>
      </c>
      <c r="AM747" t="str">
        <f>IF(Table1[[#This Row],[Date]]="","",Table1[[#This Row],[Narration]])</f>
        <v/>
      </c>
      <c r="AN747" t="str">
        <f>IF(Table1[[#This Row],[Date]]="","","tallytools-voucherentry-adhjadhh-"&amp;$AH$1&amp;ROW())</f>
        <v/>
      </c>
      <c r="AO747" t="str">
        <f>IF(Table1[[#This Row],[Date]]="","",$AH$1)</f>
        <v/>
      </c>
      <c r="AP747"/>
      <c r="AQ747" t="str">
        <f>IF(Table1[[#This Row],[Date]]="","","No")</f>
        <v/>
      </c>
      <c r="AR747" t="str">
        <f>IF(Table1[[#This Row],[Date]]="","",IF(Table1[[#This Row],[Net Amt]]&lt;0,"No","Yes"))</f>
        <v/>
      </c>
      <c r="AS747" t="str">
        <f>IF(Table1[[#This Row],[Date]]="","",Table1[[#This Row],[Second Ledger]])</f>
        <v/>
      </c>
      <c r="AT747" t="str">
        <f>IF(Table1[[#This Row],[Date]]="","",IF(Table1[[#This Row],[DP-1]]="Yes",-(Table1[[#This Row],[Payments]]+Table1[[#This Row],[Receipts]]),Table1[[#This Row],[Payments]]+Table1[[#This Row],[Receipts]]))</f>
        <v/>
      </c>
      <c r="AU747"/>
      <c r="AV747" t="str">
        <f>IF(Table1[[#This Row],[Bill Ref No]]="","",Table1[[#This Row],[Bill Ref No]])</f>
        <v/>
      </c>
      <c r="AW747" t="str">
        <f>IF(Table1[[#This Row],[Bill ref name]]="","","New Ref")</f>
        <v/>
      </c>
      <c r="AX747" t="str">
        <f>IF(Table1[[#This Row],[Bill ref name]]="","",Table1[[#This Row],[Amount-1]])</f>
        <v/>
      </c>
      <c r="AY747"/>
      <c r="AZ747"/>
      <c r="BA747" t="str">
        <f>IF(Table1[[#This Row],[Cost Centre]]="","","Primary Cost Category")</f>
        <v/>
      </c>
      <c r="BB747" t="str">
        <f>IF(Table1[[#This Row],[Cost Centre]]="","",Table1[[#This Row],[DP-1]])</f>
        <v/>
      </c>
      <c r="BC747"/>
      <c r="BD747" t="str">
        <f>IF(Table1[[#This Row],[Cost Centre]]="","",Table1[[#This Row],[Cost Centre]])</f>
        <v/>
      </c>
      <c r="BE747" t="str">
        <f>IF(Table1[[#This Row],[Cost Centre]]="","",Table1[[#This Row],[Amount-1]])</f>
        <v/>
      </c>
      <c r="BF747"/>
      <c r="BG747"/>
      <c r="BH747"/>
      <c r="BI747"/>
      <c r="BJ747" t="str">
        <f>IF(Table1[[#This Row],[Date]]="","","No")</f>
        <v/>
      </c>
      <c r="BK747" t="str">
        <f>IF(Table1[[#This Row],[Date]]="","",IF(Table1[[#This Row],[Net Amt]]&lt;0,"Yes","No"))</f>
        <v/>
      </c>
      <c r="BL747" t="str">
        <f>IF(Table1[[#This Row],[Date]]="","",$C$3)</f>
        <v/>
      </c>
      <c r="BM747" t="str">
        <f>IF(Table1[[#This Row],[Date]]="","",-Table1[[#This Row],[Amount-1]])</f>
        <v/>
      </c>
      <c r="BO747" t="str">
        <f>IF(Table1[[#This Row],[Transaction Type]]="","",Table1[[#This Row],[Transaction Type]])</f>
        <v/>
      </c>
      <c r="BP747" t="str">
        <f>IF(Table1[[#This Row],[Instrument No.]]="","",Table1[[#This Row],[Instrument No.]])</f>
        <v/>
      </c>
      <c r="BQ747" t="str">
        <f>IF(Table1[[#This Row],[Instrument No.]]="","",Table1[[#This Row],[Amount-2]])</f>
        <v/>
      </c>
      <c r="BR747" t="str">
        <f>IF(Table1[[#This Row],[Instrument date]]="","",TEXT(Table1[[#This Row],[Instrument date]],"yyyymmdd"))</f>
        <v/>
      </c>
      <c r="BU747" s="48"/>
      <c r="BV747" s="48"/>
    </row>
    <row r="748" spans="1:74">
      <c r="A748" s="16">
        <f t="shared" si="11"/>
        <v>743</v>
      </c>
      <c r="B748" s="17"/>
      <c r="C748" s="57"/>
      <c r="D748" s="61"/>
      <c r="E748" s="61"/>
      <c r="F748" s="57"/>
      <c r="G748" s="18"/>
      <c r="H7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8" s="18"/>
      <c r="J748" s="18"/>
      <c r="K748" s="18"/>
      <c r="L748" s="18"/>
      <c r="M748" s="18"/>
      <c r="N748" s="51"/>
      <c r="O748" s="14">
        <f>IF(Table1[[#This Row],[Date]]="",COUNTA(B749:$B$1005),0)</f>
        <v>0</v>
      </c>
      <c r="P748" s="14">
        <f>IF(COUNTA(Table1[[#This Row],[Payments]:[Receipts]])=0,0,(IF(COUNTA(Table1[[#This Row],[Payments]:[Receipts]])&gt;1,1,0)))</f>
        <v>0</v>
      </c>
      <c r="Q748" s="14">
        <f>IF(Table1[[#This Row],[Date]]="",0,IF(AND(Table1[[#This Row],[Date]]&gt;=$Q$2,Table1[[#This Row],[Date]]&lt;=$Q$3),0,1))</f>
        <v>0</v>
      </c>
      <c r="R748" s="14">
        <f>IF(Table1[[#This Row],[Payments]]="",0,IF(ISNUMBER(Table1[[#This Row],[Payments]]),0,1))</f>
        <v>0</v>
      </c>
      <c r="S748" s="14">
        <f>IF(Table1[[#This Row],[Receipts]]="",0,IF(ISNUMBER(Table1[[#This Row],[Receipts]]),0,1))</f>
        <v>0</v>
      </c>
      <c r="T748" s="14">
        <f>IF(LEN(Table1[[#This Row],[Second Ledger]])&gt;0,IF(TYPE(VLOOKUP(Table1[[#This Row],[Second Ledger]],$CZ:$CZ,1,FALSE))=16,1,0),0)</f>
        <v>0</v>
      </c>
      <c r="U748" s="14">
        <f>IF(Table1[[#This Row],[Date]]="",0,IF(Table1[[#This Row],[Voucher Type]]&gt;0,IF(TYPE(VLOOKUP(Table1[[#This Row],[Voucher Type]],Table1[[#All],[Voucher Type Master]],1,FALSE))=16,1,0),0))</f>
        <v>0</v>
      </c>
      <c r="V7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8" s="14">
        <f>IF(LEN(Table1[[#This Row],[Cost Centre]])&gt;0,IF(TYPE(VLOOKUP(Table1[[#This Row],[Cost Centre]],$DA:$DA,1,FALSE))=16,1,0),0)</f>
        <v>0</v>
      </c>
      <c r="X748" s="14">
        <f>Table1[[#This Row],[Payments]]-Table1[[#This Row],[Receipts]]</f>
        <v>0</v>
      </c>
      <c r="Y748" s="14"/>
      <c r="Z748" s="14"/>
      <c r="AA748" s="14"/>
      <c r="AB748" s="13"/>
      <c r="AC748" s="39"/>
      <c r="AD748" s="39"/>
      <c r="AE748" s="39"/>
      <c r="AF748" s="39"/>
      <c r="AG748" s="42"/>
      <c r="AH7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8" t="str">
        <f>IF(Table1[[#This Row],[Date]]="","",TEXT(Table1[[#This Row],[Date]],"yyyymmdd"))</f>
        <v/>
      </c>
      <c r="AJ748" t="str">
        <f>Table1[[#This Row],[Date2]]</f>
        <v/>
      </c>
      <c r="AK748" t="str">
        <f>IF(Table1[[#This Row],[Date]]="","",Table1[[#This Row],[Voucher Type]])</f>
        <v/>
      </c>
      <c r="AL748" t="str">
        <f>IF(Table1[[#This Row],[Date]]="","",Table1[[#This Row],[Voucher No]])</f>
        <v/>
      </c>
      <c r="AM748" t="str">
        <f>IF(Table1[[#This Row],[Date]]="","",Table1[[#This Row],[Narration]])</f>
        <v/>
      </c>
      <c r="AN748" t="str">
        <f>IF(Table1[[#This Row],[Date]]="","","tallytools-voucherentry-adhjadhh-"&amp;$AH$1&amp;ROW())</f>
        <v/>
      </c>
      <c r="AO748" t="str">
        <f>IF(Table1[[#This Row],[Date]]="","",$AH$1)</f>
        <v/>
      </c>
      <c r="AP748"/>
      <c r="AQ748" t="str">
        <f>IF(Table1[[#This Row],[Date]]="","","No")</f>
        <v/>
      </c>
      <c r="AR748" t="str">
        <f>IF(Table1[[#This Row],[Date]]="","",IF(Table1[[#This Row],[Net Amt]]&lt;0,"No","Yes"))</f>
        <v/>
      </c>
      <c r="AS748" t="str">
        <f>IF(Table1[[#This Row],[Date]]="","",Table1[[#This Row],[Second Ledger]])</f>
        <v/>
      </c>
      <c r="AT748" t="str">
        <f>IF(Table1[[#This Row],[Date]]="","",IF(Table1[[#This Row],[DP-1]]="Yes",-(Table1[[#This Row],[Payments]]+Table1[[#This Row],[Receipts]]),Table1[[#This Row],[Payments]]+Table1[[#This Row],[Receipts]]))</f>
        <v/>
      </c>
      <c r="AU748"/>
      <c r="AV748" t="str">
        <f>IF(Table1[[#This Row],[Bill Ref No]]="","",Table1[[#This Row],[Bill Ref No]])</f>
        <v/>
      </c>
      <c r="AW748" t="str">
        <f>IF(Table1[[#This Row],[Bill ref name]]="","","New Ref")</f>
        <v/>
      </c>
      <c r="AX748" t="str">
        <f>IF(Table1[[#This Row],[Bill ref name]]="","",Table1[[#This Row],[Amount-1]])</f>
        <v/>
      </c>
      <c r="AY748"/>
      <c r="AZ748"/>
      <c r="BA748" t="str">
        <f>IF(Table1[[#This Row],[Cost Centre]]="","","Primary Cost Category")</f>
        <v/>
      </c>
      <c r="BB748" t="str">
        <f>IF(Table1[[#This Row],[Cost Centre]]="","",Table1[[#This Row],[DP-1]])</f>
        <v/>
      </c>
      <c r="BC748"/>
      <c r="BD748" t="str">
        <f>IF(Table1[[#This Row],[Cost Centre]]="","",Table1[[#This Row],[Cost Centre]])</f>
        <v/>
      </c>
      <c r="BE748" t="str">
        <f>IF(Table1[[#This Row],[Cost Centre]]="","",Table1[[#This Row],[Amount-1]])</f>
        <v/>
      </c>
      <c r="BF748"/>
      <c r="BG748"/>
      <c r="BH748"/>
      <c r="BI748"/>
      <c r="BJ748" t="str">
        <f>IF(Table1[[#This Row],[Date]]="","","No")</f>
        <v/>
      </c>
      <c r="BK748" t="str">
        <f>IF(Table1[[#This Row],[Date]]="","",IF(Table1[[#This Row],[Net Amt]]&lt;0,"Yes","No"))</f>
        <v/>
      </c>
      <c r="BL748" t="str">
        <f>IF(Table1[[#This Row],[Date]]="","",$C$3)</f>
        <v/>
      </c>
      <c r="BM748" t="str">
        <f>IF(Table1[[#This Row],[Date]]="","",-Table1[[#This Row],[Amount-1]])</f>
        <v/>
      </c>
      <c r="BO748" t="str">
        <f>IF(Table1[[#This Row],[Transaction Type]]="","",Table1[[#This Row],[Transaction Type]])</f>
        <v/>
      </c>
      <c r="BP748" t="str">
        <f>IF(Table1[[#This Row],[Instrument No.]]="","",Table1[[#This Row],[Instrument No.]])</f>
        <v/>
      </c>
      <c r="BQ748" t="str">
        <f>IF(Table1[[#This Row],[Instrument No.]]="","",Table1[[#This Row],[Amount-2]])</f>
        <v/>
      </c>
      <c r="BR748" t="str">
        <f>IF(Table1[[#This Row],[Instrument date]]="","",TEXT(Table1[[#This Row],[Instrument date]],"yyyymmdd"))</f>
        <v/>
      </c>
      <c r="BU748" s="48"/>
      <c r="BV748" s="48"/>
    </row>
    <row r="749" spans="1:74">
      <c r="A749" s="16">
        <f t="shared" si="11"/>
        <v>744</v>
      </c>
      <c r="B749" s="17"/>
      <c r="C749" s="57"/>
      <c r="D749" s="61"/>
      <c r="E749" s="61"/>
      <c r="F749" s="57"/>
      <c r="G749" s="18"/>
      <c r="H7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49" s="18"/>
      <c r="J749" s="18"/>
      <c r="K749" s="18"/>
      <c r="L749" s="18"/>
      <c r="M749" s="18"/>
      <c r="N749" s="51"/>
      <c r="O749" s="14">
        <f>IF(Table1[[#This Row],[Date]]="",COUNTA(B750:$B$1005),0)</f>
        <v>0</v>
      </c>
      <c r="P749" s="14">
        <f>IF(COUNTA(Table1[[#This Row],[Payments]:[Receipts]])=0,0,(IF(COUNTA(Table1[[#This Row],[Payments]:[Receipts]])&gt;1,1,0)))</f>
        <v>0</v>
      </c>
      <c r="Q749" s="14">
        <f>IF(Table1[[#This Row],[Date]]="",0,IF(AND(Table1[[#This Row],[Date]]&gt;=$Q$2,Table1[[#This Row],[Date]]&lt;=$Q$3),0,1))</f>
        <v>0</v>
      </c>
      <c r="R749" s="14">
        <f>IF(Table1[[#This Row],[Payments]]="",0,IF(ISNUMBER(Table1[[#This Row],[Payments]]),0,1))</f>
        <v>0</v>
      </c>
      <c r="S749" s="14">
        <f>IF(Table1[[#This Row],[Receipts]]="",0,IF(ISNUMBER(Table1[[#This Row],[Receipts]]),0,1))</f>
        <v>0</v>
      </c>
      <c r="T749" s="14">
        <f>IF(LEN(Table1[[#This Row],[Second Ledger]])&gt;0,IF(TYPE(VLOOKUP(Table1[[#This Row],[Second Ledger]],$CZ:$CZ,1,FALSE))=16,1,0),0)</f>
        <v>0</v>
      </c>
      <c r="U749" s="14">
        <f>IF(Table1[[#This Row],[Date]]="",0,IF(Table1[[#This Row],[Voucher Type]]&gt;0,IF(TYPE(VLOOKUP(Table1[[#This Row],[Voucher Type]],Table1[[#All],[Voucher Type Master]],1,FALSE))=16,1,0),0))</f>
        <v>0</v>
      </c>
      <c r="V7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49" s="14">
        <f>IF(LEN(Table1[[#This Row],[Cost Centre]])&gt;0,IF(TYPE(VLOOKUP(Table1[[#This Row],[Cost Centre]],$DA:$DA,1,FALSE))=16,1,0),0)</f>
        <v>0</v>
      </c>
      <c r="X749" s="14">
        <f>Table1[[#This Row],[Payments]]-Table1[[#This Row],[Receipts]]</f>
        <v>0</v>
      </c>
      <c r="Y749" s="14"/>
      <c r="Z749" s="14"/>
      <c r="AA749" s="14"/>
      <c r="AB749" s="13"/>
      <c r="AC749" s="39"/>
      <c r="AD749" s="39"/>
      <c r="AE749" s="39"/>
      <c r="AF749" s="39"/>
      <c r="AG749" s="42"/>
      <c r="AH7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49" t="str">
        <f>IF(Table1[[#This Row],[Date]]="","",TEXT(Table1[[#This Row],[Date]],"yyyymmdd"))</f>
        <v/>
      </c>
      <c r="AJ749" t="str">
        <f>Table1[[#This Row],[Date2]]</f>
        <v/>
      </c>
      <c r="AK749" t="str">
        <f>IF(Table1[[#This Row],[Date]]="","",Table1[[#This Row],[Voucher Type]])</f>
        <v/>
      </c>
      <c r="AL749" t="str">
        <f>IF(Table1[[#This Row],[Date]]="","",Table1[[#This Row],[Voucher No]])</f>
        <v/>
      </c>
      <c r="AM749" t="str">
        <f>IF(Table1[[#This Row],[Date]]="","",Table1[[#This Row],[Narration]])</f>
        <v/>
      </c>
      <c r="AN749" t="str">
        <f>IF(Table1[[#This Row],[Date]]="","","tallytools-voucherentry-adhjadhh-"&amp;$AH$1&amp;ROW())</f>
        <v/>
      </c>
      <c r="AO749" t="str">
        <f>IF(Table1[[#This Row],[Date]]="","",$AH$1)</f>
        <v/>
      </c>
      <c r="AP749"/>
      <c r="AQ749" t="str">
        <f>IF(Table1[[#This Row],[Date]]="","","No")</f>
        <v/>
      </c>
      <c r="AR749" t="str">
        <f>IF(Table1[[#This Row],[Date]]="","",IF(Table1[[#This Row],[Net Amt]]&lt;0,"No","Yes"))</f>
        <v/>
      </c>
      <c r="AS749" t="str">
        <f>IF(Table1[[#This Row],[Date]]="","",Table1[[#This Row],[Second Ledger]])</f>
        <v/>
      </c>
      <c r="AT749" t="str">
        <f>IF(Table1[[#This Row],[Date]]="","",IF(Table1[[#This Row],[DP-1]]="Yes",-(Table1[[#This Row],[Payments]]+Table1[[#This Row],[Receipts]]),Table1[[#This Row],[Payments]]+Table1[[#This Row],[Receipts]]))</f>
        <v/>
      </c>
      <c r="AU749"/>
      <c r="AV749" t="str">
        <f>IF(Table1[[#This Row],[Bill Ref No]]="","",Table1[[#This Row],[Bill Ref No]])</f>
        <v/>
      </c>
      <c r="AW749" t="str">
        <f>IF(Table1[[#This Row],[Bill ref name]]="","","New Ref")</f>
        <v/>
      </c>
      <c r="AX749" t="str">
        <f>IF(Table1[[#This Row],[Bill ref name]]="","",Table1[[#This Row],[Amount-1]])</f>
        <v/>
      </c>
      <c r="AY749"/>
      <c r="AZ749"/>
      <c r="BA749" t="str">
        <f>IF(Table1[[#This Row],[Cost Centre]]="","","Primary Cost Category")</f>
        <v/>
      </c>
      <c r="BB749" t="str">
        <f>IF(Table1[[#This Row],[Cost Centre]]="","",Table1[[#This Row],[DP-1]])</f>
        <v/>
      </c>
      <c r="BC749"/>
      <c r="BD749" t="str">
        <f>IF(Table1[[#This Row],[Cost Centre]]="","",Table1[[#This Row],[Cost Centre]])</f>
        <v/>
      </c>
      <c r="BE749" t="str">
        <f>IF(Table1[[#This Row],[Cost Centre]]="","",Table1[[#This Row],[Amount-1]])</f>
        <v/>
      </c>
      <c r="BF749"/>
      <c r="BG749"/>
      <c r="BH749"/>
      <c r="BI749"/>
      <c r="BJ749" t="str">
        <f>IF(Table1[[#This Row],[Date]]="","","No")</f>
        <v/>
      </c>
      <c r="BK749" t="str">
        <f>IF(Table1[[#This Row],[Date]]="","",IF(Table1[[#This Row],[Net Amt]]&lt;0,"Yes","No"))</f>
        <v/>
      </c>
      <c r="BL749" t="str">
        <f>IF(Table1[[#This Row],[Date]]="","",$C$3)</f>
        <v/>
      </c>
      <c r="BM749" t="str">
        <f>IF(Table1[[#This Row],[Date]]="","",-Table1[[#This Row],[Amount-1]])</f>
        <v/>
      </c>
      <c r="BO749" t="str">
        <f>IF(Table1[[#This Row],[Transaction Type]]="","",Table1[[#This Row],[Transaction Type]])</f>
        <v/>
      </c>
      <c r="BP749" t="str">
        <f>IF(Table1[[#This Row],[Instrument No.]]="","",Table1[[#This Row],[Instrument No.]])</f>
        <v/>
      </c>
      <c r="BQ749" t="str">
        <f>IF(Table1[[#This Row],[Instrument No.]]="","",Table1[[#This Row],[Amount-2]])</f>
        <v/>
      </c>
      <c r="BR749" t="str">
        <f>IF(Table1[[#This Row],[Instrument date]]="","",TEXT(Table1[[#This Row],[Instrument date]],"yyyymmdd"))</f>
        <v/>
      </c>
      <c r="BU749" s="48"/>
      <c r="BV749" s="48"/>
    </row>
    <row r="750" spans="1:74">
      <c r="A750" s="16">
        <f t="shared" si="11"/>
        <v>745</v>
      </c>
      <c r="B750" s="17"/>
      <c r="C750" s="57"/>
      <c r="D750" s="61"/>
      <c r="E750" s="61"/>
      <c r="F750" s="57"/>
      <c r="G750" s="18"/>
      <c r="H7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0" s="18"/>
      <c r="J750" s="18"/>
      <c r="K750" s="18"/>
      <c r="L750" s="18"/>
      <c r="M750" s="18"/>
      <c r="N750" s="51"/>
      <c r="O750" s="14">
        <f>IF(Table1[[#This Row],[Date]]="",COUNTA(B751:$B$1005),0)</f>
        <v>0</v>
      </c>
      <c r="P750" s="14">
        <f>IF(COUNTA(Table1[[#This Row],[Payments]:[Receipts]])=0,0,(IF(COUNTA(Table1[[#This Row],[Payments]:[Receipts]])&gt;1,1,0)))</f>
        <v>0</v>
      </c>
      <c r="Q750" s="14">
        <f>IF(Table1[[#This Row],[Date]]="",0,IF(AND(Table1[[#This Row],[Date]]&gt;=$Q$2,Table1[[#This Row],[Date]]&lt;=$Q$3),0,1))</f>
        <v>0</v>
      </c>
      <c r="R750" s="14">
        <f>IF(Table1[[#This Row],[Payments]]="",0,IF(ISNUMBER(Table1[[#This Row],[Payments]]),0,1))</f>
        <v>0</v>
      </c>
      <c r="S750" s="14">
        <f>IF(Table1[[#This Row],[Receipts]]="",0,IF(ISNUMBER(Table1[[#This Row],[Receipts]]),0,1))</f>
        <v>0</v>
      </c>
      <c r="T750" s="14">
        <f>IF(LEN(Table1[[#This Row],[Second Ledger]])&gt;0,IF(TYPE(VLOOKUP(Table1[[#This Row],[Second Ledger]],$CZ:$CZ,1,FALSE))=16,1,0),0)</f>
        <v>0</v>
      </c>
      <c r="U750" s="14">
        <f>IF(Table1[[#This Row],[Date]]="",0,IF(Table1[[#This Row],[Voucher Type]]&gt;0,IF(TYPE(VLOOKUP(Table1[[#This Row],[Voucher Type]],Table1[[#All],[Voucher Type Master]],1,FALSE))=16,1,0),0))</f>
        <v>0</v>
      </c>
      <c r="V7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0" s="14">
        <f>IF(LEN(Table1[[#This Row],[Cost Centre]])&gt;0,IF(TYPE(VLOOKUP(Table1[[#This Row],[Cost Centre]],$DA:$DA,1,FALSE))=16,1,0),0)</f>
        <v>0</v>
      </c>
      <c r="X750" s="14">
        <f>Table1[[#This Row],[Payments]]-Table1[[#This Row],[Receipts]]</f>
        <v>0</v>
      </c>
      <c r="Y750" s="14"/>
      <c r="Z750" s="14"/>
      <c r="AA750" s="14"/>
      <c r="AB750" s="13"/>
      <c r="AC750" s="39"/>
      <c r="AD750" s="39"/>
      <c r="AE750" s="39"/>
      <c r="AF750" s="39"/>
      <c r="AG750" s="42"/>
      <c r="AH7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0" t="str">
        <f>IF(Table1[[#This Row],[Date]]="","",TEXT(Table1[[#This Row],[Date]],"yyyymmdd"))</f>
        <v/>
      </c>
      <c r="AJ750" t="str">
        <f>Table1[[#This Row],[Date2]]</f>
        <v/>
      </c>
      <c r="AK750" t="str">
        <f>IF(Table1[[#This Row],[Date]]="","",Table1[[#This Row],[Voucher Type]])</f>
        <v/>
      </c>
      <c r="AL750" t="str">
        <f>IF(Table1[[#This Row],[Date]]="","",Table1[[#This Row],[Voucher No]])</f>
        <v/>
      </c>
      <c r="AM750" t="str">
        <f>IF(Table1[[#This Row],[Date]]="","",Table1[[#This Row],[Narration]])</f>
        <v/>
      </c>
      <c r="AN750" t="str">
        <f>IF(Table1[[#This Row],[Date]]="","","tallytools-voucherentry-adhjadhh-"&amp;$AH$1&amp;ROW())</f>
        <v/>
      </c>
      <c r="AO750" t="str">
        <f>IF(Table1[[#This Row],[Date]]="","",$AH$1)</f>
        <v/>
      </c>
      <c r="AP750"/>
      <c r="AQ750" t="str">
        <f>IF(Table1[[#This Row],[Date]]="","","No")</f>
        <v/>
      </c>
      <c r="AR750" t="str">
        <f>IF(Table1[[#This Row],[Date]]="","",IF(Table1[[#This Row],[Net Amt]]&lt;0,"No","Yes"))</f>
        <v/>
      </c>
      <c r="AS750" t="str">
        <f>IF(Table1[[#This Row],[Date]]="","",Table1[[#This Row],[Second Ledger]])</f>
        <v/>
      </c>
      <c r="AT750" t="str">
        <f>IF(Table1[[#This Row],[Date]]="","",IF(Table1[[#This Row],[DP-1]]="Yes",-(Table1[[#This Row],[Payments]]+Table1[[#This Row],[Receipts]]),Table1[[#This Row],[Payments]]+Table1[[#This Row],[Receipts]]))</f>
        <v/>
      </c>
      <c r="AU750"/>
      <c r="AV750" t="str">
        <f>IF(Table1[[#This Row],[Bill Ref No]]="","",Table1[[#This Row],[Bill Ref No]])</f>
        <v/>
      </c>
      <c r="AW750" t="str">
        <f>IF(Table1[[#This Row],[Bill ref name]]="","","New Ref")</f>
        <v/>
      </c>
      <c r="AX750" t="str">
        <f>IF(Table1[[#This Row],[Bill ref name]]="","",Table1[[#This Row],[Amount-1]])</f>
        <v/>
      </c>
      <c r="AY750"/>
      <c r="AZ750"/>
      <c r="BA750" t="str">
        <f>IF(Table1[[#This Row],[Cost Centre]]="","","Primary Cost Category")</f>
        <v/>
      </c>
      <c r="BB750" t="str">
        <f>IF(Table1[[#This Row],[Cost Centre]]="","",Table1[[#This Row],[DP-1]])</f>
        <v/>
      </c>
      <c r="BC750"/>
      <c r="BD750" t="str">
        <f>IF(Table1[[#This Row],[Cost Centre]]="","",Table1[[#This Row],[Cost Centre]])</f>
        <v/>
      </c>
      <c r="BE750" t="str">
        <f>IF(Table1[[#This Row],[Cost Centre]]="","",Table1[[#This Row],[Amount-1]])</f>
        <v/>
      </c>
      <c r="BF750"/>
      <c r="BG750"/>
      <c r="BH750"/>
      <c r="BI750"/>
      <c r="BJ750" t="str">
        <f>IF(Table1[[#This Row],[Date]]="","","No")</f>
        <v/>
      </c>
      <c r="BK750" t="str">
        <f>IF(Table1[[#This Row],[Date]]="","",IF(Table1[[#This Row],[Net Amt]]&lt;0,"Yes","No"))</f>
        <v/>
      </c>
      <c r="BL750" t="str">
        <f>IF(Table1[[#This Row],[Date]]="","",$C$3)</f>
        <v/>
      </c>
      <c r="BM750" t="str">
        <f>IF(Table1[[#This Row],[Date]]="","",-Table1[[#This Row],[Amount-1]])</f>
        <v/>
      </c>
      <c r="BO750" t="str">
        <f>IF(Table1[[#This Row],[Transaction Type]]="","",Table1[[#This Row],[Transaction Type]])</f>
        <v/>
      </c>
      <c r="BP750" t="str">
        <f>IF(Table1[[#This Row],[Instrument No.]]="","",Table1[[#This Row],[Instrument No.]])</f>
        <v/>
      </c>
      <c r="BQ750" t="str">
        <f>IF(Table1[[#This Row],[Instrument No.]]="","",Table1[[#This Row],[Amount-2]])</f>
        <v/>
      </c>
      <c r="BR750" t="str">
        <f>IF(Table1[[#This Row],[Instrument date]]="","",TEXT(Table1[[#This Row],[Instrument date]],"yyyymmdd"))</f>
        <v/>
      </c>
      <c r="BU750" s="48"/>
      <c r="BV750" s="48"/>
    </row>
    <row r="751" spans="1:74">
      <c r="A751" s="16">
        <f t="shared" si="11"/>
        <v>746</v>
      </c>
      <c r="B751" s="17"/>
      <c r="C751" s="57"/>
      <c r="D751" s="61"/>
      <c r="E751" s="61"/>
      <c r="F751" s="57"/>
      <c r="G751" s="18"/>
      <c r="H7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1" s="18"/>
      <c r="J751" s="18"/>
      <c r="K751" s="18"/>
      <c r="L751" s="18"/>
      <c r="M751" s="18"/>
      <c r="N751" s="51"/>
      <c r="O751" s="14">
        <f>IF(Table1[[#This Row],[Date]]="",COUNTA(B752:$B$1005),0)</f>
        <v>0</v>
      </c>
      <c r="P751" s="14">
        <f>IF(COUNTA(Table1[[#This Row],[Payments]:[Receipts]])=0,0,(IF(COUNTA(Table1[[#This Row],[Payments]:[Receipts]])&gt;1,1,0)))</f>
        <v>0</v>
      </c>
      <c r="Q751" s="14">
        <f>IF(Table1[[#This Row],[Date]]="",0,IF(AND(Table1[[#This Row],[Date]]&gt;=$Q$2,Table1[[#This Row],[Date]]&lt;=$Q$3),0,1))</f>
        <v>0</v>
      </c>
      <c r="R751" s="14">
        <f>IF(Table1[[#This Row],[Payments]]="",0,IF(ISNUMBER(Table1[[#This Row],[Payments]]),0,1))</f>
        <v>0</v>
      </c>
      <c r="S751" s="14">
        <f>IF(Table1[[#This Row],[Receipts]]="",0,IF(ISNUMBER(Table1[[#This Row],[Receipts]]),0,1))</f>
        <v>0</v>
      </c>
      <c r="T751" s="14">
        <f>IF(LEN(Table1[[#This Row],[Second Ledger]])&gt;0,IF(TYPE(VLOOKUP(Table1[[#This Row],[Second Ledger]],$CZ:$CZ,1,FALSE))=16,1,0),0)</f>
        <v>0</v>
      </c>
      <c r="U751" s="14">
        <f>IF(Table1[[#This Row],[Date]]="",0,IF(Table1[[#This Row],[Voucher Type]]&gt;0,IF(TYPE(VLOOKUP(Table1[[#This Row],[Voucher Type]],Table1[[#All],[Voucher Type Master]],1,FALSE))=16,1,0),0))</f>
        <v>0</v>
      </c>
      <c r="V7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1" s="14">
        <f>IF(LEN(Table1[[#This Row],[Cost Centre]])&gt;0,IF(TYPE(VLOOKUP(Table1[[#This Row],[Cost Centre]],$DA:$DA,1,FALSE))=16,1,0),0)</f>
        <v>0</v>
      </c>
      <c r="X751" s="14">
        <f>Table1[[#This Row],[Payments]]-Table1[[#This Row],[Receipts]]</f>
        <v>0</v>
      </c>
      <c r="Y751" s="14"/>
      <c r="Z751" s="14"/>
      <c r="AA751" s="14"/>
      <c r="AB751" s="13"/>
      <c r="AC751" s="39"/>
      <c r="AD751" s="39"/>
      <c r="AE751" s="39"/>
      <c r="AF751" s="39"/>
      <c r="AG751" s="42"/>
      <c r="AH7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1" t="str">
        <f>IF(Table1[[#This Row],[Date]]="","",TEXT(Table1[[#This Row],[Date]],"yyyymmdd"))</f>
        <v/>
      </c>
      <c r="AJ751" t="str">
        <f>Table1[[#This Row],[Date2]]</f>
        <v/>
      </c>
      <c r="AK751" t="str">
        <f>IF(Table1[[#This Row],[Date]]="","",Table1[[#This Row],[Voucher Type]])</f>
        <v/>
      </c>
      <c r="AL751" t="str">
        <f>IF(Table1[[#This Row],[Date]]="","",Table1[[#This Row],[Voucher No]])</f>
        <v/>
      </c>
      <c r="AM751" t="str">
        <f>IF(Table1[[#This Row],[Date]]="","",Table1[[#This Row],[Narration]])</f>
        <v/>
      </c>
      <c r="AN751" t="str">
        <f>IF(Table1[[#This Row],[Date]]="","","tallytools-voucherentry-adhjadhh-"&amp;$AH$1&amp;ROW())</f>
        <v/>
      </c>
      <c r="AO751" t="str">
        <f>IF(Table1[[#This Row],[Date]]="","",$AH$1)</f>
        <v/>
      </c>
      <c r="AP751"/>
      <c r="AQ751" t="str">
        <f>IF(Table1[[#This Row],[Date]]="","","No")</f>
        <v/>
      </c>
      <c r="AR751" t="str">
        <f>IF(Table1[[#This Row],[Date]]="","",IF(Table1[[#This Row],[Net Amt]]&lt;0,"No","Yes"))</f>
        <v/>
      </c>
      <c r="AS751" t="str">
        <f>IF(Table1[[#This Row],[Date]]="","",Table1[[#This Row],[Second Ledger]])</f>
        <v/>
      </c>
      <c r="AT751" t="str">
        <f>IF(Table1[[#This Row],[Date]]="","",IF(Table1[[#This Row],[DP-1]]="Yes",-(Table1[[#This Row],[Payments]]+Table1[[#This Row],[Receipts]]),Table1[[#This Row],[Payments]]+Table1[[#This Row],[Receipts]]))</f>
        <v/>
      </c>
      <c r="AU751"/>
      <c r="AV751" t="str">
        <f>IF(Table1[[#This Row],[Bill Ref No]]="","",Table1[[#This Row],[Bill Ref No]])</f>
        <v/>
      </c>
      <c r="AW751" t="str">
        <f>IF(Table1[[#This Row],[Bill ref name]]="","","New Ref")</f>
        <v/>
      </c>
      <c r="AX751" t="str">
        <f>IF(Table1[[#This Row],[Bill ref name]]="","",Table1[[#This Row],[Amount-1]])</f>
        <v/>
      </c>
      <c r="AY751"/>
      <c r="AZ751"/>
      <c r="BA751" t="str">
        <f>IF(Table1[[#This Row],[Cost Centre]]="","","Primary Cost Category")</f>
        <v/>
      </c>
      <c r="BB751" t="str">
        <f>IF(Table1[[#This Row],[Cost Centre]]="","",Table1[[#This Row],[DP-1]])</f>
        <v/>
      </c>
      <c r="BC751"/>
      <c r="BD751" t="str">
        <f>IF(Table1[[#This Row],[Cost Centre]]="","",Table1[[#This Row],[Cost Centre]])</f>
        <v/>
      </c>
      <c r="BE751" t="str">
        <f>IF(Table1[[#This Row],[Cost Centre]]="","",Table1[[#This Row],[Amount-1]])</f>
        <v/>
      </c>
      <c r="BF751"/>
      <c r="BG751"/>
      <c r="BH751"/>
      <c r="BI751"/>
      <c r="BJ751" t="str">
        <f>IF(Table1[[#This Row],[Date]]="","","No")</f>
        <v/>
      </c>
      <c r="BK751" t="str">
        <f>IF(Table1[[#This Row],[Date]]="","",IF(Table1[[#This Row],[Net Amt]]&lt;0,"Yes","No"))</f>
        <v/>
      </c>
      <c r="BL751" t="str">
        <f>IF(Table1[[#This Row],[Date]]="","",$C$3)</f>
        <v/>
      </c>
      <c r="BM751" t="str">
        <f>IF(Table1[[#This Row],[Date]]="","",-Table1[[#This Row],[Amount-1]])</f>
        <v/>
      </c>
      <c r="BO751" t="str">
        <f>IF(Table1[[#This Row],[Transaction Type]]="","",Table1[[#This Row],[Transaction Type]])</f>
        <v/>
      </c>
      <c r="BP751" t="str">
        <f>IF(Table1[[#This Row],[Instrument No.]]="","",Table1[[#This Row],[Instrument No.]])</f>
        <v/>
      </c>
      <c r="BQ751" t="str">
        <f>IF(Table1[[#This Row],[Instrument No.]]="","",Table1[[#This Row],[Amount-2]])</f>
        <v/>
      </c>
      <c r="BR751" t="str">
        <f>IF(Table1[[#This Row],[Instrument date]]="","",TEXT(Table1[[#This Row],[Instrument date]],"yyyymmdd"))</f>
        <v/>
      </c>
      <c r="BU751" s="48"/>
      <c r="BV751" s="48"/>
    </row>
    <row r="752" spans="1:74">
      <c r="A752" s="16">
        <f t="shared" si="11"/>
        <v>747</v>
      </c>
      <c r="B752" s="17"/>
      <c r="C752" s="57"/>
      <c r="D752" s="61"/>
      <c r="E752" s="61"/>
      <c r="F752" s="57"/>
      <c r="G752" s="18"/>
      <c r="H7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2" s="18"/>
      <c r="J752" s="18"/>
      <c r="K752" s="18"/>
      <c r="L752" s="18"/>
      <c r="M752" s="18"/>
      <c r="N752" s="51"/>
      <c r="O752" s="14">
        <f>IF(Table1[[#This Row],[Date]]="",COUNTA(B753:$B$1005),0)</f>
        <v>0</v>
      </c>
      <c r="P752" s="14">
        <f>IF(COUNTA(Table1[[#This Row],[Payments]:[Receipts]])=0,0,(IF(COUNTA(Table1[[#This Row],[Payments]:[Receipts]])&gt;1,1,0)))</f>
        <v>0</v>
      </c>
      <c r="Q752" s="14">
        <f>IF(Table1[[#This Row],[Date]]="",0,IF(AND(Table1[[#This Row],[Date]]&gt;=$Q$2,Table1[[#This Row],[Date]]&lt;=$Q$3),0,1))</f>
        <v>0</v>
      </c>
      <c r="R752" s="14">
        <f>IF(Table1[[#This Row],[Payments]]="",0,IF(ISNUMBER(Table1[[#This Row],[Payments]]),0,1))</f>
        <v>0</v>
      </c>
      <c r="S752" s="14">
        <f>IF(Table1[[#This Row],[Receipts]]="",0,IF(ISNUMBER(Table1[[#This Row],[Receipts]]),0,1))</f>
        <v>0</v>
      </c>
      <c r="T752" s="14">
        <f>IF(LEN(Table1[[#This Row],[Second Ledger]])&gt;0,IF(TYPE(VLOOKUP(Table1[[#This Row],[Second Ledger]],$CZ:$CZ,1,FALSE))=16,1,0),0)</f>
        <v>0</v>
      </c>
      <c r="U752" s="14">
        <f>IF(Table1[[#This Row],[Date]]="",0,IF(Table1[[#This Row],[Voucher Type]]&gt;0,IF(TYPE(VLOOKUP(Table1[[#This Row],[Voucher Type]],Table1[[#All],[Voucher Type Master]],1,FALSE))=16,1,0),0))</f>
        <v>0</v>
      </c>
      <c r="V7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2" s="14">
        <f>IF(LEN(Table1[[#This Row],[Cost Centre]])&gt;0,IF(TYPE(VLOOKUP(Table1[[#This Row],[Cost Centre]],$DA:$DA,1,FALSE))=16,1,0),0)</f>
        <v>0</v>
      </c>
      <c r="X752" s="14">
        <f>Table1[[#This Row],[Payments]]-Table1[[#This Row],[Receipts]]</f>
        <v>0</v>
      </c>
      <c r="Y752" s="14"/>
      <c r="Z752" s="14"/>
      <c r="AA752" s="14"/>
      <c r="AB752" s="13"/>
      <c r="AC752" s="39"/>
      <c r="AD752" s="39"/>
      <c r="AE752" s="39"/>
      <c r="AF752" s="39"/>
      <c r="AG752" s="42"/>
      <c r="AH7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2" t="str">
        <f>IF(Table1[[#This Row],[Date]]="","",TEXT(Table1[[#This Row],[Date]],"yyyymmdd"))</f>
        <v/>
      </c>
      <c r="AJ752" t="str">
        <f>Table1[[#This Row],[Date2]]</f>
        <v/>
      </c>
      <c r="AK752" t="str">
        <f>IF(Table1[[#This Row],[Date]]="","",Table1[[#This Row],[Voucher Type]])</f>
        <v/>
      </c>
      <c r="AL752" t="str">
        <f>IF(Table1[[#This Row],[Date]]="","",Table1[[#This Row],[Voucher No]])</f>
        <v/>
      </c>
      <c r="AM752" t="str">
        <f>IF(Table1[[#This Row],[Date]]="","",Table1[[#This Row],[Narration]])</f>
        <v/>
      </c>
      <c r="AN752" t="str">
        <f>IF(Table1[[#This Row],[Date]]="","","tallytools-voucherentry-adhjadhh-"&amp;$AH$1&amp;ROW())</f>
        <v/>
      </c>
      <c r="AO752" t="str">
        <f>IF(Table1[[#This Row],[Date]]="","",$AH$1)</f>
        <v/>
      </c>
      <c r="AP752"/>
      <c r="AQ752" t="str">
        <f>IF(Table1[[#This Row],[Date]]="","","No")</f>
        <v/>
      </c>
      <c r="AR752" t="str">
        <f>IF(Table1[[#This Row],[Date]]="","",IF(Table1[[#This Row],[Net Amt]]&lt;0,"No","Yes"))</f>
        <v/>
      </c>
      <c r="AS752" t="str">
        <f>IF(Table1[[#This Row],[Date]]="","",Table1[[#This Row],[Second Ledger]])</f>
        <v/>
      </c>
      <c r="AT752" t="str">
        <f>IF(Table1[[#This Row],[Date]]="","",IF(Table1[[#This Row],[DP-1]]="Yes",-(Table1[[#This Row],[Payments]]+Table1[[#This Row],[Receipts]]),Table1[[#This Row],[Payments]]+Table1[[#This Row],[Receipts]]))</f>
        <v/>
      </c>
      <c r="AU752"/>
      <c r="AV752" t="str">
        <f>IF(Table1[[#This Row],[Bill Ref No]]="","",Table1[[#This Row],[Bill Ref No]])</f>
        <v/>
      </c>
      <c r="AW752" t="str">
        <f>IF(Table1[[#This Row],[Bill ref name]]="","","New Ref")</f>
        <v/>
      </c>
      <c r="AX752" t="str">
        <f>IF(Table1[[#This Row],[Bill ref name]]="","",Table1[[#This Row],[Amount-1]])</f>
        <v/>
      </c>
      <c r="AY752"/>
      <c r="AZ752"/>
      <c r="BA752" t="str">
        <f>IF(Table1[[#This Row],[Cost Centre]]="","","Primary Cost Category")</f>
        <v/>
      </c>
      <c r="BB752" t="str">
        <f>IF(Table1[[#This Row],[Cost Centre]]="","",Table1[[#This Row],[DP-1]])</f>
        <v/>
      </c>
      <c r="BC752"/>
      <c r="BD752" t="str">
        <f>IF(Table1[[#This Row],[Cost Centre]]="","",Table1[[#This Row],[Cost Centre]])</f>
        <v/>
      </c>
      <c r="BE752" t="str">
        <f>IF(Table1[[#This Row],[Cost Centre]]="","",Table1[[#This Row],[Amount-1]])</f>
        <v/>
      </c>
      <c r="BF752"/>
      <c r="BG752"/>
      <c r="BH752"/>
      <c r="BI752"/>
      <c r="BJ752" t="str">
        <f>IF(Table1[[#This Row],[Date]]="","","No")</f>
        <v/>
      </c>
      <c r="BK752" t="str">
        <f>IF(Table1[[#This Row],[Date]]="","",IF(Table1[[#This Row],[Net Amt]]&lt;0,"Yes","No"))</f>
        <v/>
      </c>
      <c r="BL752" t="str">
        <f>IF(Table1[[#This Row],[Date]]="","",$C$3)</f>
        <v/>
      </c>
      <c r="BM752" t="str">
        <f>IF(Table1[[#This Row],[Date]]="","",-Table1[[#This Row],[Amount-1]])</f>
        <v/>
      </c>
      <c r="BO752" t="str">
        <f>IF(Table1[[#This Row],[Transaction Type]]="","",Table1[[#This Row],[Transaction Type]])</f>
        <v/>
      </c>
      <c r="BP752" t="str">
        <f>IF(Table1[[#This Row],[Instrument No.]]="","",Table1[[#This Row],[Instrument No.]])</f>
        <v/>
      </c>
      <c r="BQ752" t="str">
        <f>IF(Table1[[#This Row],[Instrument No.]]="","",Table1[[#This Row],[Amount-2]])</f>
        <v/>
      </c>
      <c r="BR752" t="str">
        <f>IF(Table1[[#This Row],[Instrument date]]="","",TEXT(Table1[[#This Row],[Instrument date]],"yyyymmdd"))</f>
        <v/>
      </c>
      <c r="BU752" s="48"/>
      <c r="BV752" s="48"/>
    </row>
    <row r="753" spans="1:74">
      <c r="A753" s="16">
        <f t="shared" si="11"/>
        <v>748</v>
      </c>
      <c r="B753" s="17"/>
      <c r="C753" s="57"/>
      <c r="D753" s="61"/>
      <c r="E753" s="61"/>
      <c r="F753" s="57"/>
      <c r="G753" s="18"/>
      <c r="H7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3" s="18"/>
      <c r="J753" s="18"/>
      <c r="K753" s="18"/>
      <c r="L753" s="18"/>
      <c r="M753" s="18"/>
      <c r="N753" s="51"/>
      <c r="O753" s="14">
        <f>IF(Table1[[#This Row],[Date]]="",COUNTA(B754:$B$1005),0)</f>
        <v>0</v>
      </c>
      <c r="P753" s="14">
        <f>IF(COUNTA(Table1[[#This Row],[Payments]:[Receipts]])=0,0,(IF(COUNTA(Table1[[#This Row],[Payments]:[Receipts]])&gt;1,1,0)))</f>
        <v>0</v>
      </c>
      <c r="Q753" s="14">
        <f>IF(Table1[[#This Row],[Date]]="",0,IF(AND(Table1[[#This Row],[Date]]&gt;=$Q$2,Table1[[#This Row],[Date]]&lt;=$Q$3),0,1))</f>
        <v>0</v>
      </c>
      <c r="R753" s="14">
        <f>IF(Table1[[#This Row],[Payments]]="",0,IF(ISNUMBER(Table1[[#This Row],[Payments]]),0,1))</f>
        <v>0</v>
      </c>
      <c r="S753" s="14">
        <f>IF(Table1[[#This Row],[Receipts]]="",0,IF(ISNUMBER(Table1[[#This Row],[Receipts]]),0,1))</f>
        <v>0</v>
      </c>
      <c r="T753" s="14">
        <f>IF(LEN(Table1[[#This Row],[Second Ledger]])&gt;0,IF(TYPE(VLOOKUP(Table1[[#This Row],[Second Ledger]],$CZ:$CZ,1,FALSE))=16,1,0),0)</f>
        <v>0</v>
      </c>
      <c r="U753" s="14">
        <f>IF(Table1[[#This Row],[Date]]="",0,IF(Table1[[#This Row],[Voucher Type]]&gt;0,IF(TYPE(VLOOKUP(Table1[[#This Row],[Voucher Type]],Table1[[#All],[Voucher Type Master]],1,FALSE))=16,1,0),0))</f>
        <v>0</v>
      </c>
      <c r="V7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3" s="14">
        <f>IF(LEN(Table1[[#This Row],[Cost Centre]])&gt;0,IF(TYPE(VLOOKUP(Table1[[#This Row],[Cost Centre]],$DA:$DA,1,FALSE))=16,1,0),0)</f>
        <v>0</v>
      </c>
      <c r="X753" s="14">
        <f>Table1[[#This Row],[Payments]]-Table1[[#This Row],[Receipts]]</f>
        <v>0</v>
      </c>
      <c r="Y753" s="14"/>
      <c r="Z753" s="14"/>
      <c r="AA753" s="14"/>
      <c r="AB753" s="13"/>
      <c r="AC753" s="39"/>
      <c r="AD753" s="39"/>
      <c r="AE753" s="39"/>
      <c r="AF753" s="39"/>
      <c r="AG753" s="42"/>
      <c r="AH7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3" t="str">
        <f>IF(Table1[[#This Row],[Date]]="","",TEXT(Table1[[#This Row],[Date]],"yyyymmdd"))</f>
        <v/>
      </c>
      <c r="AJ753" t="str">
        <f>Table1[[#This Row],[Date2]]</f>
        <v/>
      </c>
      <c r="AK753" t="str">
        <f>IF(Table1[[#This Row],[Date]]="","",Table1[[#This Row],[Voucher Type]])</f>
        <v/>
      </c>
      <c r="AL753" t="str">
        <f>IF(Table1[[#This Row],[Date]]="","",Table1[[#This Row],[Voucher No]])</f>
        <v/>
      </c>
      <c r="AM753" t="str">
        <f>IF(Table1[[#This Row],[Date]]="","",Table1[[#This Row],[Narration]])</f>
        <v/>
      </c>
      <c r="AN753" t="str">
        <f>IF(Table1[[#This Row],[Date]]="","","tallytools-voucherentry-adhjadhh-"&amp;$AH$1&amp;ROW())</f>
        <v/>
      </c>
      <c r="AO753" t="str">
        <f>IF(Table1[[#This Row],[Date]]="","",$AH$1)</f>
        <v/>
      </c>
      <c r="AP753"/>
      <c r="AQ753" t="str">
        <f>IF(Table1[[#This Row],[Date]]="","","No")</f>
        <v/>
      </c>
      <c r="AR753" t="str">
        <f>IF(Table1[[#This Row],[Date]]="","",IF(Table1[[#This Row],[Net Amt]]&lt;0,"No","Yes"))</f>
        <v/>
      </c>
      <c r="AS753" t="str">
        <f>IF(Table1[[#This Row],[Date]]="","",Table1[[#This Row],[Second Ledger]])</f>
        <v/>
      </c>
      <c r="AT753" t="str">
        <f>IF(Table1[[#This Row],[Date]]="","",IF(Table1[[#This Row],[DP-1]]="Yes",-(Table1[[#This Row],[Payments]]+Table1[[#This Row],[Receipts]]),Table1[[#This Row],[Payments]]+Table1[[#This Row],[Receipts]]))</f>
        <v/>
      </c>
      <c r="AU753"/>
      <c r="AV753" t="str">
        <f>IF(Table1[[#This Row],[Bill Ref No]]="","",Table1[[#This Row],[Bill Ref No]])</f>
        <v/>
      </c>
      <c r="AW753" t="str">
        <f>IF(Table1[[#This Row],[Bill ref name]]="","","New Ref")</f>
        <v/>
      </c>
      <c r="AX753" t="str">
        <f>IF(Table1[[#This Row],[Bill ref name]]="","",Table1[[#This Row],[Amount-1]])</f>
        <v/>
      </c>
      <c r="AY753"/>
      <c r="AZ753"/>
      <c r="BA753" t="str">
        <f>IF(Table1[[#This Row],[Cost Centre]]="","","Primary Cost Category")</f>
        <v/>
      </c>
      <c r="BB753" t="str">
        <f>IF(Table1[[#This Row],[Cost Centre]]="","",Table1[[#This Row],[DP-1]])</f>
        <v/>
      </c>
      <c r="BC753"/>
      <c r="BD753" t="str">
        <f>IF(Table1[[#This Row],[Cost Centre]]="","",Table1[[#This Row],[Cost Centre]])</f>
        <v/>
      </c>
      <c r="BE753" t="str">
        <f>IF(Table1[[#This Row],[Cost Centre]]="","",Table1[[#This Row],[Amount-1]])</f>
        <v/>
      </c>
      <c r="BF753"/>
      <c r="BG753"/>
      <c r="BH753"/>
      <c r="BI753"/>
      <c r="BJ753" t="str">
        <f>IF(Table1[[#This Row],[Date]]="","","No")</f>
        <v/>
      </c>
      <c r="BK753" t="str">
        <f>IF(Table1[[#This Row],[Date]]="","",IF(Table1[[#This Row],[Net Amt]]&lt;0,"Yes","No"))</f>
        <v/>
      </c>
      <c r="BL753" t="str">
        <f>IF(Table1[[#This Row],[Date]]="","",$C$3)</f>
        <v/>
      </c>
      <c r="BM753" t="str">
        <f>IF(Table1[[#This Row],[Date]]="","",-Table1[[#This Row],[Amount-1]])</f>
        <v/>
      </c>
      <c r="BO753" t="str">
        <f>IF(Table1[[#This Row],[Transaction Type]]="","",Table1[[#This Row],[Transaction Type]])</f>
        <v/>
      </c>
      <c r="BP753" t="str">
        <f>IF(Table1[[#This Row],[Instrument No.]]="","",Table1[[#This Row],[Instrument No.]])</f>
        <v/>
      </c>
      <c r="BQ753" t="str">
        <f>IF(Table1[[#This Row],[Instrument No.]]="","",Table1[[#This Row],[Amount-2]])</f>
        <v/>
      </c>
      <c r="BR753" t="str">
        <f>IF(Table1[[#This Row],[Instrument date]]="","",TEXT(Table1[[#This Row],[Instrument date]],"yyyymmdd"))</f>
        <v/>
      </c>
      <c r="BU753" s="48"/>
      <c r="BV753" s="48"/>
    </row>
    <row r="754" spans="1:74">
      <c r="A754" s="16">
        <f t="shared" si="11"/>
        <v>749</v>
      </c>
      <c r="B754" s="17"/>
      <c r="C754" s="57"/>
      <c r="D754" s="61"/>
      <c r="E754" s="61"/>
      <c r="F754" s="57"/>
      <c r="G754" s="18"/>
      <c r="H7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4" s="18"/>
      <c r="J754" s="18"/>
      <c r="K754" s="18"/>
      <c r="L754" s="18"/>
      <c r="M754" s="18"/>
      <c r="N754" s="51"/>
      <c r="O754" s="14">
        <f>IF(Table1[[#This Row],[Date]]="",COUNTA(B755:$B$1005),0)</f>
        <v>0</v>
      </c>
      <c r="P754" s="14">
        <f>IF(COUNTA(Table1[[#This Row],[Payments]:[Receipts]])=0,0,(IF(COUNTA(Table1[[#This Row],[Payments]:[Receipts]])&gt;1,1,0)))</f>
        <v>0</v>
      </c>
      <c r="Q754" s="14">
        <f>IF(Table1[[#This Row],[Date]]="",0,IF(AND(Table1[[#This Row],[Date]]&gt;=$Q$2,Table1[[#This Row],[Date]]&lt;=$Q$3),0,1))</f>
        <v>0</v>
      </c>
      <c r="R754" s="14">
        <f>IF(Table1[[#This Row],[Payments]]="",0,IF(ISNUMBER(Table1[[#This Row],[Payments]]),0,1))</f>
        <v>0</v>
      </c>
      <c r="S754" s="14">
        <f>IF(Table1[[#This Row],[Receipts]]="",0,IF(ISNUMBER(Table1[[#This Row],[Receipts]]),0,1))</f>
        <v>0</v>
      </c>
      <c r="T754" s="14">
        <f>IF(LEN(Table1[[#This Row],[Second Ledger]])&gt;0,IF(TYPE(VLOOKUP(Table1[[#This Row],[Second Ledger]],$CZ:$CZ,1,FALSE))=16,1,0),0)</f>
        <v>0</v>
      </c>
      <c r="U754" s="14">
        <f>IF(Table1[[#This Row],[Date]]="",0,IF(Table1[[#This Row],[Voucher Type]]&gt;0,IF(TYPE(VLOOKUP(Table1[[#This Row],[Voucher Type]],Table1[[#All],[Voucher Type Master]],1,FALSE))=16,1,0),0))</f>
        <v>0</v>
      </c>
      <c r="V7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4" s="14">
        <f>IF(LEN(Table1[[#This Row],[Cost Centre]])&gt;0,IF(TYPE(VLOOKUP(Table1[[#This Row],[Cost Centre]],$DA:$DA,1,FALSE))=16,1,0),0)</f>
        <v>0</v>
      </c>
      <c r="X754" s="14">
        <f>Table1[[#This Row],[Payments]]-Table1[[#This Row],[Receipts]]</f>
        <v>0</v>
      </c>
      <c r="Y754" s="14"/>
      <c r="Z754" s="14"/>
      <c r="AA754" s="14"/>
      <c r="AB754" s="13"/>
      <c r="AC754" s="39"/>
      <c r="AD754" s="39"/>
      <c r="AE754" s="39"/>
      <c r="AF754" s="39"/>
      <c r="AG754" s="42"/>
      <c r="AH7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4" t="str">
        <f>IF(Table1[[#This Row],[Date]]="","",TEXT(Table1[[#This Row],[Date]],"yyyymmdd"))</f>
        <v/>
      </c>
      <c r="AJ754" t="str">
        <f>Table1[[#This Row],[Date2]]</f>
        <v/>
      </c>
      <c r="AK754" t="str">
        <f>IF(Table1[[#This Row],[Date]]="","",Table1[[#This Row],[Voucher Type]])</f>
        <v/>
      </c>
      <c r="AL754" t="str">
        <f>IF(Table1[[#This Row],[Date]]="","",Table1[[#This Row],[Voucher No]])</f>
        <v/>
      </c>
      <c r="AM754" t="str">
        <f>IF(Table1[[#This Row],[Date]]="","",Table1[[#This Row],[Narration]])</f>
        <v/>
      </c>
      <c r="AN754" t="str">
        <f>IF(Table1[[#This Row],[Date]]="","","tallytools-voucherentry-adhjadhh-"&amp;$AH$1&amp;ROW())</f>
        <v/>
      </c>
      <c r="AO754" t="str">
        <f>IF(Table1[[#This Row],[Date]]="","",$AH$1)</f>
        <v/>
      </c>
      <c r="AP754"/>
      <c r="AQ754" t="str">
        <f>IF(Table1[[#This Row],[Date]]="","","No")</f>
        <v/>
      </c>
      <c r="AR754" t="str">
        <f>IF(Table1[[#This Row],[Date]]="","",IF(Table1[[#This Row],[Net Amt]]&lt;0,"No","Yes"))</f>
        <v/>
      </c>
      <c r="AS754" t="str">
        <f>IF(Table1[[#This Row],[Date]]="","",Table1[[#This Row],[Second Ledger]])</f>
        <v/>
      </c>
      <c r="AT754" t="str">
        <f>IF(Table1[[#This Row],[Date]]="","",IF(Table1[[#This Row],[DP-1]]="Yes",-(Table1[[#This Row],[Payments]]+Table1[[#This Row],[Receipts]]),Table1[[#This Row],[Payments]]+Table1[[#This Row],[Receipts]]))</f>
        <v/>
      </c>
      <c r="AU754"/>
      <c r="AV754" t="str">
        <f>IF(Table1[[#This Row],[Bill Ref No]]="","",Table1[[#This Row],[Bill Ref No]])</f>
        <v/>
      </c>
      <c r="AW754" t="str">
        <f>IF(Table1[[#This Row],[Bill ref name]]="","","New Ref")</f>
        <v/>
      </c>
      <c r="AX754" t="str">
        <f>IF(Table1[[#This Row],[Bill ref name]]="","",Table1[[#This Row],[Amount-1]])</f>
        <v/>
      </c>
      <c r="AY754"/>
      <c r="AZ754"/>
      <c r="BA754" t="str">
        <f>IF(Table1[[#This Row],[Cost Centre]]="","","Primary Cost Category")</f>
        <v/>
      </c>
      <c r="BB754" t="str">
        <f>IF(Table1[[#This Row],[Cost Centre]]="","",Table1[[#This Row],[DP-1]])</f>
        <v/>
      </c>
      <c r="BC754"/>
      <c r="BD754" t="str">
        <f>IF(Table1[[#This Row],[Cost Centre]]="","",Table1[[#This Row],[Cost Centre]])</f>
        <v/>
      </c>
      <c r="BE754" t="str">
        <f>IF(Table1[[#This Row],[Cost Centre]]="","",Table1[[#This Row],[Amount-1]])</f>
        <v/>
      </c>
      <c r="BF754"/>
      <c r="BG754"/>
      <c r="BH754"/>
      <c r="BI754"/>
      <c r="BJ754" t="str">
        <f>IF(Table1[[#This Row],[Date]]="","","No")</f>
        <v/>
      </c>
      <c r="BK754" t="str">
        <f>IF(Table1[[#This Row],[Date]]="","",IF(Table1[[#This Row],[Net Amt]]&lt;0,"Yes","No"))</f>
        <v/>
      </c>
      <c r="BL754" t="str">
        <f>IF(Table1[[#This Row],[Date]]="","",$C$3)</f>
        <v/>
      </c>
      <c r="BM754" t="str">
        <f>IF(Table1[[#This Row],[Date]]="","",-Table1[[#This Row],[Amount-1]])</f>
        <v/>
      </c>
      <c r="BO754" t="str">
        <f>IF(Table1[[#This Row],[Transaction Type]]="","",Table1[[#This Row],[Transaction Type]])</f>
        <v/>
      </c>
      <c r="BP754" t="str">
        <f>IF(Table1[[#This Row],[Instrument No.]]="","",Table1[[#This Row],[Instrument No.]])</f>
        <v/>
      </c>
      <c r="BQ754" t="str">
        <f>IF(Table1[[#This Row],[Instrument No.]]="","",Table1[[#This Row],[Amount-2]])</f>
        <v/>
      </c>
      <c r="BR754" t="str">
        <f>IF(Table1[[#This Row],[Instrument date]]="","",TEXT(Table1[[#This Row],[Instrument date]],"yyyymmdd"))</f>
        <v/>
      </c>
      <c r="BU754" s="48"/>
      <c r="BV754" s="48"/>
    </row>
    <row r="755" spans="1:74">
      <c r="A755" s="16">
        <f t="shared" si="11"/>
        <v>750</v>
      </c>
      <c r="B755" s="17"/>
      <c r="C755" s="57"/>
      <c r="D755" s="61"/>
      <c r="E755" s="61"/>
      <c r="F755" s="57"/>
      <c r="G755" s="18"/>
      <c r="H7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5" s="18"/>
      <c r="J755" s="18"/>
      <c r="K755" s="18"/>
      <c r="L755" s="18"/>
      <c r="M755" s="18"/>
      <c r="N755" s="51"/>
      <c r="O755" s="14">
        <f>IF(Table1[[#This Row],[Date]]="",COUNTA(B756:$B$1005),0)</f>
        <v>0</v>
      </c>
      <c r="P755" s="14">
        <f>IF(COUNTA(Table1[[#This Row],[Payments]:[Receipts]])=0,0,(IF(COUNTA(Table1[[#This Row],[Payments]:[Receipts]])&gt;1,1,0)))</f>
        <v>0</v>
      </c>
      <c r="Q755" s="14">
        <f>IF(Table1[[#This Row],[Date]]="",0,IF(AND(Table1[[#This Row],[Date]]&gt;=$Q$2,Table1[[#This Row],[Date]]&lt;=$Q$3),0,1))</f>
        <v>0</v>
      </c>
      <c r="R755" s="14">
        <f>IF(Table1[[#This Row],[Payments]]="",0,IF(ISNUMBER(Table1[[#This Row],[Payments]]),0,1))</f>
        <v>0</v>
      </c>
      <c r="S755" s="14">
        <f>IF(Table1[[#This Row],[Receipts]]="",0,IF(ISNUMBER(Table1[[#This Row],[Receipts]]),0,1))</f>
        <v>0</v>
      </c>
      <c r="T755" s="14">
        <f>IF(LEN(Table1[[#This Row],[Second Ledger]])&gt;0,IF(TYPE(VLOOKUP(Table1[[#This Row],[Second Ledger]],$CZ:$CZ,1,FALSE))=16,1,0),0)</f>
        <v>0</v>
      </c>
      <c r="U755" s="14">
        <f>IF(Table1[[#This Row],[Date]]="",0,IF(Table1[[#This Row],[Voucher Type]]&gt;0,IF(TYPE(VLOOKUP(Table1[[#This Row],[Voucher Type]],Table1[[#All],[Voucher Type Master]],1,FALSE))=16,1,0),0))</f>
        <v>0</v>
      </c>
      <c r="V7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5" s="14">
        <f>IF(LEN(Table1[[#This Row],[Cost Centre]])&gt;0,IF(TYPE(VLOOKUP(Table1[[#This Row],[Cost Centre]],$DA:$DA,1,FALSE))=16,1,0),0)</f>
        <v>0</v>
      </c>
      <c r="X755" s="14">
        <f>Table1[[#This Row],[Payments]]-Table1[[#This Row],[Receipts]]</f>
        <v>0</v>
      </c>
      <c r="Y755" s="14"/>
      <c r="Z755" s="14"/>
      <c r="AA755" s="14"/>
      <c r="AB755" s="13"/>
      <c r="AC755" s="39"/>
      <c r="AD755" s="39"/>
      <c r="AE755" s="39"/>
      <c r="AF755" s="39"/>
      <c r="AG755" s="42"/>
      <c r="AH7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5" t="str">
        <f>IF(Table1[[#This Row],[Date]]="","",TEXT(Table1[[#This Row],[Date]],"yyyymmdd"))</f>
        <v/>
      </c>
      <c r="AJ755" t="str">
        <f>Table1[[#This Row],[Date2]]</f>
        <v/>
      </c>
      <c r="AK755" t="str">
        <f>IF(Table1[[#This Row],[Date]]="","",Table1[[#This Row],[Voucher Type]])</f>
        <v/>
      </c>
      <c r="AL755" t="str">
        <f>IF(Table1[[#This Row],[Date]]="","",Table1[[#This Row],[Voucher No]])</f>
        <v/>
      </c>
      <c r="AM755" t="str">
        <f>IF(Table1[[#This Row],[Date]]="","",Table1[[#This Row],[Narration]])</f>
        <v/>
      </c>
      <c r="AN755" t="str">
        <f>IF(Table1[[#This Row],[Date]]="","","tallytools-voucherentry-adhjadhh-"&amp;$AH$1&amp;ROW())</f>
        <v/>
      </c>
      <c r="AO755" t="str">
        <f>IF(Table1[[#This Row],[Date]]="","",$AH$1)</f>
        <v/>
      </c>
      <c r="AP755"/>
      <c r="AQ755" t="str">
        <f>IF(Table1[[#This Row],[Date]]="","","No")</f>
        <v/>
      </c>
      <c r="AR755" t="str">
        <f>IF(Table1[[#This Row],[Date]]="","",IF(Table1[[#This Row],[Net Amt]]&lt;0,"No","Yes"))</f>
        <v/>
      </c>
      <c r="AS755" t="str">
        <f>IF(Table1[[#This Row],[Date]]="","",Table1[[#This Row],[Second Ledger]])</f>
        <v/>
      </c>
      <c r="AT755" t="str">
        <f>IF(Table1[[#This Row],[Date]]="","",IF(Table1[[#This Row],[DP-1]]="Yes",-(Table1[[#This Row],[Payments]]+Table1[[#This Row],[Receipts]]),Table1[[#This Row],[Payments]]+Table1[[#This Row],[Receipts]]))</f>
        <v/>
      </c>
      <c r="AU755"/>
      <c r="AV755" t="str">
        <f>IF(Table1[[#This Row],[Bill Ref No]]="","",Table1[[#This Row],[Bill Ref No]])</f>
        <v/>
      </c>
      <c r="AW755" t="str">
        <f>IF(Table1[[#This Row],[Bill ref name]]="","","New Ref")</f>
        <v/>
      </c>
      <c r="AX755" t="str">
        <f>IF(Table1[[#This Row],[Bill ref name]]="","",Table1[[#This Row],[Amount-1]])</f>
        <v/>
      </c>
      <c r="AY755"/>
      <c r="AZ755"/>
      <c r="BA755" t="str">
        <f>IF(Table1[[#This Row],[Cost Centre]]="","","Primary Cost Category")</f>
        <v/>
      </c>
      <c r="BB755" t="str">
        <f>IF(Table1[[#This Row],[Cost Centre]]="","",Table1[[#This Row],[DP-1]])</f>
        <v/>
      </c>
      <c r="BC755"/>
      <c r="BD755" t="str">
        <f>IF(Table1[[#This Row],[Cost Centre]]="","",Table1[[#This Row],[Cost Centre]])</f>
        <v/>
      </c>
      <c r="BE755" t="str">
        <f>IF(Table1[[#This Row],[Cost Centre]]="","",Table1[[#This Row],[Amount-1]])</f>
        <v/>
      </c>
      <c r="BF755"/>
      <c r="BG755"/>
      <c r="BH755"/>
      <c r="BI755"/>
      <c r="BJ755" t="str">
        <f>IF(Table1[[#This Row],[Date]]="","","No")</f>
        <v/>
      </c>
      <c r="BK755" t="str">
        <f>IF(Table1[[#This Row],[Date]]="","",IF(Table1[[#This Row],[Net Amt]]&lt;0,"Yes","No"))</f>
        <v/>
      </c>
      <c r="BL755" t="str">
        <f>IF(Table1[[#This Row],[Date]]="","",$C$3)</f>
        <v/>
      </c>
      <c r="BM755" t="str">
        <f>IF(Table1[[#This Row],[Date]]="","",-Table1[[#This Row],[Amount-1]])</f>
        <v/>
      </c>
      <c r="BO755" t="str">
        <f>IF(Table1[[#This Row],[Transaction Type]]="","",Table1[[#This Row],[Transaction Type]])</f>
        <v/>
      </c>
      <c r="BP755" t="str">
        <f>IF(Table1[[#This Row],[Instrument No.]]="","",Table1[[#This Row],[Instrument No.]])</f>
        <v/>
      </c>
      <c r="BQ755" t="str">
        <f>IF(Table1[[#This Row],[Instrument No.]]="","",Table1[[#This Row],[Amount-2]])</f>
        <v/>
      </c>
      <c r="BR755" t="str">
        <f>IF(Table1[[#This Row],[Instrument date]]="","",TEXT(Table1[[#This Row],[Instrument date]],"yyyymmdd"))</f>
        <v/>
      </c>
      <c r="BU755" s="48"/>
      <c r="BV755" s="48"/>
    </row>
    <row r="756" spans="1:74">
      <c r="A756" s="16">
        <f t="shared" si="11"/>
        <v>751</v>
      </c>
      <c r="B756" s="17"/>
      <c r="C756" s="57"/>
      <c r="D756" s="61"/>
      <c r="E756" s="61"/>
      <c r="F756" s="57"/>
      <c r="G756" s="18"/>
      <c r="H7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6" s="18"/>
      <c r="J756" s="18"/>
      <c r="K756" s="18"/>
      <c r="L756" s="18"/>
      <c r="M756" s="18"/>
      <c r="N756" s="51"/>
      <c r="O756" s="14">
        <f>IF(Table1[[#This Row],[Date]]="",COUNTA(B757:$B$1005),0)</f>
        <v>0</v>
      </c>
      <c r="P756" s="14">
        <f>IF(COUNTA(Table1[[#This Row],[Payments]:[Receipts]])=0,0,(IF(COUNTA(Table1[[#This Row],[Payments]:[Receipts]])&gt;1,1,0)))</f>
        <v>0</v>
      </c>
      <c r="Q756" s="14">
        <f>IF(Table1[[#This Row],[Date]]="",0,IF(AND(Table1[[#This Row],[Date]]&gt;=$Q$2,Table1[[#This Row],[Date]]&lt;=$Q$3),0,1))</f>
        <v>0</v>
      </c>
      <c r="R756" s="14">
        <f>IF(Table1[[#This Row],[Payments]]="",0,IF(ISNUMBER(Table1[[#This Row],[Payments]]),0,1))</f>
        <v>0</v>
      </c>
      <c r="S756" s="14">
        <f>IF(Table1[[#This Row],[Receipts]]="",0,IF(ISNUMBER(Table1[[#This Row],[Receipts]]),0,1))</f>
        <v>0</v>
      </c>
      <c r="T756" s="14">
        <f>IF(LEN(Table1[[#This Row],[Second Ledger]])&gt;0,IF(TYPE(VLOOKUP(Table1[[#This Row],[Second Ledger]],$CZ:$CZ,1,FALSE))=16,1,0),0)</f>
        <v>0</v>
      </c>
      <c r="U756" s="14">
        <f>IF(Table1[[#This Row],[Date]]="",0,IF(Table1[[#This Row],[Voucher Type]]&gt;0,IF(TYPE(VLOOKUP(Table1[[#This Row],[Voucher Type]],Table1[[#All],[Voucher Type Master]],1,FALSE))=16,1,0),0))</f>
        <v>0</v>
      </c>
      <c r="V7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6" s="14">
        <f>IF(LEN(Table1[[#This Row],[Cost Centre]])&gt;0,IF(TYPE(VLOOKUP(Table1[[#This Row],[Cost Centre]],$DA:$DA,1,FALSE))=16,1,0),0)</f>
        <v>0</v>
      </c>
      <c r="X756" s="14">
        <f>Table1[[#This Row],[Payments]]-Table1[[#This Row],[Receipts]]</f>
        <v>0</v>
      </c>
      <c r="Y756" s="14"/>
      <c r="Z756" s="14"/>
      <c r="AA756" s="14"/>
      <c r="AB756" s="13"/>
      <c r="AC756" s="39"/>
      <c r="AD756" s="39"/>
      <c r="AE756" s="39"/>
      <c r="AF756" s="39"/>
      <c r="AG756" s="42"/>
      <c r="AH7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6" t="str">
        <f>IF(Table1[[#This Row],[Date]]="","",TEXT(Table1[[#This Row],[Date]],"yyyymmdd"))</f>
        <v/>
      </c>
      <c r="AJ756" t="str">
        <f>Table1[[#This Row],[Date2]]</f>
        <v/>
      </c>
      <c r="AK756" t="str">
        <f>IF(Table1[[#This Row],[Date]]="","",Table1[[#This Row],[Voucher Type]])</f>
        <v/>
      </c>
      <c r="AL756" t="str">
        <f>IF(Table1[[#This Row],[Date]]="","",Table1[[#This Row],[Voucher No]])</f>
        <v/>
      </c>
      <c r="AM756" t="str">
        <f>IF(Table1[[#This Row],[Date]]="","",Table1[[#This Row],[Narration]])</f>
        <v/>
      </c>
      <c r="AN756" t="str">
        <f>IF(Table1[[#This Row],[Date]]="","","tallytools-voucherentry-adhjadhh-"&amp;$AH$1&amp;ROW())</f>
        <v/>
      </c>
      <c r="AO756" t="str">
        <f>IF(Table1[[#This Row],[Date]]="","",$AH$1)</f>
        <v/>
      </c>
      <c r="AP756"/>
      <c r="AQ756" t="str">
        <f>IF(Table1[[#This Row],[Date]]="","","No")</f>
        <v/>
      </c>
      <c r="AR756" t="str">
        <f>IF(Table1[[#This Row],[Date]]="","",IF(Table1[[#This Row],[Net Amt]]&lt;0,"No","Yes"))</f>
        <v/>
      </c>
      <c r="AS756" t="str">
        <f>IF(Table1[[#This Row],[Date]]="","",Table1[[#This Row],[Second Ledger]])</f>
        <v/>
      </c>
      <c r="AT756" t="str">
        <f>IF(Table1[[#This Row],[Date]]="","",IF(Table1[[#This Row],[DP-1]]="Yes",-(Table1[[#This Row],[Payments]]+Table1[[#This Row],[Receipts]]),Table1[[#This Row],[Payments]]+Table1[[#This Row],[Receipts]]))</f>
        <v/>
      </c>
      <c r="AU756"/>
      <c r="AV756" t="str">
        <f>IF(Table1[[#This Row],[Bill Ref No]]="","",Table1[[#This Row],[Bill Ref No]])</f>
        <v/>
      </c>
      <c r="AW756" t="str">
        <f>IF(Table1[[#This Row],[Bill ref name]]="","","New Ref")</f>
        <v/>
      </c>
      <c r="AX756" t="str">
        <f>IF(Table1[[#This Row],[Bill ref name]]="","",Table1[[#This Row],[Amount-1]])</f>
        <v/>
      </c>
      <c r="AY756"/>
      <c r="AZ756"/>
      <c r="BA756" t="str">
        <f>IF(Table1[[#This Row],[Cost Centre]]="","","Primary Cost Category")</f>
        <v/>
      </c>
      <c r="BB756" t="str">
        <f>IF(Table1[[#This Row],[Cost Centre]]="","",Table1[[#This Row],[DP-1]])</f>
        <v/>
      </c>
      <c r="BC756"/>
      <c r="BD756" t="str">
        <f>IF(Table1[[#This Row],[Cost Centre]]="","",Table1[[#This Row],[Cost Centre]])</f>
        <v/>
      </c>
      <c r="BE756" t="str">
        <f>IF(Table1[[#This Row],[Cost Centre]]="","",Table1[[#This Row],[Amount-1]])</f>
        <v/>
      </c>
      <c r="BF756"/>
      <c r="BG756"/>
      <c r="BH756"/>
      <c r="BI756"/>
      <c r="BJ756" t="str">
        <f>IF(Table1[[#This Row],[Date]]="","","No")</f>
        <v/>
      </c>
      <c r="BK756" t="str">
        <f>IF(Table1[[#This Row],[Date]]="","",IF(Table1[[#This Row],[Net Amt]]&lt;0,"Yes","No"))</f>
        <v/>
      </c>
      <c r="BL756" t="str">
        <f>IF(Table1[[#This Row],[Date]]="","",$C$3)</f>
        <v/>
      </c>
      <c r="BM756" t="str">
        <f>IF(Table1[[#This Row],[Date]]="","",-Table1[[#This Row],[Amount-1]])</f>
        <v/>
      </c>
      <c r="BO756" t="str">
        <f>IF(Table1[[#This Row],[Transaction Type]]="","",Table1[[#This Row],[Transaction Type]])</f>
        <v/>
      </c>
      <c r="BP756" t="str">
        <f>IF(Table1[[#This Row],[Instrument No.]]="","",Table1[[#This Row],[Instrument No.]])</f>
        <v/>
      </c>
      <c r="BQ756" t="str">
        <f>IF(Table1[[#This Row],[Instrument No.]]="","",Table1[[#This Row],[Amount-2]])</f>
        <v/>
      </c>
      <c r="BR756" t="str">
        <f>IF(Table1[[#This Row],[Instrument date]]="","",TEXT(Table1[[#This Row],[Instrument date]],"yyyymmdd"))</f>
        <v/>
      </c>
      <c r="BU756" s="48"/>
      <c r="BV756" s="48"/>
    </row>
    <row r="757" spans="1:74">
      <c r="A757" s="16">
        <f t="shared" si="11"/>
        <v>752</v>
      </c>
      <c r="B757" s="17"/>
      <c r="C757" s="57"/>
      <c r="D757" s="61"/>
      <c r="E757" s="61"/>
      <c r="F757" s="57"/>
      <c r="G757" s="18"/>
      <c r="H7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7" s="18"/>
      <c r="J757" s="18"/>
      <c r="K757" s="18"/>
      <c r="L757" s="18"/>
      <c r="M757" s="18"/>
      <c r="N757" s="51"/>
      <c r="O757" s="14">
        <f>IF(Table1[[#This Row],[Date]]="",COUNTA(B758:$B$1005),0)</f>
        <v>0</v>
      </c>
      <c r="P757" s="14">
        <f>IF(COUNTA(Table1[[#This Row],[Payments]:[Receipts]])=0,0,(IF(COUNTA(Table1[[#This Row],[Payments]:[Receipts]])&gt;1,1,0)))</f>
        <v>0</v>
      </c>
      <c r="Q757" s="14">
        <f>IF(Table1[[#This Row],[Date]]="",0,IF(AND(Table1[[#This Row],[Date]]&gt;=$Q$2,Table1[[#This Row],[Date]]&lt;=$Q$3),0,1))</f>
        <v>0</v>
      </c>
      <c r="R757" s="14">
        <f>IF(Table1[[#This Row],[Payments]]="",0,IF(ISNUMBER(Table1[[#This Row],[Payments]]),0,1))</f>
        <v>0</v>
      </c>
      <c r="S757" s="14">
        <f>IF(Table1[[#This Row],[Receipts]]="",0,IF(ISNUMBER(Table1[[#This Row],[Receipts]]),0,1))</f>
        <v>0</v>
      </c>
      <c r="T757" s="14">
        <f>IF(LEN(Table1[[#This Row],[Second Ledger]])&gt;0,IF(TYPE(VLOOKUP(Table1[[#This Row],[Second Ledger]],$CZ:$CZ,1,FALSE))=16,1,0),0)</f>
        <v>0</v>
      </c>
      <c r="U757" s="14">
        <f>IF(Table1[[#This Row],[Date]]="",0,IF(Table1[[#This Row],[Voucher Type]]&gt;0,IF(TYPE(VLOOKUP(Table1[[#This Row],[Voucher Type]],Table1[[#All],[Voucher Type Master]],1,FALSE))=16,1,0),0))</f>
        <v>0</v>
      </c>
      <c r="V7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7" s="14">
        <f>IF(LEN(Table1[[#This Row],[Cost Centre]])&gt;0,IF(TYPE(VLOOKUP(Table1[[#This Row],[Cost Centre]],$DA:$DA,1,FALSE))=16,1,0),0)</f>
        <v>0</v>
      </c>
      <c r="X757" s="14">
        <f>Table1[[#This Row],[Payments]]-Table1[[#This Row],[Receipts]]</f>
        <v>0</v>
      </c>
      <c r="Y757" s="14"/>
      <c r="Z757" s="14"/>
      <c r="AA757" s="14"/>
      <c r="AB757" s="13"/>
      <c r="AC757" s="39"/>
      <c r="AD757" s="39"/>
      <c r="AE757" s="39"/>
      <c r="AF757" s="39"/>
      <c r="AG757" s="42"/>
      <c r="AH7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7" t="str">
        <f>IF(Table1[[#This Row],[Date]]="","",TEXT(Table1[[#This Row],[Date]],"yyyymmdd"))</f>
        <v/>
      </c>
      <c r="AJ757" t="str">
        <f>Table1[[#This Row],[Date2]]</f>
        <v/>
      </c>
      <c r="AK757" t="str">
        <f>IF(Table1[[#This Row],[Date]]="","",Table1[[#This Row],[Voucher Type]])</f>
        <v/>
      </c>
      <c r="AL757" t="str">
        <f>IF(Table1[[#This Row],[Date]]="","",Table1[[#This Row],[Voucher No]])</f>
        <v/>
      </c>
      <c r="AM757" t="str">
        <f>IF(Table1[[#This Row],[Date]]="","",Table1[[#This Row],[Narration]])</f>
        <v/>
      </c>
      <c r="AN757" t="str">
        <f>IF(Table1[[#This Row],[Date]]="","","tallytools-voucherentry-adhjadhh-"&amp;$AH$1&amp;ROW())</f>
        <v/>
      </c>
      <c r="AO757" t="str">
        <f>IF(Table1[[#This Row],[Date]]="","",$AH$1)</f>
        <v/>
      </c>
      <c r="AP757"/>
      <c r="AQ757" t="str">
        <f>IF(Table1[[#This Row],[Date]]="","","No")</f>
        <v/>
      </c>
      <c r="AR757" t="str">
        <f>IF(Table1[[#This Row],[Date]]="","",IF(Table1[[#This Row],[Net Amt]]&lt;0,"No","Yes"))</f>
        <v/>
      </c>
      <c r="AS757" t="str">
        <f>IF(Table1[[#This Row],[Date]]="","",Table1[[#This Row],[Second Ledger]])</f>
        <v/>
      </c>
      <c r="AT757" t="str">
        <f>IF(Table1[[#This Row],[Date]]="","",IF(Table1[[#This Row],[DP-1]]="Yes",-(Table1[[#This Row],[Payments]]+Table1[[#This Row],[Receipts]]),Table1[[#This Row],[Payments]]+Table1[[#This Row],[Receipts]]))</f>
        <v/>
      </c>
      <c r="AU757"/>
      <c r="AV757" t="str">
        <f>IF(Table1[[#This Row],[Bill Ref No]]="","",Table1[[#This Row],[Bill Ref No]])</f>
        <v/>
      </c>
      <c r="AW757" t="str">
        <f>IF(Table1[[#This Row],[Bill ref name]]="","","New Ref")</f>
        <v/>
      </c>
      <c r="AX757" t="str">
        <f>IF(Table1[[#This Row],[Bill ref name]]="","",Table1[[#This Row],[Amount-1]])</f>
        <v/>
      </c>
      <c r="AY757"/>
      <c r="AZ757"/>
      <c r="BA757" t="str">
        <f>IF(Table1[[#This Row],[Cost Centre]]="","","Primary Cost Category")</f>
        <v/>
      </c>
      <c r="BB757" t="str">
        <f>IF(Table1[[#This Row],[Cost Centre]]="","",Table1[[#This Row],[DP-1]])</f>
        <v/>
      </c>
      <c r="BC757"/>
      <c r="BD757" t="str">
        <f>IF(Table1[[#This Row],[Cost Centre]]="","",Table1[[#This Row],[Cost Centre]])</f>
        <v/>
      </c>
      <c r="BE757" t="str">
        <f>IF(Table1[[#This Row],[Cost Centre]]="","",Table1[[#This Row],[Amount-1]])</f>
        <v/>
      </c>
      <c r="BF757"/>
      <c r="BG757"/>
      <c r="BH757"/>
      <c r="BI757"/>
      <c r="BJ757" t="str">
        <f>IF(Table1[[#This Row],[Date]]="","","No")</f>
        <v/>
      </c>
      <c r="BK757" t="str">
        <f>IF(Table1[[#This Row],[Date]]="","",IF(Table1[[#This Row],[Net Amt]]&lt;0,"Yes","No"))</f>
        <v/>
      </c>
      <c r="BL757" t="str">
        <f>IF(Table1[[#This Row],[Date]]="","",$C$3)</f>
        <v/>
      </c>
      <c r="BM757" t="str">
        <f>IF(Table1[[#This Row],[Date]]="","",-Table1[[#This Row],[Amount-1]])</f>
        <v/>
      </c>
      <c r="BO757" t="str">
        <f>IF(Table1[[#This Row],[Transaction Type]]="","",Table1[[#This Row],[Transaction Type]])</f>
        <v/>
      </c>
      <c r="BP757" t="str">
        <f>IF(Table1[[#This Row],[Instrument No.]]="","",Table1[[#This Row],[Instrument No.]])</f>
        <v/>
      </c>
      <c r="BQ757" t="str">
        <f>IF(Table1[[#This Row],[Instrument No.]]="","",Table1[[#This Row],[Amount-2]])</f>
        <v/>
      </c>
      <c r="BR757" t="str">
        <f>IF(Table1[[#This Row],[Instrument date]]="","",TEXT(Table1[[#This Row],[Instrument date]],"yyyymmdd"))</f>
        <v/>
      </c>
      <c r="BU757" s="48"/>
      <c r="BV757" s="48"/>
    </row>
    <row r="758" spans="1:74">
      <c r="A758" s="16">
        <f t="shared" si="11"/>
        <v>753</v>
      </c>
      <c r="B758" s="17"/>
      <c r="C758" s="57"/>
      <c r="D758" s="61"/>
      <c r="E758" s="61"/>
      <c r="F758" s="57"/>
      <c r="G758" s="18"/>
      <c r="H7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8" s="18"/>
      <c r="J758" s="18"/>
      <c r="K758" s="18"/>
      <c r="L758" s="18"/>
      <c r="M758" s="18"/>
      <c r="N758" s="51"/>
      <c r="O758" s="14">
        <f>IF(Table1[[#This Row],[Date]]="",COUNTA(B759:$B$1005),0)</f>
        <v>0</v>
      </c>
      <c r="P758" s="14">
        <f>IF(COUNTA(Table1[[#This Row],[Payments]:[Receipts]])=0,0,(IF(COUNTA(Table1[[#This Row],[Payments]:[Receipts]])&gt;1,1,0)))</f>
        <v>0</v>
      </c>
      <c r="Q758" s="14">
        <f>IF(Table1[[#This Row],[Date]]="",0,IF(AND(Table1[[#This Row],[Date]]&gt;=$Q$2,Table1[[#This Row],[Date]]&lt;=$Q$3),0,1))</f>
        <v>0</v>
      </c>
      <c r="R758" s="14">
        <f>IF(Table1[[#This Row],[Payments]]="",0,IF(ISNUMBER(Table1[[#This Row],[Payments]]),0,1))</f>
        <v>0</v>
      </c>
      <c r="S758" s="14">
        <f>IF(Table1[[#This Row],[Receipts]]="",0,IF(ISNUMBER(Table1[[#This Row],[Receipts]]),0,1))</f>
        <v>0</v>
      </c>
      <c r="T758" s="14">
        <f>IF(LEN(Table1[[#This Row],[Second Ledger]])&gt;0,IF(TYPE(VLOOKUP(Table1[[#This Row],[Second Ledger]],$CZ:$CZ,1,FALSE))=16,1,0),0)</f>
        <v>0</v>
      </c>
      <c r="U758" s="14">
        <f>IF(Table1[[#This Row],[Date]]="",0,IF(Table1[[#This Row],[Voucher Type]]&gt;0,IF(TYPE(VLOOKUP(Table1[[#This Row],[Voucher Type]],Table1[[#All],[Voucher Type Master]],1,FALSE))=16,1,0),0))</f>
        <v>0</v>
      </c>
      <c r="V7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8" s="14">
        <f>IF(LEN(Table1[[#This Row],[Cost Centre]])&gt;0,IF(TYPE(VLOOKUP(Table1[[#This Row],[Cost Centre]],$DA:$DA,1,FALSE))=16,1,0),0)</f>
        <v>0</v>
      </c>
      <c r="X758" s="14">
        <f>Table1[[#This Row],[Payments]]-Table1[[#This Row],[Receipts]]</f>
        <v>0</v>
      </c>
      <c r="Y758" s="14"/>
      <c r="Z758" s="14"/>
      <c r="AA758" s="14"/>
      <c r="AB758" s="13"/>
      <c r="AC758" s="39"/>
      <c r="AD758" s="39"/>
      <c r="AE758" s="39"/>
      <c r="AF758" s="39"/>
      <c r="AG758" s="42"/>
      <c r="AH7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8" t="str">
        <f>IF(Table1[[#This Row],[Date]]="","",TEXT(Table1[[#This Row],[Date]],"yyyymmdd"))</f>
        <v/>
      </c>
      <c r="AJ758" t="str">
        <f>Table1[[#This Row],[Date2]]</f>
        <v/>
      </c>
      <c r="AK758" t="str">
        <f>IF(Table1[[#This Row],[Date]]="","",Table1[[#This Row],[Voucher Type]])</f>
        <v/>
      </c>
      <c r="AL758" t="str">
        <f>IF(Table1[[#This Row],[Date]]="","",Table1[[#This Row],[Voucher No]])</f>
        <v/>
      </c>
      <c r="AM758" t="str">
        <f>IF(Table1[[#This Row],[Date]]="","",Table1[[#This Row],[Narration]])</f>
        <v/>
      </c>
      <c r="AN758" t="str">
        <f>IF(Table1[[#This Row],[Date]]="","","tallytools-voucherentry-adhjadhh-"&amp;$AH$1&amp;ROW())</f>
        <v/>
      </c>
      <c r="AO758" t="str">
        <f>IF(Table1[[#This Row],[Date]]="","",$AH$1)</f>
        <v/>
      </c>
      <c r="AP758"/>
      <c r="AQ758" t="str">
        <f>IF(Table1[[#This Row],[Date]]="","","No")</f>
        <v/>
      </c>
      <c r="AR758" t="str">
        <f>IF(Table1[[#This Row],[Date]]="","",IF(Table1[[#This Row],[Net Amt]]&lt;0,"No","Yes"))</f>
        <v/>
      </c>
      <c r="AS758" t="str">
        <f>IF(Table1[[#This Row],[Date]]="","",Table1[[#This Row],[Second Ledger]])</f>
        <v/>
      </c>
      <c r="AT758" t="str">
        <f>IF(Table1[[#This Row],[Date]]="","",IF(Table1[[#This Row],[DP-1]]="Yes",-(Table1[[#This Row],[Payments]]+Table1[[#This Row],[Receipts]]),Table1[[#This Row],[Payments]]+Table1[[#This Row],[Receipts]]))</f>
        <v/>
      </c>
      <c r="AU758"/>
      <c r="AV758" t="str">
        <f>IF(Table1[[#This Row],[Bill Ref No]]="","",Table1[[#This Row],[Bill Ref No]])</f>
        <v/>
      </c>
      <c r="AW758" t="str">
        <f>IF(Table1[[#This Row],[Bill ref name]]="","","New Ref")</f>
        <v/>
      </c>
      <c r="AX758" t="str">
        <f>IF(Table1[[#This Row],[Bill ref name]]="","",Table1[[#This Row],[Amount-1]])</f>
        <v/>
      </c>
      <c r="AY758"/>
      <c r="AZ758"/>
      <c r="BA758" t="str">
        <f>IF(Table1[[#This Row],[Cost Centre]]="","","Primary Cost Category")</f>
        <v/>
      </c>
      <c r="BB758" t="str">
        <f>IF(Table1[[#This Row],[Cost Centre]]="","",Table1[[#This Row],[DP-1]])</f>
        <v/>
      </c>
      <c r="BC758"/>
      <c r="BD758" t="str">
        <f>IF(Table1[[#This Row],[Cost Centre]]="","",Table1[[#This Row],[Cost Centre]])</f>
        <v/>
      </c>
      <c r="BE758" t="str">
        <f>IF(Table1[[#This Row],[Cost Centre]]="","",Table1[[#This Row],[Amount-1]])</f>
        <v/>
      </c>
      <c r="BF758"/>
      <c r="BG758"/>
      <c r="BH758"/>
      <c r="BI758"/>
      <c r="BJ758" t="str">
        <f>IF(Table1[[#This Row],[Date]]="","","No")</f>
        <v/>
      </c>
      <c r="BK758" t="str">
        <f>IF(Table1[[#This Row],[Date]]="","",IF(Table1[[#This Row],[Net Amt]]&lt;0,"Yes","No"))</f>
        <v/>
      </c>
      <c r="BL758" t="str">
        <f>IF(Table1[[#This Row],[Date]]="","",$C$3)</f>
        <v/>
      </c>
      <c r="BM758" t="str">
        <f>IF(Table1[[#This Row],[Date]]="","",-Table1[[#This Row],[Amount-1]])</f>
        <v/>
      </c>
      <c r="BO758" t="str">
        <f>IF(Table1[[#This Row],[Transaction Type]]="","",Table1[[#This Row],[Transaction Type]])</f>
        <v/>
      </c>
      <c r="BP758" t="str">
        <f>IF(Table1[[#This Row],[Instrument No.]]="","",Table1[[#This Row],[Instrument No.]])</f>
        <v/>
      </c>
      <c r="BQ758" t="str">
        <f>IF(Table1[[#This Row],[Instrument No.]]="","",Table1[[#This Row],[Amount-2]])</f>
        <v/>
      </c>
      <c r="BR758" t="str">
        <f>IF(Table1[[#This Row],[Instrument date]]="","",TEXT(Table1[[#This Row],[Instrument date]],"yyyymmdd"))</f>
        <v/>
      </c>
      <c r="BU758" s="48"/>
      <c r="BV758" s="48"/>
    </row>
    <row r="759" spans="1:74">
      <c r="A759" s="16">
        <f t="shared" si="11"/>
        <v>754</v>
      </c>
      <c r="B759" s="17"/>
      <c r="C759" s="57"/>
      <c r="D759" s="61"/>
      <c r="E759" s="61"/>
      <c r="F759" s="57"/>
      <c r="G759" s="18"/>
      <c r="H7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59" s="18"/>
      <c r="J759" s="18"/>
      <c r="K759" s="18"/>
      <c r="L759" s="18"/>
      <c r="M759" s="18"/>
      <c r="N759" s="51"/>
      <c r="O759" s="14">
        <f>IF(Table1[[#This Row],[Date]]="",COUNTA(B760:$B$1005),0)</f>
        <v>0</v>
      </c>
      <c r="P759" s="14">
        <f>IF(COUNTA(Table1[[#This Row],[Payments]:[Receipts]])=0,0,(IF(COUNTA(Table1[[#This Row],[Payments]:[Receipts]])&gt;1,1,0)))</f>
        <v>0</v>
      </c>
      <c r="Q759" s="14">
        <f>IF(Table1[[#This Row],[Date]]="",0,IF(AND(Table1[[#This Row],[Date]]&gt;=$Q$2,Table1[[#This Row],[Date]]&lt;=$Q$3),0,1))</f>
        <v>0</v>
      </c>
      <c r="R759" s="14">
        <f>IF(Table1[[#This Row],[Payments]]="",0,IF(ISNUMBER(Table1[[#This Row],[Payments]]),0,1))</f>
        <v>0</v>
      </c>
      <c r="S759" s="14">
        <f>IF(Table1[[#This Row],[Receipts]]="",0,IF(ISNUMBER(Table1[[#This Row],[Receipts]]),0,1))</f>
        <v>0</v>
      </c>
      <c r="T759" s="14">
        <f>IF(LEN(Table1[[#This Row],[Second Ledger]])&gt;0,IF(TYPE(VLOOKUP(Table1[[#This Row],[Second Ledger]],$CZ:$CZ,1,FALSE))=16,1,0),0)</f>
        <v>0</v>
      </c>
      <c r="U759" s="14">
        <f>IF(Table1[[#This Row],[Date]]="",0,IF(Table1[[#This Row],[Voucher Type]]&gt;0,IF(TYPE(VLOOKUP(Table1[[#This Row],[Voucher Type]],Table1[[#All],[Voucher Type Master]],1,FALSE))=16,1,0),0))</f>
        <v>0</v>
      </c>
      <c r="V7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59" s="14">
        <f>IF(LEN(Table1[[#This Row],[Cost Centre]])&gt;0,IF(TYPE(VLOOKUP(Table1[[#This Row],[Cost Centre]],$DA:$DA,1,FALSE))=16,1,0),0)</f>
        <v>0</v>
      </c>
      <c r="X759" s="14">
        <f>Table1[[#This Row],[Payments]]-Table1[[#This Row],[Receipts]]</f>
        <v>0</v>
      </c>
      <c r="Y759" s="14"/>
      <c r="Z759" s="14"/>
      <c r="AA759" s="14"/>
      <c r="AB759" s="13"/>
      <c r="AC759" s="39"/>
      <c r="AD759" s="39"/>
      <c r="AE759" s="39"/>
      <c r="AF759" s="39"/>
      <c r="AG759" s="42"/>
      <c r="AH7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59" t="str">
        <f>IF(Table1[[#This Row],[Date]]="","",TEXT(Table1[[#This Row],[Date]],"yyyymmdd"))</f>
        <v/>
      </c>
      <c r="AJ759" t="str">
        <f>Table1[[#This Row],[Date2]]</f>
        <v/>
      </c>
      <c r="AK759" t="str">
        <f>IF(Table1[[#This Row],[Date]]="","",Table1[[#This Row],[Voucher Type]])</f>
        <v/>
      </c>
      <c r="AL759" t="str">
        <f>IF(Table1[[#This Row],[Date]]="","",Table1[[#This Row],[Voucher No]])</f>
        <v/>
      </c>
      <c r="AM759" t="str">
        <f>IF(Table1[[#This Row],[Date]]="","",Table1[[#This Row],[Narration]])</f>
        <v/>
      </c>
      <c r="AN759" t="str">
        <f>IF(Table1[[#This Row],[Date]]="","","tallytools-voucherentry-adhjadhh-"&amp;$AH$1&amp;ROW())</f>
        <v/>
      </c>
      <c r="AO759" t="str">
        <f>IF(Table1[[#This Row],[Date]]="","",$AH$1)</f>
        <v/>
      </c>
      <c r="AP759"/>
      <c r="AQ759" t="str">
        <f>IF(Table1[[#This Row],[Date]]="","","No")</f>
        <v/>
      </c>
      <c r="AR759" t="str">
        <f>IF(Table1[[#This Row],[Date]]="","",IF(Table1[[#This Row],[Net Amt]]&lt;0,"No","Yes"))</f>
        <v/>
      </c>
      <c r="AS759" t="str">
        <f>IF(Table1[[#This Row],[Date]]="","",Table1[[#This Row],[Second Ledger]])</f>
        <v/>
      </c>
      <c r="AT759" t="str">
        <f>IF(Table1[[#This Row],[Date]]="","",IF(Table1[[#This Row],[DP-1]]="Yes",-(Table1[[#This Row],[Payments]]+Table1[[#This Row],[Receipts]]),Table1[[#This Row],[Payments]]+Table1[[#This Row],[Receipts]]))</f>
        <v/>
      </c>
      <c r="AU759"/>
      <c r="AV759" t="str">
        <f>IF(Table1[[#This Row],[Bill Ref No]]="","",Table1[[#This Row],[Bill Ref No]])</f>
        <v/>
      </c>
      <c r="AW759" t="str">
        <f>IF(Table1[[#This Row],[Bill ref name]]="","","New Ref")</f>
        <v/>
      </c>
      <c r="AX759" t="str">
        <f>IF(Table1[[#This Row],[Bill ref name]]="","",Table1[[#This Row],[Amount-1]])</f>
        <v/>
      </c>
      <c r="AY759"/>
      <c r="AZ759"/>
      <c r="BA759" t="str">
        <f>IF(Table1[[#This Row],[Cost Centre]]="","","Primary Cost Category")</f>
        <v/>
      </c>
      <c r="BB759" t="str">
        <f>IF(Table1[[#This Row],[Cost Centre]]="","",Table1[[#This Row],[DP-1]])</f>
        <v/>
      </c>
      <c r="BC759"/>
      <c r="BD759" t="str">
        <f>IF(Table1[[#This Row],[Cost Centre]]="","",Table1[[#This Row],[Cost Centre]])</f>
        <v/>
      </c>
      <c r="BE759" t="str">
        <f>IF(Table1[[#This Row],[Cost Centre]]="","",Table1[[#This Row],[Amount-1]])</f>
        <v/>
      </c>
      <c r="BF759"/>
      <c r="BG759"/>
      <c r="BH759"/>
      <c r="BI759"/>
      <c r="BJ759" t="str">
        <f>IF(Table1[[#This Row],[Date]]="","","No")</f>
        <v/>
      </c>
      <c r="BK759" t="str">
        <f>IF(Table1[[#This Row],[Date]]="","",IF(Table1[[#This Row],[Net Amt]]&lt;0,"Yes","No"))</f>
        <v/>
      </c>
      <c r="BL759" t="str">
        <f>IF(Table1[[#This Row],[Date]]="","",$C$3)</f>
        <v/>
      </c>
      <c r="BM759" t="str">
        <f>IF(Table1[[#This Row],[Date]]="","",-Table1[[#This Row],[Amount-1]])</f>
        <v/>
      </c>
      <c r="BO759" t="str">
        <f>IF(Table1[[#This Row],[Transaction Type]]="","",Table1[[#This Row],[Transaction Type]])</f>
        <v/>
      </c>
      <c r="BP759" t="str">
        <f>IF(Table1[[#This Row],[Instrument No.]]="","",Table1[[#This Row],[Instrument No.]])</f>
        <v/>
      </c>
      <c r="BQ759" t="str">
        <f>IF(Table1[[#This Row],[Instrument No.]]="","",Table1[[#This Row],[Amount-2]])</f>
        <v/>
      </c>
      <c r="BR759" t="str">
        <f>IF(Table1[[#This Row],[Instrument date]]="","",TEXT(Table1[[#This Row],[Instrument date]],"yyyymmdd"))</f>
        <v/>
      </c>
      <c r="BU759" s="48"/>
      <c r="BV759" s="48"/>
    </row>
    <row r="760" spans="1:74">
      <c r="A760" s="16">
        <f t="shared" si="11"/>
        <v>755</v>
      </c>
      <c r="B760" s="17"/>
      <c r="C760" s="57"/>
      <c r="D760" s="61"/>
      <c r="E760" s="61"/>
      <c r="F760" s="57"/>
      <c r="G760" s="18"/>
      <c r="H7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0" s="18"/>
      <c r="J760" s="18"/>
      <c r="K760" s="18"/>
      <c r="L760" s="18"/>
      <c r="M760" s="18"/>
      <c r="N760" s="51"/>
      <c r="O760" s="14">
        <f>IF(Table1[[#This Row],[Date]]="",COUNTA(B761:$B$1005),0)</f>
        <v>0</v>
      </c>
      <c r="P760" s="14">
        <f>IF(COUNTA(Table1[[#This Row],[Payments]:[Receipts]])=0,0,(IF(COUNTA(Table1[[#This Row],[Payments]:[Receipts]])&gt;1,1,0)))</f>
        <v>0</v>
      </c>
      <c r="Q760" s="14">
        <f>IF(Table1[[#This Row],[Date]]="",0,IF(AND(Table1[[#This Row],[Date]]&gt;=$Q$2,Table1[[#This Row],[Date]]&lt;=$Q$3),0,1))</f>
        <v>0</v>
      </c>
      <c r="R760" s="14">
        <f>IF(Table1[[#This Row],[Payments]]="",0,IF(ISNUMBER(Table1[[#This Row],[Payments]]),0,1))</f>
        <v>0</v>
      </c>
      <c r="S760" s="14">
        <f>IF(Table1[[#This Row],[Receipts]]="",0,IF(ISNUMBER(Table1[[#This Row],[Receipts]]),0,1))</f>
        <v>0</v>
      </c>
      <c r="T760" s="14">
        <f>IF(LEN(Table1[[#This Row],[Second Ledger]])&gt;0,IF(TYPE(VLOOKUP(Table1[[#This Row],[Second Ledger]],$CZ:$CZ,1,FALSE))=16,1,0),0)</f>
        <v>0</v>
      </c>
      <c r="U760" s="14">
        <f>IF(Table1[[#This Row],[Date]]="",0,IF(Table1[[#This Row],[Voucher Type]]&gt;0,IF(TYPE(VLOOKUP(Table1[[#This Row],[Voucher Type]],Table1[[#All],[Voucher Type Master]],1,FALSE))=16,1,0),0))</f>
        <v>0</v>
      </c>
      <c r="V7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0" s="14">
        <f>IF(LEN(Table1[[#This Row],[Cost Centre]])&gt;0,IF(TYPE(VLOOKUP(Table1[[#This Row],[Cost Centre]],$DA:$DA,1,FALSE))=16,1,0),0)</f>
        <v>0</v>
      </c>
      <c r="X760" s="14">
        <f>Table1[[#This Row],[Payments]]-Table1[[#This Row],[Receipts]]</f>
        <v>0</v>
      </c>
      <c r="Y760" s="14"/>
      <c r="Z760" s="14"/>
      <c r="AA760" s="14"/>
      <c r="AB760" s="13"/>
      <c r="AC760" s="39"/>
      <c r="AD760" s="39"/>
      <c r="AE760" s="39"/>
      <c r="AF760" s="39"/>
      <c r="AG760" s="42"/>
      <c r="AH7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0" t="str">
        <f>IF(Table1[[#This Row],[Date]]="","",TEXT(Table1[[#This Row],[Date]],"yyyymmdd"))</f>
        <v/>
      </c>
      <c r="AJ760" t="str">
        <f>Table1[[#This Row],[Date2]]</f>
        <v/>
      </c>
      <c r="AK760" t="str">
        <f>IF(Table1[[#This Row],[Date]]="","",Table1[[#This Row],[Voucher Type]])</f>
        <v/>
      </c>
      <c r="AL760" t="str">
        <f>IF(Table1[[#This Row],[Date]]="","",Table1[[#This Row],[Voucher No]])</f>
        <v/>
      </c>
      <c r="AM760" t="str">
        <f>IF(Table1[[#This Row],[Date]]="","",Table1[[#This Row],[Narration]])</f>
        <v/>
      </c>
      <c r="AN760" t="str">
        <f>IF(Table1[[#This Row],[Date]]="","","tallytools-voucherentry-adhjadhh-"&amp;$AH$1&amp;ROW())</f>
        <v/>
      </c>
      <c r="AO760" t="str">
        <f>IF(Table1[[#This Row],[Date]]="","",$AH$1)</f>
        <v/>
      </c>
      <c r="AP760"/>
      <c r="AQ760" t="str">
        <f>IF(Table1[[#This Row],[Date]]="","","No")</f>
        <v/>
      </c>
      <c r="AR760" t="str">
        <f>IF(Table1[[#This Row],[Date]]="","",IF(Table1[[#This Row],[Net Amt]]&lt;0,"No","Yes"))</f>
        <v/>
      </c>
      <c r="AS760" t="str">
        <f>IF(Table1[[#This Row],[Date]]="","",Table1[[#This Row],[Second Ledger]])</f>
        <v/>
      </c>
      <c r="AT760" t="str">
        <f>IF(Table1[[#This Row],[Date]]="","",IF(Table1[[#This Row],[DP-1]]="Yes",-(Table1[[#This Row],[Payments]]+Table1[[#This Row],[Receipts]]),Table1[[#This Row],[Payments]]+Table1[[#This Row],[Receipts]]))</f>
        <v/>
      </c>
      <c r="AU760"/>
      <c r="AV760" t="str">
        <f>IF(Table1[[#This Row],[Bill Ref No]]="","",Table1[[#This Row],[Bill Ref No]])</f>
        <v/>
      </c>
      <c r="AW760" t="str">
        <f>IF(Table1[[#This Row],[Bill ref name]]="","","New Ref")</f>
        <v/>
      </c>
      <c r="AX760" t="str">
        <f>IF(Table1[[#This Row],[Bill ref name]]="","",Table1[[#This Row],[Amount-1]])</f>
        <v/>
      </c>
      <c r="AY760"/>
      <c r="AZ760"/>
      <c r="BA760" t="str">
        <f>IF(Table1[[#This Row],[Cost Centre]]="","","Primary Cost Category")</f>
        <v/>
      </c>
      <c r="BB760" t="str">
        <f>IF(Table1[[#This Row],[Cost Centre]]="","",Table1[[#This Row],[DP-1]])</f>
        <v/>
      </c>
      <c r="BC760"/>
      <c r="BD760" t="str">
        <f>IF(Table1[[#This Row],[Cost Centre]]="","",Table1[[#This Row],[Cost Centre]])</f>
        <v/>
      </c>
      <c r="BE760" t="str">
        <f>IF(Table1[[#This Row],[Cost Centre]]="","",Table1[[#This Row],[Amount-1]])</f>
        <v/>
      </c>
      <c r="BF760"/>
      <c r="BG760"/>
      <c r="BH760"/>
      <c r="BI760"/>
      <c r="BJ760" t="str">
        <f>IF(Table1[[#This Row],[Date]]="","","No")</f>
        <v/>
      </c>
      <c r="BK760" t="str">
        <f>IF(Table1[[#This Row],[Date]]="","",IF(Table1[[#This Row],[Net Amt]]&lt;0,"Yes","No"))</f>
        <v/>
      </c>
      <c r="BL760" t="str">
        <f>IF(Table1[[#This Row],[Date]]="","",$C$3)</f>
        <v/>
      </c>
      <c r="BM760" t="str">
        <f>IF(Table1[[#This Row],[Date]]="","",-Table1[[#This Row],[Amount-1]])</f>
        <v/>
      </c>
      <c r="BO760" t="str">
        <f>IF(Table1[[#This Row],[Transaction Type]]="","",Table1[[#This Row],[Transaction Type]])</f>
        <v/>
      </c>
      <c r="BP760" t="str">
        <f>IF(Table1[[#This Row],[Instrument No.]]="","",Table1[[#This Row],[Instrument No.]])</f>
        <v/>
      </c>
      <c r="BQ760" t="str">
        <f>IF(Table1[[#This Row],[Instrument No.]]="","",Table1[[#This Row],[Amount-2]])</f>
        <v/>
      </c>
      <c r="BR760" t="str">
        <f>IF(Table1[[#This Row],[Instrument date]]="","",TEXT(Table1[[#This Row],[Instrument date]],"yyyymmdd"))</f>
        <v/>
      </c>
      <c r="BU760" s="48"/>
      <c r="BV760" s="48"/>
    </row>
    <row r="761" spans="1:74">
      <c r="A761" s="16">
        <f t="shared" si="11"/>
        <v>756</v>
      </c>
      <c r="B761" s="17"/>
      <c r="C761" s="57"/>
      <c r="D761" s="61"/>
      <c r="E761" s="61"/>
      <c r="F761" s="57"/>
      <c r="G761" s="18"/>
      <c r="H7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1" s="18"/>
      <c r="J761" s="18"/>
      <c r="K761" s="18"/>
      <c r="L761" s="18"/>
      <c r="M761" s="18"/>
      <c r="N761" s="51"/>
      <c r="O761" s="14">
        <f>IF(Table1[[#This Row],[Date]]="",COUNTA(B762:$B$1005),0)</f>
        <v>0</v>
      </c>
      <c r="P761" s="14">
        <f>IF(COUNTA(Table1[[#This Row],[Payments]:[Receipts]])=0,0,(IF(COUNTA(Table1[[#This Row],[Payments]:[Receipts]])&gt;1,1,0)))</f>
        <v>0</v>
      </c>
      <c r="Q761" s="14">
        <f>IF(Table1[[#This Row],[Date]]="",0,IF(AND(Table1[[#This Row],[Date]]&gt;=$Q$2,Table1[[#This Row],[Date]]&lt;=$Q$3),0,1))</f>
        <v>0</v>
      </c>
      <c r="R761" s="14">
        <f>IF(Table1[[#This Row],[Payments]]="",0,IF(ISNUMBER(Table1[[#This Row],[Payments]]),0,1))</f>
        <v>0</v>
      </c>
      <c r="S761" s="14">
        <f>IF(Table1[[#This Row],[Receipts]]="",0,IF(ISNUMBER(Table1[[#This Row],[Receipts]]),0,1))</f>
        <v>0</v>
      </c>
      <c r="T761" s="14">
        <f>IF(LEN(Table1[[#This Row],[Second Ledger]])&gt;0,IF(TYPE(VLOOKUP(Table1[[#This Row],[Second Ledger]],$CZ:$CZ,1,FALSE))=16,1,0),0)</f>
        <v>0</v>
      </c>
      <c r="U761" s="14">
        <f>IF(Table1[[#This Row],[Date]]="",0,IF(Table1[[#This Row],[Voucher Type]]&gt;0,IF(TYPE(VLOOKUP(Table1[[#This Row],[Voucher Type]],Table1[[#All],[Voucher Type Master]],1,FALSE))=16,1,0),0))</f>
        <v>0</v>
      </c>
      <c r="V7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1" s="14">
        <f>IF(LEN(Table1[[#This Row],[Cost Centre]])&gt;0,IF(TYPE(VLOOKUP(Table1[[#This Row],[Cost Centre]],$DA:$DA,1,FALSE))=16,1,0),0)</f>
        <v>0</v>
      </c>
      <c r="X761" s="14">
        <f>Table1[[#This Row],[Payments]]-Table1[[#This Row],[Receipts]]</f>
        <v>0</v>
      </c>
      <c r="Y761" s="14"/>
      <c r="Z761" s="14"/>
      <c r="AA761" s="14"/>
      <c r="AB761" s="13"/>
      <c r="AC761" s="39"/>
      <c r="AD761" s="39"/>
      <c r="AE761" s="39"/>
      <c r="AF761" s="39"/>
      <c r="AG761" s="42"/>
      <c r="AH7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1" t="str">
        <f>IF(Table1[[#This Row],[Date]]="","",TEXT(Table1[[#This Row],[Date]],"yyyymmdd"))</f>
        <v/>
      </c>
      <c r="AJ761" t="str">
        <f>Table1[[#This Row],[Date2]]</f>
        <v/>
      </c>
      <c r="AK761" t="str">
        <f>IF(Table1[[#This Row],[Date]]="","",Table1[[#This Row],[Voucher Type]])</f>
        <v/>
      </c>
      <c r="AL761" t="str">
        <f>IF(Table1[[#This Row],[Date]]="","",Table1[[#This Row],[Voucher No]])</f>
        <v/>
      </c>
      <c r="AM761" t="str">
        <f>IF(Table1[[#This Row],[Date]]="","",Table1[[#This Row],[Narration]])</f>
        <v/>
      </c>
      <c r="AN761" t="str">
        <f>IF(Table1[[#This Row],[Date]]="","","tallytools-voucherentry-adhjadhh-"&amp;$AH$1&amp;ROW())</f>
        <v/>
      </c>
      <c r="AO761" t="str">
        <f>IF(Table1[[#This Row],[Date]]="","",$AH$1)</f>
        <v/>
      </c>
      <c r="AP761"/>
      <c r="AQ761" t="str">
        <f>IF(Table1[[#This Row],[Date]]="","","No")</f>
        <v/>
      </c>
      <c r="AR761" t="str">
        <f>IF(Table1[[#This Row],[Date]]="","",IF(Table1[[#This Row],[Net Amt]]&lt;0,"No","Yes"))</f>
        <v/>
      </c>
      <c r="AS761" t="str">
        <f>IF(Table1[[#This Row],[Date]]="","",Table1[[#This Row],[Second Ledger]])</f>
        <v/>
      </c>
      <c r="AT761" t="str">
        <f>IF(Table1[[#This Row],[Date]]="","",IF(Table1[[#This Row],[DP-1]]="Yes",-(Table1[[#This Row],[Payments]]+Table1[[#This Row],[Receipts]]),Table1[[#This Row],[Payments]]+Table1[[#This Row],[Receipts]]))</f>
        <v/>
      </c>
      <c r="AU761"/>
      <c r="AV761" t="str">
        <f>IF(Table1[[#This Row],[Bill Ref No]]="","",Table1[[#This Row],[Bill Ref No]])</f>
        <v/>
      </c>
      <c r="AW761" t="str">
        <f>IF(Table1[[#This Row],[Bill ref name]]="","","New Ref")</f>
        <v/>
      </c>
      <c r="AX761" t="str">
        <f>IF(Table1[[#This Row],[Bill ref name]]="","",Table1[[#This Row],[Amount-1]])</f>
        <v/>
      </c>
      <c r="AY761"/>
      <c r="AZ761"/>
      <c r="BA761" t="str">
        <f>IF(Table1[[#This Row],[Cost Centre]]="","","Primary Cost Category")</f>
        <v/>
      </c>
      <c r="BB761" t="str">
        <f>IF(Table1[[#This Row],[Cost Centre]]="","",Table1[[#This Row],[DP-1]])</f>
        <v/>
      </c>
      <c r="BC761"/>
      <c r="BD761" t="str">
        <f>IF(Table1[[#This Row],[Cost Centre]]="","",Table1[[#This Row],[Cost Centre]])</f>
        <v/>
      </c>
      <c r="BE761" t="str">
        <f>IF(Table1[[#This Row],[Cost Centre]]="","",Table1[[#This Row],[Amount-1]])</f>
        <v/>
      </c>
      <c r="BF761"/>
      <c r="BG761"/>
      <c r="BH761"/>
      <c r="BI761"/>
      <c r="BJ761" t="str">
        <f>IF(Table1[[#This Row],[Date]]="","","No")</f>
        <v/>
      </c>
      <c r="BK761" t="str">
        <f>IF(Table1[[#This Row],[Date]]="","",IF(Table1[[#This Row],[Net Amt]]&lt;0,"Yes","No"))</f>
        <v/>
      </c>
      <c r="BL761" t="str">
        <f>IF(Table1[[#This Row],[Date]]="","",$C$3)</f>
        <v/>
      </c>
      <c r="BM761" t="str">
        <f>IF(Table1[[#This Row],[Date]]="","",-Table1[[#This Row],[Amount-1]])</f>
        <v/>
      </c>
      <c r="BO761" t="str">
        <f>IF(Table1[[#This Row],[Transaction Type]]="","",Table1[[#This Row],[Transaction Type]])</f>
        <v/>
      </c>
      <c r="BP761" t="str">
        <f>IF(Table1[[#This Row],[Instrument No.]]="","",Table1[[#This Row],[Instrument No.]])</f>
        <v/>
      </c>
      <c r="BQ761" t="str">
        <f>IF(Table1[[#This Row],[Instrument No.]]="","",Table1[[#This Row],[Amount-2]])</f>
        <v/>
      </c>
      <c r="BR761" t="str">
        <f>IF(Table1[[#This Row],[Instrument date]]="","",TEXT(Table1[[#This Row],[Instrument date]],"yyyymmdd"))</f>
        <v/>
      </c>
      <c r="BU761" s="48"/>
      <c r="BV761" s="48"/>
    </row>
    <row r="762" spans="1:74">
      <c r="A762" s="16">
        <f t="shared" si="11"/>
        <v>757</v>
      </c>
      <c r="B762" s="17"/>
      <c r="C762" s="57"/>
      <c r="D762" s="61"/>
      <c r="E762" s="61"/>
      <c r="F762" s="57"/>
      <c r="G762" s="18"/>
      <c r="H7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2" s="18"/>
      <c r="J762" s="18"/>
      <c r="K762" s="18"/>
      <c r="L762" s="18"/>
      <c r="M762" s="18"/>
      <c r="N762" s="51"/>
      <c r="O762" s="14">
        <f>IF(Table1[[#This Row],[Date]]="",COUNTA(B763:$B$1005),0)</f>
        <v>0</v>
      </c>
      <c r="P762" s="14">
        <f>IF(COUNTA(Table1[[#This Row],[Payments]:[Receipts]])=0,0,(IF(COUNTA(Table1[[#This Row],[Payments]:[Receipts]])&gt;1,1,0)))</f>
        <v>0</v>
      </c>
      <c r="Q762" s="14">
        <f>IF(Table1[[#This Row],[Date]]="",0,IF(AND(Table1[[#This Row],[Date]]&gt;=$Q$2,Table1[[#This Row],[Date]]&lt;=$Q$3),0,1))</f>
        <v>0</v>
      </c>
      <c r="R762" s="14">
        <f>IF(Table1[[#This Row],[Payments]]="",0,IF(ISNUMBER(Table1[[#This Row],[Payments]]),0,1))</f>
        <v>0</v>
      </c>
      <c r="S762" s="14">
        <f>IF(Table1[[#This Row],[Receipts]]="",0,IF(ISNUMBER(Table1[[#This Row],[Receipts]]),0,1))</f>
        <v>0</v>
      </c>
      <c r="T762" s="14">
        <f>IF(LEN(Table1[[#This Row],[Second Ledger]])&gt;0,IF(TYPE(VLOOKUP(Table1[[#This Row],[Second Ledger]],$CZ:$CZ,1,FALSE))=16,1,0),0)</f>
        <v>0</v>
      </c>
      <c r="U762" s="14">
        <f>IF(Table1[[#This Row],[Date]]="",0,IF(Table1[[#This Row],[Voucher Type]]&gt;0,IF(TYPE(VLOOKUP(Table1[[#This Row],[Voucher Type]],Table1[[#All],[Voucher Type Master]],1,FALSE))=16,1,0),0))</f>
        <v>0</v>
      </c>
      <c r="V7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2" s="14">
        <f>IF(LEN(Table1[[#This Row],[Cost Centre]])&gt;0,IF(TYPE(VLOOKUP(Table1[[#This Row],[Cost Centre]],$DA:$DA,1,FALSE))=16,1,0),0)</f>
        <v>0</v>
      </c>
      <c r="X762" s="14">
        <f>Table1[[#This Row],[Payments]]-Table1[[#This Row],[Receipts]]</f>
        <v>0</v>
      </c>
      <c r="Y762" s="14"/>
      <c r="Z762" s="14"/>
      <c r="AA762" s="14"/>
      <c r="AB762" s="13"/>
      <c r="AC762" s="39"/>
      <c r="AD762" s="39"/>
      <c r="AE762" s="39"/>
      <c r="AF762" s="39"/>
      <c r="AG762" s="42"/>
      <c r="AH7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2" t="str">
        <f>IF(Table1[[#This Row],[Date]]="","",TEXT(Table1[[#This Row],[Date]],"yyyymmdd"))</f>
        <v/>
      </c>
      <c r="AJ762" t="str">
        <f>Table1[[#This Row],[Date2]]</f>
        <v/>
      </c>
      <c r="AK762" t="str">
        <f>IF(Table1[[#This Row],[Date]]="","",Table1[[#This Row],[Voucher Type]])</f>
        <v/>
      </c>
      <c r="AL762" t="str">
        <f>IF(Table1[[#This Row],[Date]]="","",Table1[[#This Row],[Voucher No]])</f>
        <v/>
      </c>
      <c r="AM762" t="str">
        <f>IF(Table1[[#This Row],[Date]]="","",Table1[[#This Row],[Narration]])</f>
        <v/>
      </c>
      <c r="AN762" t="str">
        <f>IF(Table1[[#This Row],[Date]]="","","tallytools-voucherentry-adhjadhh-"&amp;$AH$1&amp;ROW())</f>
        <v/>
      </c>
      <c r="AO762" t="str">
        <f>IF(Table1[[#This Row],[Date]]="","",$AH$1)</f>
        <v/>
      </c>
      <c r="AP762"/>
      <c r="AQ762" t="str">
        <f>IF(Table1[[#This Row],[Date]]="","","No")</f>
        <v/>
      </c>
      <c r="AR762" t="str">
        <f>IF(Table1[[#This Row],[Date]]="","",IF(Table1[[#This Row],[Net Amt]]&lt;0,"No","Yes"))</f>
        <v/>
      </c>
      <c r="AS762" t="str">
        <f>IF(Table1[[#This Row],[Date]]="","",Table1[[#This Row],[Second Ledger]])</f>
        <v/>
      </c>
      <c r="AT762" t="str">
        <f>IF(Table1[[#This Row],[Date]]="","",IF(Table1[[#This Row],[DP-1]]="Yes",-(Table1[[#This Row],[Payments]]+Table1[[#This Row],[Receipts]]),Table1[[#This Row],[Payments]]+Table1[[#This Row],[Receipts]]))</f>
        <v/>
      </c>
      <c r="AU762"/>
      <c r="AV762" t="str">
        <f>IF(Table1[[#This Row],[Bill Ref No]]="","",Table1[[#This Row],[Bill Ref No]])</f>
        <v/>
      </c>
      <c r="AW762" t="str">
        <f>IF(Table1[[#This Row],[Bill ref name]]="","","New Ref")</f>
        <v/>
      </c>
      <c r="AX762" t="str">
        <f>IF(Table1[[#This Row],[Bill ref name]]="","",Table1[[#This Row],[Amount-1]])</f>
        <v/>
      </c>
      <c r="AY762"/>
      <c r="AZ762"/>
      <c r="BA762" t="str">
        <f>IF(Table1[[#This Row],[Cost Centre]]="","","Primary Cost Category")</f>
        <v/>
      </c>
      <c r="BB762" t="str">
        <f>IF(Table1[[#This Row],[Cost Centre]]="","",Table1[[#This Row],[DP-1]])</f>
        <v/>
      </c>
      <c r="BC762"/>
      <c r="BD762" t="str">
        <f>IF(Table1[[#This Row],[Cost Centre]]="","",Table1[[#This Row],[Cost Centre]])</f>
        <v/>
      </c>
      <c r="BE762" t="str">
        <f>IF(Table1[[#This Row],[Cost Centre]]="","",Table1[[#This Row],[Amount-1]])</f>
        <v/>
      </c>
      <c r="BF762"/>
      <c r="BG762"/>
      <c r="BH762"/>
      <c r="BI762"/>
      <c r="BJ762" t="str">
        <f>IF(Table1[[#This Row],[Date]]="","","No")</f>
        <v/>
      </c>
      <c r="BK762" t="str">
        <f>IF(Table1[[#This Row],[Date]]="","",IF(Table1[[#This Row],[Net Amt]]&lt;0,"Yes","No"))</f>
        <v/>
      </c>
      <c r="BL762" t="str">
        <f>IF(Table1[[#This Row],[Date]]="","",$C$3)</f>
        <v/>
      </c>
      <c r="BM762" t="str">
        <f>IF(Table1[[#This Row],[Date]]="","",-Table1[[#This Row],[Amount-1]])</f>
        <v/>
      </c>
      <c r="BO762" t="str">
        <f>IF(Table1[[#This Row],[Transaction Type]]="","",Table1[[#This Row],[Transaction Type]])</f>
        <v/>
      </c>
      <c r="BP762" t="str">
        <f>IF(Table1[[#This Row],[Instrument No.]]="","",Table1[[#This Row],[Instrument No.]])</f>
        <v/>
      </c>
      <c r="BQ762" t="str">
        <f>IF(Table1[[#This Row],[Instrument No.]]="","",Table1[[#This Row],[Amount-2]])</f>
        <v/>
      </c>
      <c r="BR762" t="str">
        <f>IF(Table1[[#This Row],[Instrument date]]="","",TEXT(Table1[[#This Row],[Instrument date]],"yyyymmdd"))</f>
        <v/>
      </c>
      <c r="BU762" s="48"/>
      <c r="BV762" s="48"/>
    </row>
    <row r="763" spans="1:74">
      <c r="A763" s="16">
        <f t="shared" si="11"/>
        <v>758</v>
      </c>
      <c r="B763" s="17"/>
      <c r="C763" s="57"/>
      <c r="D763" s="61"/>
      <c r="E763" s="61"/>
      <c r="F763" s="57"/>
      <c r="G763" s="18"/>
      <c r="H7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3" s="18"/>
      <c r="J763" s="18"/>
      <c r="K763" s="18"/>
      <c r="L763" s="18"/>
      <c r="M763" s="18"/>
      <c r="N763" s="51"/>
      <c r="O763" s="14">
        <f>IF(Table1[[#This Row],[Date]]="",COUNTA(B764:$B$1005),0)</f>
        <v>0</v>
      </c>
      <c r="P763" s="14">
        <f>IF(COUNTA(Table1[[#This Row],[Payments]:[Receipts]])=0,0,(IF(COUNTA(Table1[[#This Row],[Payments]:[Receipts]])&gt;1,1,0)))</f>
        <v>0</v>
      </c>
      <c r="Q763" s="14">
        <f>IF(Table1[[#This Row],[Date]]="",0,IF(AND(Table1[[#This Row],[Date]]&gt;=$Q$2,Table1[[#This Row],[Date]]&lt;=$Q$3),0,1))</f>
        <v>0</v>
      </c>
      <c r="R763" s="14">
        <f>IF(Table1[[#This Row],[Payments]]="",0,IF(ISNUMBER(Table1[[#This Row],[Payments]]),0,1))</f>
        <v>0</v>
      </c>
      <c r="S763" s="14">
        <f>IF(Table1[[#This Row],[Receipts]]="",0,IF(ISNUMBER(Table1[[#This Row],[Receipts]]),0,1))</f>
        <v>0</v>
      </c>
      <c r="T763" s="14">
        <f>IF(LEN(Table1[[#This Row],[Second Ledger]])&gt;0,IF(TYPE(VLOOKUP(Table1[[#This Row],[Second Ledger]],$CZ:$CZ,1,FALSE))=16,1,0),0)</f>
        <v>0</v>
      </c>
      <c r="U763" s="14">
        <f>IF(Table1[[#This Row],[Date]]="",0,IF(Table1[[#This Row],[Voucher Type]]&gt;0,IF(TYPE(VLOOKUP(Table1[[#This Row],[Voucher Type]],Table1[[#All],[Voucher Type Master]],1,FALSE))=16,1,0),0))</f>
        <v>0</v>
      </c>
      <c r="V7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3" s="14">
        <f>IF(LEN(Table1[[#This Row],[Cost Centre]])&gt;0,IF(TYPE(VLOOKUP(Table1[[#This Row],[Cost Centre]],$DA:$DA,1,FALSE))=16,1,0),0)</f>
        <v>0</v>
      </c>
      <c r="X763" s="14">
        <f>Table1[[#This Row],[Payments]]-Table1[[#This Row],[Receipts]]</f>
        <v>0</v>
      </c>
      <c r="Y763" s="14"/>
      <c r="Z763" s="14"/>
      <c r="AA763" s="14"/>
      <c r="AB763" s="13"/>
      <c r="AC763" s="39"/>
      <c r="AD763" s="39"/>
      <c r="AE763" s="39"/>
      <c r="AF763" s="39"/>
      <c r="AG763" s="42"/>
      <c r="AH7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3" t="str">
        <f>IF(Table1[[#This Row],[Date]]="","",TEXT(Table1[[#This Row],[Date]],"yyyymmdd"))</f>
        <v/>
      </c>
      <c r="AJ763" t="str">
        <f>Table1[[#This Row],[Date2]]</f>
        <v/>
      </c>
      <c r="AK763" t="str">
        <f>IF(Table1[[#This Row],[Date]]="","",Table1[[#This Row],[Voucher Type]])</f>
        <v/>
      </c>
      <c r="AL763" t="str">
        <f>IF(Table1[[#This Row],[Date]]="","",Table1[[#This Row],[Voucher No]])</f>
        <v/>
      </c>
      <c r="AM763" t="str">
        <f>IF(Table1[[#This Row],[Date]]="","",Table1[[#This Row],[Narration]])</f>
        <v/>
      </c>
      <c r="AN763" t="str">
        <f>IF(Table1[[#This Row],[Date]]="","","tallytools-voucherentry-adhjadhh-"&amp;$AH$1&amp;ROW())</f>
        <v/>
      </c>
      <c r="AO763" t="str">
        <f>IF(Table1[[#This Row],[Date]]="","",$AH$1)</f>
        <v/>
      </c>
      <c r="AP763"/>
      <c r="AQ763" t="str">
        <f>IF(Table1[[#This Row],[Date]]="","","No")</f>
        <v/>
      </c>
      <c r="AR763" t="str">
        <f>IF(Table1[[#This Row],[Date]]="","",IF(Table1[[#This Row],[Net Amt]]&lt;0,"No","Yes"))</f>
        <v/>
      </c>
      <c r="AS763" t="str">
        <f>IF(Table1[[#This Row],[Date]]="","",Table1[[#This Row],[Second Ledger]])</f>
        <v/>
      </c>
      <c r="AT763" t="str">
        <f>IF(Table1[[#This Row],[Date]]="","",IF(Table1[[#This Row],[DP-1]]="Yes",-(Table1[[#This Row],[Payments]]+Table1[[#This Row],[Receipts]]),Table1[[#This Row],[Payments]]+Table1[[#This Row],[Receipts]]))</f>
        <v/>
      </c>
      <c r="AU763"/>
      <c r="AV763" t="str">
        <f>IF(Table1[[#This Row],[Bill Ref No]]="","",Table1[[#This Row],[Bill Ref No]])</f>
        <v/>
      </c>
      <c r="AW763" t="str">
        <f>IF(Table1[[#This Row],[Bill ref name]]="","","New Ref")</f>
        <v/>
      </c>
      <c r="AX763" t="str">
        <f>IF(Table1[[#This Row],[Bill ref name]]="","",Table1[[#This Row],[Amount-1]])</f>
        <v/>
      </c>
      <c r="AY763"/>
      <c r="AZ763"/>
      <c r="BA763" t="str">
        <f>IF(Table1[[#This Row],[Cost Centre]]="","","Primary Cost Category")</f>
        <v/>
      </c>
      <c r="BB763" t="str">
        <f>IF(Table1[[#This Row],[Cost Centre]]="","",Table1[[#This Row],[DP-1]])</f>
        <v/>
      </c>
      <c r="BC763"/>
      <c r="BD763" t="str">
        <f>IF(Table1[[#This Row],[Cost Centre]]="","",Table1[[#This Row],[Cost Centre]])</f>
        <v/>
      </c>
      <c r="BE763" t="str">
        <f>IF(Table1[[#This Row],[Cost Centre]]="","",Table1[[#This Row],[Amount-1]])</f>
        <v/>
      </c>
      <c r="BF763"/>
      <c r="BG763"/>
      <c r="BH763"/>
      <c r="BI763"/>
      <c r="BJ763" t="str">
        <f>IF(Table1[[#This Row],[Date]]="","","No")</f>
        <v/>
      </c>
      <c r="BK763" t="str">
        <f>IF(Table1[[#This Row],[Date]]="","",IF(Table1[[#This Row],[Net Amt]]&lt;0,"Yes","No"))</f>
        <v/>
      </c>
      <c r="BL763" t="str">
        <f>IF(Table1[[#This Row],[Date]]="","",$C$3)</f>
        <v/>
      </c>
      <c r="BM763" t="str">
        <f>IF(Table1[[#This Row],[Date]]="","",-Table1[[#This Row],[Amount-1]])</f>
        <v/>
      </c>
      <c r="BO763" t="str">
        <f>IF(Table1[[#This Row],[Transaction Type]]="","",Table1[[#This Row],[Transaction Type]])</f>
        <v/>
      </c>
      <c r="BP763" t="str">
        <f>IF(Table1[[#This Row],[Instrument No.]]="","",Table1[[#This Row],[Instrument No.]])</f>
        <v/>
      </c>
      <c r="BQ763" t="str">
        <f>IF(Table1[[#This Row],[Instrument No.]]="","",Table1[[#This Row],[Amount-2]])</f>
        <v/>
      </c>
      <c r="BR763" t="str">
        <f>IF(Table1[[#This Row],[Instrument date]]="","",TEXT(Table1[[#This Row],[Instrument date]],"yyyymmdd"))</f>
        <v/>
      </c>
      <c r="BU763" s="48"/>
      <c r="BV763" s="48"/>
    </row>
    <row r="764" spans="1:74">
      <c r="A764" s="16">
        <f t="shared" si="11"/>
        <v>759</v>
      </c>
      <c r="B764" s="17"/>
      <c r="C764" s="57"/>
      <c r="D764" s="61"/>
      <c r="E764" s="61"/>
      <c r="F764" s="57"/>
      <c r="G764" s="18"/>
      <c r="H7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4" s="18"/>
      <c r="J764" s="18"/>
      <c r="K764" s="18"/>
      <c r="L764" s="18"/>
      <c r="M764" s="18"/>
      <c r="N764" s="51"/>
      <c r="O764" s="14">
        <f>IF(Table1[[#This Row],[Date]]="",COUNTA(B765:$B$1005),0)</f>
        <v>0</v>
      </c>
      <c r="P764" s="14">
        <f>IF(COUNTA(Table1[[#This Row],[Payments]:[Receipts]])=0,0,(IF(COUNTA(Table1[[#This Row],[Payments]:[Receipts]])&gt;1,1,0)))</f>
        <v>0</v>
      </c>
      <c r="Q764" s="14">
        <f>IF(Table1[[#This Row],[Date]]="",0,IF(AND(Table1[[#This Row],[Date]]&gt;=$Q$2,Table1[[#This Row],[Date]]&lt;=$Q$3),0,1))</f>
        <v>0</v>
      </c>
      <c r="R764" s="14">
        <f>IF(Table1[[#This Row],[Payments]]="",0,IF(ISNUMBER(Table1[[#This Row],[Payments]]),0,1))</f>
        <v>0</v>
      </c>
      <c r="S764" s="14">
        <f>IF(Table1[[#This Row],[Receipts]]="",0,IF(ISNUMBER(Table1[[#This Row],[Receipts]]),0,1))</f>
        <v>0</v>
      </c>
      <c r="T764" s="14">
        <f>IF(LEN(Table1[[#This Row],[Second Ledger]])&gt;0,IF(TYPE(VLOOKUP(Table1[[#This Row],[Second Ledger]],$CZ:$CZ,1,FALSE))=16,1,0),0)</f>
        <v>0</v>
      </c>
      <c r="U764" s="14">
        <f>IF(Table1[[#This Row],[Date]]="",0,IF(Table1[[#This Row],[Voucher Type]]&gt;0,IF(TYPE(VLOOKUP(Table1[[#This Row],[Voucher Type]],Table1[[#All],[Voucher Type Master]],1,FALSE))=16,1,0),0))</f>
        <v>0</v>
      </c>
      <c r="V7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4" s="14">
        <f>IF(LEN(Table1[[#This Row],[Cost Centre]])&gt;0,IF(TYPE(VLOOKUP(Table1[[#This Row],[Cost Centre]],$DA:$DA,1,FALSE))=16,1,0),0)</f>
        <v>0</v>
      </c>
      <c r="X764" s="14">
        <f>Table1[[#This Row],[Payments]]-Table1[[#This Row],[Receipts]]</f>
        <v>0</v>
      </c>
      <c r="Y764" s="14"/>
      <c r="Z764" s="14"/>
      <c r="AA764" s="14"/>
      <c r="AB764" s="13"/>
      <c r="AC764" s="39"/>
      <c r="AD764" s="39"/>
      <c r="AE764" s="39"/>
      <c r="AF764" s="39"/>
      <c r="AG764" s="42"/>
      <c r="AH7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4" t="str">
        <f>IF(Table1[[#This Row],[Date]]="","",TEXT(Table1[[#This Row],[Date]],"yyyymmdd"))</f>
        <v/>
      </c>
      <c r="AJ764" t="str">
        <f>Table1[[#This Row],[Date2]]</f>
        <v/>
      </c>
      <c r="AK764" t="str">
        <f>IF(Table1[[#This Row],[Date]]="","",Table1[[#This Row],[Voucher Type]])</f>
        <v/>
      </c>
      <c r="AL764" t="str">
        <f>IF(Table1[[#This Row],[Date]]="","",Table1[[#This Row],[Voucher No]])</f>
        <v/>
      </c>
      <c r="AM764" t="str">
        <f>IF(Table1[[#This Row],[Date]]="","",Table1[[#This Row],[Narration]])</f>
        <v/>
      </c>
      <c r="AN764" t="str">
        <f>IF(Table1[[#This Row],[Date]]="","","tallytools-voucherentry-adhjadhh-"&amp;$AH$1&amp;ROW())</f>
        <v/>
      </c>
      <c r="AO764" t="str">
        <f>IF(Table1[[#This Row],[Date]]="","",$AH$1)</f>
        <v/>
      </c>
      <c r="AP764"/>
      <c r="AQ764" t="str">
        <f>IF(Table1[[#This Row],[Date]]="","","No")</f>
        <v/>
      </c>
      <c r="AR764" t="str">
        <f>IF(Table1[[#This Row],[Date]]="","",IF(Table1[[#This Row],[Net Amt]]&lt;0,"No","Yes"))</f>
        <v/>
      </c>
      <c r="AS764" t="str">
        <f>IF(Table1[[#This Row],[Date]]="","",Table1[[#This Row],[Second Ledger]])</f>
        <v/>
      </c>
      <c r="AT764" t="str">
        <f>IF(Table1[[#This Row],[Date]]="","",IF(Table1[[#This Row],[DP-1]]="Yes",-(Table1[[#This Row],[Payments]]+Table1[[#This Row],[Receipts]]),Table1[[#This Row],[Payments]]+Table1[[#This Row],[Receipts]]))</f>
        <v/>
      </c>
      <c r="AU764"/>
      <c r="AV764" t="str">
        <f>IF(Table1[[#This Row],[Bill Ref No]]="","",Table1[[#This Row],[Bill Ref No]])</f>
        <v/>
      </c>
      <c r="AW764" t="str">
        <f>IF(Table1[[#This Row],[Bill ref name]]="","","New Ref")</f>
        <v/>
      </c>
      <c r="AX764" t="str">
        <f>IF(Table1[[#This Row],[Bill ref name]]="","",Table1[[#This Row],[Amount-1]])</f>
        <v/>
      </c>
      <c r="AY764"/>
      <c r="AZ764"/>
      <c r="BA764" t="str">
        <f>IF(Table1[[#This Row],[Cost Centre]]="","","Primary Cost Category")</f>
        <v/>
      </c>
      <c r="BB764" t="str">
        <f>IF(Table1[[#This Row],[Cost Centre]]="","",Table1[[#This Row],[DP-1]])</f>
        <v/>
      </c>
      <c r="BC764"/>
      <c r="BD764" t="str">
        <f>IF(Table1[[#This Row],[Cost Centre]]="","",Table1[[#This Row],[Cost Centre]])</f>
        <v/>
      </c>
      <c r="BE764" t="str">
        <f>IF(Table1[[#This Row],[Cost Centre]]="","",Table1[[#This Row],[Amount-1]])</f>
        <v/>
      </c>
      <c r="BF764"/>
      <c r="BG764"/>
      <c r="BH764"/>
      <c r="BI764"/>
      <c r="BJ764" t="str">
        <f>IF(Table1[[#This Row],[Date]]="","","No")</f>
        <v/>
      </c>
      <c r="BK764" t="str">
        <f>IF(Table1[[#This Row],[Date]]="","",IF(Table1[[#This Row],[Net Amt]]&lt;0,"Yes","No"))</f>
        <v/>
      </c>
      <c r="BL764" t="str">
        <f>IF(Table1[[#This Row],[Date]]="","",$C$3)</f>
        <v/>
      </c>
      <c r="BM764" t="str">
        <f>IF(Table1[[#This Row],[Date]]="","",-Table1[[#This Row],[Amount-1]])</f>
        <v/>
      </c>
      <c r="BO764" t="str">
        <f>IF(Table1[[#This Row],[Transaction Type]]="","",Table1[[#This Row],[Transaction Type]])</f>
        <v/>
      </c>
      <c r="BP764" t="str">
        <f>IF(Table1[[#This Row],[Instrument No.]]="","",Table1[[#This Row],[Instrument No.]])</f>
        <v/>
      </c>
      <c r="BQ764" t="str">
        <f>IF(Table1[[#This Row],[Instrument No.]]="","",Table1[[#This Row],[Amount-2]])</f>
        <v/>
      </c>
      <c r="BR764" t="str">
        <f>IF(Table1[[#This Row],[Instrument date]]="","",TEXT(Table1[[#This Row],[Instrument date]],"yyyymmdd"))</f>
        <v/>
      </c>
      <c r="BU764" s="48"/>
      <c r="BV764" s="48"/>
    </row>
    <row r="765" spans="1:74">
      <c r="A765" s="16">
        <f t="shared" si="11"/>
        <v>760</v>
      </c>
      <c r="B765" s="17"/>
      <c r="C765" s="57"/>
      <c r="D765" s="61"/>
      <c r="E765" s="61"/>
      <c r="F765" s="57"/>
      <c r="G765" s="18"/>
      <c r="H7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5" s="18"/>
      <c r="J765" s="18"/>
      <c r="K765" s="18"/>
      <c r="L765" s="18"/>
      <c r="M765" s="18"/>
      <c r="N765" s="51"/>
      <c r="O765" s="14">
        <f>IF(Table1[[#This Row],[Date]]="",COUNTA(B766:$B$1005),0)</f>
        <v>0</v>
      </c>
      <c r="P765" s="14">
        <f>IF(COUNTA(Table1[[#This Row],[Payments]:[Receipts]])=0,0,(IF(COUNTA(Table1[[#This Row],[Payments]:[Receipts]])&gt;1,1,0)))</f>
        <v>0</v>
      </c>
      <c r="Q765" s="14">
        <f>IF(Table1[[#This Row],[Date]]="",0,IF(AND(Table1[[#This Row],[Date]]&gt;=$Q$2,Table1[[#This Row],[Date]]&lt;=$Q$3),0,1))</f>
        <v>0</v>
      </c>
      <c r="R765" s="14">
        <f>IF(Table1[[#This Row],[Payments]]="",0,IF(ISNUMBER(Table1[[#This Row],[Payments]]),0,1))</f>
        <v>0</v>
      </c>
      <c r="S765" s="14">
        <f>IF(Table1[[#This Row],[Receipts]]="",0,IF(ISNUMBER(Table1[[#This Row],[Receipts]]),0,1))</f>
        <v>0</v>
      </c>
      <c r="T765" s="14">
        <f>IF(LEN(Table1[[#This Row],[Second Ledger]])&gt;0,IF(TYPE(VLOOKUP(Table1[[#This Row],[Second Ledger]],$CZ:$CZ,1,FALSE))=16,1,0),0)</f>
        <v>0</v>
      </c>
      <c r="U765" s="14">
        <f>IF(Table1[[#This Row],[Date]]="",0,IF(Table1[[#This Row],[Voucher Type]]&gt;0,IF(TYPE(VLOOKUP(Table1[[#This Row],[Voucher Type]],Table1[[#All],[Voucher Type Master]],1,FALSE))=16,1,0),0))</f>
        <v>0</v>
      </c>
      <c r="V7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5" s="14">
        <f>IF(LEN(Table1[[#This Row],[Cost Centre]])&gt;0,IF(TYPE(VLOOKUP(Table1[[#This Row],[Cost Centre]],$DA:$DA,1,FALSE))=16,1,0),0)</f>
        <v>0</v>
      </c>
      <c r="X765" s="14">
        <f>Table1[[#This Row],[Payments]]-Table1[[#This Row],[Receipts]]</f>
        <v>0</v>
      </c>
      <c r="Y765" s="14"/>
      <c r="Z765" s="14"/>
      <c r="AA765" s="14"/>
      <c r="AB765" s="13"/>
      <c r="AC765" s="39"/>
      <c r="AD765" s="39"/>
      <c r="AE765" s="39"/>
      <c r="AF765" s="39"/>
      <c r="AG765" s="42"/>
      <c r="AH7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5" t="str">
        <f>IF(Table1[[#This Row],[Date]]="","",TEXT(Table1[[#This Row],[Date]],"yyyymmdd"))</f>
        <v/>
      </c>
      <c r="AJ765" t="str">
        <f>Table1[[#This Row],[Date2]]</f>
        <v/>
      </c>
      <c r="AK765" t="str">
        <f>IF(Table1[[#This Row],[Date]]="","",Table1[[#This Row],[Voucher Type]])</f>
        <v/>
      </c>
      <c r="AL765" t="str">
        <f>IF(Table1[[#This Row],[Date]]="","",Table1[[#This Row],[Voucher No]])</f>
        <v/>
      </c>
      <c r="AM765" t="str">
        <f>IF(Table1[[#This Row],[Date]]="","",Table1[[#This Row],[Narration]])</f>
        <v/>
      </c>
      <c r="AN765" t="str">
        <f>IF(Table1[[#This Row],[Date]]="","","tallytools-voucherentry-adhjadhh-"&amp;$AH$1&amp;ROW())</f>
        <v/>
      </c>
      <c r="AO765" t="str">
        <f>IF(Table1[[#This Row],[Date]]="","",$AH$1)</f>
        <v/>
      </c>
      <c r="AP765"/>
      <c r="AQ765" t="str">
        <f>IF(Table1[[#This Row],[Date]]="","","No")</f>
        <v/>
      </c>
      <c r="AR765" t="str">
        <f>IF(Table1[[#This Row],[Date]]="","",IF(Table1[[#This Row],[Net Amt]]&lt;0,"No","Yes"))</f>
        <v/>
      </c>
      <c r="AS765" t="str">
        <f>IF(Table1[[#This Row],[Date]]="","",Table1[[#This Row],[Second Ledger]])</f>
        <v/>
      </c>
      <c r="AT765" t="str">
        <f>IF(Table1[[#This Row],[Date]]="","",IF(Table1[[#This Row],[DP-1]]="Yes",-(Table1[[#This Row],[Payments]]+Table1[[#This Row],[Receipts]]),Table1[[#This Row],[Payments]]+Table1[[#This Row],[Receipts]]))</f>
        <v/>
      </c>
      <c r="AU765"/>
      <c r="AV765" t="str">
        <f>IF(Table1[[#This Row],[Bill Ref No]]="","",Table1[[#This Row],[Bill Ref No]])</f>
        <v/>
      </c>
      <c r="AW765" t="str">
        <f>IF(Table1[[#This Row],[Bill ref name]]="","","New Ref")</f>
        <v/>
      </c>
      <c r="AX765" t="str">
        <f>IF(Table1[[#This Row],[Bill ref name]]="","",Table1[[#This Row],[Amount-1]])</f>
        <v/>
      </c>
      <c r="AY765"/>
      <c r="AZ765"/>
      <c r="BA765" t="str">
        <f>IF(Table1[[#This Row],[Cost Centre]]="","","Primary Cost Category")</f>
        <v/>
      </c>
      <c r="BB765" t="str">
        <f>IF(Table1[[#This Row],[Cost Centre]]="","",Table1[[#This Row],[DP-1]])</f>
        <v/>
      </c>
      <c r="BC765"/>
      <c r="BD765" t="str">
        <f>IF(Table1[[#This Row],[Cost Centre]]="","",Table1[[#This Row],[Cost Centre]])</f>
        <v/>
      </c>
      <c r="BE765" t="str">
        <f>IF(Table1[[#This Row],[Cost Centre]]="","",Table1[[#This Row],[Amount-1]])</f>
        <v/>
      </c>
      <c r="BF765"/>
      <c r="BG765"/>
      <c r="BH765"/>
      <c r="BI765"/>
      <c r="BJ765" t="str">
        <f>IF(Table1[[#This Row],[Date]]="","","No")</f>
        <v/>
      </c>
      <c r="BK765" t="str">
        <f>IF(Table1[[#This Row],[Date]]="","",IF(Table1[[#This Row],[Net Amt]]&lt;0,"Yes","No"))</f>
        <v/>
      </c>
      <c r="BL765" t="str">
        <f>IF(Table1[[#This Row],[Date]]="","",$C$3)</f>
        <v/>
      </c>
      <c r="BM765" t="str">
        <f>IF(Table1[[#This Row],[Date]]="","",-Table1[[#This Row],[Amount-1]])</f>
        <v/>
      </c>
      <c r="BO765" t="str">
        <f>IF(Table1[[#This Row],[Transaction Type]]="","",Table1[[#This Row],[Transaction Type]])</f>
        <v/>
      </c>
      <c r="BP765" t="str">
        <f>IF(Table1[[#This Row],[Instrument No.]]="","",Table1[[#This Row],[Instrument No.]])</f>
        <v/>
      </c>
      <c r="BQ765" t="str">
        <f>IF(Table1[[#This Row],[Instrument No.]]="","",Table1[[#This Row],[Amount-2]])</f>
        <v/>
      </c>
      <c r="BR765" t="str">
        <f>IF(Table1[[#This Row],[Instrument date]]="","",TEXT(Table1[[#This Row],[Instrument date]],"yyyymmdd"))</f>
        <v/>
      </c>
      <c r="BU765" s="48"/>
      <c r="BV765" s="48"/>
    </row>
    <row r="766" spans="1:74">
      <c r="A766" s="16">
        <f t="shared" si="11"/>
        <v>761</v>
      </c>
      <c r="B766" s="17"/>
      <c r="C766" s="57"/>
      <c r="D766" s="61"/>
      <c r="E766" s="61"/>
      <c r="F766" s="57"/>
      <c r="G766" s="18"/>
      <c r="H7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6" s="18"/>
      <c r="J766" s="18"/>
      <c r="K766" s="18"/>
      <c r="L766" s="18"/>
      <c r="M766" s="18"/>
      <c r="N766" s="51"/>
      <c r="O766" s="14">
        <f>IF(Table1[[#This Row],[Date]]="",COUNTA(B767:$B$1005),0)</f>
        <v>0</v>
      </c>
      <c r="P766" s="14">
        <f>IF(COUNTA(Table1[[#This Row],[Payments]:[Receipts]])=0,0,(IF(COUNTA(Table1[[#This Row],[Payments]:[Receipts]])&gt;1,1,0)))</f>
        <v>0</v>
      </c>
      <c r="Q766" s="14">
        <f>IF(Table1[[#This Row],[Date]]="",0,IF(AND(Table1[[#This Row],[Date]]&gt;=$Q$2,Table1[[#This Row],[Date]]&lt;=$Q$3),0,1))</f>
        <v>0</v>
      </c>
      <c r="R766" s="14">
        <f>IF(Table1[[#This Row],[Payments]]="",0,IF(ISNUMBER(Table1[[#This Row],[Payments]]),0,1))</f>
        <v>0</v>
      </c>
      <c r="S766" s="14">
        <f>IF(Table1[[#This Row],[Receipts]]="",0,IF(ISNUMBER(Table1[[#This Row],[Receipts]]),0,1))</f>
        <v>0</v>
      </c>
      <c r="T766" s="14">
        <f>IF(LEN(Table1[[#This Row],[Second Ledger]])&gt;0,IF(TYPE(VLOOKUP(Table1[[#This Row],[Second Ledger]],$CZ:$CZ,1,FALSE))=16,1,0),0)</f>
        <v>0</v>
      </c>
      <c r="U766" s="14">
        <f>IF(Table1[[#This Row],[Date]]="",0,IF(Table1[[#This Row],[Voucher Type]]&gt;0,IF(TYPE(VLOOKUP(Table1[[#This Row],[Voucher Type]],Table1[[#All],[Voucher Type Master]],1,FALSE))=16,1,0),0))</f>
        <v>0</v>
      </c>
      <c r="V7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6" s="14">
        <f>IF(LEN(Table1[[#This Row],[Cost Centre]])&gt;0,IF(TYPE(VLOOKUP(Table1[[#This Row],[Cost Centre]],$DA:$DA,1,FALSE))=16,1,0),0)</f>
        <v>0</v>
      </c>
      <c r="X766" s="14">
        <f>Table1[[#This Row],[Payments]]-Table1[[#This Row],[Receipts]]</f>
        <v>0</v>
      </c>
      <c r="Y766" s="14"/>
      <c r="Z766" s="14"/>
      <c r="AA766" s="14"/>
      <c r="AB766" s="13"/>
      <c r="AC766" s="39"/>
      <c r="AD766" s="39"/>
      <c r="AE766" s="39"/>
      <c r="AF766" s="39"/>
      <c r="AG766" s="42"/>
      <c r="AH7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6" t="str">
        <f>IF(Table1[[#This Row],[Date]]="","",TEXT(Table1[[#This Row],[Date]],"yyyymmdd"))</f>
        <v/>
      </c>
      <c r="AJ766" t="str">
        <f>Table1[[#This Row],[Date2]]</f>
        <v/>
      </c>
      <c r="AK766" t="str">
        <f>IF(Table1[[#This Row],[Date]]="","",Table1[[#This Row],[Voucher Type]])</f>
        <v/>
      </c>
      <c r="AL766" t="str">
        <f>IF(Table1[[#This Row],[Date]]="","",Table1[[#This Row],[Voucher No]])</f>
        <v/>
      </c>
      <c r="AM766" t="str">
        <f>IF(Table1[[#This Row],[Date]]="","",Table1[[#This Row],[Narration]])</f>
        <v/>
      </c>
      <c r="AN766" t="str">
        <f>IF(Table1[[#This Row],[Date]]="","","tallytools-voucherentry-adhjadhh-"&amp;$AH$1&amp;ROW())</f>
        <v/>
      </c>
      <c r="AO766" t="str">
        <f>IF(Table1[[#This Row],[Date]]="","",$AH$1)</f>
        <v/>
      </c>
      <c r="AP766"/>
      <c r="AQ766" t="str">
        <f>IF(Table1[[#This Row],[Date]]="","","No")</f>
        <v/>
      </c>
      <c r="AR766" t="str">
        <f>IF(Table1[[#This Row],[Date]]="","",IF(Table1[[#This Row],[Net Amt]]&lt;0,"No","Yes"))</f>
        <v/>
      </c>
      <c r="AS766" t="str">
        <f>IF(Table1[[#This Row],[Date]]="","",Table1[[#This Row],[Second Ledger]])</f>
        <v/>
      </c>
      <c r="AT766" t="str">
        <f>IF(Table1[[#This Row],[Date]]="","",IF(Table1[[#This Row],[DP-1]]="Yes",-(Table1[[#This Row],[Payments]]+Table1[[#This Row],[Receipts]]),Table1[[#This Row],[Payments]]+Table1[[#This Row],[Receipts]]))</f>
        <v/>
      </c>
      <c r="AU766"/>
      <c r="AV766" t="str">
        <f>IF(Table1[[#This Row],[Bill Ref No]]="","",Table1[[#This Row],[Bill Ref No]])</f>
        <v/>
      </c>
      <c r="AW766" t="str">
        <f>IF(Table1[[#This Row],[Bill ref name]]="","","New Ref")</f>
        <v/>
      </c>
      <c r="AX766" t="str">
        <f>IF(Table1[[#This Row],[Bill ref name]]="","",Table1[[#This Row],[Amount-1]])</f>
        <v/>
      </c>
      <c r="AY766"/>
      <c r="AZ766"/>
      <c r="BA766" t="str">
        <f>IF(Table1[[#This Row],[Cost Centre]]="","","Primary Cost Category")</f>
        <v/>
      </c>
      <c r="BB766" t="str">
        <f>IF(Table1[[#This Row],[Cost Centre]]="","",Table1[[#This Row],[DP-1]])</f>
        <v/>
      </c>
      <c r="BC766"/>
      <c r="BD766" t="str">
        <f>IF(Table1[[#This Row],[Cost Centre]]="","",Table1[[#This Row],[Cost Centre]])</f>
        <v/>
      </c>
      <c r="BE766" t="str">
        <f>IF(Table1[[#This Row],[Cost Centre]]="","",Table1[[#This Row],[Amount-1]])</f>
        <v/>
      </c>
      <c r="BF766"/>
      <c r="BG766"/>
      <c r="BH766"/>
      <c r="BI766"/>
      <c r="BJ766" t="str">
        <f>IF(Table1[[#This Row],[Date]]="","","No")</f>
        <v/>
      </c>
      <c r="BK766" t="str">
        <f>IF(Table1[[#This Row],[Date]]="","",IF(Table1[[#This Row],[Net Amt]]&lt;0,"Yes","No"))</f>
        <v/>
      </c>
      <c r="BL766" t="str">
        <f>IF(Table1[[#This Row],[Date]]="","",$C$3)</f>
        <v/>
      </c>
      <c r="BM766" t="str">
        <f>IF(Table1[[#This Row],[Date]]="","",-Table1[[#This Row],[Amount-1]])</f>
        <v/>
      </c>
      <c r="BO766" t="str">
        <f>IF(Table1[[#This Row],[Transaction Type]]="","",Table1[[#This Row],[Transaction Type]])</f>
        <v/>
      </c>
      <c r="BP766" t="str">
        <f>IF(Table1[[#This Row],[Instrument No.]]="","",Table1[[#This Row],[Instrument No.]])</f>
        <v/>
      </c>
      <c r="BQ766" t="str">
        <f>IF(Table1[[#This Row],[Instrument No.]]="","",Table1[[#This Row],[Amount-2]])</f>
        <v/>
      </c>
      <c r="BR766" t="str">
        <f>IF(Table1[[#This Row],[Instrument date]]="","",TEXT(Table1[[#This Row],[Instrument date]],"yyyymmdd"))</f>
        <v/>
      </c>
      <c r="BU766" s="48"/>
      <c r="BV766" s="48"/>
    </row>
    <row r="767" spans="1:74">
      <c r="A767" s="16">
        <f t="shared" si="11"/>
        <v>762</v>
      </c>
      <c r="B767" s="17"/>
      <c r="C767" s="57"/>
      <c r="D767" s="61"/>
      <c r="E767" s="61"/>
      <c r="F767" s="57"/>
      <c r="G767" s="18"/>
      <c r="H7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7" s="18"/>
      <c r="J767" s="18"/>
      <c r="K767" s="18"/>
      <c r="L767" s="18"/>
      <c r="M767" s="18"/>
      <c r="N767" s="51"/>
      <c r="O767" s="14">
        <f>IF(Table1[[#This Row],[Date]]="",COUNTA(B768:$B$1005),0)</f>
        <v>0</v>
      </c>
      <c r="P767" s="14">
        <f>IF(COUNTA(Table1[[#This Row],[Payments]:[Receipts]])=0,0,(IF(COUNTA(Table1[[#This Row],[Payments]:[Receipts]])&gt;1,1,0)))</f>
        <v>0</v>
      </c>
      <c r="Q767" s="14">
        <f>IF(Table1[[#This Row],[Date]]="",0,IF(AND(Table1[[#This Row],[Date]]&gt;=$Q$2,Table1[[#This Row],[Date]]&lt;=$Q$3),0,1))</f>
        <v>0</v>
      </c>
      <c r="R767" s="14">
        <f>IF(Table1[[#This Row],[Payments]]="",0,IF(ISNUMBER(Table1[[#This Row],[Payments]]),0,1))</f>
        <v>0</v>
      </c>
      <c r="S767" s="14">
        <f>IF(Table1[[#This Row],[Receipts]]="",0,IF(ISNUMBER(Table1[[#This Row],[Receipts]]),0,1))</f>
        <v>0</v>
      </c>
      <c r="T767" s="14">
        <f>IF(LEN(Table1[[#This Row],[Second Ledger]])&gt;0,IF(TYPE(VLOOKUP(Table1[[#This Row],[Second Ledger]],$CZ:$CZ,1,FALSE))=16,1,0),0)</f>
        <v>0</v>
      </c>
      <c r="U767" s="14">
        <f>IF(Table1[[#This Row],[Date]]="",0,IF(Table1[[#This Row],[Voucher Type]]&gt;0,IF(TYPE(VLOOKUP(Table1[[#This Row],[Voucher Type]],Table1[[#All],[Voucher Type Master]],1,FALSE))=16,1,0),0))</f>
        <v>0</v>
      </c>
      <c r="V7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7" s="14">
        <f>IF(LEN(Table1[[#This Row],[Cost Centre]])&gt;0,IF(TYPE(VLOOKUP(Table1[[#This Row],[Cost Centre]],$DA:$DA,1,FALSE))=16,1,0),0)</f>
        <v>0</v>
      </c>
      <c r="X767" s="14">
        <f>Table1[[#This Row],[Payments]]-Table1[[#This Row],[Receipts]]</f>
        <v>0</v>
      </c>
      <c r="Y767" s="14"/>
      <c r="Z767" s="14"/>
      <c r="AA767" s="14"/>
      <c r="AB767" s="13"/>
      <c r="AC767" s="39"/>
      <c r="AD767" s="39"/>
      <c r="AE767" s="39"/>
      <c r="AF767" s="39"/>
      <c r="AG767" s="42"/>
      <c r="AH7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7" t="str">
        <f>IF(Table1[[#This Row],[Date]]="","",TEXT(Table1[[#This Row],[Date]],"yyyymmdd"))</f>
        <v/>
      </c>
      <c r="AJ767" t="str">
        <f>Table1[[#This Row],[Date2]]</f>
        <v/>
      </c>
      <c r="AK767" t="str">
        <f>IF(Table1[[#This Row],[Date]]="","",Table1[[#This Row],[Voucher Type]])</f>
        <v/>
      </c>
      <c r="AL767" t="str">
        <f>IF(Table1[[#This Row],[Date]]="","",Table1[[#This Row],[Voucher No]])</f>
        <v/>
      </c>
      <c r="AM767" t="str">
        <f>IF(Table1[[#This Row],[Date]]="","",Table1[[#This Row],[Narration]])</f>
        <v/>
      </c>
      <c r="AN767" t="str">
        <f>IF(Table1[[#This Row],[Date]]="","","tallytools-voucherentry-adhjadhh-"&amp;$AH$1&amp;ROW())</f>
        <v/>
      </c>
      <c r="AO767" t="str">
        <f>IF(Table1[[#This Row],[Date]]="","",$AH$1)</f>
        <v/>
      </c>
      <c r="AP767"/>
      <c r="AQ767" t="str">
        <f>IF(Table1[[#This Row],[Date]]="","","No")</f>
        <v/>
      </c>
      <c r="AR767" t="str">
        <f>IF(Table1[[#This Row],[Date]]="","",IF(Table1[[#This Row],[Net Amt]]&lt;0,"No","Yes"))</f>
        <v/>
      </c>
      <c r="AS767" t="str">
        <f>IF(Table1[[#This Row],[Date]]="","",Table1[[#This Row],[Second Ledger]])</f>
        <v/>
      </c>
      <c r="AT767" t="str">
        <f>IF(Table1[[#This Row],[Date]]="","",IF(Table1[[#This Row],[DP-1]]="Yes",-(Table1[[#This Row],[Payments]]+Table1[[#This Row],[Receipts]]),Table1[[#This Row],[Payments]]+Table1[[#This Row],[Receipts]]))</f>
        <v/>
      </c>
      <c r="AU767"/>
      <c r="AV767" t="str">
        <f>IF(Table1[[#This Row],[Bill Ref No]]="","",Table1[[#This Row],[Bill Ref No]])</f>
        <v/>
      </c>
      <c r="AW767" t="str">
        <f>IF(Table1[[#This Row],[Bill ref name]]="","","New Ref")</f>
        <v/>
      </c>
      <c r="AX767" t="str">
        <f>IF(Table1[[#This Row],[Bill ref name]]="","",Table1[[#This Row],[Amount-1]])</f>
        <v/>
      </c>
      <c r="AY767"/>
      <c r="AZ767"/>
      <c r="BA767" t="str">
        <f>IF(Table1[[#This Row],[Cost Centre]]="","","Primary Cost Category")</f>
        <v/>
      </c>
      <c r="BB767" t="str">
        <f>IF(Table1[[#This Row],[Cost Centre]]="","",Table1[[#This Row],[DP-1]])</f>
        <v/>
      </c>
      <c r="BC767"/>
      <c r="BD767" t="str">
        <f>IF(Table1[[#This Row],[Cost Centre]]="","",Table1[[#This Row],[Cost Centre]])</f>
        <v/>
      </c>
      <c r="BE767" t="str">
        <f>IF(Table1[[#This Row],[Cost Centre]]="","",Table1[[#This Row],[Amount-1]])</f>
        <v/>
      </c>
      <c r="BF767"/>
      <c r="BG767"/>
      <c r="BH767"/>
      <c r="BI767"/>
      <c r="BJ767" t="str">
        <f>IF(Table1[[#This Row],[Date]]="","","No")</f>
        <v/>
      </c>
      <c r="BK767" t="str">
        <f>IF(Table1[[#This Row],[Date]]="","",IF(Table1[[#This Row],[Net Amt]]&lt;0,"Yes","No"))</f>
        <v/>
      </c>
      <c r="BL767" t="str">
        <f>IF(Table1[[#This Row],[Date]]="","",$C$3)</f>
        <v/>
      </c>
      <c r="BM767" t="str">
        <f>IF(Table1[[#This Row],[Date]]="","",-Table1[[#This Row],[Amount-1]])</f>
        <v/>
      </c>
      <c r="BO767" t="str">
        <f>IF(Table1[[#This Row],[Transaction Type]]="","",Table1[[#This Row],[Transaction Type]])</f>
        <v/>
      </c>
      <c r="BP767" t="str">
        <f>IF(Table1[[#This Row],[Instrument No.]]="","",Table1[[#This Row],[Instrument No.]])</f>
        <v/>
      </c>
      <c r="BQ767" t="str">
        <f>IF(Table1[[#This Row],[Instrument No.]]="","",Table1[[#This Row],[Amount-2]])</f>
        <v/>
      </c>
      <c r="BR767" t="str">
        <f>IF(Table1[[#This Row],[Instrument date]]="","",TEXT(Table1[[#This Row],[Instrument date]],"yyyymmdd"))</f>
        <v/>
      </c>
      <c r="BU767" s="48"/>
      <c r="BV767" s="48"/>
    </row>
    <row r="768" spans="1:74">
      <c r="A768" s="16">
        <f t="shared" si="11"/>
        <v>763</v>
      </c>
      <c r="B768" s="17"/>
      <c r="C768" s="57"/>
      <c r="D768" s="61"/>
      <c r="E768" s="61"/>
      <c r="F768" s="57"/>
      <c r="G768" s="18"/>
      <c r="H7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8" s="18"/>
      <c r="J768" s="18"/>
      <c r="K768" s="18"/>
      <c r="L768" s="18"/>
      <c r="M768" s="18"/>
      <c r="N768" s="51"/>
      <c r="O768" s="14">
        <f>IF(Table1[[#This Row],[Date]]="",COUNTA(B769:$B$1005),0)</f>
        <v>0</v>
      </c>
      <c r="P768" s="14">
        <f>IF(COUNTA(Table1[[#This Row],[Payments]:[Receipts]])=0,0,(IF(COUNTA(Table1[[#This Row],[Payments]:[Receipts]])&gt;1,1,0)))</f>
        <v>0</v>
      </c>
      <c r="Q768" s="14">
        <f>IF(Table1[[#This Row],[Date]]="",0,IF(AND(Table1[[#This Row],[Date]]&gt;=$Q$2,Table1[[#This Row],[Date]]&lt;=$Q$3),0,1))</f>
        <v>0</v>
      </c>
      <c r="R768" s="14">
        <f>IF(Table1[[#This Row],[Payments]]="",0,IF(ISNUMBER(Table1[[#This Row],[Payments]]),0,1))</f>
        <v>0</v>
      </c>
      <c r="S768" s="14">
        <f>IF(Table1[[#This Row],[Receipts]]="",0,IF(ISNUMBER(Table1[[#This Row],[Receipts]]),0,1))</f>
        <v>0</v>
      </c>
      <c r="T768" s="14">
        <f>IF(LEN(Table1[[#This Row],[Second Ledger]])&gt;0,IF(TYPE(VLOOKUP(Table1[[#This Row],[Second Ledger]],$CZ:$CZ,1,FALSE))=16,1,0),0)</f>
        <v>0</v>
      </c>
      <c r="U768" s="14">
        <f>IF(Table1[[#This Row],[Date]]="",0,IF(Table1[[#This Row],[Voucher Type]]&gt;0,IF(TYPE(VLOOKUP(Table1[[#This Row],[Voucher Type]],Table1[[#All],[Voucher Type Master]],1,FALSE))=16,1,0),0))</f>
        <v>0</v>
      </c>
      <c r="V7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8" s="14">
        <f>IF(LEN(Table1[[#This Row],[Cost Centre]])&gt;0,IF(TYPE(VLOOKUP(Table1[[#This Row],[Cost Centre]],$DA:$DA,1,FALSE))=16,1,0),0)</f>
        <v>0</v>
      </c>
      <c r="X768" s="14">
        <f>Table1[[#This Row],[Payments]]-Table1[[#This Row],[Receipts]]</f>
        <v>0</v>
      </c>
      <c r="Y768" s="14"/>
      <c r="Z768" s="14"/>
      <c r="AA768" s="14"/>
      <c r="AB768" s="13"/>
      <c r="AC768" s="39"/>
      <c r="AD768" s="39"/>
      <c r="AE768" s="39"/>
      <c r="AF768" s="39"/>
      <c r="AG768" s="42"/>
      <c r="AH7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8" t="str">
        <f>IF(Table1[[#This Row],[Date]]="","",TEXT(Table1[[#This Row],[Date]],"yyyymmdd"))</f>
        <v/>
      </c>
      <c r="AJ768" t="str">
        <f>Table1[[#This Row],[Date2]]</f>
        <v/>
      </c>
      <c r="AK768" t="str">
        <f>IF(Table1[[#This Row],[Date]]="","",Table1[[#This Row],[Voucher Type]])</f>
        <v/>
      </c>
      <c r="AL768" t="str">
        <f>IF(Table1[[#This Row],[Date]]="","",Table1[[#This Row],[Voucher No]])</f>
        <v/>
      </c>
      <c r="AM768" t="str">
        <f>IF(Table1[[#This Row],[Date]]="","",Table1[[#This Row],[Narration]])</f>
        <v/>
      </c>
      <c r="AN768" t="str">
        <f>IF(Table1[[#This Row],[Date]]="","","tallytools-voucherentry-adhjadhh-"&amp;$AH$1&amp;ROW())</f>
        <v/>
      </c>
      <c r="AO768" t="str">
        <f>IF(Table1[[#This Row],[Date]]="","",$AH$1)</f>
        <v/>
      </c>
      <c r="AP768"/>
      <c r="AQ768" t="str">
        <f>IF(Table1[[#This Row],[Date]]="","","No")</f>
        <v/>
      </c>
      <c r="AR768" t="str">
        <f>IF(Table1[[#This Row],[Date]]="","",IF(Table1[[#This Row],[Net Amt]]&lt;0,"No","Yes"))</f>
        <v/>
      </c>
      <c r="AS768" t="str">
        <f>IF(Table1[[#This Row],[Date]]="","",Table1[[#This Row],[Second Ledger]])</f>
        <v/>
      </c>
      <c r="AT768" t="str">
        <f>IF(Table1[[#This Row],[Date]]="","",IF(Table1[[#This Row],[DP-1]]="Yes",-(Table1[[#This Row],[Payments]]+Table1[[#This Row],[Receipts]]),Table1[[#This Row],[Payments]]+Table1[[#This Row],[Receipts]]))</f>
        <v/>
      </c>
      <c r="AU768"/>
      <c r="AV768" t="str">
        <f>IF(Table1[[#This Row],[Bill Ref No]]="","",Table1[[#This Row],[Bill Ref No]])</f>
        <v/>
      </c>
      <c r="AW768" t="str">
        <f>IF(Table1[[#This Row],[Bill ref name]]="","","New Ref")</f>
        <v/>
      </c>
      <c r="AX768" t="str">
        <f>IF(Table1[[#This Row],[Bill ref name]]="","",Table1[[#This Row],[Amount-1]])</f>
        <v/>
      </c>
      <c r="AY768"/>
      <c r="AZ768"/>
      <c r="BA768" t="str">
        <f>IF(Table1[[#This Row],[Cost Centre]]="","","Primary Cost Category")</f>
        <v/>
      </c>
      <c r="BB768" t="str">
        <f>IF(Table1[[#This Row],[Cost Centre]]="","",Table1[[#This Row],[DP-1]])</f>
        <v/>
      </c>
      <c r="BC768"/>
      <c r="BD768" t="str">
        <f>IF(Table1[[#This Row],[Cost Centre]]="","",Table1[[#This Row],[Cost Centre]])</f>
        <v/>
      </c>
      <c r="BE768" t="str">
        <f>IF(Table1[[#This Row],[Cost Centre]]="","",Table1[[#This Row],[Amount-1]])</f>
        <v/>
      </c>
      <c r="BF768"/>
      <c r="BG768"/>
      <c r="BH768"/>
      <c r="BI768"/>
      <c r="BJ768" t="str">
        <f>IF(Table1[[#This Row],[Date]]="","","No")</f>
        <v/>
      </c>
      <c r="BK768" t="str">
        <f>IF(Table1[[#This Row],[Date]]="","",IF(Table1[[#This Row],[Net Amt]]&lt;0,"Yes","No"))</f>
        <v/>
      </c>
      <c r="BL768" t="str">
        <f>IF(Table1[[#This Row],[Date]]="","",$C$3)</f>
        <v/>
      </c>
      <c r="BM768" t="str">
        <f>IF(Table1[[#This Row],[Date]]="","",-Table1[[#This Row],[Amount-1]])</f>
        <v/>
      </c>
      <c r="BO768" t="str">
        <f>IF(Table1[[#This Row],[Transaction Type]]="","",Table1[[#This Row],[Transaction Type]])</f>
        <v/>
      </c>
      <c r="BP768" t="str">
        <f>IF(Table1[[#This Row],[Instrument No.]]="","",Table1[[#This Row],[Instrument No.]])</f>
        <v/>
      </c>
      <c r="BQ768" t="str">
        <f>IF(Table1[[#This Row],[Instrument No.]]="","",Table1[[#This Row],[Amount-2]])</f>
        <v/>
      </c>
      <c r="BR768" t="str">
        <f>IF(Table1[[#This Row],[Instrument date]]="","",TEXT(Table1[[#This Row],[Instrument date]],"yyyymmdd"))</f>
        <v/>
      </c>
      <c r="BU768" s="48"/>
      <c r="BV768" s="48"/>
    </row>
    <row r="769" spans="1:74">
      <c r="A769" s="16">
        <f t="shared" si="11"/>
        <v>764</v>
      </c>
      <c r="B769" s="17"/>
      <c r="C769" s="57"/>
      <c r="D769" s="61"/>
      <c r="E769" s="61"/>
      <c r="F769" s="57"/>
      <c r="G769" s="18"/>
      <c r="H7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69" s="18"/>
      <c r="J769" s="18"/>
      <c r="K769" s="18"/>
      <c r="L769" s="18"/>
      <c r="M769" s="18"/>
      <c r="N769" s="51"/>
      <c r="O769" s="14">
        <f>IF(Table1[[#This Row],[Date]]="",COUNTA(B770:$B$1005),0)</f>
        <v>0</v>
      </c>
      <c r="P769" s="14">
        <f>IF(COUNTA(Table1[[#This Row],[Payments]:[Receipts]])=0,0,(IF(COUNTA(Table1[[#This Row],[Payments]:[Receipts]])&gt;1,1,0)))</f>
        <v>0</v>
      </c>
      <c r="Q769" s="14">
        <f>IF(Table1[[#This Row],[Date]]="",0,IF(AND(Table1[[#This Row],[Date]]&gt;=$Q$2,Table1[[#This Row],[Date]]&lt;=$Q$3),0,1))</f>
        <v>0</v>
      </c>
      <c r="R769" s="14">
        <f>IF(Table1[[#This Row],[Payments]]="",0,IF(ISNUMBER(Table1[[#This Row],[Payments]]),0,1))</f>
        <v>0</v>
      </c>
      <c r="S769" s="14">
        <f>IF(Table1[[#This Row],[Receipts]]="",0,IF(ISNUMBER(Table1[[#This Row],[Receipts]]),0,1))</f>
        <v>0</v>
      </c>
      <c r="T769" s="14">
        <f>IF(LEN(Table1[[#This Row],[Second Ledger]])&gt;0,IF(TYPE(VLOOKUP(Table1[[#This Row],[Second Ledger]],$CZ:$CZ,1,FALSE))=16,1,0),0)</f>
        <v>0</v>
      </c>
      <c r="U769" s="14">
        <f>IF(Table1[[#This Row],[Date]]="",0,IF(Table1[[#This Row],[Voucher Type]]&gt;0,IF(TYPE(VLOOKUP(Table1[[#This Row],[Voucher Type]],Table1[[#All],[Voucher Type Master]],1,FALSE))=16,1,0),0))</f>
        <v>0</v>
      </c>
      <c r="V7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69" s="14">
        <f>IF(LEN(Table1[[#This Row],[Cost Centre]])&gt;0,IF(TYPE(VLOOKUP(Table1[[#This Row],[Cost Centre]],$DA:$DA,1,FALSE))=16,1,0),0)</f>
        <v>0</v>
      </c>
      <c r="X769" s="14">
        <f>Table1[[#This Row],[Payments]]-Table1[[#This Row],[Receipts]]</f>
        <v>0</v>
      </c>
      <c r="Y769" s="14"/>
      <c r="Z769" s="14"/>
      <c r="AA769" s="14"/>
      <c r="AB769" s="13"/>
      <c r="AC769" s="39"/>
      <c r="AD769" s="39"/>
      <c r="AE769" s="39"/>
      <c r="AF769" s="39"/>
      <c r="AG769" s="42"/>
      <c r="AH7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69" t="str">
        <f>IF(Table1[[#This Row],[Date]]="","",TEXT(Table1[[#This Row],[Date]],"yyyymmdd"))</f>
        <v/>
      </c>
      <c r="AJ769" t="str">
        <f>Table1[[#This Row],[Date2]]</f>
        <v/>
      </c>
      <c r="AK769" t="str">
        <f>IF(Table1[[#This Row],[Date]]="","",Table1[[#This Row],[Voucher Type]])</f>
        <v/>
      </c>
      <c r="AL769" t="str">
        <f>IF(Table1[[#This Row],[Date]]="","",Table1[[#This Row],[Voucher No]])</f>
        <v/>
      </c>
      <c r="AM769" t="str">
        <f>IF(Table1[[#This Row],[Date]]="","",Table1[[#This Row],[Narration]])</f>
        <v/>
      </c>
      <c r="AN769" t="str">
        <f>IF(Table1[[#This Row],[Date]]="","","tallytools-voucherentry-adhjadhh-"&amp;$AH$1&amp;ROW())</f>
        <v/>
      </c>
      <c r="AO769" t="str">
        <f>IF(Table1[[#This Row],[Date]]="","",$AH$1)</f>
        <v/>
      </c>
      <c r="AP769"/>
      <c r="AQ769" t="str">
        <f>IF(Table1[[#This Row],[Date]]="","","No")</f>
        <v/>
      </c>
      <c r="AR769" t="str">
        <f>IF(Table1[[#This Row],[Date]]="","",IF(Table1[[#This Row],[Net Amt]]&lt;0,"No","Yes"))</f>
        <v/>
      </c>
      <c r="AS769" t="str">
        <f>IF(Table1[[#This Row],[Date]]="","",Table1[[#This Row],[Second Ledger]])</f>
        <v/>
      </c>
      <c r="AT769" t="str">
        <f>IF(Table1[[#This Row],[Date]]="","",IF(Table1[[#This Row],[DP-1]]="Yes",-(Table1[[#This Row],[Payments]]+Table1[[#This Row],[Receipts]]),Table1[[#This Row],[Payments]]+Table1[[#This Row],[Receipts]]))</f>
        <v/>
      </c>
      <c r="AU769"/>
      <c r="AV769" t="str">
        <f>IF(Table1[[#This Row],[Bill Ref No]]="","",Table1[[#This Row],[Bill Ref No]])</f>
        <v/>
      </c>
      <c r="AW769" t="str">
        <f>IF(Table1[[#This Row],[Bill ref name]]="","","New Ref")</f>
        <v/>
      </c>
      <c r="AX769" t="str">
        <f>IF(Table1[[#This Row],[Bill ref name]]="","",Table1[[#This Row],[Amount-1]])</f>
        <v/>
      </c>
      <c r="AY769"/>
      <c r="AZ769"/>
      <c r="BA769" t="str">
        <f>IF(Table1[[#This Row],[Cost Centre]]="","","Primary Cost Category")</f>
        <v/>
      </c>
      <c r="BB769" t="str">
        <f>IF(Table1[[#This Row],[Cost Centre]]="","",Table1[[#This Row],[DP-1]])</f>
        <v/>
      </c>
      <c r="BC769"/>
      <c r="BD769" t="str">
        <f>IF(Table1[[#This Row],[Cost Centre]]="","",Table1[[#This Row],[Cost Centre]])</f>
        <v/>
      </c>
      <c r="BE769" t="str">
        <f>IF(Table1[[#This Row],[Cost Centre]]="","",Table1[[#This Row],[Amount-1]])</f>
        <v/>
      </c>
      <c r="BF769"/>
      <c r="BG769"/>
      <c r="BH769"/>
      <c r="BI769"/>
      <c r="BJ769" t="str">
        <f>IF(Table1[[#This Row],[Date]]="","","No")</f>
        <v/>
      </c>
      <c r="BK769" t="str">
        <f>IF(Table1[[#This Row],[Date]]="","",IF(Table1[[#This Row],[Net Amt]]&lt;0,"Yes","No"))</f>
        <v/>
      </c>
      <c r="BL769" t="str">
        <f>IF(Table1[[#This Row],[Date]]="","",$C$3)</f>
        <v/>
      </c>
      <c r="BM769" t="str">
        <f>IF(Table1[[#This Row],[Date]]="","",-Table1[[#This Row],[Amount-1]])</f>
        <v/>
      </c>
      <c r="BO769" t="str">
        <f>IF(Table1[[#This Row],[Transaction Type]]="","",Table1[[#This Row],[Transaction Type]])</f>
        <v/>
      </c>
      <c r="BP769" t="str">
        <f>IF(Table1[[#This Row],[Instrument No.]]="","",Table1[[#This Row],[Instrument No.]])</f>
        <v/>
      </c>
      <c r="BQ769" t="str">
        <f>IF(Table1[[#This Row],[Instrument No.]]="","",Table1[[#This Row],[Amount-2]])</f>
        <v/>
      </c>
      <c r="BR769" t="str">
        <f>IF(Table1[[#This Row],[Instrument date]]="","",TEXT(Table1[[#This Row],[Instrument date]],"yyyymmdd"))</f>
        <v/>
      </c>
      <c r="BU769" s="48"/>
      <c r="BV769" s="48"/>
    </row>
    <row r="770" spans="1:74">
      <c r="A770" s="16">
        <f t="shared" si="11"/>
        <v>765</v>
      </c>
      <c r="B770" s="17"/>
      <c r="C770" s="57"/>
      <c r="D770" s="61"/>
      <c r="E770" s="61"/>
      <c r="F770" s="57"/>
      <c r="G770" s="18"/>
      <c r="H7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0" s="18"/>
      <c r="J770" s="18"/>
      <c r="K770" s="18"/>
      <c r="L770" s="18"/>
      <c r="M770" s="18"/>
      <c r="N770" s="51"/>
      <c r="O770" s="14">
        <f>IF(Table1[[#This Row],[Date]]="",COUNTA(B771:$B$1005),0)</f>
        <v>0</v>
      </c>
      <c r="P770" s="14">
        <f>IF(COUNTA(Table1[[#This Row],[Payments]:[Receipts]])=0,0,(IF(COUNTA(Table1[[#This Row],[Payments]:[Receipts]])&gt;1,1,0)))</f>
        <v>0</v>
      </c>
      <c r="Q770" s="14">
        <f>IF(Table1[[#This Row],[Date]]="",0,IF(AND(Table1[[#This Row],[Date]]&gt;=$Q$2,Table1[[#This Row],[Date]]&lt;=$Q$3),0,1))</f>
        <v>0</v>
      </c>
      <c r="R770" s="14">
        <f>IF(Table1[[#This Row],[Payments]]="",0,IF(ISNUMBER(Table1[[#This Row],[Payments]]),0,1))</f>
        <v>0</v>
      </c>
      <c r="S770" s="14">
        <f>IF(Table1[[#This Row],[Receipts]]="",0,IF(ISNUMBER(Table1[[#This Row],[Receipts]]),0,1))</f>
        <v>0</v>
      </c>
      <c r="T770" s="14">
        <f>IF(LEN(Table1[[#This Row],[Second Ledger]])&gt;0,IF(TYPE(VLOOKUP(Table1[[#This Row],[Second Ledger]],$CZ:$CZ,1,FALSE))=16,1,0),0)</f>
        <v>0</v>
      </c>
      <c r="U770" s="14">
        <f>IF(Table1[[#This Row],[Date]]="",0,IF(Table1[[#This Row],[Voucher Type]]&gt;0,IF(TYPE(VLOOKUP(Table1[[#This Row],[Voucher Type]],Table1[[#All],[Voucher Type Master]],1,FALSE))=16,1,0),0))</f>
        <v>0</v>
      </c>
      <c r="V7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0" s="14">
        <f>IF(LEN(Table1[[#This Row],[Cost Centre]])&gt;0,IF(TYPE(VLOOKUP(Table1[[#This Row],[Cost Centre]],$DA:$DA,1,FALSE))=16,1,0),0)</f>
        <v>0</v>
      </c>
      <c r="X770" s="14">
        <f>Table1[[#This Row],[Payments]]-Table1[[#This Row],[Receipts]]</f>
        <v>0</v>
      </c>
      <c r="Y770" s="14"/>
      <c r="Z770" s="14"/>
      <c r="AA770" s="14"/>
      <c r="AB770" s="13"/>
      <c r="AC770" s="39"/>
      <c r="AD770" s="39"/>
      <c r="AE770" s="39"/>
      <c r="AF770" s="39"/>
      <c r="AG770" s="42"/>
      <c r="AH7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0" t="str">
        <f>IF(Table1[[#This Row],[Date]]="","",TEXT(Table1[[#This Row],[Date]],"yyyymmdd"))</f>
        <v/>
      </c>
      <c r="AJ770" t="str">
        <f>Table1[[#This Row],[Date2]]</f>
        <v/>
      </c>
      <c r="AK770" t="str">
        <f>IF(Table1[[#This Row],[Date]]="","",Table1[[#This Row],[Voucher Type]])</f>
        <v/>
      </c>
      <c r="AL770" t="str">
        <f>IF(Table1[[#This Row],[Date]]="","",Table1[[#This Row],[Voucher No]])</f>
        <v/>
      </c>
      <c r="AM770" t="str">
        <f>IF(Table1[[#This Row],[Date]]="","",Table1[[#This Row],[Narration]])</f>
        <v/>
      </c>
      <c r="AN770" t="str">
        <f>IF(Table1[[#This Row],[Date]]="","","tallytools-voucherentry-adhjadhh-"&amp;$AH$1&amp;ROW())</f>
        <v/>
      </c>
      <c r="AO770" t="str">
        <f>IF(Table1[[#This Row],[Date]]="","",$AH$1)</f>
        <v/>
      </c>
      <c r="AP770"/>
      <c r="AQ770" t="str">
        <f>IF(Table1[[#This Row],[Date]]="","","No")</f>
        <v/>
      </c>
      <c r="AR770" t="str">
        <f>IF(Table1[[#This Row],[Date]]="","",IF(Table1[[#This Row],[Net Amt]]&lt;0,"No","Yes"))</f>
        <v/>
      </c>
      <c r="AS770" t="str">
        <f>IF(Table1[[#This Row],[Date]]="","",Table1[[#This Row],[Second Ledger]])</f>
        <v/>
      </c>
      <c r="AT770" t="str">
        <f>IF(Table1[[#This Row],[Date]]="","",IF(Table1[[#This Row],[DP-1]]="Yes",-(Table1[[#This Row],[Payments]]+Table1[[#This Row],[Receipts]]),Table1[[#This Row],[Payments]]+Table1[[#This Row],[Receipts]]))</f>
        <v/>
      </c>
      <c r="AU770"/>
      <c r="AV770" t="str">
        <f>IF(Table1[[#This Row],[Bill Ref No]]="","",Table1[[#This Row],[Bill Ref No]])</f>
        <v/>
      </c>
      <c r="AW770" t="str">
        <f>IF(Table1[[#This Row],[Bill ref name]]="","","New Ref")</f>
        <v/>
      </c>
      <c r="AX770" t="str">
        <f>IF(Table1[[#This Row],[Bill ref name]]="","",Table1[[#This Row],[Amount-1]])</f>
        <v/>
      </c>
      <c r="AY770"/>
      <c r="AZ770"/>
      <c r="BA770" t="str">
        <f>IF(Table1[[#This Row],[Cost Centre]]="","","Primary Cost Category")</f>
        <v/>
      </c>
      <c r="BB770" t="str">
        <f>IF(Table1[[#This Row],[Cost Centre]]="","",Table1[[#This Row],[DP-1]])</f>
        <v/>
      </c>
      <c r="BC770"/>
      <c r="BD770" t="str">
        <f>IF(Table1[[#This Row],[Cost Centre]]="","",Table1[[#This Row],[Cost Centre]])</f>
        <v/>
      </c>
      <c r="BE770" t="str">
        <f>IF(Table1[[#This Row],[Cost Centre]]="","",Table1[[#This Row],[Amount-1]])</f>
        <v/>
      </c>
      <c r="BF770"/>
      <c r="BG770"/>
      <c r="BH770"/>
      <c r="BI770"/>
      <c r="BJ770" t="str">
        <f>IF(Table1[[#This Row],[Date]]="","","No")</f>
        <v/>
      </c>
      <c r="BK770" t="str">
        <f>IF(Table1[[#This Row],[Date]]="","",IF(Table1[[#This Row],[Net Amt]]&lt;0,"Yes","No"))</f>
        <v/>
      </c>
      <c r="BL770" t="str">
        <f>IF(Table1[[#This Row],[Date]]="","",$C$3)</f>
        <v/>
      </c>
      <c r="BM770" t="str">
        <f>IF(Table1[[#This Row],[Date]]="","",-Table1[[#This Row],[Amount-1]])</f>
        <v/>
      </c>
      <c r="BO770" t="str">
        <f>IF(Table1[[#This Row],[Transaction Type]]="","",Table1[[#This Row],[Transaction Type]])</f>
        <v/>
      </c>
      <c r="BP770" t="str">
        <f>IF(Table1[[#This Row],[Instrument No.]]="","",Table1[[#This Row],[Instrument No.]])</f>
        <v/>
      </c>
      <c r="BQ770" t="str">
        <f>IF(Table1[[#This Row],[Instrument No.]]="","",Table1[[#This Row],[Amount-2]])</f>
        <v/>
      </c>
      <c r="BR770" t="str">
        <f>IF(Table1[[#This Row],[Instrument date]]="","",TEXT(Table1[[#This Row],[Instrument date]],"yyyymmdd"))</f>
        <v/>
      </c>
      <c r="BU770" s="48"/>
      <c r="BV770" s="48"/>
    </row>
    <row r="771" spans="1:74">
      <c r="A771" s="16">
        <f t="shared" si="11"/>
        <v>766</v>
      </c>
      <c r="B771" s="17"/>
      <c r="C771" s="57"/>
      <c r="D771" s="61"/>
      <c r="E771" s="61"/>
      <c r="F771" s="57"/>
      <c r="G771" s="18"/>
      <c r="H7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1" s="18"/>
      <c r="J771" s="18"/>
      <c r="K771" s="18"/>
      <c r="L771" s="18"/>
      <c r="M771" s="18"/>
      <c r="N771" s="51"/>
      <c r="O771" s="14">
        <f>IF(Table1[[#This Row],[Date]]="",COUNTA(B772:$B$1005),0)</f>
        <v>0</v>
      </c>
      <c r="P771" s="14">
        <f>IF(COUNTA(Table1[[#This Row],[Payments]:[Receipts]])=0,0,(IF(COUNTA(Table1[[#This Row],[Payments]:[Receipts]])&gt;1,1,0)))</f>
        <v>0</v>
      </c>
      <c r="Q771" s="14">
        <f>IF(Table1[[#This Row],[Date]]="",0,IF(AND(Table1[[#This Row],[Date]]&gt;=$Q$2,Table1[[#This Row],[Date]]&lt;=$Q$3),0,1))</f>
        <v>0</v>
      </c>
      <c r="R771" s="14">
        <f>IF(Table1[[#This Row],[Payments]]="",0,IF(ISNUMBER(Table1[[#This Row],[Payments]]),0,1))</f>
        <v>0</v>
      </c>
      <c r="S771" s="14">
        <f>IF(Table1[[#This Row],[Receipts]]="",0,IF(ISNUMBER(Table1[[#This Row],[Receipts]]),0,1))</f>
        <v>0</v>
      </c>
      <c r="T771" s="14">
        <f>IF(LEN(Table1[[#This Row],[Second Ledger]])&gt;0,IF(TYPE(VLOOKUP(Table1[[#This Row],[Second Ledger]],$CZ:$CZ,1,FALSE))=16,1,0),0)</f>
        <v>0</v>
      </c>
      <c r="U771" s="14">
        <f>IF(Table1[[#This Row],[Date]]="",0,IF(Table1[[#This Row],[Voucher Type]]&gt;0,IF(TYPE(VLOOKUP(Table1[[#This Row],[Voucher Type]],Table1[[#All],[Voucher Type Master]],1,FALSE))=16,1,0),0))</f>
        <v>0</v>
      </c>
      <c r="V7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1" s="14">
        <f>IF(LEN(Table1[[#This Row],[Cost Centre]])&gt;0,IF(TYPE(VLOOKUP(Table1[[#This Row],[Cost Centre]],$DA:$DA,1,FALSE))=16,1,0),0)</f>
        <v>0</v>
      </c>
      <c r="X771" s="14">
        <f>Table1[[#This Row],[Payments]]-Table1[[#This Row],[Receipts]]</f>
        <v>0</v>
      </c>
      <c r="Y771" s="14"/>
      <c r="Z771" s="14"/>
      <c r="AA771" s="14"/>
      <c r="AB771" s="13"/>
      <c r="AC771" s="39"/>
      <c r="AD771" s="39"/>
      <c r="AE771" s="39"/>
      <c r="AF771" s="39"/>
      <c r="AG771" s="42"/>
      <c r="AH7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1" t="str">
        <f>IF(Table1[[#This Row],[Date]]="","",TEXT(Table1[[#This Row],[Date]],"yyyymmdd"))</f>
        <v/>
      </c>
      <c r="AJ771" t="str">
        <f>Table1[[#This Row],[Date2]]</f>
        <v/>
      </c>
      <c r="AK771" t="str">
        <f>IF(Table1[[#This Row],[Date]]="","",Table1[[#This Row],[Voucher Type]])</f>
        <v/>
      </c>
      <c r="AL771" t="str">
        <f>IF(Table1[[#This Row],[Date]]="","",Table1[[#This Row],[Voucher No]])</f>
        <v/>
      </c>
      <c r="AM771" t="str">
        <f>IF(Table1[[#This Row],[Date]]="","",Table1[[#This Row],[Narration]])</f>
        <v/>
      </c>
      <c r="AN771" t="str">
        <f>IF(Table1[[#This Row],[Date]]="","","tallytools-voucherentry-adhjadhh-"&amp;$AH$1&amp;ROW())</f>
        <v/>
      </c>
      <c r="AO771" t="str">
        <f>IF(Table1[[#This Row],[Date]]="","",$AH$1)</f>
        <v/>
      </c>
      <c r="AP771"/>
      <c r="AQ771" t="str">
        <f>IF(Table1[[#This Row],[Date]]="","","No")</f>
        <v/>
      </c>
      <c r="AR771" t="str">
        <f>IF(Table1[[#This Row],[Date]]="","",IF(Table1[[#This Row],[Net Amt]]&lt;0,"No","Yes"))</f>
        <v/>
      </c>
      <c r="AS771" t="str">
        <f>IF(Table1[[#This Row],[Date]]="","",Table1[[#This Row],[Second Ledger]])</f>
        <v/>
      </c>
      <c r="AT771" t="str">
        <f>IF(Table1[[#This Row],[Date]]="","",IF(Table1[[#This Row],[DP-1]]="Yes",-(Table1[[#This Row],[Payments]]+Table1[[#This Row],[Receipts]]),Table1[[#This Row],[Payments]]+Table1[[#This Row],[Receipts]]))</f>
        <v/>
      </c>
      <c r="AU771"/>
      <c r="AV771" t="str">
        <f>IF(Table1[[#This Row],[Bill Ref No]]="","",Table1[[#This Row],[Bill Ref No]])</f>
        <v/>
      </c>
      <c r="AW771" t="str">
        <f>IF(Table1[[#This Row],[Bill ref name]]="","","New Ref")</f>
        <v/>
      </c>
      <c r="AX771" t="str">
        <f>IF(Table1[[#This Row],[Bill ref name]]="","",Table1[[#This Row],[Amount-1]])</f>
        <v/>
      </c>
      <c r="AY771"/>
      <c r="AZ771"/>
      <c r="BA771" t="str">
        <f>IF(Table1[[#This Row],[Cost Centre]]="","","Primary Cost Category")</f>
        <v/>
      </c>
      <c r="BB771" t="str">
        <f>IF(Table1[[#This Row],[Cost Centre]]="","",Table1[[#This Row],[DP-1]])</f>
        <v/>
      </c>
      <c r="BC771"/>
      <c r="BD771" t="str">
        <f>IF(Table1[[#This Row],[Cost Centre]]="","",Table1[[#This Row],[Cost Centre]])</f>
        <v/>
      </c>
      <c r="BE771" t="str">
        <f>IF(Table1[[#This Row],[Cost Centre]]="","",Table1[[#This Row],[Amount-1]])</f>
        <v/>
      </c>
      <c r="BF771"/>
      <c r="BG771"/>
      <c r="BH771"/>
      <c r="BI771"/>
      <c r="BJ771" t="str">
        <f>IF(Table1[[#This Row],[Date]]="","","No")</f>
        <v/>
      </c>
      <c r="BK771" t="str">
        <f>IF(Table1[[#This Row],[Date]]="","",IF(Table1[[#This Row],[Net Amt]]&lt;0,"Yes","No"))</f>
        <v/>
      </c>
      <c r="BL771" t="str">
        <f>IF(Table1[[#This Row],[Date]]="","",$C$3)</f>
        <v/>
      </c>
      <c r="BM771" t="str">
        <f>IF(Table1[[#This Row],[Date]]="","",-Table1[[#This Row],[Amount-1]])</f>
        <v/>
      </c>
      <c r="BO771" t="str">
        <f>IF(Table1[[#This Row],[Transaction Type]]="","",Table1[[#This Row],[Transaction Type]])</f>
        <v/>
      </c>
      <c r="BP771" t="str">
        <f>IF(Table1[[#This Row],[Instrument No.]]="","",Table1[[#This Row],[Instrument No.]])</f>
        <v/>
      </c>
      <c r="BQ771" t="str">
        <f>IF(Table1[[#This Row],[Instrument No.]]="","",Table1[[#This Row],[Amount-2]])</f>
        <v/>
      </c>
      <c r="BR771" t="str">
        <f>IF(Table1[[#This Row],[Instrument date]]="","",TEXT(Table1[[#This Row],[Instrument date]],"yyyymmdd"))</f>
        <v/>
      </c>
      <c r="BU771" s="48"/>
      <c r="BV771" s="48"/>
    </row>
    <row r="772" spans="1:74">
      <c r="A772" s="16">
        <f t="shared" si="11"/>
        <v>767</v>
      </c>
      <c r="B772" s="17"/>
      <c r="C772" s="57"/>
      <c r="D772" s="61"/>
      <c r="E772" s="61"/>
      <c r="F772" s="57"/>
      <c r="G772" s="18"/>
      <c r="H7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2" s="18"/>
      <c r="J772" s="18"/>
      <c r="K772" s="18"/>
      <c r="L772" s="18"/>
      <c r="M772" s="18"/>
      <c r="N772" s="51"/>
      <c r="O772" s="14">
        <f>IF(Table1[[#This Row],[Date]]="",COUNTA(B773:$B$1005),0)</f>
        <v>0</v>
      </c>
      <c r="P772" s="14">
        <f>IF(COUNTA(Table1[[#This Row],[Payments]:[Receipts]])=0,0,(IF(COUNTA(Table1[[#This Row],[Payments]:[Receipts]])&gt;1,1,0)))</f>
        <v>0</v>
      </c>
      <c r="Q772" s="14">
        <f>IF(Table1[[#This Row],[Date]]="",0,IF(AND(Table1[[#This Row],[Date]]&gt;=$Q$2,Table1[[#This Row],[Date]]&lt;=$Q$3),0,1))</f>
        <v>0</v>
      </c>
      <c r="R772" s="14">
        <f>IF(Table1[[#This Row],[Payments]]="",0,IF(ISNUMBER(Table1[[#This Row],[Payments]]),0,1))</f>
        <v>0</v>
      </c>
      <c r="S772" s="14">
        <f>IF(Table1[[#This Row],[Receipts]]="",0,IF(ISNUMBER(Table1[[#This Row],[Receipts]]),0,1))</f>
        <v>0</v>
      </c>
      <c r="T772" s="14">
        <f>IF(LEN(Table1[[#This Row],[Second Ledger]])&gt;0,IF(TYPE(VLOOKUP(Table1[[#This Row],[Second Ledger]],$CZ:$CZ,1,FALSE))=16,1,0),0)</f>
        <v>0</v>
      </c>
      <c r="U772" s="14">
        <f>IF(Table1[[#This Row],[Date]]="",0,IF(Table1[[#This Row],[Voucher Type]]&gt;0,IF(TYPE(VLOOKUP(Table1[[#This Row],[Voucher Type]],Table1[[#All],[Voucher Type Master]],1,FALSE))=16,1,0),0))</f>
        <v>0</v>
      </c>
      <c r="V7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2" s="14">
        <f>IF(LEN(Table1[[#This Row],[Cost Centre]])&gt;0,IF(TYPE(VLOOKUP(Table1[[#This Row],[Cost Centre]],$DA:$DA,1,FALSE))=16,1,0),0)</f>
        <v>0</v>
      </c>
      <c r="X772" s="14">
        <f>Table1[[#This Row],[Payments]]-Table1[[#This Row],[Receipts]]</f>
        <v>0</v>
      </c>
      <c r="Y772" s="14"/>
      <c r="Z772" s="14"/>
      <c r="AA772" s="14"/>
      <c r="AB772" s="13"/>
      <c r="AC772" s="39"/>
      <c r="AD772" s="39"/>
      <c r="AE772" s="39"/>
      <c r="AF772" s="39"/>
      <c r="AG772" s="42"/>
      <c r="AH7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2" t="str">
        <f>IF(Table1[[#This Row],[Date]]="","",TEXT(Table1[[#This Row],[Date]],"yyyymmdd"))</f>
        <v/>
      </c>
      <c r="AJ772" t="str">
        <f>Table1[[#This Row],[Date2]]</f>
        <v/>
      </c>
      <c r="AK772" t="str">
        <f>IF(Table1[[#This Row],[Date]]="","",Table1[[#This Row],[Voucher Type]])</f>
        <v/>
      </c>
      <c r="AL772" t="str">
        <f>IF(Table1[[#This Row],[Date]]="","",Table1[[#This Row],[Voucher No]])</f>
        <v/>
      </c>
      <c r="AM772" t="str">
        <f>IF(Table1[[#This Row],[Date]]="","",Table1[[#This Row],[Narration]])</f>
        <v/>
      </c>
      <c r="AN772" t="str">
        <f>IF(Table1[[#This Row],[Date]]="","","tallytools-voucherentry-adhjadhh-"&amp;$AH$1&amp;ROW())</f>
        <v/>
      </c>
      <c r="AO772" t="str">
        <f>IF(Table1[[#This Row],[Date]]="","",$AH$1)</f>
        <v/>
      </c>
      <c r="AP772"/>
      <c r="AQ772" t="str">
        <f>IF(Table1[[#This Row],[Date]]="","","No")</f>
        <v/>
      </c>
      <c r="AR772" t="str">
        <f>IF(Table1[[#This Row],[Date]]="","",IF(Table1[[#This Row],[Net Amt]]&lt;0,"No","Yes"))</f>
        <v/>
      </c>
      <c r="AS772" t="str">
        <f>IF(Table1[[#This Row],[Date]]="","",Table1[[#This Row],[Second Ledger]])</f>
        <v/>
      </c>
      <c r="AT772" t="str">
        <f>IF(Table1[[#This Row],[Date]]="","",IF(Table1[[#This Row],[DP-1]]="Yes",-(Table1[[#This Row],[Payments]]+Table1[[#This Row],[Receipts]]),Table1[[#This Row],[Payments]]+Table1[[#This Row],[Receipts]]))</f>
        <v/>
      </c>
      <c r="AU772"/>
      <c r="AV772" t="str">
        <f>IF(Table1[[#This Row],[Bill Ref No]]="","",Table1[[#This Row],[Bill Ref No]])</f>
        <v/>
      </c>
      <c r="AW772" t="str">
        <f>IF(Table1[[#This Row],[Bill ref name]]="","","New Ref")</f>
        <v/>
      </c>
      <c r="AX772" t="str">
        <f>IF(Table1[[#This Row],[Bill ref name]]="","",Table1[[#This Row],[Amount-1]])</f>
        <v/>
      </c>
      <c r="AY772"/>
      <c r="AZ772"/>
      <c r="BA772" t="str">
        <f>IF(Table1[[#This Row],[Cost Centre]]="","","Primary Cost Category")</f>
        <v/>
      </c>
      <c r="BB772" t="str">
        <f>IF(Table1[[#This Row],[Cost Centre]]="","",Table1[[#This Row],[DP-1]])</f>
        <v/>
      </c>
      <c r="BC772"/>
      <c r="BD772" t="str">
        <f>IF(Table1[[#This Row],[Cost Centre]]="","",Table1[[#This Row],[Cost Centre]])</f>
        <v/>
      </c>
      <c r="BE772" t="str">
        <f>IF(Table1[[#This Row],[Cost Centre]]="","",Table1[[#This Row],[Amount-1]])</f>
        <v/>
      </c>
      <c r="BF772"/>
      <c r="BG772"/>
      <c r="BH772"/>
      <c r="BI772"/>
      <c r="BJ772" t="str">
        <f>IF(Table1[[#This Row],[Date]]="","","No")</f>
        <v/>
      </c>
      <c r="BK772" t="str">
        <f>IF(Table1[[#This Row],[Date]]="","",IF(Table1[[#This Row],[Net Amt]]&lt;0,"Yes","No"))</f>
        <v/>
      </c>
      <c r="BL772" t="str">
        <f>IF(Table1[[#This Row],[Date]]="","",$C$3)</f>
        <v/>
      </c>
      <c r="BM772" t="str">
        <f>IF(Table1[[#This Row],[Date]]="","",-Table1[[#This Row],[Amount-1]])</f>
        <v/>
      </c>
      <c r="BO772" t="str">
        <f>IF(Table1[[#This Row],[Transaction Type]]="","",Table1[[#This Row],[Transaction Type]])</f>
        <v/>
      </c>
      <c r="BP772" t="str">
        <f>IF(Table1[[#This Row],[Instrument No.]]="","",Table1[[#This Row],[Instrument No.]])</f>
        <v/>
      </c>
      <c r="BQ772" t="str">
        <f>IF(Table1[[#This Row],[Instrument No.]]="","",Table1[[#This Row],[Amount-2]])</f>
        <v/>
      </c>
      <c r="BR772" t="str">
        <f>IF(Table1[[#This Row],[Instrument date]]="","",TEXT(Table1[[#This Row],[Instrument date]],"yyyymmdd"))</f>
        <v/>
      </c>
      <c r="BU772" s="48"/>
      <c r="BV772" s="48"/>
    </row>
    <row r="773" spans="1:74">
      <c r="A773" s="16">
        <f t="shared" si="11"/>
        <v>768</v>
      </c>
      <c r="B773" s="17"/>
      <c r="C773" s="57"/>
      <c r="D773" s="61"/>
      <c r="E773" s="61"/>
      <c r="F773" s="57"/>
      <c r="G773" s="18"/>
      <c r="H7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3" s="18"/>
      <c r="J773" s="18"/>
      <c r="K773" s="18"/>
      <c r="L773" s="18"/>
      <c r="M773" s="18"/>
      <c r="N773" s="51"/>
      <c r="O773" s="14">
        <f>IF(Table1[[#This Row],[Date]]="",COUNTA(B774:$B$1005),0)</f>
        <v>0</v>
      </c>
      <c r="P773" s="14">
        <f>IF(COUNTA(Table1[[#This Row],[Payments]:[Receipts]])=0,0,(IF(COUNTA(Table1[[#This Row],[Payments]:[Receipts]])&gt;1,1,0)))</f>
        <v>0</v>
      </c>
      <c r="Q773" s="14">
        <f>IF(Table1[[#This Row],[Date]]="",0,IF(AND(Table1[[#This Row],[Date]]&gt;=$Q$2,Table1[[#This Row],[Date]]&lt;=$Q$3),0,1))</f>
        <v>0</v>
      </c>
      <c r="R773" s="14">
        <f>IF(Table1[[#This Row],[Payments]]="",0,IF(ISNUMBER(Table1[[#This Row],[Payments]]),0,1))</f>
        <v>0</v>
      </c>
      <c r="S773" s="14">
        <f>IF(Table1[[#This Row],[Receipts]]="",0,IF(ISNUMBER(Table1[[#This Row],[Receipts]]),0,1))</f>
        <v>0</v>
      </c>
      <c r="T773" s="14">
        <f>IF(LEN(Table1[[#This Row],[Second Ledger]])&gt;0,IF(TYPE(VLOOKUP(Table1[[#This Row],[Second Ledger]],$CZ:$CZ,1,FALSE))=16,1,0),0)</f>
        <v>0</v>
      </c>
      <c r="U773" s="14">
        <f>IF(Table1[[#This Row],[Date]]="",0,IF(Table1[[#This Row],[Voucher Type]]&gt;0,IF(TYPE(VLOOKUP(Table1[[#This Row],[Voucher Type]],Table1[[#All],[Voucher Type Master]],1,FALSE))=16,1,0),0))</f>
        <v>0</v>
      </c>
      <c r="V7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3" s="14">
        <f>IF(LEN(Table1[[#This Row],[Cost Centre]])&gt;0,IF(TYPE(VLOOKUP(Table1[[#This Row],[Cost Centre]],$DA:$DA,1,FALSE))=16,1,0),0)</f>
        <v>0</v>
      </c>
      <c r="X773" s="14">
        <f>Table1[[#This Row],[Payments]]-Table1[[#This Row],[Receipts]]</f>
        <v>0</v>
      </c>
      <c r="Y773" s="14"/>
      <c r="Z773" s="14"/>
      <c r="AA773" s="14"/>
      <c r="AB773" s="13"/>
      <c r="AC773" s="39"/>
      <c r="AD773" s="39"/>
      <c r="AE773" s="39"/>
      <c r="AF773" s="39"/>
      <c r="AG773" s="42"/>
      <c r="AH7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3" t="str">
        <f>IF(Table1[[#This Row],[Date]]="","",TEXT(Table1[[#This Row],[Date]],"yyyymmdd"))</f>
        <v/>
      </c>
      <c r="AJ773" t="str">
        <f>Table1[[#This Row],[Date2]]</f>
        <v/>
      </c>
      <c r="AK773" t="str">
        <f>IF(Table1[[#This Row],[Date]]="","",Table1[[#This Row],[Voucher Type]])</f>
        <v/>
      </c>
      <c r="AL773" t="str">
        <f>IF(Table1[[#This Row],[Date]]="","",Table1[[#This Row],[Voucher No]])</f>
        <v/>
      </c>
      <c r="AM773" t="str">
        <f>IF(Table1[[#This Row],[Date]]="","",Table1[[#This Row],[Narration]])</f>
        <v/>
      </c>
      <c r="AN773" t="str">
        <f>IF(Table1[[#This Row],[Date]]="","","tallytools-voucherentry-adhjadhh-"&amp;$AH$1&amp;ROW())</f>
        <v/>
      </c>
      <c r="AO773" t="str">
        <f>IF(Table1[[#This Row],[Date]]="","",$AH$1)</f>
        <v/>
      </c>
      <c r="AP773"/>
      <c r="AQ773" t="str">
        <f>IF(Table1[[#This Row],[Date]]="","","No")</f>
        <v/>
      </c>
      <c r="AR773" t="str">
        <f>IF(Table1[[#This Row],[Date]]="","",IF(Table1[[#This Row],[Net Amt]]&lt;0,"No","Yes"))</f>
        <v/>
      </c>
      <c r="AS773" t="str">
        <f>IF(Table1[[#This Row],[Date]]="","",Table1[[#This Row],[Second Ledger]])</f>
        <v/>
      </c>
      <c r="AT773" t="str">
        <f>IF(Table1[[#This Row],[Date]]="","",IF(Table1[[#This Row],[DP-1]]="Yes",-(Table1[[#This Row],[Payments]]+Table1[[#This Row],[Receipts]]),Table1[[#This Row],[Payments]]+Table1[[#This Row],[Receipts]]))</f>
        <v/>
      </c>
      <c r="AU773"/>
      <c r="AV773" t="str">
        <f>IF(Table1[[#This Row],[Bill Ref No]]="","",Table1[[#This Row],[Bill Ref No]])</f>
        <v/>
      </c>
      <c r="AW773" t="str">
        <f>IF(Table1[[#This Row],[Bill ref name]]="","","New Ref")</f>
        <v/>
      </c>
      <c r="AX773" t="str">
        <f>IF(Table1[[#This Row],[Bill ref name]]="","",Table1[[#This Row],[Amount-1]])</f>
        <v/>
      </c>
      <c r="AY773"/>
      <c r="AZ773"/>
      <c r="BA773" t="str">
        <f>IF(Table1[[#This Row],[Cost Centre]]="","","Primary Cost Category")</f>
        <v/>
      </c>
      <c r="BB773" t="str">
        <f>IF(Table1[[#This Row],[Cost Centre]]="","",Table1[[#This Row],[DP-1]])</f>
        <v/>
      </c>
      <c r="BC773"/>
      <c r="BD773" t="str">
        <f>IF(Table1[[#This Row],[Cost Centre]]="","",Table1[[#This Row],[Cost Centre]])</f>
        <v/>
      </c>
      <c r="BE773" t="str">
        <f>IF(Table1[[#This Row],[Cost Centre]]="","",Table1[[#This Row],[Amount-1]])</f>
        <v/>
      </c>
      <c r="BF773"/>
      <c r="BG773"/>
      <c r="BH773"/>
      <c r="BI773"/>
      <c r="BJ773" t="str">
        <f>IF(Table1[[#This Row],[Date]]="","","No")</f>
        <v/>
      </c>
      <c r="BK773" t="str">
        <f>IF(Table1[[#This Row],[Date]]="","",IF(Table1[[#This Row],[Net Amt]]&lt;0,"Yes","No"))</f>
        <v/>
      </c>
      <c r="BL773" t="str">
        <f>IF(Table1[[#This Row],[Date]]="","",$C$3)</f>
        <v/>
      </c>
      <c r="BM773" t="str">
        <f>IF(Table1[[#This Row],[Date]]="","",-Table1[[#This Row],[Amount-1]])</f>
        <v/>
      </c>
      <c r="BO773" t="str">
        <f>IF(Table1[[#This Row],[Transaction Type]]="","",Table1[[#This Row],[Transaction Type]])</f>
        <v/>
      </c>
      <c r="BP773" t="str">
        <f>IF(Table1[[#This Row],[Instrument No.]]="","",Table1[[#This Row],[Instrument No.]])</f>
        <v/>
      </c>
      <c r="BQ773" t="str">
        <f>IF(Table1[[#This Row],[Instrument No.]]="","",Table1[[#This Row],[Amount-2]])</f>
        <v/>
      </c>
      <c r="BR773" t="str">
        <f>IF(Table1[[#This Row],[Instrument date]]="","",TEXT(Table1[[#This Row],[Instrument date]],"yyyymmdd"))</f>
        <v/>
      </c>
      <c r="BU773" s="48"/>
      <c r="BV773" s="48"/>
    </row>
    <row r="774" spans="1:74">
      <c r="A774" s="16">
        <f t="shared" si="11"/>
        <v>769</v>
      </c>
      <c r="B774" s="17"/>
      <c r="C774" s="57"/>
      <c r="D774" s="61"/>
      <c r="E774" s="61"/>
      <c r="F774" s="57"/>
      <c r="G774" s="18"/>
      <c r="H7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4" s="18"/>
      <c r="J774" s="18"/>
      <c r="K774" s="18"/>
      <c r="L774" s="18"/>
      <c r="M774" s="18"/>
      <c r="N774" s="51"/>
      <c r="O774" s="14">
        <f>IF(Table1[[#This Row],[Date]]="",COUNTA(B775:$B$1005),0)</f>
        <v>0</v>
      </c>
      <c r="P774" s="14">
        <f>IF(COUNTA(Table1[[#This Row],[Payments]:[Receipts]])=0,0,(IF(COUNTA(Table1[[#This Row],[Payments]:[Receipts]])&gt;1,1,0)))</f>
        <v>0</v>
      </c>
      <c r="Q774" s="14">
        <f>IF(Table1[[#This Row],[Date]]="",0,IF(AND(Table1[[#This Row],[Date]]&gt;=$Q$2,Table1[[#This Row],[Date]]&lt;=$Q$3),0,1))</f>
        <v>0</v>
      </c>
      <c r="R774" s="14">
        <f>IF(Table1[[#This Row],[Payments]]="",0,IF(ISNUMBER(Table1[[#This Row],[Payments]]),0,1))</f>
        <v>0</v>
      </c>
      <c r="S774" s="14">
        <f>IF(Table1[[#This Row],[Receipts]]="",0,IF(ISNUMBER(Table1[[#This Row],[Receipts]]),0,1))</f>
        <v>0</v>
      </c>
      <c r="T774" s="14">
        <f>IF(LEN(Table1[[#This Row],[Second Ledger]])&gt;0,IF(TYPE(VLOOKUP(Table1[[#This Row],[Second Ledger]],$CZ:$CZ,1,FALSE))=16,1,0),0)</f>
        <v>0</v>
      </c>
      <c r="U774" s="14">
        <f>IF(Table1[[#This Row],[Date]]="",0,IF(Table1[[#This Row],[Voucher Type]]&gt;0,IF(TYPE(VLOOKUP(Table1[[#This Row],[Voucher Type]],Table1[[#All],[Voucher Type Master]],1,FALSE))=16,1,0),0))</f>
        <v>0</v>
      </c>
      <c r="V7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4" s="14">
        <f>IF(LEN(Table1[[#This Row],[Cost Centre]])&gt;0,IF(TYPE(VLOOKUP(Table1[[#This Row],[Cost Centre]],$DA:$DA,1,FALSE))=16,1,0),0)</f>
        <v>0</v>
      </c>
      <c r="X774" s="14">
        <f>Table1[[#This Row],[Payments]]-Table1[[#This Row],[Receipts]]</f>
        <v>0</v>
      </c>
      <c r="Y774" s="14"/>
      <c r="Z774" s="14"/>
      <c r="AA774" s="14"/>
      <c r="AB774" s="13"/>
      <c r="AC774" s="39"/>
      <c r="AD774" s="39"/>
      <c r="AE774" s="39"/>
      <c r="AF774" s="39"/>
      <c r="AG774" s="42"/>
      <c r="AH7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4" t="str">
        <f>IF(Table1[[#This Row],[Date]]="","",TEXT(Table1[[#This Row],[Date]],"yyyymmdd"))</f>
        <v/>
      </c>
      <c r="AJ774" t="str">
        <f>Table1[[#This Row],[Date2]]</f>
        <v/>
      </c>
      <c r="AK774" t="str">
        <f>IF(Table1[[#This Row],[Date]]="","",Table1[[#This Row],[Voucher Type]])</f>
        <v/>
      </c>
      <c r="AL774" t="str">
        <f>IF(Table1[[#This Row],[Date]]="","",Table1[[#This Row],[Voucher No]])</f>
        <v/>
      </c>
      <c r="AM774" t="str">
        <f>IF(Table1[[#This Row],[Date]]="","",Table1[[#This Row],[Narration]])</f>
        <v/>
      </c>
      <c r="AN774" t="str">
        <f>IF(Table1[[#This Row],[Date]]="","","tallytools-voucherentry-adhjadhh-"&amp;$AH$1&amp;ROW())</f>
        <v/>
      </c>
      <c r="AO774" t="str">
        <f>IF(Table1[[#This Row],[Date]]="","",$AH$1)</f>
        <v/>
      </c>
      <c r="AP774"/>
      <c r="AQ774" t="str">
        <f>IF(Table1[[#This Row],[Date]]="","","No")</f>
        <v/>
      </c>
      <c r="AR774" t="str">
        <f>IF(Table1[[#This Row],[Date]]="","",IF(Table1[[#This Row],[Net Amt]]&lt;0,"No","Yes"))</f>
        <v/>
      </c>
      <c r="AS774" t="str">
        <f>IF(Table1[[#This Row],[Date]]="","",Table1[[#This Row],[Second Ledger]])</f>
        <v/>
      </c>
      <c r="AT774" t="str">
        <f>IF(Table1[[#This Row],[Date]]="","",IF(Table1[[#This Row],[DP-1]]="Yes",-(Table1[[#This Row],[Payments]]+Table1[[#This Row],[Receipts]]),Table1[[#This Row],[Payments]]+Table1[[#This Row],[Receipts]]))</f>
        <v/>
      </c>
      <c r="AU774"/>
      <c r="AV774" t="str">
        <f>IF(Table1[[#This Row],[Bill Ref No]]="","",Table1[[#This Row],[Bill Ref No]])</f>
        <v/>
      </c>
      <c r="AW774" t="str">
        <f>IF(Table1[[#This Row],[Bill ref name]]="","","New Ref")</f>
        <v/>
      </c>
      <c r="AX774" t="str">
        <f>IF(Table1[[#This Row],[Bill ref name]]="","",Table1[[#This Row],[Amount-1]])</f>
        <v/>
      </c>
      <c r="AY774"/>
      <c r="AZ774"/>
      <c r="BA774" t="str">
        <f>IF(Table1[[#This Row],[Cost Centre]]="","","Primary Cost Category")</f>
        <v/>
      </c>
      <c r="BB774" t="str">
        <f>IF(Table1[[#This Row],[Cost Centre]]="","",Table1[[#This Row],[DP-1]])</f>
        <v/>
      </c>
      <c r="BC774"/>
      <c r="BD774" t="str">
        <f>IF(Table1[[#This Row],[Cost Centre]]="","",Table1[[#This Row],[Cost Centre]])</f>
        <v/>
      </c>
      <c r="BE774" t="str">
        <f>IF(Table1[[#This Row],[Cost Centre]]="","",Table1[[#This Row],[Amount-1]])</f>
        <v/>
      </c>
      <c r="BF774"/>
      <c r="BG774"/>
      <c r="BH774"/>
      <c r="BI774"/>
      <c r="BJ774" t="str">
        <f>IF(Table1[[#This Row],[Date]]="","","No")</f>
        <v/>
      </c>
      <c r="BK774" t="str">
        <f>IF(Table1[[#This Row],[Date]]="","",IF(Table1[[#This Row],[Net Amt]]&lt;0,"Yes","No"))</f>
        <v/>
      </c>
      <c r="BL774" t="str">
        <f>IF(Table1[[#This Row],[Date]]="","",$C$3)</f>
        <v/>
      </c>
      <c r="BM774" t="str">
        <f>IF(Table1[[#This Row],[Date]]="","",-Table1[[#This Row],[Amount-1]])</f>
        <v/>
      </c>
      <c r="BO774" t="str">
        <f>IF(Table1[[#This Row],[Transaction Type]]="","",Table1[[#This Row],[Transaction Type]])</f>
        <v/>
      </c>
      <c r="BP774" t="str">
        <f>IF(Table1[[#This Row],[Instrument No.]]="","",Table1[[#This Row],[Instrument No.]])</f>
        <v/>
      </c>
      <c r="BQ774" t="str">
        <f>IF(Table1[[#This Row],[Instrument No.]]="","",Table1[[#This Row],[Amount-2]])</f>
        <v/>
      </c>
      <c r="BR774" t="str">
        <f>IF(Table1[[#This Row],[Instrument date]]="","",TEXT(Table1[[#This Row],[Instrument date]],"yyyymmdd"))</f>
        <v/>
      </c>
      <c r="BU774" s="48"/>
      <c r="BV774" s="48"/>
    </row>
    <row r="775" spans="1:74">
      <c r="A775" s="16">
        <f t="shared" si="11"/>
        <v>770</v>
      </c>
      <c r="B775" s="17"/>
      <c r="C775" s="57"/>
      <c r="D775" s="61"/>
      <c r="E775" s="61"/>
      <c r="F775" s="57"/>
      <c r="G775" s="18"/>
      <c r="H7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5" s="18"/>
      <c r="J775" s="18"/>
      <c r="K775" s="18"/>
      <c r="L775" s="18"/>
      <c r="M775" s="18"/>
      <c r="N775" s="51"/>
      <c r="O775" s="14">
        <f>IF(Table1[[#This Row],[Date]]="",COUNTA(B776:$B$1005),0)</f>
        <v>0</v>
      </c>
      <c r="P775" s="14">
        <f>IF(COUNTA(Table1[[#This Row],[Payments]:[Receipts]])=0,0,(IF(COUNTA(Table1[[#This Row],[Payments]:[Receipts]])&gt;1,1,0)))</f>
        <v>0</v>
      </c>
      <c r="Q775" s="14">
        <f>IF(Table1[[#This Row],[Date]]="",0,IF(AND(Table1[[#This Row],[Date]]&gt;=$Q$2,Table1[[#This Row],[Date]]&lt;=$Q$3),0,1))</f>
        <v>0</v>
      </c>
      <c r="R775" s="14">
        <f>IF(Table1[[#This Row],[Payments]]="",0,IF(ISNUMBER(Table1[[#This Row],[Payments]]),0,1))</f>
        <v>0</v>
      </c>
      <c r="S775" s="14">
        <f>IF(Table1[[#This Row],[Receipts]]="",0,IF(ISNUMBER(Table1[[#This Row],[Receipts]]),0,1))</f>
        <v>0</v>
      </c>
      <c r="T775" s="14">
        <f>IF(LEN(Table1[[#This Row],[Second Ledger]])&gt;0,IF(TYPE(VLOOKUP(Table1[[#This Row],[Second Ledger]],$CZ:$CZ,1,FALSE))=16,1,0),0)</f>
        <v>0</v>
      </c>
      <c r="U775" s="14">
        <f>IF(Table1[[#This Row],[Date]]="",0,IF(Table1[[#This Row],[Voucher Type]]&gt;0,IF(TYPE(VLOOKUP(Table1[[#This Row],[Voucher Type]],Table1[[#All],[Voucher Type Master]],1,FALSE))=16,1,0),0))</f>
        <v>0</v>
      </c>
      <c r="V7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5" s="14">
        <f>IF(LEN(Table1[[#This Row],[Cost Centre]])&gt;0,IF(TYPE(VLOOKUP(Table1[[#This Row],[Cost Centre]],$DA:$DA,1,FALSE))=16,1,0),0)</f>
        <v>0</v>
      </c>
      <c r="X775" s="14">
        <f>Table1[[#This Row],[Payments]]-Table1[[#This Row],[Receipts]]</f>
        <v>0</v>
      </c>
      <c r="Y775" s="14"/>
      <c r="Z775" s="14"/>
      <c r="AA775" s="14"/>
      <c r="AB775" s="13"/>
      <c r="AC775" s="39"/>
      <c r="AD775" s="39"/>
      <c r="AE775" s="39"/>
      <c r="AF775" s="39"/>
      <c r="AG775" s="42"/>
      <c r="AH7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5" t="str">
        <f>IF(Table1[[#This Row],[Date]]="","",TEXT(Table1[[#This Row],[Date]],"yyyymmdd"))</f>
        <v/>
      </c>
      <c r="AJ775" t="str">
        <f>Table1[[#This Row],[Date2]]</f>
        <v/>
      </c>
      <c r="AK775" t="str">
        <f>IF(Table1[[#This Row],[Date]]="","",Table1[[#This Row],[Voucher Type]])</f>
        <v/>
      </c>
      <c r="AL775" t="str">
        <f>IF(Table1[[#This Row],[Date]]="","",Table1[[#This Row],[Voucher No]])</f>
        <v/>
      </c>
      <c r="AM775" t="str">
        <f>IF(Table1[[#This Row],[Date]]="","",Table1[[#This Row],[Narration]])</f>
        <v/>
      </c>
      <c r="AN775" t="str">
        <f>IF(Table1[[#This Row],[Date]]="","","tallytools-voucherentry-adhjadhh-"&amp;$AH$1&amp;ROW())</f>
        <v/>
      </c>
      <c r="AO775" t="str">
        <f>IF(Table1[[#This Row],[Date]]="","",$AH$1)</f>
        <v/>
      </c>
      <c r="AP775"/>
      <c r="AQ775" t="str">
        <f>IF(Table1[[#This Row],[Date]]="","","No")</f>
        <v/>
      </c>
      <c r="AR775" t="str">
        <f>IF(Table1[[#This Row],[Date]]="","",IF(Table1[[#This Row],[Net Amt]]&lt;0,"No","Yes"))</f>
        <v/>
      </c>
      <c r="AS775" t="str">
        <f>IF(Table1[[#This Row],[Date]]="","",Table1[[#This Row],[Second Ledger]])</f>
        <v/>
      </c>
      <c r="AT775" t="str">
        <f>IF(Table1[[#This Row],[Date]]="","",IF(Table1[[#This Row],[DP-1]]="Yes",-(Table1[[#This Row],[Payments]]+Table1[[#This Row],[Receipts]]),Table1[[#This Row],[Payments]]+Table1[[#This Row],[Receipts]]))</f>
        <v/>
      </c>
      <c r="AU775"/>
      <c r="AV775" t="str">
        <f>IF(Table1[[#This Row],[Bill Ref No]]="","",Table1[[#This Row],[Bill Ref No]])</f>
        <v/>
      </c>
      <c r="AW775" t="str">
        <f>IF(Table1[[#This Row],[Bill ref name]]="","","New Ref")</f>
        <v/>
      </c>
      <c r="AX775" t="str">
        <f>IF(Table1[[#This Row],[Bill ref name]]="","",Table1[[#This Row],[Amount-1]])</f>
        <v/>
      </c>
      <c r="AY775"/>
      <c r="AZ775"/>
      <c r="BA775" t="str">
        <f>IF(Table1[[#This Row],[Cost Centre]]="","","Primary Cost Category")</f>
        <v/>
      </c>
      <c r="BB775" t="str">
        <f>IF(Table1[[#This Row],[Cost Centre]]="","",Table1[[#This Row],[DP-1]])</f>
        <v/>
      </c>
      <c r="BC775"/>
      <c r="BD775" t="str">
        <f>IF(Table1[[#This Row],[Cost Centre]]="","",Table1[[#This Row],[Cost Centre]])</f>
        <v/>
      </c>
      <c r="BE775" t="str">
        <f>IF(Table1[[#This Row],[Cost Centre]]="","",Table1[[#This Row],[Amount-1]])</f>
        <v/>
      </c>
      <c r="BF775"/>
      <c r="BG775"/>
      <c r="BH775"/>
      <c r="BI775"/>
      <c r="BJ775" t="str">
        <f>IF(Table1[[#This Row],[Date]]="","","No")</f>
        <v/>
      </c>
      <c r="BK775" t="str">
        <f>IF(Table1[[#This Row],[Date]]="","",IF(Table1[[#This Row],[Net Amt]]&lt;0,"Yes","No"))</f>
        <v/>
      </c>
      <c r="BL775" t="str">
        <f>IF(Table1[[#This Row],[Date]]="","",$C$3)</f>
        <v/>
      </c>
      <c r="BM775" t="str">
        <f>IF(Table1[[#This Row],[Date]]="","",-Table1[[#This Row],[Amount-1]])</f>
        <v/>
      </c>
      <c r="BO775" t="str">
        <f>IF(Table1[[#This Row],[Transaction Type]]="","",Table1[[#This Row],[Transaction Type]])</f>
        <v/>
      </c>
      <c r="BP775" t="str">
        <f>IF(Table1[[#This Row],[Instrument No.]]="","",Table1[[#This Row],[Instrument No.]])</f>
        <v/>
      </c>
      <c r="BQ775" t="str">
        <f>IF(Table1[[#This Row],[Instrument No.]]="","",Table1[[#This Row],[Amount-2]])</f>
        <v/>
      </c>
      <c r="BR775" t="str">
        <f>IF(Table1[[#This Row],[Instrument date]]="","",TEXT(Table1[[#This Row],[Instrument date]],"yyyymmdd"))</f>
        <v/>
      </c>
      <c r="BU775" s="48"/>
      <c r="BV775" s="48"/>
    </row>
    <row r="776" spans="1:74">
      <c r="A776" s="16">
        <f t="shared" ref="A776:A839" si="12">A775+1</f>
        <v>771</v>
      </c>
      <c r="B776" s="17"/>
      <c r="C776" s="57"/>
      <c r="D776" s="61"/>
      <c r="E776" s="61"/>
      <c r="F776" s="57"/>
      <c r="G776" s="18"/>
      <c r="H7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6" s="18"/>
      <c r="J776" s="18"/>
      <c r="K776" s="18"/>
      <c r="L776" s="18"/>
      <c r="M776" s="18"/>
      <c r="N776" s="51"/>
      <c r="O776" s="14">
        <f>IF(Table1[[#This Row],[Date]]="",COUNTA(B777:$B$1005),0)</f>
        <v>0</v>
      </c>
      <c r="P776" s="14">
        <f>IF(COUNTA(Table1[[#This Row],[Payments]:[Receipts]])=0,0,(IF(COUNTA(Table1[[#This Row],[Payments]:[Receipts]])&gt;1,1,0)))</f>
        <v>0</v>
      </c>
      <c r="Q776" s="14">
        <f>IF(Table1[[#This Row],[Date]]="",0,IF(AND(Table1[[#This Row],[Date]]&gt;=$Q$2,Table1[[#This Row],[Date]]&lt;=$Q$3),0,1))</f>
        <v>0</v>
      </c>
      <c r="R776" s="14">
        <f>IF(Table1[[#This Row],[Payments]]="",0,IF(ISNUMBER(Table1[[#This Row],[Payments]]),0,1))</f>
        <v>0</v>
      </c>
      <c r="S776" s="14">
        <f>IF(Table1[[#This Row],[Receipts]]="",0,IF(ISNUMBER(Table1[[#This Row],[Receipts]]),0,1))</f>
        <v>0</v>
      </c>
      <c r="T776" s="14">
        <f>IF(LEN(Table1[[#This Row],[Second Ledger]])&gt;0,IF(TYPE(VLOOKUP(Table1[[#This Row],[Second Ledger]],$CZ:$CZ,1,FALSE))=16,1,0),0)</f>
        <v>0</v>
      </c>
      <c r="U776" s="14">
        <f>IF(Table1[[#This Row],[Date]]="",0,IF(Table1[[#This Row],[Voucher Type]]&gt;0,IF(TYPE(VLOOKUP(Table1[[#This Row],[Voucher Type]],Table1[[#All],[Voucher Type Master]],1,FALSE))=16,1,0),0))</f>
        <v>0</v>
      </c>
      <c r="V7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6" s="14">
        <f>IF(LEN(Table1[[#This Row],[Cost Centre]])&gt;0,IF(TYPE(VLOOKUP(Table1[[#This Row],[Cost Centre]],$DA:$DA,1,FALSE))=16,1,0),0)</f>
        <v>0</v>
      </c>
      <c r="X776" s="14">
        <f>Table1[[#This Row],[Payments]]-Table1[[#This Row],[Receipts]]</f>
        <v>0</v>
      </c>
      <c r="Y776" s="14"/>
      <c r="Z776" s="14"/>
      <c r="AA776" s="14"/>
      <c r="AB776" s="13"/>
      <c r="AC776" s="39"/>
      <c r="AD776" s="39"/>
      <c r="AE776" s="39"/>
      <c r="AF776" s="39"/>
      <c r="AG776" s="42"/>
      <c r="AH7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6" t="str">
        <f>IF(Table1[[#This Row],[Date]]="","",TEXT(Table1[[#This Row],[Date]],"yyyymmdd"))</f>
        <v/>
      </c>
      <c r="AJ776" t="str">
        <f>Table1[[#This Row],[Date2]]</f>
        <v/>
      </c>
      <c r="AK776" t="str">
        <f>IF(Table1[[#This Row],[Date]]="","",Table1[[#This Row],[Voucher Type]])</f>
        <v/>
      </c>
      <c r="AL776" t="str">
        <f>IF(Table1[[#This Row],[Date]]="","",Table1[[#This Row],[Voucher No]])</f>
        <v/>
      </c>
      <c r="AM776" t="str">
        <f>IF(Table1[[#This Row],[Date]]="","",Table1[[#This Row],[Narration]])</f>
        <v/>
      </c>
      <c r="AN776" t="str">
        <f>IF(Table1[[#This Row],[Date]]="","","tallytools-voucherentry-adhjadhh-"&amp;$AH$1&amp;ROW())</f>
        <v/>
      </c>
      <c r="AO776" t="str">
        <f>IF(Table1[[#This Row],[Date]]="","",$AH$1)</f>
        <v/>
      </c>
      <c r="AP776"/>
      <c r="AQ776" t="str">
        <f>IF(Table1[[#This Row],[Date]]="","","No")</f>
        <v/>
      </c>
      <c r="AR776" t="str">
        <f>IF(Table1[[#This Row],[Date]]="","",IF(Table1[[#This Row],[Net Amt]]&lt;0,"No","Yes"))</f>
        <v/>
      </c>
      <c r="AS776" t="str">
        <f>IF(Table1[[#This Row],[Date]]="","",Table1[[#This Row],[Second Ledger]])</f>
        <v/>
      </c>
      <c r="AT776" t="str">
        <f>IF(Table1[[#This Row],[Date]]="","",IF(Table1[[#This Row],[DP-1]]="Yes",-(Table1[[#This Row],[Payments]]+Table1[[#This Row],[Receipts]]),Table1[[#This Row],[Payments]]+Table1[[#This Row],[Receipts]]))</f>
        <v/>
      </c>
      <c r="AU776"/>
      <c r="AV776" t="str">
        <f>IF(Table1[[#This Row],[Bill Ref No]]="","",Table1[[#This Row],[Bill Ref No]])</f>
        <v/>
      </c>
      <c r="AW776" t="str">
        <f>IF(Table1[[#This Row],[Bill ref name]]="","","New Ref")</f>
        <v/>
      </c>
      <c r="AX776" t="str">
        <f>IF(Table1[[#This Row],[Bill ref name]]="","",Table1[[#This Row],[Amount-1]])</f>
        <v/>
      </c>
      <c r="AY776"/>
      <c r="AZ776"/>
      <c r="BA776" t="str">
        <f>IF(Table1[[#This Row],[Cost Centre]]="","","Primary Cost Category")</f>
        <v/>
      </c>
      <c r="BB776" t="str">
        <f>IF(Table1[[#This Row],[Cost Centre]]="","",Table1[[#This Row],[DP-1]])</f>
        <v/>
      </c>
      <c r="BC776"/>
      <c r="BD776" t="str">
        <f>IF(Table1[[#This Row],[Cost Centre]]="","",Table1[[#This Row],[Cost Centre]])</f>
        <v/>
      </c>
      <c r="BE776" t="str">
        <f>IF(Table1[[#This Row],[Cost Centre]]="","",Table1[[#This Row],[Amount-1]])</f>
        <v/>
      </c>
      <c r="BF776"/>
      <c r="BG776"/>
      <c r="BH776"/>
      <c r="BI776"/>
      <c r="BJ776" t="str">
        <f>IF(Table1[[#This Row],[Date]]="","","No")</f>
        <v/>
      </c>
      <c r="BK776" t="str">
        <f>IF(Table1[[#This Row],[Date]]="","",IF(Table1[[#This Row],[Net Amt]]&lt;0,"Yes","No"))</f>
        <v/>
      </c>
      <c r="BL776" t="str">
        <f>IF(Table1[[#This Row],[Date]]="","",$C$3)</f>
        <v/>
      </c>
      <c r="BM776" t="str">
        <f>IF(Table1[[#This Row],[Date]]="","",-Table1[[#This Row],[Amount-1]])</f>
        <v/>
      </c>
      <c r="BO776" t="str">
        <f>IF(Table1[[#This Row],[Transaction Type]]="","",Table1[[#This Row],[Transaction Type]])</f>
        <v/>
      </c>
      <c r="BP776" t="str">
        <f>IF(Table1[[#This Row],[Instrument No.]]="","",Table1[[#This Row],[Instrument No.]])</f>
        <v/>
      </c>
      <c r="BQ776" t="str">
        <f>IF(Table1[[#This Row],[Instrument No.]]="","",Table1[[#This Row],[Amount-2]])</f>
        <v/>
      </c>
      <c r="BR776" t="str">
        <f>IF(Table1[[#This Row],[Instrument date]]="","",TEXT(Table1[[#This Row],[Instrument date]],"yyyymmdd"))</f>
        <v/>
      </c>
      <c r="BU776" s="48"/>
      <c r="BV776" s="48"/>
    </row>
    <row r="777" spans="1:74">
      <c r="A777" s="16">
        <f t="shared" si="12"/>
        <v>772</v>
      </c>
      <c r="B777" s="17"/>
      <c r="C777" s="57"/>
      <c r="D777" s="61"/>
      <c r="E777" s="61"/>
      <c r="F777" s="57"/>
      <c r="G777" s="18"/>
      <c r="H7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7" s="18"/>
      <c r="J777" s="18"/>
      <c r="K777" s="18"/>
      <c r="L777" s="18"/>
      <c r="M777" s="18"/>
      <c r="N777" s="51"/>
      <c r="O777" s="14">
        <f>IF(Table1[[#This Row],[Date]]="",COUNTA(B778:$B$1005),0)</f>
        <v>0</v>
      </c>
      <c r="P777" s="14">
        <f>IF(COUNTA(Table1[[#This Row],[Payments]:[Receipts]])=0,0,(IF(COUNTA(Table1[[#This Row],[Payments]:[Receipts]])&gt;1,1,0)))</f>
        <v>0</v>
      </c>
      <c r="Q777" s="14">
        <f>IF(Table1[[#This Row],[Date]]="",0,IF(AND(Table1[[#This Row],[Date]]&gt;=$Q$2,Table1[[#This Row],[Date]]&lt;=$Q$3),0,1))</f>
        <v>0</v>
      </c>
      <c r="R777" s="14">
        <f>IF(Table1[[#This Row],[Payments]]="",0,IF(ISNUMBER(Table1[[#This Row],[Payments]]),0,1))</f>
        <v>0</v>
      </c>
      <c r="S777" s="14">
        <f>IF(Table1[[#This Row],[Receipts]]="",0,IF(ISNUMBER(Table1[[#This Row],[Receipts]]),0,1))</f>
        <v>0</v>
      </c>
      <c r="T777" s="14">
        <f>IF(LEN(Table1[[#This Row],[Second Ledger]])&gt;0,IF(TYPE(VLOOKUP(Table1[[#This Row],[Second Ledger]],$CZ:$CZ,1,FALSE))=16,1,0),0)</f>
        <v>0</v>
      </c>
      <c r="U777" s="14">
        <f>IF(Table1[[#This Row],[Date]]="",0,IF(Table1[[#This Row],[Voucher Type]]&gt;0,IF(TYPE(VLOOKUP(Table1[[#This Row],[Voucher Type]],Table1[[#All],[Voucher Type Master]],1,FALSE))=16,1,0),0))</f>
        <v>0</v>
      </c>
      <c r="V7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7" s="14">
        <f>IF(LEN(Table1[[#This Row],[Cost Centre]])&gt;0,IF(TYPE(VLOOKUP(Table1[[#This Row],[Cost Centre]],$DA:$DA,1,FALSE))=16,1,0),0)</f>
        <v>0</v>
      </c>
      <c r="X777" s="14">
        <f>Table1[[#This Row],[Payments]]-Table1[[#This Row],[Receipts]]</f>
        <v>0</v>
      </c>
      <c r="Y777" s="14"/>
      <c r="Z777" s="14"/>
      <c r="AA777" s="14"/>
      <c r="AB777" s="13"/>
      <c r="AC777" s="39"/>
      <c r="AD777" s="39"/>
      <c r="AE777" s="39"/>
      <c r="AF777" s="39"/>
      <c r="AG777" s="42"/>
      <c r="AH7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7" t="str">
        <f>IF(Table1[[#This Row],[Date]]="","",TEXT(Table1[[#This Row],[Date]],"yyyymmdd"))</f>
        <v/>
      </c>
      <c r="AJ777" t="str">
        <f>Table1[[#This Row],[Date2]]</f>
        <v/>
      </c>
      <c r="AK777" t="str">
        <f>IF(Table1[[#This Row],[Date]]="","",Table1[[#This Row],[Voucher Type]])</f>
        <v/>
      </c>
      <c r="AL777" t="str">
        <f>IF(Table1[[#This Row],[Date]]="","",Table1[[#This Row],[Voucher No]])</f>
        <v/>
      </c>
      <c r="AM777" t="str">
        <f>IF(Table1[[#This Row],[Date]]="","",Table1[[#This Row],[Narration]])</f>
        <v/>
      </c>
      <c r="AN777" t="str">
        <f>IF(Table1[[#This Row],[Date]]="","","tallytools-voucherentry-adhjadhh-"&amp;$AH$1&amp;ROW())</f>
        <v/>
      </c>
      <c r="AO777" t="str">
        <f>IF(Table1[[#This Row],[Date]]="","",$AH$1)</f>
        <v/>
      </c>
      <c r="AP777"/>
      <c r="AQ777" t="str">
        <f>IF(Table1[[#This Row],[Date]]="","","No")</f>
        <v/>
      </c>
      <c r="AR777" t="str">
        <f>IF(Table1[[#This Row],[Date]]="","",IF(Table1[[#This Row],[Net Amt]]&lt;0,"No","Yes"))</f>
        <v/>
      </c>
      <c r="AS777" t="str">
        <f>IF(Table1[[#This Row],[Date]]="","",Table1[[#This Row],[Second Ledger]])</f>
        <v/>
      </c>
      <c r="AT777" t="str">
        <f>IF(Table1[[#This Row],[Date]]="","",IF(Table1[[#This Row],[DP-1]]="Yes",-(Table1[[#This Row],[Payments]]+Table1[[#This Row],[Receipts]]),Table1[[#This Row],[Payments]]+Table1[[#This Row],[Receipts]]))</f>
        <v/>
      </c>
      <c r="AU777"/>
      <c r="AV777" t="str">
        <f>IF(Table1[[#This Row],[Bill Ref No]]="","",Table1[[#This Row],[Bill Ref No]])</f>
        <v/>
      </c>
      <c r="AW777" t="str">
        <f>IF(Table1[[#This Row],[Bill ref name]]="","","New Ref")</f>
        <v/>
      </c>
      <c r="AX777" t="str">
        <f>IF(Table1[[#This Row],[Bill ref name]]="","",Table1[[#This Row],[Amount-1]])</f>
        <v/>
      </c>
      <c r="AY777"/>
      <c r="AZ777"/>
      <c r="BA777" t="str">
        <f>IF(Table1[[#This Row],[Cost Centre]]="","","Primary Cost Category")</f>
        <v/>
      </c>
      <c r="BB777" t="str">
        <f>IF(Table1[[#This Row],[Cost Centre]]="","",Table1[[#This Row],[DP-1]])</f>
        <v/>
      </c>
      <c r="BC777"/>
      <c r="BD777" t="str">
        <f>IF(Table1[[#This Row],[Cost Centre]]="","",Table1[[#This Row],[Cost Centre]])</f>
        <v/>
      </c>
      <c r="BE777" t="str">
        <f>IF(Table1[[#This Row],[Cost Centre]]="","",Table1[[#This Row],[Amount-1]])</f>
        <v/>
      </c>
      <c r="BF777"/>
      <c r="BG777"/>
      <c r="BH777"/>
      <c r="BI777"/>
      <c r="BJ777" t="str">
        <f>IF(Table1[[#This Row],[Date]]="","","No")</f>
        <v/>
      </c>
      <c r="BK777" t="str">
        <f>IF(Table1[[#This Row],[Date]]="","",IF(Table1[[#This Row],[Net Amt]]&lt;0,"Yes","No"))</f>
        <v/>
      </c>
      <c r="BL777" t="str">
        <f>IF(Table1[[#This Row],[Date]]="","",$C$3)</f>
        <v/>
      </c>
      <c r="BM777" t="str">
        <f>IF(Table1[[#This Row],[Date]]="","",-Table1[[#This Row],[Amount-1]])</f>
        <v/>
      </c>
      <c r="BO777" t="str">
        <f>IF(Table1[[#This Row],[Transaction Type]]="","",Table1[[#This Row],[Transaction Type]])</f>
        <v/>
      </c>
      <c r="BP777" t="str">
        <f>IF(Table1[[#This Row],[Instrument No.]]="","",Table1[[#This Row],[Instrument No.]])</f>
        <v/>
      </c>
      <c r="BQ777" t="str">
        <f>IF(Table1[[#This Row],[Instrument No.]]="","",Table1[[#This Row],[Amount-2]])</f>
        <v/>
      </c>
      <c r="BR777" t="str">
        <f>IF(Table1[[#This Row],[Instrument date]]="","",TEXT(Table1[[#This Row],[Instrument date]],"yyyymmdd"))</f>
        <v/>
      </c>
      <c r="BU777" s="48"/>
      <c r="BV777" s="48"/>
    </row>
    <row r="778" spans="1:74">
      <c r="A778" s="16">
        <f t="shared" si="12"/>
        <v>773</v>
      </c>
      <c r="B778" s="17"/>
      <c r="C778" s="57"/>
      <c r="D778" s="61"/>
      <c r="E778" s="61"/>
      <c r="F778" s="57"/>
      <c r="G778" s="18"/>
      <c r="H7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8" s="18"/>
      <c r="J778" s="18"/>
      <c r="K778" s="18"/>
      <c r="L778" s="18"/>
      <c r="M778" s="18"/>
      <c r="N778" s="51"/>
      <c r="O778" s="14">
        <f>IF(Table1[[#This Row],[Date]]="",COUNTA(B779:$B$1005),0)</f>
        <v>0</v>
      </c>
      <c r="P778" s="14">
        <f>IF(COUNTA(Table1[[#This Row],[Payments]:[Receipts]])=0,0,(IF(COUNTA(Table1[[#This Row],[Payments]:[Receipts]])&gt;1,1,0)))</f>
        <v>0</v>
      </c>
      <c r="Q778" s="14">
        <f>IF(Table1[[#This Row],[Date]]="",0,IF(AND(Table1[[#This Row],[Date]]&gt;=$Q$2,Table1[[#This Row],[Date]]&lt;=$Q$3),0,1))</f>
        <v>0</v>
      </c>
      <c r="R778" s="14">
        <f>IF(Table1[[#This Row],[Payments]]="",0,IF(ISNUMBER(Table1[[#This Row],[Payments]]),0,1))</f>
        <v>0</v>
      </c>
      <c r="S778" s="14">
        <f>IF(Table1[[#This Row],[Receipts]]="",0,IF(ISNUMBER(Table1[[#This Row],[Receipts]]),0,1))</f>
        <v>0</v>
      </c>
      <c r="T778" s="14">
        <f>IF(LEN(Table1[[#This Row],[Second Ledger]])&gt;0,IF(TYPE(VLOOKUP(Table1[[#This Row],[Second Ledger]],$CZ:$CZ,1,FALSE))=16,1,0),0)</f>
        <v>0</v>
      </c>
      <c r="U778" s="14">
        <f>IF(Table1[[#This Row],[Date]]="",0,IF(Table1[[#This Row],[Voucher Type]]&gt;0,IF(TYPE(VLOOKUP(Table1[[#This Row],[Voucher Type]],Table1[[#All],[Voucher Type Master]],1,FALSE))=16,1,0),0))</f>
        <v>0</v>
      </c>
      <c r="V7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8" s="14">
        <f>IF(LEN(Table1[[#This Row],[Cost Centre]])&gt;0,IF(TYPE(VLOOKUP(Table1[[#This Row],[Cost Centre]],$DA:$DA,1,FALSE))=16,1,0),0)</f>
        <v>0</v>
      </c>
      <c r="X778" s="14">
        <f>Table1[[#This Row],[Payments]]-Table1[[#This Row],[Receipts]]</f>
        <v>0</v>
      </c>
      <c r="Y778" s="14"/>
      <c r="Z778" s="14"/>
      <c r="AA778" s="14"/>
      <c r="AB778" s="13"/>
      <c r="AC778" s="39"/>
      <c r="AD778" s="39"/>
      <c r="AE778" s="39"/>
      <c r="AF778" s="39"/>
      <c r="AG778" s="42"/>
      <c r="AH7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8" t="str">
        <f>IF(Table1[[#This Row],[Date]]="","",TEXT(Table1[[#This Row],[Date]],"yyyymmdd"))</f>
        <v/>
      </c>
      <c r="AJ778" t="str">
        <f>Table1[[#This Row],[Date2]]</f>
        <v/>
      </c>
      <c r="AK778" t="str">
        <f>IF(Table1[[#This Row],[Date]]="","",Table1[[#This Row],[Voucher Type]])</f>
        <v/>
      </c>
      <c r="AL778" t="str">
        <f>IF(Table1[[#This Row],[Date]]="","",Table1[[#This Row],[Voucher No]])</f>
        <v/>
      </c>
      <c r="AM778" t="str">
        <f>IF(Table1[[#This Row],[Date]]="","",Table1[[#This Row],[Narration]])</f>
        <v/>
      </c>
      <c r="AN778" t="str">
        <f>IF(Table1[[#This Row],[Date]]="","","tallytools-voucherentry-adhjadhh-"&amp;$AH$1&amp;ROW())</f>
        <v/>
      </c>
      <c r="AO778" t="str">
        <f>IF(Table1[[#This Row],[Date]]="","",$AH$1)</f>
        <v/>
      </c>
      <c r="AP778"/>
      <c r="AQ778" t="str">
        <f>IF(Table1[[#This Row],[Date]]="","","No")</f>
        <v/>
      </c>
      <c r="AR778" t="str">
        <f>IF(Table1[[#This Row],[Date]]="","",IF(Table1[[#This Row],[Net Amt]]&lt;0,"No","Yes"))</f>
        <v/>
      </c>
      <c r="AS778" t="str">
        <f>IF(Table1[[#This Row],[Date]]="","",Table1[[#This Row],[Second Ledger]])</f>
        <v/>
      </c>
      <c r="AT778" t="str">
        <f>IF(Table1[[#This Row],[Date]]="","",IF(Table1[[#This Row],[DP-1]]="Yes",-(Table1[[#This Row],[Payments]]+Table1[[#This Row],[Receipts]]),Table1[[#This Row],[Payments]]+Table1[[#This Row],[Receipts]]))</f>
        <v/>
      </c>
      <c r="AU778"/>
      <c r="AV778" t="str">
        <f>IF(Table1[[#This Row],[Bill Ref No]]="","",Table1[[#This Row],[Bill Ref No]])</f>
        <v/>
      </c>
      <c r="AW778" t="str">
        <f>IF(Table1[[#This Row],[Bill ref name]]="","","New Ref")</f>
        <v/>
      </c>
      <c r="AX778" t="str">
        <f>IF(Table1[[#This Row],[Bill ref name]]="","",Table1[[#This Row],[Amount-1]])</f>
        <v/>
      </c>
      <c r="AY778"/>
      <c r="AZ778"/>
      <c r="BA778" t="str">
        <f>IF(Table1[[#This Row],[Cost Centre]]="","","Primary Cost Category")</f>
        <v/>
      </c>
      <c r="BB778" t="str">
        <f>IF(Table1[[#This Row],[Cost Centre]]="","",Table1[[#This Row],[DP-1]])</f>
        <v/>
      </c>
      <c r="BC778"/>
      <c r="BD778" t="str">
        <f>IF(Table1[[#This Row],[Cost Centre]]="","",Table1[[#This Row],[Cost Centre]])</f>
        <v/>
      </c>
      <c r="BE778" t="str">
        <f>IF(Table1[[#This Row],[Cost Centre]]="","",Table1[[#This Row],[Amount-1]])</f>
        <v/>
      </c>
      <c r="BF778"/>
      <c r="BG778"/>
      <c r="BH778"/>
      <c r="BI778"/>
      <c r="BJ778" t="str">
        <f>IF(Table1[[#This Row],[Date]]="","","No")</f>
        <v/>
      </c>
      <c r="BK778" t="str">
        <f>IF(Table1[[#This Row],[Date]]="","",IF(Table1[[#This Row],[Net Amt]]&lt;0,"Yes","No"))</f>
        <v/>
      </c>
      <c r="BL778" t="str">
        <f>IF(Table1[[#This Row],[Date]]="","",$C$3)</f>
        <v/>
      </c>
      <c r="BM778" t="str">
        <f>IF(Table1[[#This Row],[Date]]="","",-Table1[[#This Row],[Amount-1]])</f>
        <v/>
      </c>
      <c r="BO778" t="str">
        <f>IF(Table1[[#This Row],[Transaction Type]]="","",Table1[[#This Row],[Transaction Type]])</f>
        <v/>
      </c>
      <c r="BP778" t="str">
        <f>IF(Table1[[#This Row],[Instrument No.]]="","",Table1[[#This Row],[Instrument No.]])</f>
        <v/>
      </c>
      <c r="BQ778" t="str">
        <f>IF(Table1[[#This Row],[Instrument No.]]="","",Table1[[#This Row],[Amount-2]])</f>
        <v/>
      </c>
      <c r="BR778" t="str">
        <f>IF(Table1[[#This Row],[Instrument date]]="","",TEXT(Table1[[#This Row],[Instrument date]],"yyyymmdd"))</f>
        <v/>
      </c>
      <c r="BU778" s="48"/>
      <c r="BV778" s="48"/>
    </row>
    <row r="779" spans="1:74">
      <c r="A779" s="16">
        <f t="shared" si="12"/>
        <v>774</v>
      </c>
      <c r="B779" s="17"/>
      <c r="C779" s="57"/>
      <c r="D779" s="61"/>
      <c r="E779" s="61"/>
      <c r="F779" s="57"/>
      <c r="G779" s="18"/>
      <c r="H7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79" s="18"/>
      <c r="J779" s="18"/>
      <c r="K779" s="18"/>
      <c r="L779" s="18"/>
      <c r="M779" s="18"/>
      <c r="N779" s="51"/>
      <c r="O779" s="14">
        <f>IF(Table1[[#This Row],[Date]]="",COUNTA(B780:$B$1005),0)</f>
        <v>0</v>
      </c>
      <c r="P779" s="14">
        <f>IF(COUNTA(Table1[[#This Row],[Payments]:[Receipts]])=0,0,(IF(COUNTA(Table1[[#This Row],[Payments]:[Receipts]])&gt;1,1,0)))</f>
        <v>0</v>
      </c>
      <c r="Q779" s="14">
        <f>IF(Table1[[#This Row],[Date]]="",0,IF(AND(Table1[[#This Row],[Date]]&gt;=$Q$2,Table1[[#This Row],[Date]]&lt;=$Q$3),0,1))</f>
        <v>0</v>
      </c>
      <c r="R779" s="14">
        <f>IF(Table1[[#This Row],[Payments]]="",0,IF(ISNUMBER(Table1[[#This Row],[Payments]]),0,1))</f>
        <v>0</v>
      </c>
      <c r="S779" s="14">
        <f>IF(Table1[[#This Row],[Receipts]]="",0,IF(ISNUMBER(Table1[[#This Row],[Receipts]]),0,1))</f>
        <v>0</v>
      </c>
      <c r="T779" s="14">
        <f>IF(LEN(Table1[[#This Row],[Second Ledger]])&gt;0,IF(TYPE(VLOOKUP(Table1[[#This Row],[Second Ledger]],$CZ:$CZ,1,FALSE))=16,1,0),0)</f>
        <v>0</v>
      </c>
      <c r="U779" s="14">
        <f>IF(Table1[[#This Row],[Date]]="",0,IF(Table1[[#This Row],[Voucher Type]]&gt;0,IF(TYPE(VLOOKUP(Table1[[#This Row],[Voucher Type]],Table1[[#All],[Voucher Type Master]],1,FALSE))=16,1,0),0))</f>
        <v>0</v>
      </c>
      <c r="V7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79" s="14">
        <f>IF(LEN(Table1[[#This Row],[Cost Centre]])&gt;0,IF(TYPE(VLOOKUP(Table1[[#This Row],[Cost Centre]],$DA:$DA,1,FALSE))=16,1,0),0)</f>
        <v>0</v>
      </c>
      <c r="X779" s="14">
        <f>Table1[[#This Row],[Payments]]-Table1[[#This Row],[Receipts]]</f>
        <v>0</v>
      </c>
      <c r="Y779" s="14"/>
      <c r="Z779" s="14"/>
      <c r="AA779" s="14"/>
      <c r="AB779" s="13"/>
      <c r="AC779" s="39"/>
      <c r="AD779" s="39"/>
      <c r="AE779" s="39"/>
      <c r="AF779" s="39"/>
      <c r="AG779" s="42"/>
      <c r="AH7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79" t="str">
        <f>IF(Table1[[#This Row],[Date]]="","",TEXT(Table1[[#This Row],[Date]],"yyyymmdd"))</f>
        <v/>
      </c>
      <c r="AJ779" t="str">
        <f>Table1[[#This Row],[Date2]]</f>
        <v/>
      </c>
      <c r="AK779" t="str">
        <f>IF(Table1[[#This Row],[Date]]="","",Table1[[#This Row],[Voucher Type]])</f>
        <v/>
      </c>
      <c r="AL779" t="str">
        <f>IF(Table1[[#This Row],[Date]]="","",Table1[[#This Row],[Voucher No]])</f>
        <v/>
      </c>
      <c r="AM779" t="str">
        <f>IF(Table1[[#This Row],[Date]]="","",Table1[[#This Row],[Narration]])</f>
        <v/>
      </c>
      <c r="AN779" t="str">
        <f>IF(Table1[[#This Row],[Date]]="","","tallytools-voucherentry-adhjadhh-"&amp;$AH$1&amp;ROW())</f>
        <v/>
      </c>
      <c r="AO779" t="str">
        <f>IF(Table1[[#This Row],[Date]]="","",$AH$1)</f>
        <v/>
      </c>
      <c r="AP779"/>
      <c r="AQ779" t="str">
        <f>IF(Table1[[#This Row],[Date]]="","","No")</f>
        <v/>
      </c>
      <c r="AR779" t="str">
        <f>IF(Table1[[#This Row],[Date]]="","",IF(Table1[[#This Row],[Net Amt]]&lt;0,"No","Yes"))</f>
        <v/>
      </c>
      <c r="AS779" t="str">
        <f>IF(Table1[[#This Row],[Date]]="","",Table1[[#This Row],[Second Ledger]])</f>
        <v/>
      </c>
      <c r="AT779" t="str">
        <f>IF(Table1[[#This Row],[Date]]="","",IF(Table1[[#This Row],[DP-1]]="Yes",-(Table1[[#This Row],[Payments]]+Table1[[#This Row],[Receipts]]),Table1[[#This Row],[Payments]]+Table1[[#This Row],[Receipts]]))</f>
        <v/>
      </c>
      <c r="AU779"/>
      <c r="AV779" t="str">
        <f>IF(Table1[[#This Row],[Bill Ref No]]="","",Table1[[#This Row],[Bill Ref No]])</f>
        <v/>
      </c>
      <c r="AW779" t="str">
        <f>IF(Table1[[#This Row],[Bill ref name]]="","","New Ref")</f>
        <v/>
      </c>
      <c r="AX779" t="str">
        <f>IF(Table1[[#This Row],[Bill ref name]]="","",Table1[[#This Row],[Amount-1]])</f>
        <v/>
      </c>
      <c r="AY779"/>
      <c r="AZ779"/>
      <c r="BA779" t="str">
        <f>IF(Table1[[#This Row],[Cost Centre]]="","","Primary Cost Category")</f>
        <v/>
      </c>
      <c r="BB779" t="str">
        <f>IF(Table1[[#This Row],[Cost Centre]]="","",Table1[[#This Row],[DP-1]])</f>
        <v/>
      </c>
      <c r="BC779"/>
      <c r="BD779" t="str">
        <f>IF(Table1[[#This Row],[Cost Centre]]="","",Table1[[#This Row],[Cost Centre]])</f>
        <v/>
      </c>
      <c r="BE779" t="str">
        <f>IF(Table1[[#This Row],[Cost Centre]]="","",Table1[[#This Row],[Amount-1]])</f>
        <v/>
      </c>
      <c r="BF779"/>
      <c r="BG779"/>
      <c r="BH779"/>
      <c r="BI779"/>
      <c r="BJ779" t="str">
        <f>IF(Table1[[#This Row],[Date]]="","","No")</f>
        <v/>
      </c>
      <c r="BK779" t="str">
        <f>IF(Table1[[#This Row],[Date]]="","",IF(Table1[[#This Row],[Net Amt]]&lt;0,"Yes","No"))</f>
        <v/>
      </c>
      <c r="BL779" t="str">
        <f>IF(Table1[[#This Row],[Date]]="","",$C$3)</f>
        <v/>
      </c>
      <c r="BM779" t="str">
        <f>IF(Table1[[#This Row],[Date]]="","",-Table1[[#This Row],[Amount-1]])</f>
        <v/>
      </c>
      <c r="BO779" t="str">
        <f>IF(Table1[[#This Row],[Transaction Type]]="","",Table1[[#This Row],[Transaction Type]])</f>
        <v/>
      </c>
      <c r="BP779" t="str">
        <f>IF(Table1[[#This Row],[Instrument No.]]="","",Table1[[#This Row],[Instrument No.]])</f>
        <v/>
      </c>
      <c r="BQ779" t="str">
        <f>IF(Table1[[#This Row],[Instrument No.]]="","",Table1[[#This Row],[Amount-2]])</f>
        <v/>
      </c>
      <c r="BR779" t="str">
        <f>IF(Table1[[#This Row],[Instrument date]]="","",TEXT(Table1[[#This Row],[Instrument date]],"yyyymmdd"))</f>
        <v/>
      </c>
      <c r="BU779" s="48"/>
      <c r="BV779" s="48"/>
    </row>
    <row r="780" spans="1:74">
      <c r="A780" s="16">
        <f t="shared" si="12"/>
        <v>775</v>
      </c>
      <c r="B780" s="17"/>
      <c r="C780" s="57"/>
      <c r="D780" s="61"/>
      <c r="E780" s="61"/>
      <c r="F780" s="57"/>
      <c r="G780" s="18"/>
      <c r="H7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0" s="18"/>
      <c r="J780" s="18"/>
      <c r="K780" s="18"/>
      <c r="L780" s="18"/>
      <c r="M780" s="18"/>
      <c r="N780" s="51"/>
      <c r="O780" s="14">
        <f>IF(Table1[[#This Row],[Date]]="",COUNTA(B781:$B$1005),0)</f>
        <v>0</v>
      </c>
      <c r="P780" s="14">
        <f>IF(COUNTA(Table1[[#This Row],[Payments]:[Receipts]])=0,0,(IF(COUNTA(Table1[[#This Row],[Payments]:[Receipts]])&gt;1,1,0)))</f>
        <v>0</v>
      </c>
      <c r="Q780" s="14">
        <f>IF(Table1[[#This Row],[Date]]="",0,IF(AND(Table1[[#This Row],[Date]]&gt;=$Q$2,Table1[[#This Row],[Date]]&lt;=$Q$3),0,1))</f>
        <v>0</v>
      </c>
      <c r="R780" s="14">
        <f>IF(Table1[[#This Row],[Payments]]="",0,IF(ISNUMBER(Table1[[#This Row],[Payments]]),0,1))</f>
        <v>0</v>
      </c>
      <c r="S780" s="14">
        <f>IF(Table1[[#This Row],[Receipts]]="",0,IF(ISNUMBER(Table1[[#This Row],[Receipts]]),0,1))</f>
        <v>0</v>
      </c>
      <c r="T780" s="14">
        <f>IF(LEN(Table1[[#This Row],[Second Ledger]])&gt;0,IF(TYPE(VLOOKUP(Table1[[#This Row],[Second Ledger]],$CZ:$CZ,1,FALSE))=16,1,0),0)</f>
        <v>0</v>
      </c>
      <c r="U780" s="14">
        <f>IF(Table1[[#This Row],[Date]]="",0,IF(Table1[[#This Row],[Voucher Type]]&gt;0,IF(TYPE(VLOOKUP(Table1[[#This Row],[Voucher Type]],Table1[[#All],[Voucher Type Master]],1,FALSE))=16,1,0),0))</f>
        <v>0</v>
      </c>
      <c r="V7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0" s="14">
        <f>IF(LEN(Table1[[#This Row],[Cost Centre]])&gt;0,IF(TYPE(VLOOKUP(Table1[[#This Row],[Cost Centre]],$DA:$DA,1,FALSE))=16,1,0),0)</f>
        <v>0</v>
      </c>
      <c r="X780" s="14">
        <f>Table1[[#This Row],[Payments]]-Table1[[#This Row],[Receipts]]</f>
        <v>0</v>
      </c>
      <c r="Y780" s="14"/>
      <c r="Z780" s="14"/>
      <c r="AA780" s="14"/>
      <c r="AB780" s="13"/>
      <c r="AC780" s="39"/>
      <c r="AD780" s="39"/>
      <c r="AE780" s="39"/>
      <c r="AF780" s="39"/>
      <c r="AG780" s="42"/>
      <c r="AH7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0" t="str">
        <f>IF(Table1[[#This Row],[Date]]="","",TEXT(Table1[[#This Row],[Date]],"yyyymmdd"))</f>
        <v/>
      </c>
      <c r="AJ780" t="str">
        <f>Table1[[#This Row],[Date2]]</f>
        <v/>
      </c>
      <c r="AK780" t="str">
        <f>IF(Table1[[#This Row],[Date]]="","",Table1[[#This Row],[Voucher Type]])</f>
        <v/>
      </c>
      <c r="AL780" t="str">
        <f>IF(Table1[[#This Row],[Date]]="","",Table1[[#This Row],[Voucher No]])</f>
        <v/>
      </c>
      <c r="AM780" t="str">
        <f>IF(Table1[[#This Row],[Date]]="","",Table1[[#This Row],[Narration]])</f>
        <v/>
      </c>
      <c r="AN780" t="str">
        <f>IF(Table1[[#This Row],[Date]]="","","tallytools-voucherentry-adhjadhh-"&amp;$AH$1&amp;ROW())</f>
        <v/>
      </c>
      <c r="AO780" t="str">
        <f>IF(Table1[[#This Row],[Date]]="","",$AH$1)</f>
        <v/>
      </c>
      <c r="AP780"/>
      <c r="AQ780" t="str">
        <f>IF(Table1[[#This Row],[Date]]="","","No")</f>
        <v/>
      </c>
      <c r="AR780" t="str">
        <f>IF(Table1[[#This Row],[Date]]="","",IF(Table1[[#This Row],[Net Amt]]&lt;0,"No","Yes"))</f>
        <v/>
      </c>
      <c r="AS780" t="str">
        <f>IF(Table1[[#This Row],[Date]]="","",Table1[[#This Row],[Second Ledger]])</f>
        <v/>
      </c>
      <c r="AT780" t="str">
        <f>IF(Table1[[#This Row],[Date]]="","",IF(Table1[[#This Row],[DP-1]]="Yes",-(Table1[[#This Row],[Payments]]+Table1[[#This Row],[Receipts]]),Table1[[#This Row],[Payments]]+Table1[[#This Row],[Receipts]]))</f>
        <v/>
      </c>
      <c r="AU780"/>
      <c r="AV780" t="str">
        <f>IF(Table1[[#This Row],[Bill Ref No]]="","",Table1[[#This Row],[Bill Ref No]])</f>
        <v/>
      </c>
      <c r="AW780" t="str">
        <f>IF(Table1[[#This Row],[Bill ref name]]="","","New Ref")</f>
        <v/>
      </c>
      <c r="AX780" t="str">
        <f>IF(Table1[[#This Row],[Bill ref name]]="","",Table1[[#This Row],[Amount-1]])</f>
        <v/>
      </c>
      <c r="AY780"/>
      <c r="AZ780"/>
      <c r="BA780" t="str">
        <f>IF(Table1[[#This Row],[Cost Centre]]="","","Primary Cost Category")</f>
        <v/>
      </c>
      <c r="BB780" t="str">
        <f>IF(Table1[[#This Row],[Cost Centre]]="","",Table1[[#This Row],[DP-1]])</f>
        <v/>
      </c>
      <c r="BC780"/>
      <c r="BD780" t="str">
        <f>IF(Table1[[#This Row],[Cost Centre]]="","",Table1[[#This Row],[Cost Centre]])</f>
        <v/>
      </c>
      <c r="BE780" t="str">
        <f>IF(Table1[[#This Row],[Cost Centre]]="","",Table1[[#This Row],[Amount-1]])</f>
        <v/>
      </c>
      <c r="BF780"/>
      <c r="BG780"/>
      <c r="BH780"/>
      <c r="BI780"/>
      <c r="BJ780" t="str">
        <f>IF(Table1[[#This Row],[Date]]="","","No")</f>
        <v/>
      </c>
      <c r="BK780" t="str">
        <f>IF(Table1[[#This Row],[Date]]="","",IF(Table1[[#This Row],[Net Amt]]&lt;0,"Yes","No"))</f>
        <v/>
      </c>
      <c r="BL780" t="str">
        <f>IF(Table1[[#This Row],[Date]]="","",$C$3)</f>
        <v/>
      </c>
      <c r="BM780" t="str">
        <f>IF(Table1[[#This Row],[Date]]="","",-Table1[[#This Row],[Amount-1]])</f>
        <v/>
      </c>
      <c r="BO780" t="str">
        <f>IF(Table1[[#This Row],[Transaction Type]]="","",Table1[[#This Row],[Transaction Type]])</f>
        <v/>
      </c>
      <c r="BP780" t="str">
        <f>IF(Table1[[#This Row],[Instrument No.]]="","",Table1[[#This Row],[Instrument No.]])</f>
        <v/>
      </c>
      <c r="BQ780" t="str">
        <f>IF(Table1[[#This Row],[Instrument No.]]="","",Table1[[#This Row],[Amount-2]])</f>
        <v/>
      </c>
      <c r="BR780" t="str">
        <f>IF(Table1[[#This Row],[Instrument date]]="","",TEXT(Table1[[#This Row],[Instrument date]],"yyyymmdd"))</f>
        <v/>
      </c>
      <c r="BU780" s="48"/>
      <c r="BV780" s="48"/>
    </row>
    <row r="781" spans="1:74">
      <c r="A781" s="16">
        <f t="shared" si="12"/>
        <v>776</v>
      </c>
      <c r="B781" s="17"/>
      <c r="C781" s="57"/>
      <c r="D781" s="61"/>
      <c r="E781" s="61"/>
      <c r="F781" s="57"/>
      <c r="G781" s="18"/>
      <c r="H7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1" s="18"/>
      <c r="J781" s="18"/>
      <c r="K781" s="18"/>
      <c r="L781" s="18"/>
      <c r="M781" s="18"/>
      <c r="N781" s="51"/>
      <c r="O781" s="14">
        <f>IF(Table1[[#This Row],[Date]]="",COUNTA(B782:$B$1005),0)</f>
        <v>0</v>
      </c>
      <c r="P781" s="14">
        <f>IF(COUNTA(Table1[[#This Row],[Payments]:[Receipts]])=0,0,(IF(COUNTA(Table1[[#This Row],[Payments]:[Receipts]])&gt;1,1,0)))</f>
        <v>0</v>
      </c>
      <c r="Q781" s="14">
        <f>IF(Table1[[#This Row],[Date]]="",0,IF(AND(Table1[[#This Row],[Date]]&gt;=$Q$2,Table1[[#This Row],[Date]]&lt;=$Q$3),0,1))</f>
        <v>0</v>
      </c>
      <c r="R781" s="14">
        <f>IF(Table1[[#This Row],[Payments]]="",0,IF(ISNUMBER(Table1[[#This Row],[Payments]]),0,1))</f>
        <v>0</v>
      </c>
      <c r="S781" s="14">
        <f>IF(Table1[[#This Row],[Receipts]]="",0,IF(ISNUMBER(Table1[[#This Row],[Receipts]]),0,1))</f>
        <v>0</v>
      </c>
      <c r="T781" s="14">
        <f>IF(LEN(Table1[[#This Row],[Second Ledger]])&gt;0,IF(TYPE(VLOOKUP(Table1[[#This Row],[Second Ledger]],$CZ:$CZ,1,FALSE))=16,1,0),0)</f>
        <v>0</v>
      </c>
      <c r="U781" s="14">
        <f>IF(Table1[[#This Row],[Date]]="",0,IF(Table1[[#This Row],[Voucher Type]]&gt;0,IF(TYPE(VLOOKUP(Table1[[#This Row],[Voucher Type]],Table1[[#All],[Voucher Type Master]],1,FALSE))=16,1,0),0))</f>
        <v>0</v>
      </c>
      <c r="V7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1" s="14">
        <f>IF(LEN(Table1[[#This Row],[Cost Centre]])&gt;0,IF(TYPE(VLOOKUP(Table1[[#This Row],[Cost Centre]],$DA:$DA,1,FALSE))=16,1,0),0)</f>
        <v>0</v>
      </c>
      <c r="X781" s="14">
        <f>Table1[[#This Row],[Payments]]-Table1[[#This Row],[Receipts]]</f>
        <v>0</v>
      </c>
      <c r="Y781" s="14"/>
      <c r="Z781" s="14"/>
      <c r="AA781" s="14"/>
      <c r="AB781" s="13"/>
      <c r="AC781" s="39"/>
      <c r="AD781" s="39"/>
      <c r="AE781" s="39"/>
      <c r="AF781" s="39"/>
      <c r="AG781" s="42"/>
      <c r="AH7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1" t="str">
        <f>IF(Table1[[#This Row],[Date]]="","",TEXT(Table1[[#This Row],[Date]],"yyyymmdd"))</f>
        <v/>
      </c>
      <c r="AJ781" t="str">
        <f>Table1[[#This Row],[Date2]]</f>
        <v/>
      </c>
      <c r="AK781" t="str">
        <f>IF(Table1[[#This Row],[Date]]="","",Table1[[#This Row],[Voucher Type]])</f>
        <v/>
      </c>
      <c r="AL781" t="str">
        <f>IF(Table1[[#This Row],[Date]]="","",Table1[[#This Row],[Voucher No]])</f>
        <v/>
      </c>
      <c r="AM781" t="str">
        <f>IF(Table1[[#This Row],[Date]]="","",Table1[[#This Row],[Narration]])</f>
        <v/>
      </c>
      <c r="AN781" t="str">
        <f>IF(Table1[[#This Row],[Date]]="","","tallytools-voucherentry-adhjadhh-"&amp;$AH$1&amp;ROW())</f>
        <v/>
      </c>
      <c r="AO781" t="str">
        <f>IF(Table1[[#This Row],[Date]]="","",$AH$1)</f>
        <v/>
      </c>
      <c r="AP781"/>
      <c r="AQ781" t="str">
        <f>IF(Table1[[#This Row],[Date]]="","","No")</f>
        <v/>
      </c>
      <c r="AR781" t="str">
        <f>IF(Table1[[#This Row],[Date]]="","",IF(Table1[[#This Row],[Net Amt]]&lt;0,"No","Yes"))</f>
        <v/>
      </c>
      <c r="AS781" t="str">
        <f>IF(Table1[[#This Row],[Date]]="","",Table1[[#This Row],[Second Ledger]])</f>
        <v/>
      </c>
      <c r="AT781" t="str">
        <f>IF(Table1[[#This Row],[Date]]="","",IF(Table1[[#This Row],[DP-1]]="Yes",-(Table1[[#This Row],[Payments]]+Table1[[#This Row],[Receipts]]),Table1[[#This Row],[Payments]]+Table1[[#This Row],[Receipts]]))</f>
        <v/>
      </c>
      <c r="AU781"/>
      <c r="AV781" t="str">
        <f>IF(Table1[[#This Row],[Bill Ref No]]="","",Table1[[#This Row],[Bill Ref No]])</f>
        <v/>
      </c>
      <c r="AW781" t="str">
        <f>IF(Table1[[#This Row],[Bill ref name]]="","","New Ref")</f>
        <v/>
      </c>
      <c r="AX781" t="str">
        <f>IF(Table1[[#This Row],[Bill ref name]]="","",Table1[[#This Row],[Amount-1]])</f>
        <v/>
      </c>
      <c r="AY781"/>
      <c r="AZ781"/>
      <c r="BA781" t="str">
        <f>IF(Table1[[#This Row],[Cost Centre]]="","","Primary Cost Category")</f>
        <v/>
      </c>
      <c r="BB781" t="str">
        <f>IF(Table1[[#This Row],[Cost Centre]]="","",Table1[[#This Row],[DP-1]])</f>
        <v/>
      </c>
      <c r="BC781"/>
      <c r="BD781" t="str">
        <f>IF(Table1[[#This Row],[Cost Centre]]="","",Table1[[#This Row],[Cost Centre]])</f>
        <v/>
      </c>
      <c r="BE781" t="str">
        <f>IF(Table1[[#This Row],[Cost Centre]]="","",Table1[[#This Row],[Amount-1]])</f>
        <v/>
      </c>
      <c r="BF781"/>
      <c r="BG781"/>
      <c r="BH781"/>
      <c r="BI781"/>
      <c r="BJ781" t="str">
        <f>IF(Table1[[#This Row],[Date]]="","","No")</f>
        <v/>
      </c>
      <c r="BK781" t="str">
        <f>IF(Table1[[#This Row],[Date]]="","",IF(Table1[[#This Row],[Net Amt]]&lt;0,"Yes","No"))</f>
        <v/>
      </c>
      <c r="BL781" t="str">
        <f>IF(Table1[[#This Row],[Date]]="","",$C$3)</f>
        <v/>
      </c>
      <c r="BM781" t="str">
        <f>IF(Table1[[#This Row],[Date]]="","",-Table1[[#This Row],[Amount-1]])</f>
        <v/>
      </c>
      <c r="BO781" t="str">
        <f>IF(Table1[[#This Row],[Transaction Type]]="","",Table1[[#This Row],[Transaction Type]])</f>
        <v/>
      </c>
      <c r="BP781" t="str">
        <f>IF(Table1[[#This Row],[Instrument No.]]="","",Table1[[#This Row],[Instrument No.]])</f>
        <v/>
      </c>
      <c r="BQ781" t="str">
        <f>IF(Table1[[#This Row],[Instrument No.]]="","",Table1[[#This Row],[Amount-2]])</f>
        <v/>
      </c>
      <c r="BR781" t="str">
        <f>IF(Table1[[#This Row],[Instrument date]]="","",TEXT(Table1[[#This Row],[Instrument date]],"yyyymmdd"))</f>
        <v/>
      </c>
      <c r="BU781" s="48"/>
      <c r="BV781" s="48"/>
    </row>
    <row r="782" spans="1:74">
      <c r="A782" s="16">
        <f t="shared" si="12"/>
        <v>777</v>
      </c>
      <c r="B782" s="17"/>
      <c r="C782" s="57"/>
      <c r="D782" s="61"/>
      <c r="E782" s="61"/>
      <c r="F782" s="57"/>
      <c r="G782" s="18"/>
      <c r="H7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2" s="18"/>
      <c r="J782" s="18"/>
      <c r="K782" s="18"/>
      <c r="L782" s="18"/>
      <c r="M782" s="18"/>
      <c r="N782" s="51"/>
      <c r="O782" s="14">
        <f>IF(Table1[[#This Row],[Date]]="",COUNTA(B783:$B$1005),0)</f>
        <v>0</v>
      </c>
      <c r="P782" s="14">
        <f>IF(COUNTA(Table1[[#This Row],[Payments]:[Receipts]])=0,0,(IF(COUNTA(Table1[[#This Row],[Payments]:[Receipts]])&gt;1,1,0)))</f>
        <v>0</v>
      </c>
      <c r="Q782" s="14">
        <f>IF(Table1[[#This Row],[Date]]="",0,IF(AND(Table1[[#This Row],[Date]]&gt;=$Q$2,Table1[[#This Row],[Date]]&lt;=$Q$3),0,1))</f>
        <v>0</v>
      </c>
      <c r="R782" s="14">
        <f>IF(Table1[[#This Row],[Payments]]="",0,IF(ISNUMBER(Table1[[#This Row],[Payments]]),0,1))</f>
        <v>0</v>
      </c>
      <c r="S782" s="14">
        <f>IF(Table1[[#This Row],[Receipts]]="",0,IF(ISNUMBER(Table1[[#This Row],[Receipts]]),0,1))</f>
        <v>0</v>
      </c>
      <c r="T782" s="14">
        <f>IF(LEN(Table1[[#This Row],[Second Ledger]])&gt;0,IF(TYPE(VLOOKUP(Table1[[#This Row],[Second Ledger]],$CZ:$CZ,1,FALSE))=16,1,0),0)</f>
        <v>0</v>
      </c>
      <c r="U782" s="14">
        <f>IF(Table1[[#This Row],[Date]]="",0,IF(Table1[[#This Row],[Voucher Type]]&gt;0,IF(TYPE(VLOOKUP(Table1[[#This Row],[Voucher Type]],Table1[[#All],[Voucher Type Master]],1,FALSE))=16,1,0),0))</f>
        <v>0</v>
      </c>
      <c r="V7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2" s="14">
        <f>IF(LEN(Table1[[#This Row],[Cost Centre]])&gt;0,IF(TYPE(VLOOKUP(Table1[[#This Row],[Cost Centre]],$DA:$DA,1,FALSE))=16,1,0),0)</f>
        <v>0</v>
      </c>
      <c r="X782" s="14">
        <f>Table1[[#This Row],[Payments]]-Table1[[#This Row],[Receipts]]</f>
        <v>0</v>
      </c>
      <c r="Y782" s="14"/>
      <c r="Z782" s="14"/>
      <c r="AA782" s="14"/>
      <c r="AB782" s="13"/>
      <c r="AC782" s="39"/>
      <c r="AD782" s="39"/>
      <c r="AE782" s="39"/>
      <c r="AF782" s="39"/>
      <c r="AG782" s="42"/>
      <c r="AH7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2" t="str">
        <f>IF(Table1[[#This Row],[Date]]="","",TEXT(Table1[[#This Row],[Date]],"yyyymmdd"))</f>
        <v/>
      </c>
      <c r="AJ782" t="str">
        <f>Table1[[#This Row],[Date2]]</f>
        <v/>
      </c>
      <c r="AK782" t="str">
        <f>IF(Table1[[#This Row],[Date]]="","",Table1[[#This Row],[Voucher Type]])</f>
        <v/>
      </c>
      <c r="AL782" t="str">
        <f>IF(Table1[[#This Row],[Date]]="","",Table1[[#This Row],[Voucher No]])</f>
        <v/>
      </c>
      <c r="AM782" t="str">
        <f>IF(Table1[[#This Row],[Date]]="","",Table1[[#This Row],[Narration]])</f>
        <v/>
      </c>
      <c r="AN782" t="str">
        <f>IF(Table1[[#This Row],[Date]]="","","tallytools-voucherentry-adhjadhh-"&amp;$AH$1&amp;ROW())</f>
        <v/>
      </c>
      <c r="AO782" t="str">
        <f>IF(Table1[[#This Row],[Date]]="","",$AH$1)</f>
        <v/>
      </c>
      <c r="AP782"/>
      <c r="AQ782" t="str">
        <f>IF(Table1[[#This Row],[Date]]="","","No")</f>
        <v/>
      </c>
      <c r="AR782" t="str">
        <f>IF(Table1[[#This Row],[Date]]="","",IF(Table1[[#This Row],[Net Amt]]&lt;0,"No","Yes"))</f>
        <v/>
      </c>
      <c r="AS782" t="str">
        <f>IF(Table1[[#This Row],[Date]]="","",Table1[[#This Row],[Second Ledger]])</f>
        <v/>
      </c>
      <c r="AT782" t="str">
        <f>IF(Table1[[#This Row],[Date]]="","",IF(Table1[[#This Row],[DP-1]]="Yes",-(Table1[[#This Row],[Payments]]+Table1[[#This Row],[Receipts]]),Table1[[#This Row],[Payments]]+Table1[[#This Row],[Receipts]]))</f>
        <v/>
      </c>
      <c r="AU782"/>
      <c r="AV782" t="str">
        <f>IF(Table1[[#This Row],[Bill Ref No]]="","",Table1[[#This Row],[Bill Ref No]])</f>
        <v/>
      </c>
      <c r="AW782" t="str">
        <f>IF(Table1[[#This Row],[Bill ref name]]="","","New Ref")</f>
        <v/>
      </c>
      <c r="AX782" t="str">
        <f>IF(Table1[[#This Row],[Bill ref name]]="","",Table1[[#This Row],[Amount-1]])</f>
        <v/>
      </c>
      <c r="AY782"/>
      <c r="AZ782"/>
      <c r="BA782" t="str">
        <f>IF(Table1[[#This Row],[Cost Centre]]="","","Primary Cost Category")</f>
        <v/>
      </c>
      <c r="BB782" t="str">
        <f>IF(Table1[[#This Row],[Cost Centre]]="","",Table1[[#This Row],[DP-1]])</f>
        <v/>
      </c>
      <c r="BC782"/>
      <c r="BD782" t="str">
        <f>IF(Table1[[#This Row],[Cost Centre]]="","",Table1[[#This Row],[Cost Centre]])</f>
        <v/>
      </c>
      <c r="BE782" t="str">
        <f>IF(Table1[[#This Row],[Cost Centre]]="","",Table1[[#This Row],[Amount-1]])</f>
        <v/>
      </c>
      <c r="BF782"/>
      <c r="BG782"/>
      <c r="BH782"/>
      <c r="BI782"/>
      <c r="BJ782" t="str">
        <f>IF(Table1[[#This Row],[Date]]="","","No")</f>
        <v/>
      </c>
      <c r="BK782" t="str">
        <f>IF(Table1[[#This Row],[Date]]="","",IF(Table1[[#This Row],[Net Amt]]&lt;0,"Yes","No"))</f>
        <v/>
      </c>
      <c r="BL782" t="str">
        <f>IF(Table1[[#This Row],[Date]]="","",$C$3)</f>
        <v/>
      </c>
      <c r="BM782" t="str">
        <f>IF(Table1[[#This Row],[Date]]="","",-Table1[[#This Row],[Amount-1]])</f>
        <v/>
      </c>
      <c r="BO782" t="str">
        <f>IF(Table1[[#This Row],[Transaction Type]]="","",Table1[[#This Row],[Transaction Type]])</f>
        <v/>
      </c>
      <c r="BP782" t="str">
        <f>IF(Table1[[#This Row],[Instrument No.]]="","",Table1[[#This Row],[Instrument No.]])</f>
        <v/>
      </c>
      <c r="BQ782" t="str">
        <f>IF(Table1[[#This Row],[Instrument No.]]="","",Table1[[#This Row],[Amount-2]])</f>
        <v/>
      </c>
      <c r="BR782" t="str">
        <f>IF(Table1[[#This Row],[Instrument date]]="","",TEXT(Table1[[#This Row],[Instrument date]],"yyyymmdd"))</f>
        <v/>
      </c>
      <c r="BU782" s="48"/>
      <c r="BV782" s="48"/>
    </row>
    <row r="783" spans="1:74">
      <c r="A783" s="16">
        <f t="shared" si="12"/>
        <v>778</v>
      </c>
      <c r="B783" s="17"/>
      <c r="C783" s="57"/>
      <c r="D783" s="61"/>
      <c r="E783" s="61"/>
      <c r="F783" s="57"/>
      <c r="G783" s="18"/>
      <c r="H7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3" s="18"/>
      <c r="J783" s="18"/>
      <c r="K783" s="18"/>
      <c r="L783" s="18"/>
      <c r="M783" s="18"/>
      <c r="N783" s="51"/>
      <c r="O783" s="14">
        <f>IF(Table1[[#This Row],[Date]]="",COUNTA(B784:$B$1005),0)</f>
        <v>0</v>
      </c>
      <c r="P783" s="14">
        <f>IF(COUNTA(Table1[[#This Row],[Payments]:[Receipts]])=0,0,(IF(COUNTA(Table1[[#This Row],[Payments]:[Receipts]])&gt;1,1,0)))</f>
        <v>0</v>
      </c>
      <c r="Q783" s="14">
        <f>IF(Table1[[#This Row],[Date]]="",0,IF(AND(Table1[[#This Row],[Date]]&gt;=$Q$2,Table1[[#This Row],[Date]]&lt;=$Q$3),0,1))</f>
        <v>0</v>
      </c>
      <c r="R783" s="14">
        <f>IF(Table1[[#This Row],[Payments]]="",0,IF(ISNUMBER(Table1[[#This Row],[Payments]]),0,1))</f>
        <v>0</v>
      </c>
      <c r="S783" s="14">
        <f>IF(Table1[[#This Row],[Receipts]]="",0,IF(ISNUMBER(Table1[[#This Row],[Receipts]]),0,1))</f>
        <v>0</v>
      </c>
      <c r="T783" s="14">
        <f>IF(LEN(Table1[[#This Row],[Second Ledger]])&gt;0,IF(TYPE(VLOOKUP(Table1[[#This Row],[Second Ledger]],$CZ:$CZ,1,FALSE))=16,1,0),0)</f>
        <v>0</v>
      </c>
      <c r="U783" s="14">
        <f>IF(Table1[[#This Row],[Date]]="",0,IF(Table1[[#This Row],[Voucher Type]]&gt;0,IF(TYPE(VLOOKUP(Table1[[#This Row],[Voucher Type]],Table1[[#All],[Voucher Type Master]],1,FALSE))=16,1,0),0))</f>
        <v>0</v>
      </c>
      <c r="V7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3" s="14">
        <f>IF(LEN(Table1[[#This Row],[Cost Centre]])&gt;0,IF(TYPE(VLOOKUP(Table1[[#This Row],[Cost Centre]],$DA:$DA,1,FALSE))=16,1,0),0)</f>
        <v>0</v>
      </c>
      <c r="X783" s="14">
        <f>Table1[[#This Row],[Payments]]-Table1[[#This Row],[Receipts]]</f>
        <v>0</v>
      </c>
      <c r="Y783" s="14"/>
      <c r="Z783" s="14"/>
      <c r="AA783" s="14"/>
      <c r="AB783" s="13"/>
      <c r="AC783" s="39"/>
      <c r="AD783" s="39"/>
      <c r="AE783" s="39"/>
      <c r="AF783" s="39"/>
      <c r="AG783" s="42"/>
      <c r="AH7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3" t="str">
        <f>IF(Table1[[#This Row],[Date]]="","",TEXT(Table1[[#This Row],[Date]],"yyyymmdd"))</f>
        <v/>
      </c>
      <c r="AJ783" t="str">
        <f>Table1[[#This Row],[Date2]]</f>
        <v/>
      </c>
      <c r="AK783" t="str">
        <f>IF(Table1[[#This Row],[Date]]="","",Table1[[#This Row],[Voucher Type]])</f>
        <v/>
      </c>
      <c r="AL783" t="str">
        <f>IF(Table1[[#This Row],[Date]]="","",Table1[[#This Row],[Voucher No]])</f>
        <v/>
      </c>
      <c r="AM783" t="str">
        <f>IF(Table1[[#This Row],[Date]]="","",Table1[[#This Row],[Narration]])</f>
        <v/>
      </c>
      <c r="AN783" t="str">
        <f>IF(Table1[[#This Row],[Date]]="","","tallytools-voucherentry-adhjadhh-"&amp;$AH$1&amp;ROW())</f>
        <v/>
      </c>
      <c r="AO783" t="str">
        <f>IF(Table1[[#This Row],[Date]]="","",$AH$1)</f>
        <v/>
      </c>
      <c r="AP783"/>
      <c r="AQ783" t="str">
        <f>IF(Table1[[#This Row],[Date]]="","","No")</f>
        <v/>
      </c>
      <c r="AR783" t="str">
        <f>IF(Table1[[#This Row],[Date]]="","",IF(Table1[[#This Row],[Net Amt]]&lt;0,"No","Yes"))</f>
        <v/>
      </c>
      <c r="AS783" t="str">
        <f>IF(Table1[[#This Row],[Date]]="","",Table1[[#This Row],[Second Ledger]])</f>
        <v/>
      </c>
      <c r="AT783" t="str">
        <f>IF(Table1[[#This Row],[Date]]="","",IF(Table1[[#This Row],[DP-1]]="Yes",-(Table1[[#This Row],[Payments]]+Table1[[#This Row],[Receipts]]),Table1[[#This Row],[Payments]]+Table1[[#This Row],[Receipts]]))</f>
        <v/>
      </c>
      <c r="AU783"/>
      <c r="AV783" t="str">
        <f>IF(Table1[[#This Row],[Bill Ref No]]="","",Table1[[#This Row],[Bill Ref No]])</f>
        <v/>
      </c>
      <c r="AW783" t="str">
        <f>IF(Table1[[#This Row],[Bill ref name]]="","","New Ref")</f>
        <v/>
      </c>
      <c r="AX783" t="str">
        <f>IF(Table1[[#This Row],[Bill ref name]]="","",Table1[[#This Row],[Amount-1]])</f>
        <v/>
      </c>
      <c r="AY783"/>
      <c r="AZ783"/>
      <c r="BA783" t="str">
        <f>IF(Table1[[#This Row],[Cost Centre]]="","","Primary Cost Category")</f>
        <v/>
      </c>
      <c r="BB783" t="str">
        <f>IF(Table1[[#This Row],[Cost Centre]]="","",Table1[[#This Row],[DP-1]])</f>
        <v/>
      </c>
      <c r="BC783"/>
      <c r="BD783" t="str">
        <f>IF(Table1[[#This Row],[Cost Centre]]="","",Table1[[#This Row],[Cost Centre]])</f>
        <v/>
      </c>
      <c r="BE783" t="str">
        <f>IF(Table1[[#This Row],[Cost Centre]]="","",Table1[[#This Row],[Amount-1]])</f>
        <v/>
      </c>
      <c r="BF783"/>
      <c r="BG783"/>
      <c r="BH783"/>
      <c r="BI783"/>
      <c r="BJ783" t="str">
        <f>IF(Table1[[#This Row],[Date]]="","","No")</f>
        <v/>
      </c>
      <c r="BK783" t="str">
        <f>IF(Table1[[#This Row],[Date]]="","",IF(Table1[[#This Row],[Net Amt]]&lt;0,"Yes","No"))</f>
        <v/>
      </c>
      <c r="BL783" t="str">
        <f>IF(Table1[[#This Row],[Date]]="","",$C$3)</f>
        <v/>
      </c>
      <c r="BM783" t="str">
        <f>IF(Table1[[#This Row],[Date]]="","",-Table1[[#This Row],[Amount-1]])</f>
        <v/>
      </c>
      <c r="BO783" t="str">
        <f>IF(Table1[[#This Row],[Transaction Type]]="","",Table1[[#This Row],[Transaction Type]])</f>
        <v/>
      </c>
      <c r="BP783" t="str">
        <f>IF(Table1[[#This Row],[Instrument No.]]="","",Table1[[#This Row],[Instrument No.]])</f>
        <v/>
      </c>
      <c r="BQ783" t="str">
        <f>IF(Table1[[#This Row],[Instrument No.]]="","",Table1[[#This Row],[Amount-2]])</f>
        <v/>
      </c>
      <c r="BR783" t="str">
        <f>IF(Table1[[#This Row],[Instrument date]]="","",TEXT(Table1[[#This Row],[Instrument date]],"yyyymmdd"))</f>
        <v/>
      </c>
      <c r="BU783" s="48"/>
      <c r="BV783" s="48"/>
    </row>
    <row r="784" spans="1:74">
      <c r="A784" s="16">
        <f t="shared" si="12"/>
        <v>779</v>
      </c>
      <c r="B784" s="17"/>
      <c r="C784" s="57"/>
      <c r="D784" s="61"/>
      <c r="E784" s="61"/>
      <c r="F784" s="57"/>
      <c r="G784" s="18"/>
      <c r="H7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4" s="18"/>
      <c r="J784" s="18"/>
      <c r="K784" s="18"/>
      <c r="L784" s="18"/>
      <c r="M784" s="18"/>
      <c r="N784" s="51"/>
      <c r="O784" s="14">
        <f>IF(Table1[[#This Row],[Date]]="",COUNTA(B785:$B$1005),0)</f>
        <v>0</v>
      </c>
      <c r="P784" s="14">
        <f>IF(COUNTA(Table1[[#This Row],[Payments]:[Receipts]])=0,0,(IF(COUNTA(Table1[[#This Row],[Payments]:[Receipts]])&gt;1,1,0)))</f>
        <v>0</v>
      </c>
      <c r="Q784" s="14">
        <f>IF(Table1[[#This Row],[Date]]="",0,IF(AND(Table1[[#This Row],[Date]]&gt;=$Q$2,Table1[[#This Row],[Date]]&lt;=$Q$3),0,1))</f>
        <v>0</v>
      </c>
      <c r="R784" s="14">
        <f>IF(Table1[[#This Row],[Payments]]="",0,IF(ISNUMBER(Table1[[#This Row],[Payments]]),0,1))</f>
        <v>0</v>
      </c>
      <c r="S784" s="14">
        <f>IF(Table1[[#This Row],[Receipts]]="",0,IF(ISNUMBER(Table1[[#This Row],[Receipts]]),0,1))</f>
        <v>0</v>
      </c>
      <c r="T784" s="14">
        <f>IF(LEN(Table1[[#This Row],[Second Ledger]])&gt;0,IF(TYPE(VLOOKUP(Table1[[#This Row],[Second Ledger]],$CZ:$CZ,1,FALSE))=16,1,0),0)</f>
        <v>0</v>
      </c>
      <c r="U784" s="14">
        <f>IF(Table1[[#This Row],[Date]]="",0,IF(Table1[[#This Row],[Voucher Type]]&gt;0,IF(TYPE(VLOOKUP(Table1[[#This Row],[Voucher Type]],Table1[[#All],[Voucher Type Master]],1,FALSE))=16,1,0),0))</f>
        <v>0</v>
      </c>
      <c r="V7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4" s="14">
        <f>IF(LEN(Table1[[#This Row],[Cost Centre]])&gt;0,IF(TYPE(VLOOKUP(Table1[[#This Row],[Cost Centre]],$DA:$DA,1,FALSE))=16,1,0),0)</f>
        <v>0</v>
      </c>
      <c r="X784" s="14">
        <f>Table1[[#This Row],[Payments]]-Table1[[#This Row],[Receipts]]</f>
        <v>0</v>
      </c>
      <c r="Y784" s="14"/>
      <c r="Z784" s="14"/>
      <c r="AA784" s="14"/>
      <c r="AB784" s="13"/>
      <c r="AC784" s="39"/>
      <c r="AD784" s="39"/>
      <c r="AE784" s="39"/>
      <c r="AF784" s="39"/>
      <c r="AG784" s="42"/>
      <c r="AH7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4" t="str">
        <f>IF(Table1[[#This Row],[Date]]="","",TEXT(Table1[[#This Row],[Date]],"yyyymmdd"))</f>
        <v/>
      </c>
      <c r="AJ784" t="str">
        <f>Table1[[#This Row],[Date2]]</f>
        <v/>
      </c>
      <c r="AK784" t="str">
        <f>IF(Table1[[#This Row],[Date]]="","",Table1[[#This Row],[Voucher Type]])</f>
        <v/>
      </c>
      <c r="AL784" t="str">
        <f>IF(Table1[[#This Row],[Date]]="","",Table1[[#This Row],[Voucher No]])</f>
        <v/>
      </c>
      <c r="AM784" t="str">
        <f>IF(Table1[[#This Row],[Date]]="","",Table1[[#This Row],[Narration]])</f>
        <v/>
      </c>
      <c r="AN784" t="str">
        <f>IF(Table1[[#This Row],[Date]]="","","tallytools-voucherentry-adhjadhh-"&amp;$AH$1&amp;ROW())</f>
        <v/>
      </c>
      <c r="AO784" t="str">
        <f>IF(Table1[[#This Row],[Date]]="","",$AH$1)</f>
        <v/>
      </c>
      <c r="AP784"/>
      <c r="AQ784" t="str">
        <f>IF(Table1[[#This Row],[Date]]="","","No")</f>
        <v/>
      </c>
      <c r="AR784" t="str">
        <f>IF(Table1[[#This Row],[Date]]="","",IF(Table1[[#This Row],[Net Amt]]&lt;0,"No","Yes"))</f>
        <v/>
      </c>
      <c r="AS784" t="str">
        <f>IF(Table1[[#This Row],[Date]]="","",Table1[[#This Row],[Second Ledger]])</f>
        <v/>
      </c>
      <c r="AT784" t="str">
        <f>IF(Table1[[#This Row],[Date]]="","",IF(Table1[[#This Row],[DP-1]]="Yes",-(Table1[[#This Row],[Payments]]+Table1[[#This Row],[Receipts]]),Table1[[#This Row],[Payments]]+Table1[[#This Row],[Receipts]]))</f>
        <v/>
      </c>
      <c r="AU784"/>
      <c r="AV784" t="str">
        <f>IF(Table1[[#This Row],[Bill Ref No]]="","",Table1[[#This Row],[Bill Ref No]])</f>
        <v/>
      </c>
      <c r="AW784" t="str">
        <f>IF(Table1[[#This Row],[Bill ref name]]="","","New Ref")</f>
        <v/>
      </c>
      <c r="AX784" t="str">
        <f>IF(Table1[[#This Row],[Bill ref name]]="","",Table1[[#This Row],[Amount-1]])</f>
        <v/>
      </c>
      <c r="AY784"/>
      <c r="AZ784"/>
      <c r="BA784" t="str">
        <f>IF(Table1[[#This Row],[Cost Centre]]="","","Primary Cost Category")</f>
        <v/>
      </c>
      <c r="BB784" t="str">
        <f>IF(Table1[[#This Row],[Cost Centre]]="","",Table1[[#This Row],[DP-1]])</f>
        <v/>
      </c>
      <c r="BC784"/>
      <c r="BD784" t="str">
        <f>IF(Table1[[#This Row],[Cost Centre]]="","",Table1[[#This Row],[Cost Centre]])</f>
        <v/>
      </c>
      <c r="BE784" t="str">
        <f>IF(Table1[[#This Row],[Cost Centre]]="","",Table1[[#This Row],[Amount-1]])</f>
        <v/>
      </c>
      <c r="BF784"/>
      <c r="BG784"/>
      <c r="BH784"/>
      <c r="BI784"/>
      <c r="BJ784" t="str">
        <f>IF(Table1[[#This Row],[Date]]="","","No")</f>
        <v/>
      </c>
      <c r="BK784" t="str">
        <f>IF(Table1[[#This Row],[Date]]="","",IF(Table1[[#This Row],[Net Amt]]&lt;0,"Yes","No"))</f>
        <v/>
      </c>
      <c r="BL784" t="str">
        <f>IF(Table1[[#This Row],[Date]]="","",$C$3)</f>
        <v/>
      </c>
      <c r="BM784" t="str">
        <f>IF(Table1[[#This Row],[Date]]="","",-Table1[[#This Row],[Amount-1]])</f>
        <v/>
      </c>
      <c r="BO784" t="str">
        <f>IF(Table1[[#This Row],[Transaction Type]]="","",Table1[[#This Row],[Transaction Type]])</f>
        <v/>
      </c>
      <c r="BP784" t="str">
        <f>IF(Table1[[#This Row],[Instrument No.]]="","",Table1[[#This Row],[Instrument No.]])</f>
        <v/>
      </c>
      <c r="BQ784" t="str">
        <f>IF(Table1[[#This Row],[Instrument No.]]="","",Table1[[#This Row],[Amount-2]])</f>
        <v/>
      </c>
      <c r="BR784" t="str">
        <f>IF(Table1[[#This Row],[Instrument date]]="","",TEXT(Table1[[#This Row],[Instrument date]],"yyyymmdd"))</f>
        <v/>
      </c>
      <c r="BU784" s="48"/>
      <c r="BV784" s="48"/>
    </row>
    <row r="785" spans="1:74">
      <c r="A785" s="16">
        <f t="shared" si="12"/>
        <v>780</v>
      </c>
      <c r="B785" s="17"/>
      <c r="C785" s="57"/>
      <c r="D785" s="61"/>
      <c r="E785" s="61"/>
      <c r="F785" s="57"/>
      <c r="G785" s="18"/>
      <c r="H7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5" s="18"/>
      <c r="J785" s="18"/>
      <c r="K785" s="18"/>
      <c r="L785" s="18"/>
      <c r="M785" s="18"/>
      <c r="N785" s="51"/>
      <c r="O785" s="14">
        <f>IF(Table1[[#This Row],[Date]]="",COUNTA(B786:$B$1005),0)</f>
        <v>0</v>
      </c>
      <c r="P785" s="14">
        <f>IF(COUNTA(Table1[[#This Row],[Payments]:[Receipts]])=0,0,(IF(COUNTA(Table1[[#This Row],[Payments]:[Receipts]])&gt;1,1,0)))</f>
        <v>0</v>
      </c>
      <c r="Q785" s="14">
        <f>IF(Table1[[#This Row],[Date]]="",0,IF(AND(Table1[[#This Row],[Date]]&gt;=$Q$2,Table1[[#This Row],[Date]]&lt;=$Q$3),0,1))</f>
        <v>0</v>
      </c>
      <c r="R785" s="14">
        <f>IF(Table1[[#This Row],[Payments]]="",0,IF(ISNUMBER(Table1[[#This Row],[Payments]]),0,1))</f>
        <v>0</v>
      </c>
      <c r="S785" s="14">
        <f>IF(Table1[[#This Row],[Receipts]]="",0,IF(ISNUMBER(Table1[[#This Row],[Receipts]]),0,1))</f>
        <v>0</v>
      </c>
      <c r="T785" s="14">
        <f>IF(LEN(Table1[[#This Row],[Second Ledger]])&gt;0,IF(TYPE(VLOOKUP(Table1[[#This Row],[Second Ledger]],$CZ:$CZ,1,FALSE))=16,1,0),0)</f>
        <v>0</v>
      </c>
      <c r="U785" s="14">
        <f>IF(Table1[[#This Row],[Date]]="",0,IF(Table1[[#This Row],[Voucher Type]]&gt;0,IF(TYPE(VLOOKUP(Table1[[#This Row],[Voucher Type]],Table1[[#All],[Voucher Type Master]],1,FALSE))=16,1,0),0))</f>
        <v>0</v>
      </c>
      <c r="V7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5" s="14">
        <f>IF(LEN(Table1[[#This Row],[Cost Centre]])&gt;0,IF(TYPE(VLOOKUP(Table1[[#This Row],[Cost Centre]],$DA:$DA,1,FALSE))=16,1,0),0)</f>
        <v>0</v>
      </c>
      <c r="X785" s="14">
        <f>Table1[[#This Row],[Payments]]-Table1[[#This Row],[Receipts]]</f>
        <v>0</v>
      </c>
      <c r="Y785" s="14"/>
      <c r="Z785" s="14"/>
      <c r="AA785" s="14"/>
      <c r="AB785" s="13"/>
      <c r="AC785" s="39"/>
      <c r="AD785" s="39"/>
      <c r="AE785" s="39"/>
      <c r="AF785" s="39"/>
      <c r="AG785" s="42"/>
      <c r="AH7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5" t="str">
        <f>IF(Table1[[#This Row],[Date]]="","",TEXT(Table1[[#This Row],[Date]],"yyyymmdd"))</f>
        <v/>
      </c>
      <c r="AJ785" t="str">
        <f>Table1[[#This Row],[Date2]]</f>
        <v/>
      </c>
      <c r="AK785" t="str">
        <f>IF(Table1[[#This Row],[Date]]="","",Table1[[#This Row],[Voucher Type]])</f>
        <v/>
      </c>
      <c r="AL785" t="str">
        <f>IF(Table1[[#This Row],[Date]]="","",Table1[[#This Row],[Voucher No]])</f>
        <v/>
      </c>
      <c r="AM785" t="str">
        <f>IF(Table1[[#This Row],[Date]]="","",Table1[[#This Row],[Narration]])</f>
        <v/>
      </c>
      <c r="AN785" t="str">
        <f>IF(Table1[[#This Row],[Date]]="","","tallytools-voucherentry-adhjadhh-"&amp;$AH$1&amp;ROW())</f>
        <v/>
      </c>
      <c r="AO785" t="str">
        <f>IF(Table1[[#This Row],[Date]]="","",$AH$1)</f>
        <v/>
      </c>
      <c r="AP785"/>
      <c r="AQ785" t="str">
        <f>IF(Table1[[#This Row],[Date]]="","","No")</f>
        <v/>
      </c>
      <c r="AR785" t="str">
        <f>IF(Table1[[#This Row],[Date]]="","",IF(Table1[[#This Row],[Net Amt]]&lt;0,"No","Yes"))</f>
        <v/>
      </c>
      <c r="AS785" t="str">
        <f>IF(Table1[[#This Row],[Date]]="","",Table1[[#This Row],[Second Ledger]])</f>
        <v/>
      </c>
      <c r="AT785" t="str">
        <f>IF(Table1[[#This Row],[Date]]="","",IF(Table1[[#This Row],[DP-1]]="Yes",-(Table1[[#This Row],[Payments]]+Table1[[#This Row],[Receipts]]),Table1[[#This Row],[Payments]]+Table1[[#This Row],[Receipts]]))</f>
        <v/>
      </c>
      <c r="AU785"/>
      <c r="AV785" t="str">
        <f>IF(Table1[[#This Row],[Bill Ref No]]="","",Table1[[#This Row],[Bill Ref No]])</f>
        <v/>
      </c>
      <c r="AW785" t="str">
        <f>IF(Table1[[#This Row],[Bill ref name]]="","","New Ref")</f>
        <v/>
      </c>
      <c r="AX785" t="str">
        <f>IF(Table1[[#This Row],[Bill ref name]]="","",Table1[[#This Row],[Amount-1]])</f>
        <v/>
      </c>
      <c r="AY785"/>
      <c r="AZ785"/>
      <c r="BA785" t="str">
        <f>IF(Table1[[#This Row],[Cost Centre]]="","","Primary Cost Category")</f>
        <v/>
      </c>
      <c r="BB785" t="str">
        <f>IF(Table1[[#This Row],[Cost Centre]]="","",Table1[[#This Row],[DP-1]])</f>
        <v/>
      </c>
      <c r="BC785"/>
      <c r="BD785" t="str">
        <f>IF(Table1[[#This Row],[Cost Centre]]="","",Table1[[#This Row],[Cost Centre]])</f>
        <v/>
      </c>
      <c r="BE785" t="str">
        <f>IF(Table1[[#This Row],[Cost Centre]]="","",Table1[[#This Row],[Amount-1]])</f>
        <v/>
      </c>
      <c r="BF785"/>
      <c r="BG785"/>
      <c r="BH785"/>
      <c r="BI785"/>
      <c r="BJ785" t="str">
        <f>IF(Table1[[#This Row],[Date]]="","","No")</f>
        <v/>
      </c>
      <c r="BK785" t="str">
        <f>IF(Table1[[#This Row],[Date]]="","",IF(Table1[[#This Row],[Net Amt]]&lt;0,"Yes","No"))</f>
        <v/>
      </c>
      <c r="BL785" t="str">
        <f>IF(Table1[[#This Row],[Date]]="","",$C$3)</f>
        <v/>
      </c>
      <c r="BM785" t="str">
        <f>IF(Table1[[#This Row],[Date]]="","",-Table1[[#This Row],[Amount-1]])</f>
        <v/>
      </c>
      <c r="BO785" t="str">
        <f>IF(Table1[[#This Row],[Transaction Type]]="","",Table1[[#This Row],[Transaction Type]])</f>
        <v/>
      </c>
      <c r="BP785" t="str">
        <f>IF(Table1[[#This Row],[Instrument No.]]="","",Table1[[#This Row],[Instrument No.]])</f>
        <v/>
      </c>
      <c r="BQ785" t="str">
        <f>IF(Table1[[#This Row],[Instrument No.]]="","",Table1[[#This Row],[Amount-2]])</f>
        <v/>
      </c>
      <c r="BR785" t="str">
        <f>IF(Table1[[#This Row],[Instrument date]]="","",TEXT(Table1[[#This Row],[Instrument date]],"yyyymmdd"))</f>
        <v/>
      </c>
      <c r="BU785" s="48"/>
      <c r="BV785" s="48"/>
    </row>
    <row r="786" spans="1:74">
      <c r="A786" s="16">
        <f t="shared" si="12"/>
        <v>781</v>
      </c>
      <c r="B786" s="17"/>
      <c r="C786" s="57"/>
      <c r="D786" s="61"/>
      <c r="E786" s="61"/>
      <c r="F786" s="57"/>
      <c r="G786" s="18"/>
      <c r="H7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6" s="18"/>
      <c r="J786" s="18"/>
      <c r="K786" s="18"/>
      <c r="L786" s="18"/>
      <c r="M786" s="18"/>
      <c r="N786" s="51"/>
      <c r="O786" s="14">
        <f>IF(Table1[[#This Row],[Date]]="",COUNTA(B787:$B$1005),0)</f>
        <v>0</v>
      </c>
      <c r="P786" s="14">
        <f>IF(COUNTA(Table1[[#This Row],[Payments]:[Receipts]])=0,0,(IF(COUNTA(Table1[[#This Row],[Payments]:[Receipts]])&gt;1,1,0)))</f>
        <v>0</v>
      </c>
      <c r="Q786" s="14">
        <f>IF(Table1[[#This Row],[Date]]="",0,IF(AND(Table1[[#This Row],[Date]]&gt;=$Q$2,Table1[[#This Row],[Date]]&lt;=$Q$3),0,1))</f>
        <v>0</v>
      </c>
      <c r="R786" s="14">
        <f>IF(Table1[[#This Row],[Payments]]="",0,IF(ISNUMBER(Table1[[#This Row],[Payments]]),0,1))</f>
        <v>0</v>
      </c>
      <c r="S786" s="14">
        <f>IF(Table1[[#This Row],[Receipts]]="",0,IF(ISNUMBER(Table1[[#This Row],[Receipts]]),0,1))</f>
        <v>0</v>
      </c>
      <c r="T786" s="14">
        <f>IF(LEN(Table1[[#This Row],[Second Ledger]])&gt;0,IF(TYPE(VLOOKUP(Table1[[#This Row],[Second Ledger]],$CZ:$CZ,1,FALSE))=16,1,0),0)</f>
        <v>0</v>
      </c>
      <c r="U786" s="14">
        <f>IF(Table1[[#This Row],[Date]]="",0,IF(Table1[[#This Row],[Voucher Type]]&gt;0,IF(TYPE(VLOOKUP(Table1[[#This Row],[Voucher Type]],Table1[[#All],[Voucher Type Master]],1,FALSE))=16,1,0),0))</f>
        <v>0</v>
      </c>
      <c r="V7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6" s="14">
        <f>IF(LEN(Table1[[#This Row],[Cost Centre]])&gt;0,IF(TYPE(VLOOKUP(Table1[[#This Row],[Cost Centre]],$DA:$DA,1,FALSE))=16,1,0),0)</f>
        <v>0</v>
      </c>
      <c r="X786" s="14">
        <f>Table1[[#This Row],[Payments]]-Table1[[#This Row],[Receipts]]</f>
        <v>0</v>
      </c>
      <c r="Y786" s="14"/>
      <c r="Z786" s="14"/>
      <c r="AA786" s="14"/>
      <c r="AB786" s="13"/>
      <c r="AC786" s="39"/>
      <c r="AD786" s="39"/>
      <c r="AE786" s="39"/>
      <c r="AF786" s="39"/>
      <c r="AG786" s="42"/>
      <c r="AH7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6" t="str">
        <f>IF(Table1[[#This Row],[Date]]="","",TEXT(Table1[[#This Row],[Date]],"yyyymmdd"))</f>
        <v/>
      </c>
      <c r="AJ786" t="str">
        <f>Table1[[#This Row],[Date2]]</f>
        <v/>
      </c>
      <c r="AK786" t="str">
        <f>IF(Table1[[#This Row],[Date]]="","",Table1[[#This Row],[Voucher Type]])</f>
        <v/>
      </c>
      <c r="AL786" t="str">
        <f>IF(Table1[[#This Row],[Date]]="","",Table1[[#This Row],[Voucher No]])</f>
        <v/>
      </c>
      <c r="AM786" t="str">
        <f>IF(Table1[[#This Row],[Date]]="","",Table1[[#This Row],[Narration]])</f>
        <v/>
      </c>
      <c r="AN786" t="str">
        <f>IF(Table1[[#This Row],[Date]]="","","tallytools-voucherentry-adhjadhh-"&amp;$AH$1&amp;ROW())</f>
        <v/>
      </c>
      <c r="AO786" t="str">
        <f>IF(Table1[[#This Row],[Date]]="","",$AH$1)</f>
        <v/>
      </c>
      <c r="AP786"/>
      <c r="AQ786" t="str">
        <f>IF(Table1[[#This Row],[Date]]="","","No")</f>
        <v/>
      </c>
      <c r="AR786" t="str">
        <f>IF(Table1[[#This Row],[Date]]="","",IF(Table1[[#This Row],[Net Amt]]&lt;0,"No","Yes"))</f>
        <v/>
      </c>
      <c r="AS786" t="str">
        <f>IF(Table1[[#This Row],[Date]]="","",Table1[[#This Row],[Second Ledger]])</f>
        <v/>
      </c>
      <c r="AT786" t="str">
        <f>IF(Table1[[#This Row],[Date]]="","",IF(Table1[[#This Row],[DP-1]]="Yes",-(Table1[[#This Row],[Payments]]+Table1[[#This Row],[Receipts]]),Table1[[#This Row],[Payments]]+Table1[[#This Row],[Receipts]]))</f>
        <v/>
      </c>
      <c r="AU786"/>
      <c r="AV786" t="str">
        <f>IF(Table1[[#This Row],[Bill Ref No]]="","",Table1[[#This Row],[Bill Ref No]])</f>
        <v/>
      </c>
      <c r="AW786" t="str">
        <f>IF(Table1[[#This Row],[Bill ref name]]="","","New Ref")</f>
        <v/>
      </c>
      <c r="AX786" t="str">
        <f>IF(Table1[[#This Row],[Bill ref name]]="","",Table1[[#This Row],[Amount-1]])</f>
        <v/>
      </c>
      <c r="AY786"/>
      <c r="AZ786"/>
      <c r="BA786" t="str">
        <f>IF(Table1[[#This Row],[Cost Centre]]="","","Primary Cost Category")</f>
        <v/>
      </c>
      <c r="BB786" t="str">
        <f>IF(Table1[[#This Row],[Cost Centre]]="","",Table1[[#This Row],[DP-1]])</f>
        <v/>
      </c>
      <c r="BC786"/>
      <c r="BD786" t="str">
        <f>IF(Table1[[#This Row],[Cost Centre]]="","",Table1[[#This Row],[Cost Centre]])</f>
        <v/>
      </c>
      <c r="BE786" t="str">
        <f>IF(Table1[[#This Row],[Cost Centre]]="","",Table1[[#This Row],[Amount-1]])</f>
        <v/>
      </c>
      <c r="BF786"/>
      <c r="BG786"/>
      <c r="BH786"/>
      <c r="BI786"/>
      <c r="BJ786" t="str">
        <f>IF(Table1[[#This Row],[Date]]="","","No")</f>
        <v/>
      </c>
      <c r="BK786" t="str">
        <f>IF(Table1[[#This Row],[Date]]="","",IF(Table1[[#This Row],[Net Amt]]&lt;0,"Yes","No"))</f>
        <v/>
      </c>
      <c r="BL786" t="str">
        <f>IF(Table1[[#This Row],[Date]]="","",$C$3)</f>
        <v/>
      </c>
      <c r="BM786" t="str">
        <f>IF(Table1[[#This Row],[Date]]="","",-Table1[[#This Row],[Amount-1]])</f>
        <v/>
      </c>
      <c r="BO786" t="str">
        <f>IF(Table1[[#This Row],[Transaction Type]]="","",Table1[[#This Row],[Transaction Type]])</f>
        <v/>
      </c>
      <c r="BP786" t="str">
        <f>IF(Table1[[#This Row],[Instrument No.]]="","",Table1[[#This Row],[Instrument No.]])</f>
        <v/>
      </c>
      <c r="BQ786" t="str">
        <f>IF(Table1[[#This Row],[Instrument No.]]="","",Table1[[#This Row],[Amount-2]])</f>
        <v/>
      </c>
      <c r="BR786" t="str">
        <f>IF(Table1[[#This Row],[Instrument date]]="","",TEXT(Table1[[#This Row],[Instrument date]],"yyyymmdd"))</f>
        <v/>
      </c>
      <c r="BU786" s="48"/>
      <c r="BV786" s="48"/>
    </row>
    <row r="787" spans="1:74">
      <c r="A787" s="16">
        <f t="shared" si="12"/>
        <v>782</v>
      </c>
      <c r="B787" s="17"/>
      <c r="C787" s="57"/>
      <c r="D787" s="61"/>
      <c r="E787" s="61"/>
      <c r="F787" s="57"/>
      <c r="G787" s="18"/>
      <c r="H7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7" s="18"/>
      <c r="J787" s="18"/>
      <c r="K787" s="18"/>
      <c r="L787" s="18"/>
      <c r="M787" s="18"/>
      <c r="N787" s="51"/>
      <c r="O787" s="14">
        <f>IF(Table1[[#This Row],[Date]]="",COUNTA(B788:$B$1005),0)</f>
        <v>0</v>
      </c>
      <c r="P787" s="14">
        <f>IF(COUNTA(Table1[[#This Row],[Payments]:[Receipts]])=0,0,(IF(COUNTA(Table1[[#This Row],[Payments]:[Receipts]])&gt;1,1,0)))</f>
        <v>0</v>
      </c>
      <c r="Q787" s="14">
        <f>IF(Table1[[#This Row],[Date]]="",0,IF(AND(Table1[[#This Row],[Date]]&gt;=$Q$2,Table1[[#This Row],[Date]]&lt;=$Q$3),0,1))</f>
        <v>0</v>
      </c>
      <c r="R787" s="14">
        <f>IF(Table1[[#This Row],[Payments]]="",0,IF(ISNUMBER(Table1[[#This Row],[Payments]]),0,1))</f>
        <v>0</v>
      </c>
      <c r="S787" s="14">
        <f>IF(Table1[[#This Row],[Receipts]]="",0,IF(ISNUMBER(Table1[[#This Row],[Receipts]]),0,1))</f>
        <v>0</v>
      </c>
      <c r="T787" s="14">
        <f>IF(LEN(Table1[[#This Row],[Second Ledger]])&gt;0,IF(TYPE(VLOOKUP(Table1[[#This Row],[Second Ledger]],$CZ:$CZ,1,FALSE))=16,1,0),0)</f>
        <v>0</v>
      </c>
      <c r="U787" s="14">
        <f>IF(Table1[[#This Row],[Date]]="",0,IF(Table1[[#This Row],[Voucher Type]]&gt;0,IF(TYPE(VLOOKUP(Table1[[#This Row],[Voucher Type]],Table1[[#All],[Voucher Type Master]],1,FALSE))=16,1,0),0))</f>
        <v>0</v>
      </c>
      <c r="V7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7" s="14">
        <f>IF(LEN(Table1[[#This Row],[Cost Centre]])&gt;0,IF(TYPE(VLOOKUP(Table1[[#This Row],[Cost Centre]],$DA:$DA,1,FALSE))=16,1,0),0)</f>
        <v>0</v>
      </c>
      <c r="X787" s="14">
        <f>Table1[[#This Row],[Payments]]-Table1[[#This Row],[Receipts]]</f>
        <v>0</v>
      </c>
      <c r="Y787" s="14"/>
      <c r="Z787" s="14"/>
      <c r="AA787" s="14"/>
      <c r="AB787" s="13"/>
      <c r="AC787" s="39"/>
      <c r="AD787" s="39"/>
      <c r="AE787" s="39"/>
      <c r="AF787" s="39"/>
      <c r="AG787" s="42"/>
      <c r="AH7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7" t="str">
        <f>IF(Table1[[#This Row],[Date]]="","",TEXT(Table1[[#This Row],[Date]],"yyyymmdd"))</f>
        <v/>
      </c>
      <c r="AJ787" t="str">
        <f>Table1[[#This Row],[Date2]]</f>
        <v/>
      </c>
      <c r="AK787" t="str">
        <f>IF(Table1[[#This Row],[Date]]="","",Table1[[#This Row],[Voucher Type]])</f>
        <v/>
      </c>
      <c r="AL787" t="str">
        <f>IF(Table1[[#This Row],[Date]]="","",Table1[[#This Row],[Voucher No]])</f>
        <v/>
      </c>
      <c r="AM787" t="str">
        <f>IF(Table1[[#This Row],[Date]]="","",Table1[[#This Row],[Narration]])</f>
        <v/>
      </c>
      <c r="AN787" t="str">
        <f>IF(Table1[[#This Row],[Date]]="","","tallytools-voucherentry-adhjadhh-"&amp;$AH$1&amp;ROW())</f>
        <v/>
      </c>
      <c r="AO787" t="str">
        <f>IF(Table1[[#This Row],[Date]]="","",$AH$1)</f>
        <v/>
      </c>
      <c r="AP787"/>
      <c r="AQ787" t="str">
        <f>IF(Table1[[#This Row],[Date]]="","","No")</f>
        <v/>
      </c>
      <c r="AR787" t="str">
        <f>IF(Table1[[#This Row],[Date]]="","",IF(Table1[[#This Row],[Net Amt]]&lt;0,"No","Yes"))</f>
        <v/>
      </c>
      <c r="AS787" t="str">
        <f>IF(Table1[[#This Row],[Date]]="","",Table1[[#This Row],[Second Ledger]])</f>
        <v/>
      </c>
      <c r="AT787" t="str">
        <f>IF(Table1[[#This Row],[Date]]="","",IF(Table1[[#This Row],[DP-1]]="Yes",-(Table1[[#This Row],[Payments]]+Table1[[#This Row],[Receipts]]),Table1[[#This Row],[Payments]]+Table1[[#This Row],[Receipts]]))</f>
        <v/>
      </c>
      <c r="AU787"/>
      <c r="AV787" t="str">
        <f>IF(Table1[[#This Row],[Bill Ref No]]="","",Table1[[#This Row],[Bill Ref No]])</f>
        <v/>
      </c>
      <c r="AW787" t="str">
        <f>IF(Table1[[#This Row],[Bill ref name]]="","","New Ref")</f>
        <v/>
      </c>
      <c r="AX787" t="str">
        <f>IF(Table1[[#This Row],[Bill ref name]]="","",Table1[[#This Row],[Amount-1]])</f>
        <v/>
      </c>
      <c r="AY787"/>
      <c r="AZ787"/>
      <c r="BA787" t="str">
        <f>IF(Table1[[#This Row],[Cost Centre]]="","","Primary Cost Category")</f>
        <v/>
      </c>
      <c r="BB787" t="str">
        <f>IF(Table1[[#This Row],[Cost Centre]]="","",Table1[[#This Row],[DP-1]])</f>
        <v/>
      </c>
      <c r="BC787"/>
      <c r="BD787" t="str">
        <f>IF(Table1[[#This Row],[Cost Centre]]="","",Table1[[#This Row],[Cost Centre]])</f>
        <v/>
      </c>
      <c r="BE787" t="str">
        <f>IF(Table1[[#This Row],[Cost Centre]]="","",Table1[[#This Row],[Amount-1]])</f>
        <v/>
      </c>
      <c r="BF787"/>
      <c r="BG787"/>
      <c r="BH787"/>
      <c r="BI787"/>
      <c r="BJ787" t="str">
        <f>IF(Table1[[#This Row],[Date]]="","","No")</f>
        <v/>
      </c>
      <c r="BK787" t="str">
        <f>IF(Table1[[#This Row],[Date]]="","",IF(Table1[[#This Row],[Net Amt]]&lt;0,"Yes","No"))</f>
        <v/>
      </c>
      <c r="BL787" t="str">
        <f>IF(Table1[[#This Row],[Date]]="","",$C$3)</f>
        <v/>
      </c>
      <c r="BM787" t="str">
        <f>IF(Table1[[#This Row],[Date]]="","",-Table1[[#This Row],[Amount-1]])</f>
        <v/>
      </c>
      <c r="BO787" t="str">
        <f>IF(Table1[[#This Row],[Transaction Type]]="","",Table1[[#This Row],[Transaction Type]])</f>
        <v/>
      </c>
      <c r="BP787" t="str">
        <f>IF(Table1[[#This Row],[Instrument No.]]="","",Table1[[#This Row],[Instrument No.]])</f>
        <v/>
      </c>
      <c r="BQ787" t="str">
        <f>IF(Table1[[#This Row],[Instrument No.]]="","",Table1[[#This Row],[Amount-2]])</f>
        <v/>
      </c>
      <c r="BR787" t="str">
        <f>IF(Table1[[#This Row],[Instrument date]]="","",TEXT(Table1[[#This Row],[Instrument date]],"yyyymmdd"))</f>
        <v/>
      </c>
      <c r="BU787" s="48"/>
      <c r="BV787" s="48"/>
    </row>
    <row r="788" spans="1:74">
      <c r="A788" s="16">
        <f t="shared" si="12"/>
        <v>783</v>
      </c>
      <c r="B788" s="17"/>
      <c r="C788" s="57"/>
      <c r="D788" s="61"/>
      <c r="E788" s="61"/>
      <c r="F788" s="57"/>
      <c r="G788" s="18"/>
      <c r="H7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8" s="18"/>
      <c r="J788" s="18"/>
      <c r="K788" s="18"/>
      <c r="L788" s="18"/>
      <c r="M788" s="18"/>
      <c r="N788" s="51"/>
      <c r="O788" s="14">
        <f>IF(Table1[[#This Row],[Date]]="",COUNTA(B789:$B$1005),0)</f>
        <v>0</v>
      </c>
      <c r="P788" s="14">
        <f>IF(COUNTA(Table1[[#This Row],[Payments]:[Receipts]])=0,0,(IF(COUNTA(Table1[[#This Row],[Payments]:[Receipts]])&gt;1,1,0)))</f>
        <v>0</v>
      </c>
      <c r="Q788" s="14">
        <f>IF(Table1[[#This Row],[Date]]="",0,IF(AND(Table1[[#This Row],[Date]]&gt;=$Q$2,Table1[[#This Row],[Date]]&lt;=$Q$3),0,1))</f>
        <v>0</v>
      </c>
      <c r="R788" s="14">
        <f>IF(Table1[[#This Row],[Payments]]="",0,IF(ISNUMBER(Table1[[#This Row],[Payments]]),0,1))</f>
        <v>0</v>
      </c>
      <c r="S788" s="14">
        <f>IF(Table1[[#This Row],[Receipts]]="",0,IF(ISNUMBER(Table1[[#This Row],[Receipts]]),0,1))</f>
        <v>0</v>
      </c>
      <c r="T788" s="14">
        <f>IF(LEN(Table1[[#This Row],[Second Ledger]])&gt;0,IF(TYPE(VLOOKUP(Table1[[#This Row],[Second Ledger]],$CZ:$CZ,1,FALSE))=16,1,0),0)</f>
        <v>0</v>
      </c>
      <c r="U788" s="14">
        <f>IF(Table1[[#This Row],[Date]]="",0,IF(Table1[[#This Row],[Voucher Type]]&gt;0,IF(TYPE(VLOOKUP(Table1[[#This Row],[Voucher Type]],Table1[[#All],[Voucher Type Master]],1,FALSE))=16,1,0),0))</f>
        <v>0</v>
      </c>
      <c r="V7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8" s="14">
        <f>IF(LEN(Table1[[#This Row],[Cost Centre]])&gt;0,IF(TYPE(VLOOKUP(Table1[[#This Row],[Cost Centre]],$DA:$DA,1,FALSE))=16,1,0),0)</f>
        <v>0</v>
      </c>
      <c r="X788" s="14">
        <f>Table1[[#This Row],[Payments]]-Table1[[#This Row],[Receipts]]</f>
        <v>0</v>
      </c>
      <c r="Y788" s="14"/>
      <c r="Z788" s="14"/>
      <c r="AA788" s="14"/>
      <c r="AB788" s="13"/>
      <c r="AC788" s="39"/>
      <c r="AD788" s="39"/>
      <c r="AE788" s="39"/>
      <c r="AF788" s="39"/>
      <c r="AG788" s="42"/>
      <c r="AH7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8" t="str">
        <f>IF(Table1[[#This Row],[Date]]="","",TEXT(Table1[[#This Row],[Date]],"yyyymmdd"))</f>
        <v/>
      </c>
      <c r="AJ788" t="str">
        <f>Table1[[#This Row],[Date2]]</f>
        <v/>
      </c>
      <c r="AK788" t="str">
        <f>IF(Table1[[#This Row],[Date]]="","",Table1[[#This Row],[Voucher Type]])</f>
        <v/>
      </c>
      <c r="AL788" t="str">
        <f>IF(Table1[[#This Row],[Date]]="","",Table1[[#This Row],[Voucher No]])</f>
        <v/>
      </c>
      <c r="AM788" t="str">
        <f>IF(Table1[[#This Row],[Date]]="","",Table1[[#This Row],[Narration]])</f>
        <v/>
      </c>
      <c r="AN788" t="str">
        <f>IF(Table1[[#This Row],[Date]]="","","tallytools-voucherentry-adhjadhh-"&amp;$AH$1&amp;ROW())</f>
        <v/>
      </c>
      <c r="AO788" t="str">
        <f>IF(Table1[[#This Row],[Date]]="","",$AH$1)</f>
        <v/>
      </c>
      <c r="AP788"/>
      <c r="AQ788" t="str">
        <f>IF(Table1[[#This Row],[Date]]="","","No")</f>
        <v/>
      </c>
      <c r="AR788" t="str">
        <f>IF(Table1[[#This Row],[Date]]="","",IF(Table1[[#This Row],[Net Amt]]&lt;0,"No","Yes"))</f>
        <v/>
      </c>
      <c r="AS788" t="str">
        <f>IF(Table1[[#This Row],[Date]]="","",Table1[[#This Row],[Second Ledger]])</f>
        <v/>
      </c>
      <c r="AT788" t="str">
        <f>IF(Table1[[#This Row],[Date]]="","",IF(Table1[[#This Row],[DP-1]]="Yes",-(Table1[[#This Row],[Payments]]+Table1[[#This Row],[Receipts]]),Table1[[#This Row],[Payments]]+Table1[[#This Row],[Receipts]]))</f>
        <v/>
      </c>
      <c r="AU788"/>
      <c r="AV788" t="str">
        <f>IF(Table1[[#This Row],[Bill Ref No]]="","",Table1[[#This Row],[Bill Ref No]])</f>
        <v/>
      </c>
      <c r="AW788" t="str">
        <f>IF(Table1[[#This Row],[Bill ref name]]="","","New Ref")</f>
        <v/>
      </c>
      <c r="AX788" t="str">
        <f>IF(Table1[[#This Row],[Bill ref name]]="","",Table1[[#This Row],[Amount-1]])</f>
        <v/>
      </c>
      <c r="AY788"/>
      <c r="AZ788"/>
      <c r="BA788" t="str">
        <f>IF(Table1[[#This Row],[Cost Centre]]="","","Primary Cost Category")</f>
        <v/>
      </c>
      <c r="BB788" t="str">
        <f>IF(Table1[[#This Row],[Cost Centre]]="","",Table1[[#This Row],[DP-1]])</f>
        <v/>
      </c>
      <c r="BC788"/>
      <c r="BD788" t="str">
        <f>IF(Table1[[#This Row],[Cost Centre]]="","",Table1[[#This Row],[Cost Centre]])</f>
        <v/>
      </c>
      <c r="BE788" t="str">
        <f>IF(Table1[[#This Row],[Cost Centre]]="","",Table1[[#This Row],[Amount-1]])</f>
        <v/>
      </c>
      <c r="BF788"/>
      <c r="BG788"/>
      <c r="BH788"/>
      <c r="BI788"/>
      <c r="BJ788" t="str">
        <f>IF(Table1[[#This Row],[Date]]="","","No")</f>
        <v/>
      </c>
      <c r="BK788" t="str">
        <f>IF(Table1[[#This Row],[Date]]="","",IF(Table1[[#This Row],[Net Amt]]&lt;0,"Yes","No"))</f>
        <v/>
      </c>
      <c r="BL788" t="str">
        <f>IF(Table1[[#This Row],[Date]]="","",$C$3)</f>
        <v/>
      </c>
      <c r="BM788" t="str">
        <f>IF(Table1[[#This Row],[Date]]="","",-Table1[[#This Row],[Amount-1]])</f>
        <v/>
      </c>
      <c r="BO788" t="str">
        <f>IF(Table1[[#This Row],[Transaction Type]]="","",Table1[[#This Row],[Transaction Type]])</f>
        <v/>
      </c>
      <c r="BP788" t="str">
        <f>IF(Table1[[#This Row],[Instrument No.]]="","",Table1[[#This Row],[Instrument No.]])</f>
        <v/>
      </c>
      <c r="BQ788" t="str">
        <f>IF(Table1[[#This Row],[Instrument No.]]="","",Table1[[#This Row],[Amount-2]])</f>
        <v/>
      </c>
      <c r="BR788" t="str">
        <f>IF(Table1[[#This Row],[Instrument date]]="","",TEXT(Table1[[#This Row],[Instrument date]],"yyyymmdd"))</f>
        <v/>
      </c>
      <c r="BU788" s="48"/>
      <c r="BV788" s="48"/>
    </row>
    <row r="789" spans="1:74">
      <c r="A789" s="16">
        <f t="shared" si="12"/>
        <v>784</v>
      </c>
      <c r="B789" s="17"/>
      <c r="C789" s="57"/>
      <c r="D789" s="61"/>
      <c r="E789" s="61"/>
      <c r="F789" s="57"/>
      <c r="G789" s="18"/>
      <c r="H7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89" s="18"/>
      <c r="J789" s="18"/>
      <c r="K789" s="18"/>
      <c r="L789" s="18"/>
      <c r="M789" s="18"/>
      <c r="N789" s="51"/>
      <c r="O789" s="14">
        <f>IF(Table1[[#This Row],[Date]]="",COUNTA(B790:$B$1005),0)</f>
        <v>0</v>
      </c>
      <c r="P789" s="14">
        <f>IF(COUNTA(Table1[[#This Row],[Payments]:[Receipts]])=0,0,(IF(COUNTA(Table1[[#This Row],[Payments]:[Receipts]])&gt;1,1,0)))</f>
        <v>0</v>
      </c>
      <c r="Q789" s="14">
        <f>IF(Table1[[#This Row],[Date]]="",0,IF(AND(Table1[[#This Row],[Date]]&gt;=$Q$2,Table1[[#This Row],[Date]]&lt;=$Q$3),0,1))</f>
        <v>0</v>
      </c>
      <c r="R789" s="14">
        <f>IF(Table1[[#This Row],[Payments]]="",0,IF(ISNUMBER(Table1[[#This Row],[Payments]]),0,1))</f>
        <v>0</v>
      </c>
      <c r="S789" s="14">
        <f>IF(Table1[[#This Row],[Receipts]]="",0,IF(ISNUMBER(Table1[[#This Row],[Receipts]]),0,1))</f>
        <v>0</v>
      </c>
      <c r="T789" s="14">
        <f>IF(LEN(Table1[[#This Row],[Second Ledger]])&gt;0,IF(TYPE(VLOOKUP(Table1[[#This Row],[Second Ledger]],$CZ:$CZ,1,FALSE))=16,1,0),0)</f>
        <v>0</v>
      </c>
      <c r="U789" s="14">
        <f>IF(Table1[[#This Row],[Date]]="",0,IF(Table1[[#This Row],[Voucher Type]]&gt;0,IF(TYPE(VLOOKUP(Table1[[#This Row],[Voucher Type]],Table1[[#All],[Voucher Type Master]],1,FALSE))=16,1,0),0))</f>
        <v>0</v>
      </c>
      <c r="V7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89" s="14">
        <f>IF(LEN(Table1[[#This Row],[Cost Centre]])&gt;0,IF(TYPE(VLOOKUP(Table1[[#This Row],[Cost Centre]],$DA:$DA,1,FALSE))=16,1,0),0)</f>
        <v>0</v>
      </c>
      <c r="X789" s="14">
        <f>Table1[[#This Row],[Payments]]-Table1[[#This Row],[Receipts]]</f>
        <v>0</v>
      </c>
      <c r="Y789" s="14"/>
      <c r="Z789" s="14"/>
      <c r="AA789" s="14"/>
      <c r="AB789" s="13"/>
      <c r="AC789" s="39"/>
      <c r="AD789" s="39"/>
      <c r="AE789" s="39"/>
      <c r="AF789" s="39"/>
      <c r="AG789" s="42"/>
      <c r="AH7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89" t="str">
        <f>IF(Table1[[#This Row],[Date]]="","",TEXT(Table1[[#This Row],[Date]],"yyyymmdd"))</f>
        <v/>
      </c>
      <c r="AJ789" t="str">
        <f>Table1[[#This Row],[Date2]]</f>
        <v/>
      </c>
      <c r="AK789" t="str">
        <f>IF(Table1[[#This Row],[Date]]="","",Table1[[#This Row],[Voucher Type]])</f>
        <v/>
      </c>
      <c r="AL789" t="str">
        <f>IF(Table1[[#This Row],[Date]]="","",Table1[[#This Row],[Voucher No]])</f>
        <v/>
      </c>
      <c r="AM789" t="str">
        <f>IF(Table1[[#This Row],[Date]]="","",Table1[[#This Row],[Narration]])</f>
        <v/>
      </c>
      <c r="AN789" t="str">
        <f>IF(Table1[[#This Row],[Date]]="","","tallytools-voucherentry-adhjadhh-"&amp;$AH$1&amp;ROW())</f>
        <v/>
      </c>
      <c r="AO789" t="str">
        <f>IF(Table1[[#This Row],[Date]]="","",$AH$1)</f>
        <v/>
      </c>
      <c r="AP789"/>
      <c r="AQ789" t="str">
        <f>IF(Table1[[#This Row],[Date]]="","","No")</f>
        <v/>
      </c>
      <c r="AR789" t="str">
        <f>IF(Table1[[#This Row],[Date]]="","",IF(Table1[[#This Row],[Net Amt]]&lt;0,"No","Yes"))</f>
        <v/>
      </c>
      <c r="AS789" t="str">
        <f>IF(Table1[[#This Row],[Date]]="","",Table1[[#This Row],[Second Ledger]])</f>
        <v/>
      </c>
      <c r="AT789" t="str">
        <f>IF(Table1[[#This Row],[Date]]="","",IF(Table1[[#This Row],[DP-1]]="Yes",-(Table1[[#This Row],[Payments]]+Table1[[#This Row],[Receipts]]),Table1[[#This Row],[Payments]]+Table1[[#This Row],[Receipts]]))</f>
        <v/>
      </c>
      <c r="AU789"/>
      <c r="AV789" t="str">
        <f>IF(Table1[[#This Row],[Bill Ref No]]="","",Table1[[#This Row],[Bill Ref No]])</f>
        <v/>
      </c>
      <c r="AW789" t="str">
        <f>IF(Table1[[#This Row],[Bill ref name]]="","","New Ref")</f>
        <v/>
      </c>
      <c r="AX789" t="str">
        <f>IF(Table1[[#This Row],[Bill ref name]]="","",Table1[[#This Row],[Amount-1]])</f>
        <v/>
      </c>
      <c r="AY789"/>
      <c r="AZ789"/>
      <c r="BA789" t="str">
        <f>IF(Table1[[#This Row],[Cost Centre]]="","","Primary Cost Category")</f>
        <v/>
      </c>
      <c r="BB789" t="str">
        <f>IF(Table1[[#This Row],[Cost Centre]]="","",Table1[[#This Row],[DP-1]])</f>
        <v/>
      </c>
      <c r="BC789"/>
      <c r="BD789" t="str">
        <f>IF(Table1[[#This Row],[Cost Centre]]="","",Table1[[#This Row],[Cost Centre]])</f>
        <v/>
      </c>
      <c r="BE789" t="str">
        <f>IF(Table1[[#This Row],[Cost Centre]]="","",Table1[[#This Row],[Amount-1]])</f>
        <v/>
      </c>
      <c r="BF789"/>
      <c r="BG789"/>
      <c r="BH789"/>
      <c r="BI789"/>
      <c r="BJ789" t="str">
        <f>IF(Table1[[#This Row],[Date]]="","","No")</f>
        <v/>
      </c>
      <c r="BK789" t="str">
        <f>IF(Table1[[#This Row],[Date]]="","",IF(Table1[[#This Row],[Net Amt]]&lt;0,"Yes","No"))</f>
        <v/>
      </c>
      <c r="BL789" t="str">
        <f>IF(Table1[[#This Row],[Date]]="","",$C$3)</f>
        <v/>
      </c>
      <c r="BM789" t="str">
        <f>IF(Table1[[#This Row],[Date]]="","",-Table1[[#This Row],[Amount-1]])</f>
        <v/>
      </c>
      <c r="BO789" t="str">
        <f>IF(Table1[[#This Row],[Transaction Type]]="","",Table1[[#This Row],[Transaction Type]])</f>
        <v/>
      </c>
      <c r="BP789" t="str">
        <f>IF(Table1[[#This Row],[Instrument No.]]="","",Table1[[#This Row],[Instrument No.]])</f>
        <v/>
      </c>
      <c r="BQ789" t="str">
        <f>IF(Table1[[#This Row],[Instrument No.]]="","",Table1[[#This Row],[Amount-2]])</f>
        <v/>
      </c>
      <c r="BR789" t="str">
        <f>IF(Table1[[#This Row],[Instrument date]]="","",TEXT(Table1[[#This Row],[Instrument date]],"yyyymmdd"))</f>
        <v/>
      </c>
      <c r="BU789" s="48"/>
      <c r="BV789" s="48"/>
    </row>
    <row r="790" spans="1:74">
      <c r="A790" s="16">
        <f t="shared" si="12"/>
        <v>785</v>
      </c>
      <c r="B790" s="17"/>
      <c r="C790" s="57"/>
      <c r="D790" s="61"/>
      <c r="E790" s="61"/>
      <c r="F790" s="57"/>
      <c r="G790" s="18"/>
      <c r="H7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0" s="18"/>
      <c r="J790" s="18"/>
      <c r="K790" s="18"/>
      <c r="L790" s="18"/>
      <c r="M790" s="18"/>
      <c r="N790" s="51"/>
      <c r="O790" s="14">
        <f>IF(Table1[[#This Row],[Date]]="",COUNTA(B791:$B$1005),0)</f>
        <v>0</v>
      </c>
      <c r="P790" s="14">
        <f>IF(COUNTA(Table1[[#This Row],[Payments]:[Receipts]])=0,0,(IF(COUNTA(Table1[[#This Row],[Payments]:[Receipts]])&gt;1,1,0)))</f>
        <v>0</v>
      </c>
      <c r="Q790" s="14">
        <f>IF(Table1[[#This Row],[Date]]="",0,IF(AND(Table1[[#This Row],[Date]]&gt;=$Q$2,Table1[[#This Row],[Date]]&lt;=$Q$3),0,1))</f>
        <v>0</v>
      </c>
      <c r="R790" s="14">
        <f>IF(Table1[[#This Row],[Payments]]="",0,IF(ISNUMBER(Table1[[#This Row],[Payments]]),0,1))</f>
        <v>0</v>
      </c>
      <c r="S790" s="14">
        <f>IF(Table1[[#This Row],[Receipts]]="",0,IF(ISNUMBER(Table1[[#This Row],[Receipts]]),0,1))</f>
        <v>0</v>
      </c>
      <c r="T790" s="14">
        <f>IF(LEN(Table1[[#This Row],[Second Ledger]])&gt;0,IF(TYPE(VLOOKUP(Table1[[#This Row],[Second Ledger]],$CZ:$CZ,1,FALSE))=16,1,0),0)</f>
        <v>0</v>
      </c>
      <c r="U790" s="14">
        <f>IF(Table1[[#This Row],[Date]]="",0,IF(Table1[[#This Row],[Voucher Type]]&gt;0,IF(TYPE(VLOOKUP(Table1[[#This Row],[Voucher Type]],Table1[[#All],[Voucher Type Master]],1,FALSE))=16,1,0),0))</f>
        <v>0</v>
      </c>
      <c r="V7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0" s="14">
        <f>IF(LEN(Table1[[#This Row],[Cost Centre]])&gt;0,IF(TYPE(VLOOKUP(Table1[[#This Row],[Cost Centre]],$DA:$DA,1,FALSE))=16,1,0),0)</f>
        <v>0</v>
      </c>
      <c r="X790" s="14">
        <f>Table1[[#This Row],[Payments]]-Table1[[#This Row],[Receipts]]</f>
        <v>0</v>
      </c>
      <c r="Y790" s="14"/>
      <c r="Z790" s="14"/>
      <c r="AA790" s="14"/>
      <c r="AB790" s="13"/>
      <c r="AC790" s="39"/>
      <c r="AD790" s="39"/>
      <c r="AE790" s="39"/>
      <c r="AF790" s="39"/>
      <c r="AG790" s="42"/>
      <c r="AH7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0" t="str">
        <f>IF(Table1[[#This Row],[Date]]="","",TEXT(Table1[[#This Row],[Date]],"yyyymmdd"))</f>
        <v/>
      </c>
      <c r="AJ790" t="str">
        <f>Table1[[#This Row],[Date2]]</f>
        <v/>
      </c>
      <c r="AK790" t="str">
        <f>IF(Table1[[#This Row],[Date]]="","",Table1[[#This Row],[Voucher Type]])</f>
        <v/>
      </c>
      <c r="AL790" t="str">
        <f>IF(Table1[[#This Row],[Date]]="","",Table1[[#This Row],[Voucher No]])</f>
        <v/>
      </c>
      <c r="AM790" t="str">
        <f>IF(Table1[[#This Row],[Date]]="","",Table1[[#This Row],[Narration]])</f>
        <v/>
      </c>
      <c r="AN790" t="str">
        <f>IF(Table1[[#This Row],[Date]]="","","tallytools-voucherentry-adhjadhh-"&amp;$AH$1&amp;ROW())</f>
        <v/>
      </c>
      <c r="AO790" t="str">
        <f>IF(Table1[[#This Row],[Date]]="","",$AH$1)</f>
        <v/>
      </c>
      <c r="AP790"/>
      <c r="AQ790" t="str">
        <f>IF(Table1[[#This Row],[Date]]="","","No")</f>
        <v/>
      </c>
      <c r="AR790" t="str">
        <f>IF(Table1[[#This Row],[Date]]="","",IF(Table1[[#This Row],[Net Amt]]&lt;0,"No","Yes"))</f>
        <v/>
      </c>
      <c r="AS790" t="str">
        <f>IF(Table1[[#This Row],[Date]]="","",Table1[[#This Row],[Second Ledger]])</f>
        <v/>
      </c>
      <c r="AT790" t="str">
        <f>IF(Table1[[#This Row],[Date]]="","",IF(Table1[[#This Row],[DP-1]]="Yes",-(Table1[[#This Row],[Payments]]+Table1[[#This Row],[Receipts]]),Table1[[#This Row],[Payments]]+Table1[[#This Row],[Receipts]]))</f>
        <v/>
      </c>
      <c r="AU790"/>
      <c r="AV790" t="str">
        <f>IF(Table1[[#This Row],[Bill Ref No]]="","",Table1[[#This Row],[Bill Ref No]])</f>
        <v/>
      </c>
      <c r="AW790" t="str">
        <f>IF(Table1[[#This Row],[Bill ref name]]="","","New Ref")</f>
        <v/>
      </c>
      <c r="AX790" t="str">
        <f>IF(Table1[[#This Row],[Bill ref name]]="","",Table1[[#This Row],[Amount-1]])</f>
        <v/>
      </c>
      <c r="AY790"/>
      <c r="AZ790"/>
      <c r="BA790" t="str">
        <f>IF(Table1[[#This Row],[Cost Centre]]="","","Primary Cost Category")</f>
        <v/>
      </c>
      <c r="BB790" t="str">
        <f>IF(Table1[[#This Row],[Cost Centre]]="","",Table1[[#This Row],[DP-1]])</f>
        <v/>
      </c>
      <c r="BC790"/>
      <c r="BD790" t="str">
        <f>IF(Table1[[#This Row],[Cost Centre]]="","",Table1[[#This Row],[Cost Centre]])</f>
        <v/>
      </c>
      <c r="BE790" t="str">
        <f>IF(Table1[[#This Row],[Cost Centre]]="","",Table1[[#This Row],[Amount-1]])</f>
        <v/>
      </c>
      <c r="BF790"/>
      <c r="BG790"/>
      <c r="BH790"/>
      <c r="BI790"/>
      <c r="BJ790" t="str">
        <f>IF(Table1[[#This Row],[Date]]="","","No")</f>
        <v/>
      </c>
      <c r="BK790" t="str">
        <f>IF(Table1[[#This Row],[Date]]="","",IF(Table1[[#This Row],[Net Amt]]&lt;0,"Yes","No"))</f>
        <v/>
      </c>
      <c r="BL790" t="str">
        <f>IF(Table1[[#This Row],[Date]]="","",$C$3)</f>
        <v/>
      </c>
      <c r="BM790" t="str">
        <f>IF(Table1[[#This Row],[Date]]="","",-Table1[[#This Row],[Amount-1]])</f>
        <v/>
      </c>
      <c r="BO790" t="str">
        <f>IF(Table1[[#This Row],[Transaction Type]]="","",Table1[[#This Row],[Transaction Type]])</f>
        <v/>
      </c>
      <c r="BP790" t="str">
        <f>IF(Table1[[#This Row],[Instrument No.]]="","",Table1[[#This Row],[Instrument No.]])</f>
        <v/>
      </c>
      <c r="BQ790" t="str">
        <f>IF(Table1[[#This Row],[Instrument No.]]="","",Table1[[#This Row],[Amount-2]])</f>
        <v/>
      </c>
      <c r="BR790" t="str">
        <f>IF(Table1[[#This Row],[Instrument date]]="","",TEXT(Table1[[#This Row],[Instrument date]],"yyyymmdd"))</f>
        <v/>
      </c>
      <c r="BU790" s="48"/>
      <c r="BV790" s="48"/>
    </row>
    <row r="791" spans="1:74">
      <c r="A791" s="16">
        <f t="shared" si="12"/>
        <v>786</v>
      </c>
      <c r="B791" s="17"/>
      <c r="C791" s="57"/>
      <c r="D791" s="61"/>
      <c r="E791" s="61"/>
      <c r="F791" s="57"/>
      <c r="G791" s="18"/>
      <c r="H7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1" s="18"/>
      <c r="J791" s="18"/>
      <c r="K791" s="18"/>
      <c r="L791" s="18"/>
      <c r="M791" s="18"/>
      <c r="N791" s="51"/>
      <c r="O791" s="14">
        <f>IF(Table1[[#This Row],[Date]]="",COUNTA(B792:$B$1005),0)</f>
        <v>0</v>
      </c>
      <c r="P791" s="14">
        <f>IF(COUNTA(Table1[[#This Row],[Payments]:[Receipts]])=0,0,(IF(COUNTA(Table1[[#This Row],[Payments]:[Receipts]])&gt;1,1,0)))</f>
        <v>0</v>
      </c>
      <c r="Q791" s="14">
        <f>IF(Table1[[#This Row],[Date]]="",0,IF(AND(Table1[[#This Row],[Date]]&gt;=$Q$2,Table1[[#This Row],[Date]]&lt;=$Q$3),0,1))</f>
        <v>0</v>
      </c>
      <c r="R791" s="14">
        <f>IF(Table1[[#This Row],[Payments]]="",0,IF(ISNUMBER(Table1[[#This Row],[Payments]]),0,1))</f>
        <v>0</v>
      </c>
      <c r="S791" s="14">
        <f>IF(Table1[[#This Row],[Receipts]]="",0,IF(ISNUMBER(Table1[[#This Row],[Receipts]]),0,1))</f>
        <v>0</v>
      </c>
      <c r="T791" s="14">
        <f>IF(LEN(Table1[[#This Row],[Second Ledger]])&gt;0,IF(TYPE(VLOOKUP(Table1[[#This Row],[Second Ledger]],$CZ:$CZ,1,FALSE))=16,1,0),0)</f>
        <v>0</v>
      </c>
      <c r="U791" s="14">
        <f>IF(Table1[[#This Row],[Date]]="",0,IF(Table1[[#This Row],[Voucher Type]]&gt;0,IF(TYPE(VLOOKUP(Table1[[#This Row],[Voucher Type]],Table1[[#All],[Voucher Type Master]],1,FALSE))=16,1,0),0))</f>
        <v>0</v>
      </c>
      <c r="V7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1" s="14">
        <f>IF(LEN(Table1[[#This Row],[Cost Centre]])&gt;0,IF(TYPE(VLOOKUP(Table1[[#This Row],[Cost Centre]],$DA:$DA,1,FALSE))=16,1,0),0)</f>
        <v>0</v>
      </c>
      <c r="X791" s="14">
        <f>Table1[[#This Row],[Payments]]-Table1[[#This Row],[Receipts]]</f>
        <v>0</v>
      </c>
      <c r="Y791" s="14"/>
      <c r="Z791" s="14"/>
      <c r="AA791" s="14"/>
      <c r="AB791" s="13"/>
      <c r="AC791" s="39"/>
      <c r="AD791" s="39"/>
      <c r="AE791" s="39"/>
      <c r="AF791" s="39"/>
      <c r="AG791" s="42"/>
      <c r="AH7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1" t="str">
        <f>IF(Table1[[#This Row],[Date]]="","",TEXT(Table1[[#This Row],[Date]],"yyyymmdd"))</f>
        <v/>
      </c>
      <c r="AJ791" t="str">
        <f>Table1[[#This Row],[Date2]]</f>
        <v/>
      </c>
      <c r="AK791" t="str">
        <f>IF(Table1[[#This Row],[Date]]="","",Table1[[#This Row],[Voucher Type]])</f>
        <v/>
      </c>
      <c r="AL791" t="str">
        <f>IF(Table1[[#This Row],[Date]]="","",Table1[[#This Row],[Voucher No]])</f>
        <v/>
      </c>
      <c r="AM791" t="str">
        <f>IF(Table1[[#This Row],[Date]]="","",Table1[[#This Row],[Narration]])</f>
        <v/>
      </c>
      <c r="AN791" t="str">
        <f>IF(Table1[[#This Row],[Date]]="","","tallytools-voucherentry-adhjadhh-"&amp;$AH$1&amp;ROW())</f>
        <v/>
      </c>
      <c r="AO791" t="str">
        <f>IF(Table1[[#This Row],[Date]]="","",$AH$1)</f>
        <v/>
      </c>
      <c r="AP791"/>
      <c r="AQ791" t="str">
        <f>IF(Table1[[#This Row],[Date]]="","","No")</f>
        <v/>
      </c>
      <c r="AR791" t="str">
        <f>IF(Table1[[#This Row],[Date]]="","",IF(Table1[[#This Row],[Net Amt]]&lt;0,"No","Yes"))</f>
        <v/>
      </c>
      <c r="AS791" t="str">
        <f>IF(Table1[[#This Row],[Date]]="","",Table1[[#This Row],[Second Ledger]])</f>
        <v/>
      </c>
      <c r="AT791" t="str">
        <f>IF(Table1[[#This Row],[Date]]="","",IF(Table1[[#This Row],[DP-1]]="Yes",-(Table1[[#This Row],[Payments]]+Table1[[#This Row],[Receipts]]),Table1[[#This Row],[Payments]]+Table1[[#This Row],[Receipts]]))</f>
        <v/>
      </c>
      <c r="AU791"/>
      <c r="AV791" t="str">
        <f>IF(Table1[[#This Row],[Bill Ref No]]="","",Table1[[#This Row],[Bill Ref No]])</f>
        <v/>
      </c>
      <c r="AW791" t="str">
        <f>IF(Table1[[#This Row],[Bill ref name]]="","","New Ref")</f>
        <v/>
      </c>
      <c r="AX791" t="str">
        <f>IF(Table1[[#This Row],[Bill ref name]]="","",Table1[[#This Row],[Amount-1]])</f>
        <v/>
      </c>
      <c r="AY791"/>
      <c r="AZ791"/>
      <c r="BA791" t="str">
        <f>IF(Table1[[#This Row],[Cost Centre]]="","","Primary Cost Category")</f>
        <v/>
      </c>
      <c r="BB791" t="str">
        <f>IF(Table1[[#This Row],[Cost Centre]]="","",Table1[[#This Row],[DP-1]])</f>
        <v/>
      </c>
      <c r="BC791"/>
      <c r="BD791" t="str">
        <f>IF(Table1[[#This Row],[Cost Centre]]="","",Table1[[#This Row],[Cost Centre]])</f>
        <v/>
      </c>
      <c r="BE791" t="str">
        <f>IF(Table1[[#This Row],[Cost Centre]]="","",Table1[[#This Row],[Amount-1]])</f>
        <v/>
      </c>
      <c r="BF791"/>
      <c r="BG791"/>
      <c r="BH791"/>
      <c r="BI791"/>
      <c r="BJ791" t="str">
        <f>IF(Table1[[#This Row],[Date]]="","","No")</f>
        <v/>
      </c>
      <c r="BK791" t="str">
        <f>IF(Table1[[#This Row],[Date]]="","",IF(Table1[[#This Row],[Net Amt]]&lt;0,"Yes","No"))</f>
        <v/>
      </c>
      <c r="BL791" t="str">
        <f>IF(Table1[[#This Row],[Date]]="","",$C$3)</f>
        <v/>
      </c>
      <c r="BM791" t="str">
        <f>IF(Table1[[#This Row],[Date]]="","",-Table1[[#This Row],[Amount-1]])</f>
        <v/>
      </c>
      <c r="BO791" t="str">
        <f>IF(Table1[[#This Row],[Transaction Type]]="","",Table1[[#This Row],[Transaction Type]])</f>
        <v/>
      </c>
      <c r="BP791" t="str">
        <f>IF(Table1[[#This Row],[Instrument No.]]="","",Table1[[#This Row],[Instrument No.]])</f>
        <v/>
      </c>
      <c r="BQ791" t="str">
        <f>IF(Table1[[#This Row],[Instrument No.]]="","",Table1[[#This Row],[Amount-2]])</f>
        <v/>
      </c>
      <c r="BR791" t="str">
        <f>IF(Table1[[#This Row],[Instrument date]]="","",TEXT(Table1[[#This Row],[Instrument date]],"yyyymmdd"))</f>
        <v/>
      </c>
      <c r="BU791" s="48"/>
      <c r="BV791" s="48"/>
    </row>
    <row r="792" spans="1:74">
      <c r="A792" s="16">
        <f t="shared" si="12"/>
        <v>787</v>
      </c>
      <c r="B792" s="17"/>
      <c r="C792" s="57"/>
      <c r="D792" s="61"/>
      <c r="E792" s="61"/>
      <c r="F792" s="57"/>
      <c r="G792" s="18"/>
      <c r="H7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2" s="18"/>
      <c r="J792" s="18"/>
      <c r="K792" s="18"/>
      <c r="L792" s="18"/>
      <c r="M792" s="18"/>
      <c r="N792" s="51"/>
      <c r="O792" s="14">
        <f>IF(Table1[[#This Row],[Date]]="",COUNTA(B793:$B$1005),0)</f>
        <v>0</v>
      </c>
      <c r="P792" s="14">
        <f>IF(COUNTA(Table1[[#This Row],[Payments]:[Receipts]])=0,0,(IF(COUNTA(Table1[[#This Row],[Payments]:[Receipts]])&gt;1,1,0)))</f>
        <v>0</v>
      </c>
      <c r="Q792" s="14">
        <f>IF(Table1[[#This Row],[Date]]="",0,IF(AND(Table1[[#This Row],[Date]]&gt;=$Q$2,Table1[[#This Row],[Date]]&lt;=$Q$3),0,1))</f>
        <v>0</v>
      </c>
      <c r="R792" s="14">
        <f>IF(Table1[[#This Row],[Payments]]="",0,IF(ISNUMBER(Table1[[#This Row],[Payments]]),0,1))</f>
        <v>0</v>
      </c>
      <c r="S792" s="14">
        <f>IF(Table1[[#This Row],[Receipts]]="",0,IF(ISNUMBER(Table1[[#This Row],[Receipts]]),0,1))</f>
        <v>0</v>
      </c>
      <c r="T792" s="14">
        <f>IF(LEN(Table1[[#This Row],[Second Ledger]])&gt;0,IF(TYPE(VLOOKUP(Table1[[#This Row],[Second Ledger]],$CZ:$CZ,1,FALSE))=16,1,0),0)</f>
        <v>0</v>
      </c>
      <c r="U792" s="14">
        <f>IF(Table1[[#This Row],[Date]]="",0,IF(Table1[[#This Row],[Voucher Type]]&gt;0,IF(TYPE(VLOOKUP(Table1[[#This Row],[Voucher Type]],Table1[[#All],[Voucher Type Master]],1,FALSE))=16,1,0),0))</f>
        <v>0</v>
      </c>
      <c r="V7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2" s="14">
        <f>IF(LEN(Table1[[#This Row],[Cost Centre]])&gt;0,IF(TYPE(VLOOKUP(Table1[[#This Row],[Cost Centre]],$DA:$DA,1,FALSE))=16,1,0),0)</f>
        <v>0</v>
      </c>
      <c r="X792" s="14">
        <f>Table1[[#This Row],[Payments]]-Table1[[#This Row],[Receipts]]</f>
        <v>0</v>
      </c>
      <c r="Y792" s="14"/>
      <c r="Z792" s="14"/>
      <c r="AA792" s="14"/>
      <c r="AB792" s="13"/>
      <c r="AC792" s="39"/>
      <c r="AD792" s="39"/>
      <c r="AE792" s="39"/>
      <c r="AF792" s="39"/>
      <c r="AG792" s="42"/>
      <c r="AH7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2" t="str">
        <f>IF(Table1[[#This Row],[Date]]="","",TEXT(Table1[[#This Row],[Date]],"yyyymmdd"))</f>
        <v/>
      </c>
      <c r="AJ792" t="str">
        <f>Table1[[#This Row],[Date2]]</f>
        <v/>
      </c>
      <c r="AK792" t="str">
        <f>IF(Table1[[#This Row],[Date]]="","",Table1[[#This Row],[Voucher Type]])</f>
        <v/>
      </c>
      <c r="AL792" t="str">
        <f>IF(Table1[[#This Row],[Date]]="","",Table1[[#This Row],[Voucher No]])</f>
        <v/>
      </c>
      <c r="AM792" t="str">
        <f>IF(Table1[[#This Row],[Date]]="","",Table1[[#This Row],[Narration]])</f>
        <v/>
      </c>
      <c r="AN792" t="str">
        <f>IF(Table1[[#This Row],[Date]]="","","tallytools-voucherentry-adhjadhh-"&amp;$AH$1&amp;ROW())</f>
        <v/>
      </c>
      <c r="AO792" t="str">
        <f>IF(Table1[[#This Row],[Date]]="","",$AH$1)</f>
        <v/>
      </c>
      <c r="AP792"/>
      <c r="AQ792" t="str">
        <f>IF(Table1[[#This Row],[Date]]="","","No")</f>
        <v/>
      </c>
      <c r="AR792" t="str">
        <f>IF(Table1[[#This Row],[Date]]="","",IF(Table1[[#This Row],[Net Amt]]&lt;0,"No","Yes"))</f>
        <v/>
      </c>
      <c r="AS792" t="str">
        <f>IF(Table1[[#This Row],[Date]]="","",Table1[[#This Row],[Second Ledger]])</f>
        <v/>
      </c>
      <c r="AT792" t="str">
        <f>IF(Table1[[#This Row],[Date]]="","",IF(Table1[[#This Row],[DP-1]]="Yes",-(Table1[[#This Row],[Payments]]+Table1[[#This Row],[Receipts]]),Table1[[#This Row],[Payments]]+Table1[[#This Row],[Receipts]]))</f>
        <v/>
      </c>
      <c r="AU792"/>
      <c r="AV792" t="str">
        <f>IF(Table1[[#This Row],[Bill Ref No]]="","",Table1[[#This Row],[Bill Ref No]])</f>
        <v/>
      </c>
      <c r="AW792" t="str">
        <f>IF(Table1[[#This Row],[Bill ref name]]="","","New Ref")</f>
        <v/>
      </c>
      <c r="AX792" t="str">
        <f>IF(Table1[[#This Row],[Bill ref name]]="","",Table1[[#This Row],[Amount-1]])</f>
        <v/>
      </c>
      <c r="AY792"/>
      <c r="AZ792"/>
      <c r="BA792" t="str">
        <f>IF(Table1[[#This Row],[Cost Centre]]="","","Primary Cost Category")</f>
        <v/>
      </c>
      <c r="BB792" t="str">
        <f>IF(Table1[[#This Row],[Cost Centre]]="","",Table1[[#This Row],[DP-1]])</f>
        <v/>
      </c>
      <c r="BC792"/>
      <c r="BD792" t="str">
        <f>IF(Table1[[#This Row],[Cost Centre]]="","",Table1[[#This Row],[Cost Centre]])</f>
        <v/>
      </c>
      <c r="BE792" t="str">
        <f>IF(Table1[[#This Row],[Cost Centre]]="","",Table1[[#This Row],[Amount-1]])</f>
        <v/>
      </c>
      <c r="BF792"/>
      <c r="BG792"/>
      <c r="BH792"/>
      <c r="BI792"/>
      <c r="BJ792" t="str">
        <f>IF(Table1[[#This Row],[Date]]="","","No")</f>
        <v/>
      </c>
      <c r="BK792" t="str">
        <f>IF(Table1[[#This Row],[Date]]="","",IF(Table1[[#This Row],[Net Amt]]&lt;0,"Yes","No"))</f>
        <v/>
      </c>
      <c r="BL792" t="str">
        <f>IF(Table1[[#This Row],[Date]]="","",$C$3)</f>
        <v/>
      </c>
      <c r="BM792" t="str">
        <f>IF(Table1[[#This Row],[Date]]="","",-Table1[[#This Row],[Amount-1]])</f>
        <v/>
      </c>
      <c r="BO792" t="str">
        <f>IF(Table1[[#This Row],[Transaction Type]]="","",Table1[[#This Row],[Transaction Type]])</f>
        <v/>
      </c>
      <c r="BP792" t="str">
        <f>IF(Table1[[#This Row],[Instrument No.]]="","",Table1[[#This Row],[Instrument No.]])</f>
        <v/>
      </c>
      <c r="BQ792" t="str">
        <f>IF(Table1[[#This Row],[Instrument No.]]="","",Table1[[#This Row],[Amount-2]])</f>
        <v/>
      </c>
      <c r="BR792" t="str">
        <f>IF(Table1[[#This Row],[Instrument date]]="","",TEXT(Table1[[#This Row],[Instrument date]],"yyyymmdd"))</f>
        <v/>
      </c>
      <c r="BU792" s="48"/>
      <c r="BV792" s="48"/>
    </row>
    <row r="793" spans="1:74">
      <c r="A793" s="16">
        <f t="shared" si="12"/>
        <v>788</v>
      </c>
      <c r="B793" s="17"/>
      <c r="C793" s="57"/>
      <c r="D793" s="61"/>
      <c r="E793" s="61"/>
      <c r="F793" s="57"/>
      <c r="G793" s="18"/>
      <c r="H7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3" s="18"/>
      <c r="J793" s="18"/>
      <c r="K793" s="18"/>
      <c r="L793" s="18"/>
      <c r="M793" s="18"/>
      <c r="N793" s="51"/>
      <c r="O793" s="14">
        <f>IF(Table1[[#This Row],[Date]]="",COUNTA(B794:$B$1005),0)</f>
        <v>0</v>
      </c>
      <c r="P793" s="14">
        <f>IF(COUNTA(Table1[[#This Row],[Payments]:[Receipts]])=0,0,(IF(COUNTA(Table1[[#This Row],[Payments]:[Receipts]])&gt;1,1,0)))</f>
        <v>0</v>
      </c>
      <c r="Q793" s="14">
        <f>IF(Table1[[#This Row],[Date]]="",0,IF(AND(Table1[[#This Row],[Date]]&gt;=$Q$2,Table1[[#This Row],[Date]]&lt;=$Q$3),0,1))</f>
        <v>0</v>
      </c>
      <c r="R793" s="14">
        <f>IF(Table1[[#This Row],[Payments]]="",0,IF(ISNUMBER(Table1[[#This Row],[Payments]]),0,1))</f>
        <v>0</v>
      </c>
      <c r="S793" s="14">
        <f>IF(Table1[[#This Row],[Receipts]]="",0,IF(ISNUMBER(Table1[[#This Row],[Receipts]]),0,1))</f>
        <v>0</v>
      </c>
      <c r="T793" s="14">
        <f>IF(LEN(Table1[[#This Row],[Second Ledger]])&gt;0,IF(TYPE(VLOOKUP(Table1[[#This Row],[Second Ledger]],$CZ:$CZ,1,FALSE))=16,1,0),0)</f>
        <v>0</v>
      </c>
      <c r="U793" s="14">
        <f>IF(Table1[[#This Row],[Date]]="",0,IF(Table1[[#This Row],[Voucher Type]]&gt;0,IF(TYPE(VLOOKUP(Table1[[#This Row],[Voucher Type]],Table1[[#All],[Voucher Type Master]],1,FALSE))=16,1,0),0))</f>
        <v>0</v>
      </c>
      <c r="V7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3" s="14">
        <f>IF(LEN(Table1[[#This Row],[Cost Centre]])&gt;0,IF(TYPE(VLOOKUP(Table1[[#This Row],[Cost Centre]],$DA:$DA,1,FALSE))=16,1,0),0)</f>
        <v>0</v>
      </c>
      <c r="X793" s="14">
        <f>Table1[[#This Row],[Payments]]-Table1[[#This Row],[Receipts]]</f>
        <v>0</v>
      </c>
      <c r="Y793" s="14"/>
      <c r="Z793" s="14"/>
      <c r="AA793" s="14"/>
      <c r="AB793" s="13"/>
      <c r="AC793" s="39"/>
      <c r="AD793" s="39"/>
      <c r="AE793" s="39"/>
      <c r="AF793" s="39"/>
      <c r="AG793" s="42"/>
      <c r="AH7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3" t="str">
        <f>IF(Table1[[#This Row],[Date]]="","",TEXT(Table1[[#This Row],[Date]],"yyyymmdd"))</f>
        <v/>
      </c>
      <c r="AJ793" t="str">
        <f>Table1[[#This Row],[Date2]]</f>
        <v/>
      </c>
      <c r="AK793" t="str">
        <f>IF(Table1[[#This Row],[Date]]="","",Table1[[#This Row],[Voucher Type]])</f>
        <v/>
      </c>
      <c r="AL793" t="str">
        <f>IF(Table1[[#This Row],[Date]]="","",Table1[[#This Row],[Voucher No]])</f>
        <v/>
      </c>
      <c r="AM793" t="str">
        <f>IF(Table1[[#This Row],[Date]]="","",Table1[[#This Row],[Narration]])</f>
        <v/>
      </c>
      <c r="AN793" t="str">
        <f>IF(Table1[[#This Row],[Date]]="","","tallytools-voucherentry-adhjadhh-"&amp;$AH$1&amp;ROW())</f>
        <v/>
      </c>
      <c r="AO793" t="str">
        <f>IF(Table1[[#This Row],[Date]]="","",$AH$1)</f>
        <v/>
      </c>
      <c r="AP793"/>
      <c r="AQ793" t="str">
        <f>IF(Table1[[#This Row],[Date]]="","","No")</f>
        <v/>
      </c>
      <c r="AR793" t="str">
        <f>IF(Table1[[#This Row],[Date]]="","",IF(Table1[[#This Row],[Net Amt]]&lt;0,"No","Yes"))</f>
        <v/>
      </c>
      <c r="AS793" t="str">
        <f>IF(Table1[[#This Row],[Date]]="","",Table1[[#This Row],[Second Ledger]])</f>
        <v/>
      </c>
      <c r="AT793" t="str">
        <f>IF(Table1[[#This Row],[Date]]="","",IF(Table1[[#This Row],[DP-1]]="Yes",-(Table1[[#This Row],[Payments]]+Table1[[#This Row],[Receipts]]),Table1[[#This Row],[Payments]]+Table1[[#This Row],[Receipts]]))</f>
        <v/>
      </c>
      <c r="AU793"/>
      <c r="AV793" t="str">
        <f>IF(Table1[[#This Row],[Bill Ref No]]="","",Table1[[#This Row],[Bill Ref No]])</f>
        <v/>
      </c>
      <c r="AW793" t="str">
        <f>IF(Table1[[#This Row],[Bill ref name]]="","","New Ref")</f>
        <v/>
      </c>
      <c r="AX793" t="str">
        <f>IF(Table1[[#This Row],[Bill ref name]]="","",Table1[[#This Row],[Amount-1]])</f>
        <v/>
      </c>
      <c r="AY793"/>
      <c r="AZ793"/>
      <c r="BA793" t="str">
        <f>IF(Table1[[#This Row],[Cost Centre]]="","","Primary Cost Category")</f>
        <v/>
      </c>
      <c r="BB793" t="str">
        <f>IF(Table1[[#This Row],[Cost Centre]]="","",Table1[[#This Row],[DP-1]])</f>
        <v/>
      </c>
      <c r="BC793"/>
      <c r="BD793" t="str">
        <f>IF(Table1[[#This Row],[Cost Centre]]="","",Table1[[#This Row],[Cost Centre]])</f>
        <v/>
      </c>
      <c r="BE793" t="str">
        <f>IF(Table1[[#This Row],[Cost Centre]]="","",Table1[[#This Row],[Amount-1]])</f>
        <v/>
      </c>
      <c r="BF793"/>
      <c r="BG793"/>
      <c r="BH793"/>
      <c r="BI793"/>
      <c r="BJ793" t="str">
        <f>IF(Table1[[#This Row],[Date]]="","","No")</f>
        <v/>
      </c>
      <c r="BK793" t="str">
        <f>IF(Table1[[#This Row],[Date]]="","",IF(Table1[[#This Row],[Net Amt]]&lt;0,"Yes","No"))</f>
        <v/>
      </c>
      <c r="BL793" t="str">
        <f>IF(Table1[[#This Row],[Date]]="","",$C$3)</f>
        <v/>
      </c>
      <c r="BM793" t="str">
        <f>IF(Table1[[#This Row],[Date]]="","",-Table1[[#This Row],[Amount-1]])</f>
        <v/>
      </c>
      <c r="BO793" t="str">
        <f>IF(Table1[[#This Row],[Transaction Type]]="","",Table1[[#This Row],[Transaction Type]])</f>
        <v/>
      </c>
      <c r="BP793" t="str">
        <f>IF(Table1[[#This Row],[Instrument No.]]="","",Table1[[#This Row],[Instrument No.]])</f>
        <v/>
      </c>
      <c r="BQ793" t="str">
        <f>IF(Table1[[#This Row],[Instrument No.]]="","",Table1[[#This Row],[Amount-2]])</f>
        <v/>
      </c>
      <c r="BR793" t="str">
        <f>IF(Table1[[#This Row],[Instrument date]]="","",TEXT(Table1[[#This Row],[Instrument date]],"yyyymmdd"))</f>
        <v/>
      </c>
      <c r="BU793" s="48"/>
      <c r="BV793" s="48"/>
    </row>
    <row r="794" spans="1:74">
      <c r="A794" s="16">
        <f t="shared" si="12"/>
        <v>789</v>
      </c>
      <c r="B794" s="17"/>
      <c r="C794" s="57"/>
      <c r="D794" s="61"/>
      <c r="E794" s="61"/>
      <c r="F794" s="57"/>
      <c r="G794" s="18"/>
      <c r="H7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4" s="18"/>
      <c r="J794" s="18"/>
      <c r="K794" s="18"/>
      <c r="L794" s="18"/>
      <c r="M794" s="18"/>
      <c r="N794" s="51"/>
      <c r="O794" s="14">
        <f>IF(Table1[[#This Row],[Date]]="",COUNTA(B795:$B$1005),0)</f>
        <v>0</v>
      </c>
      <c r="P794" s="14">
        <f>IF(COUNTA(Table1[[#This Row],[Payments]:[Receipts]])=0,0,(IF(COUNTA(Table1[[#This Row],[Payments]:[Receipts]])&gt;1,1,0)))</f>
        <v>0</v>
      </c>
      <c r="Q794" s="14">
        <f>IF(Table1[[#This Row],[Date]]="",0,IF(AND(Table1[[#This Row],[Date]]&gt;=$Q$2,Table1[[#This Row],[Date]]&lt;=$Q$3),0,1))</f>
        <v>0</v>
      </c>
      <c r="R794" s="14">
        <f>IF(Table1[[#This Row],[Payments]]="",0,IF(ISNUMBER(Table1[[#This Row],[Payments]]),0,1))</f>
        <v>0</v>
      </c>
      <c r="S794" s="14">
        <f>IF(Table1[[#This Row],[Receipts]]="",0,IF(ISNUMBER(Table1[[#This Row],[Receipts]]),0,1))</f>
        <v>0</v>
      </c>
      <c r="T794" s="14">
        <f>IF(LEN(Table1[[#This Row],[Second Ledger]])&gt;0,IF(TYPE(VLOOKUP(Table1[[#This Row],[Second Ledger]],$CZ:$CZ,1,FALSE))=16,1,0),0)</f>
        <v>0</v>
      </c>
      <c r="U794" s="14">
        <f>IF(Table1[[#This Row],[Date]]="",0,IF(Table1[[#This Row],[Voucher Type]]&gt;0,IF(TYPE(VLOOKUP(Table1[[#This Row],[Voucher Type]],Table1[[#All],[Voucher Type Master]],1,FALSE))=16,1,0),0))</f>
        <v>0</v>
      </c>
      <c r="V7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4" s="14">
        <f>IF(LEN(Table1[[#This Row],[Cost Centre]])&gt;0,IF(TYPE(VLOOKUP(Table1[[#This Row],[Cost Centre]],$DA:$DA,1,FALSE))=16,1,0),0)</f>
        <v>0</v>
      </c>
      <c r="X794" s="14">
        <f>Table1[[#This Row],[Payments]]-Table1[[#This Row],[Receipts]]</f>
        <v>0</v>
      </c>
      <c r="Y794" s="14"/>
      <c r="Z794" s="14"/>
      <c r="AA794" s="14"/>
      <c r="AB794" s="13"/>
      <c r="AC794" s="39"/>
      <c r="AD794" s="39"/>
      <c r="AE794" s="39"/>
      <c r="AF794" s="39"/>
      <c r="AG794" s="42"/>
      <c r="AH7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4" t="str">
        <f>IF(Table1[[#This Row],[Date]]="","",TEXT(Table1[[#This Row],[Date]],"yyyymmdd"))</f>
        <v/>
      </c>
      <c r="AJ794" t="str">
        <f>Table1[[#This Row],[Date2]]</f>
        <v/>
      </c>
      <c r="AK794" t="str">
        <f>IF(Table1[[#This Row],[Date]]="","",Table1[[#This Row],[Voucher Type]])</f>
        <v/>
      </c>
      <c r="AL794" t="str">
        <f>IF(Table1[[#This Row],[Date]]="","",Table1[[#This Row],[Voucher No]])</f>
        <v/>
      </c>
      <c r="AM794" t="str">
        <f>IF(Table1[[#This Row],[Date]]="","",Table1[[#This Row],[Narration]])</f>
        <v/>
      </c>
      <c r="AN794" t="str">
        <f>IF(Table1[[#This Row],[Date]]="","","tallytools-voucherentry-adhjadhh-"&amp;$AH$1&amp;ROW())</f>
        <v/>
      </c>
      <c r="AO794" t="str">
        <f>IF(Table1[[#This Row],[Date]]="","",$AH$1)</f>
        <v/>
      </c>
      <c r="AP794"/>
      <c r="AQ794" t="str">
        <f>IF(Table1[[#This Row],[Date]]="","","No")</f>
        <v/>
      </c>
      <c r="AR794" t="str">
        <f>IF(Table1[[#This Row],[Date]]="","",IF(Table1[[#This Row],[Net Amt]]&lt;0,"No","Yes"))</f>
        <v/>
      </c>
      <c r="AS794" t="str">
        <f>IF(Table1[[#This Row],[Date]]="","",Table1[[#This Row],[Second Ledger]])</f>
        <v/>
      </c>
      <c r="AT794" t="str">
        <f>IF(Table1[[#This Row],[Date]]="","",IF(Table1[[#This Row],[DP-1]]="Yes",-(Table1[[#This Row],[Payments]]+Table1[[#This Row],[Receipts]]),Table1[[#This Row],[Payments]]+Table1[[#This Row],[Receipts]]))</f>
        <v/>
      </c>
      <c r="AU794"/>
      <c r="AV794" t="str">
        <f>IF(Table1[[#This Row],[Bill Ref No]]="","",Table1[[#This Row],[Bill Ref No]])</f>
        <v/>
      </c>
      <c r="AW794" t="str">
        <f>IF(Table1[[#This Row],[Bill ref name]]="","","New Ref")</f>
        <v/>
      </c>
      <c r="AX794" t="str">
        <f>IF(Table1[[#This Row],[Bill ref name]]="","",Table1[[#This Row],[Amount-1]])</f>
        <v/>
      </c>
      <c r="AY794"/>
      <c r="AZ794"/>
      <c r="BA794" t="str">
        <f>IF(Table1[[#This Row],[Cost Centre]]="","","Primary Cost Category")</f>
        <v/>
      </c>
      <c r="BB794" t="str">
        <f>IF(Table1[[#This Row],[Cost Centre]]="","",Table1[[#This Row],[DP-1]])</f>
        <v/>
      </c>
      <c r="BC794"/>
      <c r="BD794" t="str">
        <f>IF(Table1[[#This Row],[Cost Centre]]="","",Table1[[#This Row],[Cost Centre]])</f>
        <v/>
      </c>
      <c r="BE794" t="str">
        <f>IF(Table1[[#This Row],[Cost Centre]]="","",Table1[[#This Row],[Amount-1]])</f>
        <v/>
      </c>
      <c r="BF794"/>
      <c r="BG794"/>
      <c r="BH794"/>
      <c r="BI794"/>
      <c r="BJ794" t="str">
        <f>IF(Table1[[#This Row],[Date]]="","","No")</f>
        <v/>
      </c>
      <c r="BK794" t="str">
        <f>IF(Table1[[#This Row],[Date]]="","",IF(Table1[[#This Row],[Net Amt]]&lt;0,"Yes","No"))</f>
        <v/>
      </c>
      <c r="BL794" t="str">
        <f>IF(Table1[[#This Row],[Date]]="","",$C$3)</f>
        <v/>
      </c>
      <c r="BM794" t="str">
        <f>IF(Table1[[#This Row],[Date]]="","",-Table1[[#This Row],[Amount-1]])</f>
        <v/>
      </c>
      <c r="BO794" t="str">
        <f>IF(Table1[[#This Row],[Transaction Type]]="","",Table1[[#This Row],[Transaction Type]])</f>
        <v/>
      </c>
      <c r="BP794" t="str">
        <f>IF(Table1[[#This Row],[Instrument No.]]="","",Table1[[#This Row],[Instrument No.]])</f>
        <v/>
      </c>
      <c r="BQ794" t="str">
        <f>IF(Table1[[#This Row],[Instrument No.]]="","",Table1[[#This Row],[Amount-2]])</f>
        <v/>
      </c>
      <c r="BR794" t="str">
        <f>IF(Table1[[#This Row],[Instrument date]]="","",TEXT(Table1[[#This Row],[Instrument date]],"yyyymmdd"))</f>
        <v/>
      </c>
      <c r="BU794" s="48"/>
      <c r="BV794" s="48"/>
    </row>
    <row r="795" spans="1:74">
      <c r="A795" s="16">
        <f t="shared" si="12"/>
        <v>790</v>
      </c>
      <c r="B795" s="17"/>
      <c r="C795" s="57"/>
      <c r="D795" s="61"/>
      <c r="E795" s="61"/>
      <c r="F795" s="57"/>
      <c r="G795" s="18"/>
      <c r="H7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5" s="18"/>
      <c r="J795" s="18"/>
      <c r="K795" s="18"/>
      <c r="L795" s="18"/>
      <c r="M795" s="18"/>
      <c r="N795" s="51"/>
      <c r="O795" s="14">
        <f>IF(Table1[[#This Row],[Date]]="",COUNTA(B796:$B$1005),0)</f>
        <v>0</v>
      </c>
      <c r="P795" s="14">
        <f>IF(COUNTA(Table1[[#This Row],[Payments]:[Receipts]])=0,0,(IF(COUNTA(Table1[[#This Row],[Payments]:[Receipts]])&gt;1,1,0)))</f>
        <v>0</v>
      </c>
      <c r="Q795" s="14">
        <f>IF(Table1[[#This Row],[Date]]="",0,IF(AND(Table1[[#This Row],[Date]]&gt;=$Q$2,Table1[[#This Row],[Date]]&lt;=$Q$3),0,1))</f>
        <v>0</v>
      </c>
      <c r="R795" s="14">
        <f>IF(Table1[[#This Row],[Payments]]="",0,IF(ISNUMBER(Table1[[#This Row],[Payments]]),0,1))</f>
        <v>0</v>
      </c>
      <c r="S795" s="14">
        <f>IF(Table1[[#This Row],[Receipts]]="",0,IF(ISNUMBER(Table1[[#This Row],[Receipts]]),0,1))</f>
        <v>0</v>
      </c>
      <c r="T795" s="14">
        <f>IF(LEN(Table1[[#This Row],[Second Ledger]])&gt;0,IF(TYPE(VLOOKUP(Table1[[#This Row],[Second Ledger]],$CZ:$CZ,1,FALSE))=16,1,0),0)</f>
        <v>0</v>
      </c>
      <c r="U795" s="14">
        <f>IF(Table1[[#This Row],[Date]]="",0,IF(Table1[[#This Row],[Voucher Type]]&gt;0,IF(TYPE(VLOOKUP(Table1[[#This Row],[Voucher Type]],Table1[[#All],[Voucher Type Master]],1,FALSE))=16,1,0),0))</f>
        <v>0</v>
      </c>
      <c r="V7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5" s="14">
        <f>IF(LEN(Table1[[#This Row],[Cost Centre]])&gt;0,IF(TYPE(VLOOKUP(Table1[[#This Row],[Cost Centre]],$DA:$DA,1,FALSE))=16,1,0),0)</f>
        <v>0</v>
      </c>
      <c r="X795" s="14">
        <f>Table1[[#This Row],[Payments]]-Table1[[#This Row],[Receipts]]</f>
        <v>0</v>
      </c>
      <c r="Y795" s="14"/>
      <c r="Z795" s="14"/>
      <c r="AA795" s="14"/>
      <c r="AB795" s="13"/>
      <c r="AC795" s="39"/>
      <c r="AD795" s="39"/>
      <c r="AE795" s="39"/>
      <c r="AF795" s="39"/>
      <c r="AG795" s="42"/>
      <c r="AH7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5" t="str">
        <f>IF(Table1[[#This Row],[Date]]="","",TEXT(Table1[[#This Row],[Date]],"yyyymmdd"))</f>
        <v/>
      </c>
      <c r="AJ795" t="str">
        <f>Table1[[#This Row],[Date2]]</f>
        <v/>
      </c>
      <c r="AK795" t="str">
        <f>IF(Table1[[#This Row],[Date]]="","",Table1[[#This Row],[Voucher Type]])</f>
        <v/>
      </c>
      <c r="AL795" t="str">
        <f>IF(Table1[[#This Row],[Date]]="","",Table1[[#This Row],[Voucher No]])</f>
        <v/>
      </c>
      <c r="AM795" t="str">
        <f>IF(Table1[[#This Row],[Date]]="","",Table1[[#This Row],[Narration]])</f>
        <v/>
      </c>
      <c r="AN795" t="str">
        <f>IF(Table1[[#This Row],[Date]]="","","tallytools-voucherentry-adhjadhh-"&amp;$AH$1&amp;ROW())</f>
        <v/>
      </c>
      <c r="AO795" t="str">
        <f>IF(Table1[[#This Row],[Date]]="","",$AH$1)</f>
        <v/>
      </c>
      <c r="AP795"/>
      <c r="AQ795" t="str">
        <f>IF(Table1[[#This Row],[Date]]="","","No")</f>
        <v/>
      </c>
      <c r="AR795" t="str">
        <f>IF(Table1[[#This Row],[Date]]="","",IF(Table1[[#This Row],[Net Amt]]&lt;0,"No","Yes"))</f>
        <v/>
      </c>
      <c r="AS795" t="str">
        <f>IF(Table1[[#This Row],[Date]]="","",Table1[[#This Row],[Second Ledger]])</f>
        <v/>
      </c>
      <c r="AT795" t="str">
        <f>IF(Table1[[#This Row],[Date]]="","",IF(Table1[[#This Row],[DP-1]]="Yes",-(Table1[[#This Row],[Payments]]+Table1[[#This Row],[Receipts]]),Table1[[#This Row],[Payments]]+Table1[[#This Row],[Receipts]]))</f>
        <v/>
      </c>
      <c r="AU795"/>
      <c r="AV795" t="str">
        <f>IF(Table1[[#This Row],[Bill Ref No]]="","",Table1[[#This Row],[Bill Ref No]])</f>
        <v/>
      </c>
      <c r="AW795" t="str">
        <f>IF(Table1[[#This Row],[Bill ref name]]="","","New Ref")</f>
        <v/>
      </c>
      <c r="AX795" t="str">
        <f>IF(Table1[[#This Row],[Bill ref name]]="","",Table1[[#This Row],[Amount-1]])</f>
        <v/>
      </c>
      <c r="AY795"/>
      <c r="AZ795"/>
      <c r="BA795" t="str">
        <f>IF(Table1[[#This Row],[Cost Centre]]="","","Primary Cost Category")</f>
        <v/>
      </c>
      <c r="BB795" t="str">
        <f>IF(Table1[[#This Row],[Cost Centre]]="","",Table1[[#This Row],[DP-1]])</f>
        <v/>
      </c>
      <c r="BC795"/>
      <c r="BD795" t="str">
        <f>IF(Table1[[#This Row],[Cost Centre]]="","",Table1[[#This Row],[Cost Centre]])</f>
        <v/>
      </c>
      <c r="BE795" t="str">
        <f>IF(Table1[[#This Row],[Cost Centre]]="","",Table1[[#This Row],[Amount-1]])</f>
        <v/>
      </c>
      <c r="BF795"/>
      <c r="BG795"/>
      <c r="BH795"/>
      <c r="BI795"/>
      <c r="BJ795" t="str">
        <f>IF(Table1[[#This Row],[Date]]="","","No")</f>
        <v/>
      </c>
      <c r="BK795" t="str">
        <f>IF(Table1[[#This Row],[Date]]="","",IF(Table1[[#This Row],[Net Amt]]&lt;0,"Yes","No"))</f>
        <v/>
      </c>
      <c r="BL795" t="str">
        <f>IF(Table1[[#This Row],[Date]]="","",$C$3)</f>
        <v/>
      </c>
      <c r="BM795" t="str">
        <f>IF(Table1[[#This Row],[Date]]="","",-Table1[[#This Row],[Amount-1]])</f>
        <v/>
      </c>
      <c r="BO795" t="str">
        <f>IF(Table1[[#This Row],[Transaction Type]]="","",Table1[[#This Row],[Transaction Type]])</f>
        <v/>
      </c>
      <c r="BP795" t="str">
        <f>IF(Table1[[#This Row],[Instrument No.]]="","",Table1[[#This Row],[Instrument No.]])</f>
        <v/>
      </c>
      <c r="BQ795" t="str">
        <f>IF(Table1[[#This Row],[Instrument No.]]="","",Table1[[#This Row],[Amount-2]])</f>
        <v/>
      </c>
      <c r="BR795" t="str">
        <f>IF(Table1[[#This Row],[Instrument date]]="","",TEXT(Table1[[#This Row],[Instrument date]],"yyyymmdd"))</f>
        <v/>
      </c>
      <c r="BU795" s="48"/>
      <c r="BV795" s="48"/>
    </row>
    <row r="796" spans="1:74">
      <c r="A796" s="16">
        <f t="shared" si="12"/>
        <v>791</v>
      </c>
      <c r="B796" s="17"/>
      <c r="C796" s="57"/>
      <c r="D796" s="61"/>
      <c r="E796" s="61"/>
      <c r="F796" s="57"/>
      <c r="G796" s="18"/>
      <c r="H7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6" s="18"/>
      <c r="J796" s="18"/>
      <c r="K796" s="18"/>
      <c r="L796" s="18"/>
      <c r="M796" s="18"/>
      <c r="N796" s="51"/>
      <c r="O796" s="14">
        <f>IF(Table1[[#This Row],[Date]]="",COUNTA(B797:$B$1005),0)</f>
        <v>0</v>
      </c>
      <c r="P796" s="14">
        <f>IF(COUNTA(Table1[[#This Row],[Payments]:[Receipts]])=0,0,(IF(COUNTA(Table1[[#This Row],[Payments]:[Receipts]])&gt;1,1,0)))</f>
        <v>0</v>
      </c>
      <c r="Q796" s="14">
        <f>IF(Table1[[#This Row],[Date]]="",0,IF(AND(Table1[[#This Row],[Date]]&gt;=$Q$2,Table1[[#This Row],[Date]]&lt;=$Q$3),0,1))</f>
        <v>0</v>
      </c>
      <c r="R796" s="14">
        <f>IF(Table1[[#This Row],[Payments]]="",0,IF(ISNUMBER(Table1[[#This Row],[Payments]]),0,1))</f>
        <v>0</v>
      </c>
      <c r="S796" s="14">
        <f>IF(Table1[[#This Row],[Receipts]]="",0,IF(ISNUMBER(Table1[[#This Row],[Receipts]]),0,1))</f>
        <v>0</v>
      </c>
      <c r="T796" s="14">
        <f>IF(LEN(Table1[[#This Row],[Second Ledger]])&gt;0,IF(TYPE(VLOOKUP(Table1[[#This Row],[Second Ledger]],$CZ:$CZ,1,FALSE))=16,1,0),0)</f>
        <v>0</v>
      </c>
      <c r="U796" s="14">
        <f>IF(Table1[[#This Row],[Date]]="",0,IF(Table1[[#This Row],[Voucher Type]]&gt;0,IF(TYPE(VLOOKUP(Table1[[#This Row],[Voucher Type]],Table1[[#All],[Voucher Type Master]],1,FALSE))=16,1,0),0))</f>
        <v>0</v>
      </c>
      <c r="V7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6" s="14">
        <f>IF(LEN(Table1[[#This Row],[Cost Centre]])&gt;0,IF(TYPE(VLOOKUP(Table1[[#This Row],[Cost Centre]],$DA:$DA,1,FALSE))=16,1,0),0)</f>
        <v>0</v>
      </c>
      <c r="X796" s="14">
        <f>Table1[[#This Row],[Payments]]-Table1[[#This Row],[Receipts]]</f>
        <v>0</v>
      </c>
      <c r="Y796" s="14"/>
      <c r="Z796" s="14"/>
      <c r="AA796" s="14"/>
      <c r="AB796" s="13"/>
      <c r="AC796" s="39"/>
      <c r="AD796" s="39"/>
      <c r="AE796" s="39"/>
      <c r="AF796" s="39"/>
      <c r="AG796" s="42"/>
      <c r="AH7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6" t="str">
        <f>IF(Table1[[#This Row],[Date]]="","",TEXT(Table1[[#This Row],[Date]],"yyyymmdd"))</f>
        <v/>
      </c>
      <c r="AJ796" t="str">
        <f>Table1[[#This Row],[Date2]]</f>
        <v/>
      </c>
      <c r="AK796" t="str">
        <f>IF(Table1[[#This Row],[Date]]="","",Table1[[#This Row],[Voucher Type]])</f>
        <v/>
      </c>
      <c r="AL796" t="str">
        <f>IF(Table1[[#This Row],[Date]]="","",Table1[[#This Row],[Voucher No]])</f>
        <v/>
      </c>
      <c r="AM796" t="str">
        <f>IF(Table1[[#This Row],[Date]]="","",Table1[[#This Row],[Narration]])</f>
        <v/>
      </c>
      <c r="AN796" t="str">
        <f>IF(Table1[[#This Row],[Date]]="","","tallytools-voucherentry-adhjadhh-"&amp;$AH$1&amp;ROW())</f>
        <v/>
      </c>
      <c r="AO796" t="str">
        <f>IF(Table1[[#This Row],[Date]]="","",$AH$1)</f>
        <v/>
      </c>
      <c r="AP796"/>
      <c r="AQ796" t="str">
        <f>IF(Table1[[#This Row],[Date]]="","","No")</f>
        <v/>
      </c>
      <c r="AR796" t="str">
        <f>IF(Table1[[#This Row],[Date]]="","",IF(Table1[[#This Row],[Net Amt]]&lt;0,"No","Yes"))</f>
        <v/>
      </c>
      <c r="AS796" t="str">
        <f>IF(Table1[[#This Row],[Date]]="","",Table1[[#This Row],[Second Ledger]])</f>
        <v/>
      </c>
      <c r="AT796" t="str">
        <f>IF(Table1[[#This Row],[Date]]="","",IF(Table1[[#This Row],[DP-1]]="Yes",-(Table1[[#This Row],[Payments]]+Table1[[#This Row],[Receipts]]),Table1[[#This Row],[Payments]]+Table1[[#This Row],[Receipts]]))</f>
        <v/>
      </c>
      <c r="AU796"/>
      <c r="AV796" t="str">
        <f>IF(Table1[[#This Row],[Bill Ref No]]="","",Table1[[#This Row],[Bill Ref No]])</f>
        <v/>
      </c>
      <c r="AW796" t="str">
        <f>IF(Table1[[#This Row],[Bill ref name]]="","","New Ref")</f>
        <v/>
      </c>
      <c r="AX796" t="str">
        <f>IF(Table1[[#This Row],[Bill ref name]]="","",Table1[[#This Row],[Amount-1]])</f>
        <v/>
      </c>
      <c r="AY796"/>
      <c r="AZ796"/>
      <c r="BA796" t="str">
        <f>IF(Table1[[#This Row],[Cost Centre]]="","","Primary Cost Category")</f>
        <v/>
      </c>
      <c r="BB796" t="str">
        <f>IF(Table1[[#This Row],[Cost Centre]]="","",Table1[[#This Row],[DP-1]])</f>
        <v/>
      </c>
      <c r="BC796"/>
      <c r="BD796" t="str">
        <f>IF(Table1[[#This Row],[Cost Centre]]="","",Table1[[#This Row],[Cost Centre]])</f>
        <v/>
      </c>
      <c r="BE796" t="str">
        <f>IF(Table1[[#This Row],[Cost Centre]]="","",Table1[[#This Row],[Amount-1]])</f>
        <v/>
      </c>
      <c r="BF796"/>
      <c r="BG796"/>
      <c r="BH796"/>
      <c r="BI796"/>
      <c r="BJ796" t="str">
        <f>IF(Table1[[#This Row],[Date]]="","","No")</f>
        <v/>
      </c>
      <c r="BK796" t="str">
        <f>IF(Table1[[#This Row],[Date]]="","",IF(Table1[[#This Row],[Net Amt]]&lt;0,"Yes","No"))</f>
        <v/>
      </c>
      <c r="BL796" t="str">
        <f>IF(Table1[[#This Row],[Date]]="","",$C$3)</f>
        <v/>
      </c>
      <c r="BM796" t="str">
        <f>IF(Table1[[#This Row],[Date]]="","",-Table1[[#This Row],[Amount-1]])</f>
        <v/>
      </c>
      <c r="BO796" t="str">
        <f>IF(Table1[[#This Row],[Transaction Type]]="","",Table1[[#This Row],[Transaction Type]])</f>
        <v/>
      </c>
      <c r="BP796" t="str">
        <f>IF(Table1[[#This Row],[Instrument No.]]="","",Table1[[#This Row],[Instrument No.]])</f>
        <v/>
      </c>
      <c r="BQ796" t="str">
        <f>IF(Table1[[#This Row],[Instrument No.]]="","",Table1[[#This Row],[Amount-2]])</f>
        <v/>
      </c>
      <c r="BR796" t="str">
        <f>IF(Table1[[#This Row],[Instrument date]]="","",TEXT(Table1[[#This Row],[Instrument date]],"yyyymmdd"))</f>
        <v/>
      </c>
      <c r="BU796" s="48"/>
      <c r="BV796" s="48"/>
    </row>
    <row r="797" spans="1:74">
      <c r="A797" s="16">
        <f t="shared" si="12"/>
        <v>792</v>
      </c>
      <c r="B797" s="17"/>
      <c r="C797" s="57"/>
      <c r="D797" s="61"/>
      <c r="E797" s="61"/>
      <c r="F797" s="57"/>
      <c r="G797" s="18"/>
      <c r="H7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7" s="18"/>
      <c r="J797" s="18"/>
      <c r="K797" s="18"/>
      <c r="L797" s="18"/>
      <c r="M797" s="18"/>
      <c r="N797" s="51"/>
      <c r="O797" s="14">
        <f>IF(Table1[[#This Row],[Date]]="",COUNTA(B798:$B$1005),0)</f>
        <v>0</v>
      </c>
      <c r="P797" s="14">
        <f>IF(COUNTA(Table1[[#This Row],[Payments]:[Receipts]])=0,0,(IF(COUNTA(Table1[[#This Row],[Payments]:[Receipts]])&gt;1,1,0)))</f>
        <v>0</v>
      </c>
      <c r="Q797" s="14">
        <f>IF(Table1[[#This Row],[Date]]="",0,IF(AND(Table1[[#This Row],[Date]]&gt;=$Q$2,Table1[[#This Row],[Date]]&lt;=$Q$3),0,1))</f>
        <v>0</v>
      </c>
      <c r="R797" s="14">
        <f>IF(Table1[[#This Row],[Payments]]="",0,IF(ISNUMBER(Table1[[#This Row],[Payments]]),0,1))</f>
        <v>0</v>
      </c>
      <c r="S797" s="14">
        <f>IF(Table1[[#This Row],[Receipts]]="",0,IF(ISNUMBER(Table1[[#This Row],[Receipts]]),0,1))</f>
        <v>0</v>
      </c>
      <c r="T797" s="14">
        <f>IF(LEN(Table1[[#This Row],[Second Ledger]])&gt;0,IF(TYPE(VLOOKUP(Table1[[#This Row],[Second Ledger]],$CZ:$CZ,1,FALSE))=16,1,0),0)</f>
        <v>0</v>
      </c>
      <c r="U797" s="14">
        <f>IF(Table1[[#This Row],[Date]]="",0,IF(Table1[[#This Row],[Voucher Type]]&gt;0,IF(TYPE(VLOOKUP(Table1[[#This Row],[Voucher Type]],Table1[[#All],[Voucher Type Master]],1,FALSE))=16,1,0),0))</f>
        <v>0</v>
      </c>
      <c r="V7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7" s="14">
        <f>IF(LEN(Table1[[#This Row],[Cost Centre]])&gt;0,IF(TYPE(VLOOKUP(Table1[[#This Row],[Cost Centre]],$DA:$DA,1,FALSE))=16,1,0),0)</f>
        <v>0</v>
      </c>
      <c r="X797" s="14">
        <f>Table1[[#This Row],[Payments]]-Table1[[#This Row],[Receipts]]</f>
        <v>0</v>
      </c>
      <c r="Y797" s="14"/>
      <c r="Z797" s="14"/>
      <c r="AA797" s="14"/>
      <c r="AB797" s="13"/>
      <c r="AC797" s="39"/>
      <c r="AD797" s="39"/>
      <c r="AE797" s="39"/>
      <c r="AF797" s="39"/>
      <c r="AG797" s="42"/>
      <c r="AH7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7" t="str">
        <f>IF(Table1[[#This Row],[Date]]="","",TEXT(Table1[[#This Row],[Date]],"yyyymmdd"))</f>
        <v/>
      </c>
      <c r="AJ797" t="str">
        <f>Table1[[#This Row],[Date2]]</f>
        <v/>
      </c>
      <c r="AK797" t="str">
        <f>IF(Table1[[#This Row],[Date]]="","",Table1[[#This Row],[Voucher Type]])</f>
        <v/>
      </c>
      <c r="AL797" t="str">
        <f>IF(Table1[[#This Row],[Date]]="","",Table1[[#This Row],[Voucher No]])</f>
        <v/>
      </c>
      <c r="AM797" t="str">
        <f>IF(Table1[[#This Row],[Date]]="","",Table1[[#This Row],[Narration]])</f>
        <v/>
      </c>
      <c r="AN797" t="str">
        <f>IF(Table1[[#This Row],[Date]]="","","tallytools-voucherentry-adhjadhh-"&amp;$AH$1&amp;ROW())</f>
        <v/>
      </c>
      <c r="AO797" t="str">
        <f>IF(Table1[[#This Row],[Date]]="","",$AH$1)</f>
        <v/>
      </c>
      <c r="AP797"/>
      <c r="AQ797" t="str">
        <f>IF(Table1[[#This Row],[Date]]="","","No")</f>
        <v/>
      </c>
      <c r="AR797" t="str">
        <f>IF(Table1[[#This Row],[Date]]="","",IF(Table1[[#This Row],[Net Amt]]&lt;0,"No","Yes"))</f>
        <v/>
      </c>
      <c r="AS797" t="str">
        <f>IF(Table1[[#This Row],[Date]]="","",Table1[[#This Row],[Second Ledger]])</f>
        <v/>
      </c>
      <c r="AT797" t="str">
        <f>IF(Table1[[#This Row],[Date]]="","",IF(Table1[[#This Row],[DP-1]]="Yes",-(Table1[[#This Row],[Payments]]+Table1[[#This Row],[Receipts]]),Table1[[#This Row],[Payments]]+Table1[[#This Row],[Receipts]]))</f>
        <v/>
      </c>
      <c r="AU797"/>
      <c r="AV797" t="str">
        <f>IF(Table1[[#This Row],[Bill Ref No]]="","",Table1[[#This Row],[Bill Ref No]])</f>
        <v/>
      </c>
      <c r="AW797" t="str">
        <f>IF(Table1[[#This Row],[Bill ref name]]="","","New Ref")</f>
        <v/>
      </c>
      <c r="AX797" t="str">
        <f>IF(Table1[[#This Row],[Bill ref name]]="","",Table1[[#This Row],[Amount-1]])</f>
        <v/>
      </c>
      <c r="AY797"/>
      <c r="AZ797"/>
      <c r="BA797" t="str">
        <f>IF(Table1[[#This Row],[Cost Centre]]="","","Primary Cost Category")</f>
        <v/>
      </c>
      <c r="BB797" t="str">
        <f>IF(Table1[[#This Row],[Cost Centre]]="","",Table1[[#This Row],[DP-1]])</f>
        <v/>
      </c>
      <c r="BC797"/>
      <c r="BD797" t="str">
        <f>IF(Table1[[#This Row],[Cost Centre]]="","",Table1[[#This Row],[Cost Centre]])</f>
        <v/>
      </c>
      <c r="BE797" t="str">
        <f>IF(Table1[[#This Row],[Cost Centre]]="","",Table1[[#This Row],[Amount-1]])</f>
        <v/>
      </c>
      <c r="BF797"/>
      <c r="BG797"/>
      <c r="BH797"/>
      <c r="BI797"/>
      <c r="BJ797" t="str">
        <f>IF(Table1[[#This Row],[Date]]="","","No")</f>
        <v/>
      </c>
      <c r="BK797" t="str">
        <f>IF(Table1[[#This Row],[Date]]="","",IF(Table1[[#This Row],[Net Amt]]&lt;0,"Yes","No"))</f>
        <v/>
      </c>
      <c r="BL797" t="str">
        <f>IF(Table1[[#This Row],[Date]]="","",$C$3)</f>
        <v/>
      </c>
      <c r="BM797" t="str">
        <f>IF(Table1[[#This Row],[Date]]="","",-Table1[[#This Row],[Amount-1]])</f>
        <v/>
      </c>
      <c r="BO797" t="str">
        <f>IF(Table1[[#This Row],[Transaction Type]]="","",Table1[[#This Row],[Transaction Type]])</f>
        <v/>
      </c>
      <c r="BP797" t="str">
        <f>IF(Table1[[#This Row],[Instrument No.]]="","",Table1[[#This Row],[Instrument No.]])</f>
        <v/>
      </c>
      <c r="BQ797" t="str">
        <f>IF(Table1[[#This Row],[Instrument No.]]="","",Table1[[#This Row],[Amount-2]])</f>
        <v/>
      </c>
      <c r="BR797" t="str">
        <f>IF(Table1[[#This Row],[Instrument date]]="","",TEXT(Table1[[#This Row],[Instrument date]],"yyyymmdd"))</f>
        <v/>
      </c>
      <c r="BU797" s="48"/>
      <c r="BV797" s="48"/>
    </row>
    <row r="798" spans="1:74">
      <c r="A798" s="16">
        <f t="shared" si="12"/>
        <v>793</v>
      </c>
      <c r="B798" s="17"/>
      <c r="C798" s="57"/>
      <c r="D798" s="61"/>
      <c r="E798" s="61"/>
      <c r="F798" s="57"/>
      <c r="G798" s="18"/>
      <c r="H7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8" s="18"/>
      <c r="J798" s="18"/>
      <c r="K798" s="18"/>
      <c r="L798" s="18"/>
      <c r="M798" s="18"/>
      <c r="N798" s="51"/>
      <c r="O798" s="14">
        <f>IF(Table1[[#This Row],[Date]]="",COUNTA(B799:$B$1005),0)</f>
        <v>0</v>
      </c>
      <c r="P798" s="14">
        <f>IF(COUNTA(Table1[[#This Row],[Payments]:[Receipts]])=0,0,(IF(COUNTA(Table1[[#This Row],[Payments]:[Receipts]])&gt;1,1,0)))</f>
        <v>0</v>
      </c>
      <c r="Q798" s="14">
        <f>IF(Table1[[#This Row],[Date]]="",0,IF(AND(Table1[[#This Row],[Date]]&gt;=$Q$2,Table1[[#This Row],[Date]]&lt;=$Q$3),0,1))</f>
        <v>0</v>
      </c>
      <c r="R798" s="14">
        <f>IF(Table1[[#This Row],[Payments]]="",0,IF(ISNUMBER(Table1[[#This Row],[Payments]]),0,1))</f>
        <v>0</v>
      </c>
      <c r="S798" s="14">
        <f>IF(Table1[[#This Row],[Receipts]]="",0,IF(ISNUMBER(Table1[[#This Row],[Receipts]]),0,1))</f>
        <v>0</v>
      </c>
      <c r="T798" s="14">
        <f>IF(LEN(Table1[[#This Row],[Second Ledger]])&gt;0,IF(TYPE(VLOOKUP(Table1[[#This Row],[Second Ledger]],$CZ:$CZ,1,FALSE))=16,1,0),0)</f>
        <v>0</v>
      </c>
      <c r="U798" s="14">
        <f>IF(Table1[[#This Row],[Date]]="",0,IF(Table1[[#This Row],[Voucher Type]]&gt;0,IF(TYPE(VLOOKUP(Table1[[#This Row],[Voucher Type]],Table1[[#All],[Voucher Type Master]],1,FALSE))=16,1,0),0))</f>
        <v>0</v>
      </c>
      <c r="V7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8" s="14">
        <f>IF(LEN(Table1[[#This Row],[Cost Centre]])&gt;0,IF(TYPE(VLOOKUP(Table1[[#This Row],[Cost Centre]],$DA:$DA,1,FALSE))=16,1,0),0)</f>
        <v>0</v>
      </c>
      <c r="X798" s="14">
        <f>Table1[[#This Row],[Payments]]-Table1[[#This Row],[Receipts]]</f>
        <v>0</v>
      </c>
      <c r="Y798" s="14"/>
      <c r="Z798" s="14"/>
      <c r="AA798" s="14"/>
      <c r="AB798" s="13"/>
      <c r="AC798" s="39"/>
      <c r="AD798" s="39"/>
      <c r="AE798" s="39"/>
      <c r="AF798" s="39"/>
      <c r="AG798" s="42"/>
      <c r="AH7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8" t="str">
        <f>IF(Table1[[#This Row],[Date]]="","",TEXT(Table1[[#This Row],[Date]],"yyyymmdd"))</f>
        <v/>
      </c>
      <c r="AJ798" t="str">
        <f>Table1[[#This Row],[Date2]]</f>
        <v/>
      </c>
      <c r="AK798" t="str">
        <f>IF(Table1[[#This Row],[Date]]="","",Table1[[#This Row],[Voucher Type]])</f>
        <v/>
      </c>
      <c r="AL798" t="str">
        <f>IF(Table1[[#This Row],[Date]]="","",Table1[[#This Row],[Voucher No]])</f>
        <v/>
      </c>
      <c r="AM798" t="str">
        <f>IF(Table1[[#This Row],[Date]]="","",Table1[[#This Row],[Narration]])</f>
        <v/>
      </c>
      <c r="AN798" t="str">
        <f>IF(Table1[[#This Row],[Date]]="","","tallytools-voucherentry-adhjadhh-"&amp;$AH$1&amp;ROW())</f>
        <v/>
      </c>
      <c r="AO798" t="str">
        <f>IF(Table1[[#This Row],[Date]]="","",$AH$1)</f>
        <v/>
      </c>
      <c r="AP798"/>
      <c r="AQ798" t="str">
        <f>IF(Table1[[#This Row],[Date]]="","","No")</f>
        <v/>
      </c>
      <c r="AR798" t="str">
        <f>IF(Table1[[#This Row],[Date]]="","",IF(Table1[[#This Row],[Net Amt]]&lt;0,"No","Yes"))</f>
        <v/>
      </c>
      <c r="AS798" t="str">
        <f>IF(Table1[[#This Row],[Date]]="","",Table1[[#This Row],[Second Ledger]])</f>
        <v/>
      </c>
      <c r="AT798" t="str">
        <f>IF(Table1[[#This Row],[Date]]="","",IF(Table1[[#This Row],[DP-1]]="Yes",-(Table1[[#This Row],[Payments]]+Table1[[#This Row],[Receipts]]),Table1[[#This Row],[Payments]]+Table1[[#This Row],[Receipts]]))</f>
        <v/>
      </c>
      <c r="AU798"/>
      <c r="AV798" t="str">
        <f>IF(Table1[[#This Row],[Bill Ref No]]="","",Table1[[#This Row],[Bill Ref No]])</f>
        <v/>
      </c>
      <c r="AW798" t="str">
        <f>IF(Table1[[#This Row],[Bill ref name]]="","","New Ref")</f>
        <v/>
      </c>
      <c r="AX798" t="str">
        <f>IF(Table1[[#This Row],[Bill ref name]]="","",Table1[[#This Row],[Amount-1]])</f>
        <v/>
      </c>
      <c r="AY798"/>
      <c r="AZ798"/>
      <c r="BA798" t="str">
        <f>IF(Table1[[#This Row],[Cost Centre]]="","","Primary Cost Category")</f>
        <v/>
      </c>
      <c r="BB798" t="str">
        <f>IF(Table1[[#This Row],[Cost Centre]]="","",Table1[[#This Row],[DP-1]])</f>
        <v/>
      </c>
      <c r="BC798"/>
      <c r="BD798" t="str">
        <f>IF(Table1[[#This Row],[Cost Centre]]="","",Table1[[#This Row],[Cost Centre]])</f>
        <v/>
      </c>
      <c r="BE798" t="str">
        <f>IF(Table1[[#This Row],[Cost Centre]]="","",Table1[[#This Row],[Amount-1]])</f>
        <v/>
      </c>
      <c r="BF798"/>
      <c r="BG798"/>
      <c r="BH798"/>
      <c r="BI798"/>
      <c r="BJ798" t="str">
        <f>IF(Table1[[#This Row],[Date]]="","","No")</f>
        <v/>
      </c>
      <c r="BK798" t="str">
        <f>IF(Table1[[#This Row],[Date]]="","",IF(Table1[[#This Row],[Net Amt]]&lt;0,"Yes","No"))</f>
        <v/>
      </c>
      <c r="BL798" t="str">
        <f>IF(Table1[[#This Row],[Date]]="","",$C$3)</f>
        <v/>
      </c>
      <c r="BM798" t="str">
        <f>IF(Table1[[#This Row],[Date]]="","",-Table1[[#This Row],[Amount-1]])</f>
        <v/>
      </c>
      <c r="BO798" t="str">
        <f>IF(Table1[[#This Row],[Transaction Type]]="","",Table1[[#This Row],[Transaction Type]])</f>
        <v/>
      </c>
      <c r="BP798" t="str">
        <f>IF(Table1[[#This Row],[Instrument No.]]="","",Table1[[#This Row],[Instrument No.]])</f>
        <v/>
      </c>
      <c r="BQ798" t="str">
        <f>IF(Table1[[#This Row],[Instrument No.]]="","",Table1[[#This Row],[Amount-2]])</f>
        <v/>
      </c>
      <c r="BR798" t="str">
        <f>IF(Table1[[#This Row],[Instrument date]]="","",TEXT(Table1[[#This Row],[Instrument date]],"yyyymmdd"))</f>
        <v/>
      </c>
      <c r="BU798" s="48"/>
      <c r="BV798" s="48"/>
    </row>
    <row r="799" spans="1:74">
      <c r="A799" s="16">
        <f t="shared" si="12"/>
        <v>794</v>
      </c>
      <c r="B799" s="17"/>
      <c r="C799" s="57"/>
      <c r="D799" s="61"/>
      <c r="E799" s="61"/>
      <c r="F799" s="57"/>
      <c r="G799" s="18"/>
      <c r="H7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799" s="18"/>
      <c r="J799" s="18"/>
      <c r="K799" s="18"/>
      <c r="L799" s="18"/>
      <c r="M799" s="18"/>
      <c r="N799" s="51"/>
      <c r="O799" s="14">
        <f>IF(Table1[[#This Row],[Date]]="",COUNTA(B800:$B$1005),0)</f>
        <v>0</v>
      </c>
      <c r="P799" s="14">
        <f>IF(COUNTA(Table1[[#This Row],[Payments]:[Receipts]])=0,0,(IF(COUNTA(Table1[[#This Row],[Payments]:[Receipts]])&gt;1,1,0)))</f>
        <v>0</v>
      </c>
      <c r="Q799" s="14">
        <f>IF(Table1[[#This Row],[Date]]="",0,IF(AND(Table1[[#This Row],[Date]]&gt;=$Q$2,Table1[[#This Row],[Date]]&lt;=$Q$3),0,1))</f>
        <v>0</v>
      </c>
      <c r="R799" s="14">
        <f>IF(Table1[[#This Row],[Payments]]="",0,IF(ISNUMBER(Table1[[#This Row],[Payments]]),0,1))</f>
        <v>0</v>
      </c>
      <c r="S799" s="14">
        <f>IF(Table1[[#This Row],[Receipts]]="",0,IF(ISNUMBER(Table1[[#This Row],[Receipts]]),0,1))</f>
        <v>0</v>
      </c>
      <c r="T799" s="14">
        <f>IF(LEN(Table1[[#This Row],[Second Ledger]])&gt;0,IF(TYPE(VLOOKUP(Table1[[#This Row],[Second Ledger]],$CZ:$CZ,1,FALSE))=16,1,0),0)</f>
        <v>0</v>
      </c>
      <c r="U799" s="14">
        <f>IF(Table1[[#This Row],[Date]]="",0,IF(Table1[[#This Row],[Voucher Type]]&gt;0,IF(TYPE(VLOOKUP(Table1[[#This Row],[Voucher Type]],Table1[[#All],[Voucher Type Master]],1,FALSE))=16,1,0),0))</f>
        <v>0</v>
      </c>
      <c r="V7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799" s="14">
        <f>IF(LEN(Table1[[#This Row],[Cost Centre]])&gt;0,IF(TYPE(VLOOKUP(Table1[[#This Row],[Cost Centre]],$DA:$DA,1,FALSE))=16,1,0),0)</f>
        <v>0</v>
      </c>
      <c r="X799" s="14">
        <f>Table1[[#This Row],[Payments]]-Table1[[#This Row],[Receipts]]</f>
        <v>0</v>
      </c>
      <c r="Y799" s="14"/>
      <c r="Z799" s="14"/>
      <c r="AA799" s="14"/>
      <c r="AB799" s="13"/>
      <c r="AC799" s="39"/>
      <c r="AD799" s="39"/>
      <c r="AE799" s="39"/>
      <c r="AF799" s="39"/>
      <c r="AG799" s="42"/>
      <c r="AH7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799" t="str">
        <f>IF(Table1[[#This Row],[Date]]="","",TEXT(Table1[[#This Row],[Date]],"yyyymmdd"))</f>
        <v/>
      </c>
      <c r="AJ799" t="str">
        <f>Table1[[#This Row],[Date2]]</f>
        <v/>
      </c>
      <c r="AK799" t="str">
        <f>IF(Table1[[#This Row],[Date]]="","",Table1[[#This Row],[Voucher Type]])</f>
        <v/>
      </c>
      <c r="AL799" t="str">
        <f>IF(Table1[[#This Row],[Date]]="","",Table1[[#This Row],[Voucher No]])</f>
        <v/>
      </c>
      <c r="AM799" t="str">
        <f>IF(Table1[[#This Row],[Date]]="","",Table1[[#This Row],[Narration]])</f>
        <v/>
      </c>
      <c r="AN799" t="str">
        <f>IF(Table1[[#This Row],[Date]]="","","tallytools-voucherentry-adhjadhh-"&amp;$AH$1&amp;ROW())</f>
        <v/>
      </c>
      <c r="AO799" t="str">
        <f>IF(Table1[[#This Row],[Date]]="","",$AH$1)</f>
        <v/>
      </c>
      <c r="AP799"/>
      <c r="AQ799" t="str">
        <f>IF(Table1[[#This Row],[Date]]="","","No")</f>
        <v/>
      </c>
      <c r="AR799" t="str">
        <f>IF(Table1[[#This Row],[Date]]="","",IF(Table1[[#This Row],[Net Amt]]&lt;0,"No","Yes"))</f>
        <v/>
      </c>
      <c r="AS799" t="str">
        <f>IF(Table1[[#This Row],[Date]]="","",Table1[[#This Row],[Second Ledger]])</f>
        <v/>
      </c>
      <c r="AT799" t="str">
        <f>IF(Table1[[#This Row],[Date]]="","",IF(Table1[[#This Row],[DP-1]]="Yes",-(Table1[[#This Row],[Payments]]+Table1[[#This Row],[Receipts]]),Table1[[#This Row],[Payments]]+Table1[[#This Row],[Receipts]]))</f>
        <v/>
      </c>
      <c r="AU799"/>
      <c r="AV799" t="str">
        <f>IF(Table1[[#This Row],[Bill Ref No]]="","",Table1[[#This Row],[Bill Ref No]])</f>
        <v/>
      </c>
      <c r="AW799" t="str">
        <f>IF(Table1[[#This Row],[Bill ref name]]="","","New Ref")</f>
        <v/>
      </c>
      <c r="AX799" t="str">
        <f>IF(Table1[[#This Row],[Bill ref name]]="","",Table1[[#This Row],[Amount-1]])</f>
        <v/>
      </c>
      <c r="AY799"/>
      <c r="AZ799"/>
      <c r="BA799" t="str">
        <f>IF(Table1[[#This Row],[Cost Centre]]="","","Primary Cost Category")</f>
        <v/>
      </c>
      <c r="BB799" t="str">
        <f>IF(Table1[[#This Row],[Cost Centre]]="","",Table1[[#This Row],[DP-1]])</f>
        <v/>
      </c>
      <c r="BC799"/>
      <c r="BD799" t="str">
        <f>IF(Table1[[#This Row],[Cost Centre]]="","",Table1[[#This Row],[Cost Centre]])</f>
        <v/>
      </c>
      <c r="BE799" t="str">
        <f>IF(Table1[[#This Row],[Cost Centre]]="","",Table1[[#This Row],[Amount-1]])</f>
        <v/>
      </c>
      <c r="BF799"/>
      <c r="BG799"/>
      <c r="BH799"/>
      <c r="BI799"/>
      <c r="BJ799" t="str">
        <f>IF(Table1[[#This Row],[Date]]="","","No")</f>
        <v/>
      </c>
      <c r="BK799" t="str">
        <f>IF(Table1[[#This Row],[Date]]="","",IF(Table1[[#This Row],[Net Amt]]&lt;0,"Yes","No"))</f>
        <v/>
      </c>
      <c r="BL799" t="str">
        <f>IF(Table1[[#This Row],[Date]]="","",$C$3)</f>
        <v/>
      </c>
      <c r="BM799" t="str">
        <f>IF(Table1[[#This Row],[Date]]="","",-Table1[[#This Row],[Amount-1]])</f>
        <v/>
      </c>
      <c r="BO799" t="str">
        <f>IF(Table1[[#This Row],[Transaction Type]]="","",Table1[[#This Row],[Transaction Type]])</f>
        <v/>
      </c>
      <c r="BP799" t="str">
        <f>IF(Table1[[#This Row],[Instrument No.]]="","",Table1[[#This Row],[Instrument No.]])</f>
        <v/>
      </c>
      <c r="BQ799" t="str">
        <f>IF(Table1[[#This Row],[Instrument No.]]="","",Table1[[#This Row],[Amount-2]])</f>
        <v/>
      </c>
      <c r="BR799" t="str">
        <f>IF(Table1[[#This Row],[Instrument date]]="","",TEXT(Table1[[#This Row],[Instrument date]],"yyyymmdd"))</f>
        <v/>
      </c>
      <c r="BU799" s="48"/>
      <c r="BV799" s="48"/>
    </row>
    <row r="800" spans="1:74">
      <c r="A800" s="16">
        <f t="shared" si="12"/>
        <v>795</v>
      </c>
      <c r="B800" s="17"/>
      <c r="C800" s="57"/>
      <c r="D800" s="61"/>
      <c r="E800" s="61"/>
      <c r="F800" s="57"/>
      <c r="G800" s="18"/>
      <c r="H8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0" s="18"/>
      <c r="J800" s="18"/>
      <c r="K800" s="18"/>
      <c r="L800" s="18"/>
      <c r="M800" s="18"/>
      <c r="N800" s="51"/>
      <c r="O800" s="14">
        <f>IF(Table1[[#This Row],[Date]]="",COUNTA(B801:$B$1005),0)</f>
        <v>0</v>
      </c>
      <c r="P800" s="14">
        <f>IF(COUNTA(Table1[[#This Row],[Payments]:[Receipts]])=0,0,(IF(COUNTA(Table1[[#This Row],[Payments]:[Receipts]])&gt;1,1,0)))</f>
        <v>0</v>
      </c>
      <c r="Q800" s="14">
        <f>IF(Table1[[#This Row],[Date]]="",0,IF(AND(Table1[[#This Row],[Date]]&gt;=$Q$2,Table1[[#This Row],[Date]]&lt;=$Q$3),0,1))</f>
        <v>0</v>
      </c>
      <c r="R800" s="14">
        <f>IF(Table1[[#This Row],[Payments]]="",0,IF(ISNUMBER(Table1[[#This Row],[Payments]]),0,1))</f>
        <v>0</v>
      </c>
      <c r="S800" s="14">
        <f>IF(Table1[[#This Row],[Receipts]]="",0,IF(ISNUMBER(Table1[[#This Row],[Receipts]]),0,1))</f>
        <v>0</v>
      </c>
      <c r="T800" s="14">
        <f>IF(LEN(Table1[[#This Row],[Second Ledger]])&gt;0,IF(TYPE(VLOOKUP(Table1[[#This Row],[Second Ledger]],$CZ:$CZ,1,FALSE))=16,1,0),0)</f>
        <v>0</v>
      </c>
      <c r="U800" s="14">
        <f>IF(Table1[[#This Row],[Date]]="",0,IF(Table1[[#This Row],[Voucher Type]]&gt;0,IF(TYPE(VLOOKUP(Table1[[#This Row],[Voucher Type]],Table1[[#All],[Voucher Type Master]],1,FALSE))=16,1,0),0))</f>
        <v>0</v>
      </c>
      <c r="V8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0" s="14">
        <f>IF(LEN(Table1[[#This Row],[Cost Centre]])&gt;0,IF(TYPE(VLOOKUP(Table1[[#This Row],[Cost Centre]],$DA:$DA,1,FALSE))=16,1,0),0)</f>
        <v>0</v>
      </c>
      <c r="X800" s="14">
        <f>Table1[[#This Row],[Payments]]-Table1[[#This Row],[Receipts]]</f>
        <v>0</v>
      </c>
      <c r="Y800" s="14"/>
      <c r="Z800" s="14"/>
      <c r="AA800" s="14"/>
      <c r="AB800" s="13"/>
      <c r="AC800" s="39"/>
      <c r="AD800" s="39"/>
      <c r="AE800" s="39"/>
      <c r="AF800" s="39"/>
      <c r="AG800" s="42"/>
      <c r="AH8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0" t="str">
        <f>IF(Table1[[#This Row],[Date]]="","",TEXT(Table1[[#This Row],[Date]],"yyyymmdd"))</f>
        <v/>
      </c>
      <c r="AJ800" t="str">
        <f>Table1[[#This Row],[Date2]]</f>
        <v/>
      </c>
      <c r="AK800" t="str">
        <f>IF(Table1[[#This Row],[Date]]="","",Table1[[#This Row],[Voucher Type]])</f>
        <v/>
      </c>
      <c r="AL800" t="str">
        <f>IF(Table1[[#This Row],[Date]]="","",Table1[[#This Row],[Voucher No]])</f>
        <v/>
      </c>
      <c r="AM800" t="str">
        <f>IF(Table1[[#This Row],[Date]]="","",Table1[[#This Row],[Narration]])</f>
        <v/>
      </c>
      <c r="AN800" t="str">
        <f>IF(Table1[[#This Row],[Date]]="","","tallytools-voucherentry-adhjadhh-"&amp;$AH$1&amp;ROW())</f>
        <v/>
      </c>
      <c r="AO800" t="str">
        <f>IF(Table1[[#This Row],[Date]]="","",$AH$1)</f>
        <v/>
      </c>
      <c r="AP800"/>
      <c r="AQ800" t="str">
        <f>IF(Table1[[#This Row],[Date]]="","","No")</f>
        <v/>
      </c>
      <c r="AR800" t="str">
        <f>IF(Table1[[#This Row],[Date]]="","",IF(Table1[[#This Row],[Net Amt]]&lt;0,"No","Yes"))</f>
        <v/>
      </c>
      <c r="AS800" t="str">
        <f>IF(Table1[[#This Row],[Date]]="","",Table1[[#This Row],[Second Ledger]])</f>
        <v/>
      </c>
      <c r="AT800" t="str">
        <f>IF(Table1[[#This Row],[Date]]="","",IF(Table1[[#This Row],[DP-1]]="Yes",-(Table1[[#This Row],[Payments]]+Table1[[#This Row],[Receipts]]),Table1[[#This Row],[Payments]]+Table1[[#This Row],[Receipts]]))</f>
        <v/>
      </c>
      <c r="AU800"/>
      <c r="AV800" t="str">
        <f>IF(Table1[[#This Row],[Bill Ref No]]="","",Table1[[#This Row],[Bill Ref No]])</f>
        <v/>
      </c>
      <c r="AW800" t="str">
        <f>IF(Table1[[#This Row],[Bill ref name]]="","","New Ref")</f>
        <v/>
      </c>
      <c r="AX800" t="str">
        <f>IF(Table1[[#This Row],[Bill ref name]]="","",Table1[[#This Row],[Amount-1]])</f>
        <v/>
      </c>
      <c r="AY800"/>
      <c r="AZ800"/>
      <c r="BA800" t="str">
        <f>IF(Table1[[#This Row],[Cost Centre]]="","","Primary Cost Category")</f>
        <v/>
      </c>
      <c r="BB800" t="str">
        <f>IF(Table1[[#This Row],[Cost Centre]]="","",Table1[[#This Row],[DP-1]])</f>
        <v/>
      </c>
      <c r="BC800"/>
      <c r="BD800" t="str">
        <f>IF(Table1[[#This Row],[Cost Centre]]="","",Table1[[#This Row],[Cost Centre]])</f>
        <v/>
      </c>
      <c r="BE800" t="str">
        <f>IF(Table1[[#This Row],[Cost Centre]]="","",Table1[[#This Row],[Amount-1]])</f>
        <v/>
      </c>
      <c r="BF800"/>
      <c r="BG800"/>
      <c r="BH800"/>
      <c r="BI800"/>
      <c r="BJ800" t="str">
        <f>IF(Table1[[#This Row],[Date]]="","","No")</f>
        <v/>
      </c>
      <c r="BK800" t="str">
        <f>IF(Table1[[#This Row],[Date]]="","",IF(Table1[[#This Row],[Net Amt]]&lt;0,"Yes","No"))</f>
        <v/>
      </c>
      <c r="BL800" t="str">
        <f>IF(Table1[[#This Row],[Date]]="","",$C$3)</f>
        <v/>
      </c>
      <c r="BM800" t="str">
        <f>IF(Table1[[#This Row],[Date]]="","",-Table1[[#This Row],[Amount-1]])</f>
        <v/>
      </c>
      <c r="BO800" t="str">
        <f>IF(Table1[[#This Row],[Transaction Type]]="","",Table1[[#This Row],[Transaction Type]])</f>
        <v/>
      </c>
      <c r="BP800" t="str">
        <f>IF(Table1[[#This Row],[Instrument No.]]="","",Table1[[#This Row],[Instrument No.]])</f>
        <v/>
      </c>
      <c r="BQ800" t="str">
        <f>IF(Table1[[#This Row],[Instrument No.]]="","",Table1[[#This Row],[Amount-2]])</f>
        <v/>
      </c>
      <c r="BR800" t="str">
        <f>IF(Table1[[#This Row],[Instrument date]]="","",TEXT(Table1[[#This Row],[Instrument date]],"yyyymmdd"))</f>
        <v/>
      </c>
      <c r="BU800" s="48"/>
      <c r="BV800" s="48"/>
    </row>
    <row r="801" spans="1:74">
      <c r="A801" s="16">
        <f t="shared" si="12"/>
        <v>796</v>
      </c>
      <c r="B801" s="17"/>
      <c r="C801" s="57"/>
      <c r="D801" s="61"/>
      <c r="E801" s="61"/>
      <c r="F801" s="57"/>
      <c r="G801" s="18"/>
      <c r="H8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1" s="18"/>
      <c r="J801" s="18"/>
      <c r="K801" s="18"/>
      <c r="L801" s="18"/>
      <c r="M801" s="18"/>
      <c r="N801" s="51"/>
      <c r="O801" s="14">
        <f>IF(Table1[[#This Row],[Date]]="",COUNTA(B802:$B$1005),0)</f>
        <v>0</v>
      </c>
      <c r="P801" s="14">
        <f>IF(COUNTA(Table1[[#This Row],[Payments]:[Receipts]])=0,0,(IF(COUNTA(Table1[[#This Row],[Payments]:[Receipts]])&gt;1,1,0)))</f>
        <v>0</v>
      </c>
      <c r="Q801" s="14">
        <f>IF(Table1[[#This Row],[Date]]="",0,IF(AND(Table1[[#This Row],[Date]]&gt;=$Q$2,Table1[[#This Row],[Date]]&lt;=$Q$3),0,1))</f>
        <v>0</v>
      </c>
      <c r="R801" s="14">
        <f>IF(Table1[[#This Row],[Payments]]="",0,IF(ISNUMBER(Table1[[#This Row],[Payments]]),0,1))</f>
        <v>0</v>
      </c>
      <c r="S801" s="14">
        <f>IF(Table1[[#This Row],[Receipts]]="",0,IF(ISNUMBER(Table1[[#This Row],[Receipts]]),0,1))</f>
        <v>0</v>
      </c>
      <c r="T801" s="14">
        <f>IF(LEN(Table1[[#This Row],[Second Ledger]])&gt;0,IF(TYPE(VLOOKUP(Table1[[#This Row],[Second Ledger]],$CZ:$CZ,1,FALSE))=16,1,0),0)</f>
        <v>0</v>
      </c>
      <c r="U801" s="14">
        <f>IF(Table1[[#This Row],[Date]]="",0,IF(Table1[[#This Row],[Voucher Type]]&gt;0,IF(TYPE(VLOOKUP(Table1[[#This Row],[Voucher Type]],Table1[[#All],[Voucher Type Master]],1,FALSE))=16,1,0),0))</f>
        <v>0</v>
      </c>
      <c r="V8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1" s="14">
        <f>IF(LEN(Table1[[#This Row],[Cost Centre]])&gt;0,IF(TYPE(VLOOKUP(Table1[[#This Row],[Cost Centre]],$DA:$DA,1,FALSE))=16,1,0),0)</f>
        <v>0</v>
      </c>
      <c r="X801" s="14">
        <f>Table1[[#This Row],[Payments]]-Table1[[#This Row],[Receipts]]</f>
        <v>0</v>
      </c>
      <c r="Y801" s="14"/>
      <c r="Z801" s="14"/>
      <c r="AA801" s="14"/>
      <c r="AB801" s="13"/>
      <c r="AC801" s="39"/>
      <c r="AD801" s="39"/>
      <c r="AE801" s="39"/>
      <c r="AF801" s="39"/>
      <c r="AG801" s="42"/>
      <c r="AH8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1" t="str">
        <f>IF(Table1[[#This Row],[Date]]="","",TEXT(Table1[[#This Row],[Date]],"yyyymmdd"))</f>
        <v/>
      </c>
      <c r="AJ801" t="str">
        <f>Table1[[#This Row],[Date2]]</f>
        <v/>
      </c>
      <c r="AK801" t="str">
        <f>IF(Table1[[#This Row],[Date]]="","",Table1[[#This Row],[Voucher Type]])</f>
        <v/>
      </c>
      <c r="AL801" t="str">
        <f>IF(Table1[[#This Row],[Date]]="","",Table1[[#This Row],[Voucher No]])</f>
        <v/>
      </c>
      <c r="AM801" t="str">
        <f>IF(Table1[[#This Row],[Date]]="","",Table1[[#This Row],[Narration]])</f>
        <v/>
      </c>
      <c r="AN801" t="str">
        <f>IF(Table1[[#This Row],[Date]]="","","tallytools-voucherentry-adhjadhh-"&amp;$AH$1&amp;ROW())</f>
        <v/>
      </c>
      <c r="AO801" t="str">
        <f>IF(Table1[[#This Row],[Date]]="","",$AH$1)</f>
        <v/>
      </c>
      <c r="AP801"/>
      <c r="AQ801" t="str">
        <f>IF(Table1[[#This Row],[Date]]="","","No")</f>
        <v/>
      </c>
      <c r="AR801" t="str">
        <f>IF(Table1[[#This Row],[Date]]="","",IF(Table1[[#This Row],[Net Amt]]&lt;0,"No","Yes"))</f>
        <v/>
      </c>
      <c r="AS801" t="str">
        <f>IF(Table1[[#This Row],[Date]]="","",Table1[[#This Row],[Second Ledger]])</f>
        <v/>
      </c>
      <c r="AT801" t="str">
        <f>IF(Table1[[#This Row],[Date]]="","",IF(Table1[[#This Row],[DP-1]]="Yes",-(Table1[[#This Row],[Payments]]+Table1[[#This Row],[Receipts]]),Table1[[#This Row],[Payments]]+Table1[[#This Row],[Receipts]]))</f>
        <v/>
      </c>
      <c r="AU801"/>
      <c r="AV801" t="str">
        <f>IF(Table1[[#This Row],[Bill Ref No]]="","",Table1[[#This Row],[Bill Ref No]])</f>
        <v/>
      </c>
      <c r="AW801" t="str">
        <f>IF(Table1[[#This Row],[Bill ref name]]="","","New Ref")</f>
        <v/>
      </c>
      <c r="AX801" t="str">
        <f>IF(Table1[[#This Row],[Bill ref name]]="","",Table1[[#This Row],[Amount-1]])</f>
        <v/>
      </c>
      <c r="AY801"/>
      <c r="AZ801"/>
      <c r="BA801" t="str">
        <f>IF(Table1[[#This Row],[Cost Centre]]="","","Primary Cost Category")</f>
        <v/>
      </c>
      <c r="BB801" t="str">
        <f>IF(Table1[[#This Row],[Cost Centre]]="","",Table1[[#This Row],[DP-1]])</f>
        <v/>
      </c>
      <c r="BC801"/>
      <c r="BD801" t="str">
        <f>IF(Table1[[#This Row],[Cost Centre]]="","",Table1[[#This Row],[Cost Centre]])</f>
        <v/>
      </c>
      <c r="BE801" t="str">
        <f>IF(Table1[[#This Row],[Cost Centre]]="","",Table1[[#This Row],[Amount-1]])</f>
        <v/>
      </c>
      <c r="BF801"/>
      <c r="BG801"/>
      <c r="BH801"/>
      <c r="BI801"/>
      <c r="BJ801" t="str">
        <f>IF(Table1[[#This Row],[Date]]="","","No")</f>
        <v/>
      </c>
      <c r="BK801" t="str">
        <f>IF(Table1[[#This Row],[Date]]="","",IF(Table1[[#This Row],[Net Amt]]&lt;0,"Yes","No"))</f>
        <v/>
      </c>
      <c r="BL801" t="str">
        <f>IF(Table1[[#This Row],[Date]]="","",$C$3)</f>
        <v/>
      </c>
      <c r="BM801" t="str">
        <f>IF(Table1[[#This Row],[Date]]="","",-Table1[[#This Row],[Amount-1]])</f>
        <v/>
      </c>
      <c r="BO801" t="str">
        <f>IF(Table1[[#This Row],[Transaction Type]]="","",Table1[[#This Row],[Transaction Type]])</f>
        <v/>
      </c>
      <c r="BP801" t="str">
        <f>IF(Table1[[#This Row],[Instrument No.]]="","",Table1[[#This Row],[Instrument No.]])</f>
        <v/>
      </c>
      <c r="BQ801" t="str">
        <f>IF(Table1[[#This Row],[Instrument No.]]="","",Table1[[#This Row],[Amount-2]])</f>
        <v/>
      </c>
      <c r="BR801" t="str">
        <f>IF(Table1[[#This Row],[Instrument date]]="","",TEXT(Table1[[#This Row],[Instrument date]],"yyyymmdd"))</f>
        <v/>
      </c>
      <c r="BU801" s="48"/>
      <c r="BV801" s="48"/>
    </row>
    <row r="802" spans="1:74">
      <c r="A802" s="16">
        <f t="shared" si="12"/>
        <v>797</v>
      </c>
      <c r="B802" s="17"/>
      <c r="C802" s="57"/>
      <c r="D802" s="61"/>
      <c r="E802" s="61"/>
      <c r="F802" s="57"/>
      <c r="G802" s="18"/>
      <c r="H8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2" s="18"/>
      <c r="J802" s="18"/>
      <c r="K802" s="18"/>
      <c r="L802" s="18"/>
      <c r="M802" s="18"/>
      <c r="N802" s="51"/>
      <c r="O802" s="14">
        <f>IF(Table1[[#This Row],[Date]]="",COUNTA(B803:$B$1005),0)</f>
        <v>0</v>
      </c>
      <c r="P802" s="14">
        <f>IF(COUNTA(Table1[[#This Row],[Payments]:[Receipts]])=0,0,(IF(COUNTA(Table1[[#This Row],[Payments]:[Receipts]])&gt;1,1,0)))</f>
        <v>0</v>
      </c>
      <c r="Q802" s="14">
        <f>IF(Table1[[#This Row],[Date]]="",0,IF(AND(Table1[[#This Row],[Date]]&gt;=$Q$2,Table1[[#This Row],[Date]]&lt;=$Q$3),0,1))</f>
        <v>0</v>
      </c>
      <c r="R802" s="14">
        <f>IF(Table1[[#This Row],[Payments]]="",0,IF(ISNUMBER(Table1[[#This Row],[Payments]]),0,1))</f>
        <v>0</v>
      </c>
      <c r="S802" s="14">
        <f>IF(Table1[[#This Row],[Receipts]]="",0,IF(ISNUMBER(Table1[[#This Row],[Receipts]]),0,1))</f>
        <v>0</v>
      </c>
      <c r="T802" s="14">
        <f>IF(LEN(Table1[[#This Row],[Second Ledger]])&gt;0,IF(TYPE(VLOOKUP(Table1[[#This Row],[Second Ledger]],$CZ:$CZ,1,FALSE))=16,1,0),0)</f>
        <v>0</v>
      </c>
      <c r="U802" s="14">
        <f>IF(Table1[[#This Row],[Date]]="",0,IF(Table1[[#This Row],[Voucher Type]]&gt;0,IF(TYPE(VLOOKUP(Table1[[#This Row],[Voucher Type]],Table1[[#All],[Voucher Type Master]],1,FALSE))=16,1,0),0))</f>
        <v>0</v>
      </c>
      <c r="V8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2" s="14">
        <f>IF(LEN(Table1[[#This Row],[Cost Centre]])&gt;0,IF(TYPE(VLOOKUP(Table1[[#This Row],[Cost Centre]],$DA:$DA,1,FALSE))=16,1,0),0)</f>
        <v>0</v>
      </c>
      <c r="X802" s="14">
        <f>Table1[[#This Row],[Payments]]-Table1[[#This Row],[Receipts]]</f>
        <v>0</v>
      </c>
      <c r="Y802" s="14"/>
      <c r="Z802" s="14"/>
      <c r="AA802" s="14"/>
      <c r="AB802" s="13"/>
      <c r="AC802" s="39"/>
      <c r="AD802" s="39"/>
      <c r="AE802" s="39"/>
      <c r="AF802" s="39"/>
      <c r="AG802" s="42"/>
      <c r="AH8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2" t="str">
        <f>IF(Table1[[#This Row],[Date]]="","",TEXT(Table1[[#This Row],[Date]],"yyyymmdd"))</f>
        <v/>
      </c>
      <c r="AJ802" t="str">
        <f>Table1[[#This Row],[Date2]]</f>
        <v/>
      </c>
      <c r="AK802" t="str">
        <f>IF(Table1[[#This Row],[Date]]="","",Table1[[#This Row],[Voucher Type]])</f>
        <v/>
      </c>
      <c r="AL802" t="str">
        <f>IF(Table1[[#This Row],[Date]]="","",Table1[[#This Row],[Voucher No]])</f>
        <v/>
      </c>
      <c r="AM802" t="str">
        <f>IF(Table1[[#This Row],[Date]]="","",Table1[[#This Row],[Narration]])</f>
        <v/>
      </c>
      <c r="AN802" t="str">
        <f>IF(Table1[[#This Row],[Date]]="","","tallytools-voucherentry-adhjadhh-"&amp;$AH$1&amp;ROW())</f>
        <v/>
      </c>
      <c r="AO802" t="str">
        <f>IF(Table1[[#This Row],[Date]]="","",$AH$1)</f>
        <v/>
      </c>
      <c r="AP802"/>
      <c r="AQ802" t="str">
        <f>IF(Table1[[#This Row],[Date]]="","","No")</f>
        <v/>
      </c>
      <c r="AR802" t="str">
        <f>IF(Table1[[#This Row],[Date]]="","",IF(Table1[[#This Row],[Net Amt]]&lt;0,"No","Yes"))</f>
        <v/>
      </c>
      <c r="AS802" t="str">
        <f>IF(Table1[[#This Row],[Date]]="","",Table1[[#This Row],[Second Ledger]])</f>
        <v/>
      </c>
      <c r="AT802" t="str">
        <f>IF(Table1[[#This Row],[Date]]="","",IF(Table1[[#This Row],[DP-1]]="Yes",-(Table1[[#This Row],[Payments]]+Table1[[#This Row],[Receipts]]),Table1[[#This Row],[Payments]]+Table1[[#This Row],[Receipts]]))</f>
        <v/>
      </c>
      <c r="AU802"/>
      <c r="AV802" t="str">
        <f>IF(Table1[[#This Row],[Bill Ref No]]="","",Table1[[#This Row],[Bill Ref No]])</f>
        <v/>
      </c>
      <c r="AW802" t="str">
        <f>IF(Table1[[#This Row],[Bill ref name]]="","","New Ref")</f>
        <v/>
      </c>
      <c r="AX802" t="str">
        <f>IF(Table1[[#This Row],[Bill ref name]]="","",Table1[[#This Row],[Amount-1]])</f>
        <v/>
      </c>
      <c r="AY802"/>
      <c r="AZ802"/>
      <c r="BA802" t="str">
        <f>IF(Table1[[#This Row],[Cost Centre]]="","","Primary Cost Category")</f>
        <v/>
      </c>
      <c r="BB802" t="str">
        <f>IF(Table1[[#This Row],[Cost Centre]]="","",Table1[[#This Row],[DP-1]])</f>
        <v/>
      </c>
      <c r="BC802"/>
      <c r="BD802" t="str">
        <f>IF(Table1[[#This Row],[Cost Centre]]="","",Table1[[#This Row],[Cost Centre]])</f>
        <v/>
      </c>
      <c r="BE802" t="str">
        <f>IF(Table1[[#This Row],[Cost Centre]]="","",Table1[[#This Row],[Amount-1]])</f>
        <v/>
      </c>
      <c r="BF802"/>
      <c r="BG802"/>
      <c r="BH802"/>
      <c r="BI802"/>
      <c r="BJ802" t="str">
        <f>IF(Table1[[#This Row],[Date]]="","","No")</f>
        <v/>
      </c>
      <c r="BK802" t="str">
        <f>IF(Table1[[#This Row],[Date]]="","",IF(Table1[[#This Row],[Net Amt]]&lt;0,"Yes","No"))</f>
        <v/>
      </c>
      <c r="BL802" t="str">
        <f>IF(Table1[[#This Row],[Date]]="","",$C$3)</f>
        <v/>
      </c>
      <c r="BM802" t="str">
        <f>IF(Table1[[#This Row],[Date]]="","",-Table1[[#This Row],[Amount-1]])</f>
        <v/>
      </c>
      <c r="BO802" t="str">
        <f>IF(Table1[[#This Row],[Transaction Type]]="","",Table1[[#This Row],[Transaction Type]])</f>
        <v/>
      </c>
      <c r="BP802" t="str">
        <f>IF(Table1[[#This Row],[Instrument No.]]="","",Table1[[#This Row],[Instrument No.]])</f>
        <v/>
      </c>
      <c r="BQ802" t="str">
        <f>IF(Table1[[#This Row],[Instrument No.]]="","",Table1[[#This Row],[Amount-2]])</f>
        <v/>
      </c>
      <c r="BR802" t="str">
        <f>IF(Table1[[#This Row],[Instrument date]]="","",TEXT(Table1[[#This Row],[Instrument date]],"yyyymmdd"))</f>
        <v/>
      </c>
      <c r="BU802" s="48"/>
      <c r="BV802" s="48"/>
    </row>
    <row r="803" spans="1:74">
      <c r="A803" s="16">
        <f t="shared" si="12"/>
        <v>798</v>
      </c>
      <c r="B803" s="17"/>
      <c r="C803" s="57"/>
      <c r="D803" s="61"/>
      <c r="E803" s="61"/>
      <c r="F803" s="57"/>
      <c r="G803" s="18"/>
      <c r="H8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3" s="18"/>
      <c r="J803" s="18"/>
      <c r="K803" s="18"/>
      <c r="L803" s="18"/>
      <c r="M803" s="18"/>
      <c r="N803" s="51"/>
      <c r="O803" s="14">
        <f>IF(Table1[[#This Row],[Date]]="",COUNTA(B804:$B$1005),0)</f>
        <v>0</v>
      </c>
      <c r="P803" s="14">
        <f>IF(COUNTA(Table1[[#This Row],[Payments]:[Receipts]])=0,0,(IF(COUNTA(Table1[[#This Row],[Payments]:[Receipts]])&gt;1,1,0)))</f>
        <v>0</v>
      </c>
      <c r="Q803" s="14">
        <f>IF(Table1[[#This Row],[Date]]="",0,IF(AND(Table1[[#This Row],[Date]]&gt;=$Q$2,Table1[[#This Row],[Date]]&lt;=$Q$3),0,1))</f>
        <v>0</v>
      </c>
      <c r="R803" s="14">
        <f>IF(Table1[[#This Row],[Payments]]="",0,IF(ISNUMBER(Table1[[#This Row],[Payments]]),0,1))</f>
        <v>0</v>
      </c>
      <c r="S803" s="14">
        <f>IF(Table1[[#This Row],[Receipts]]="",0,IF(ISNUMBER(Table1[[#This Row],[Receipts]]),0,1))</f>
        <v>0</v>
      </c>
      <c r="T803" s="14">
        <f>IF(LEN(Table1[[#This Row],[Second Ledger]])&gt;0,IF(TYPE(VLOOKUP(Table1[[#This Row],[Second Ledger]],$CZ:$CZ,1,FALSE))=16,1,0),0)</f>
        <v>0</v>
      </c>
      <c r="U803" s="14">
        <f>IF(Table1[[#This Row],[Date]]="",0,IF(Table1[[#This Row],[Voucher Type]]&gt;0,IF(TYPE(VLOOKUP(Table1[[#This Row],[Voucher Type]],Table1[[#All],[Voucher Type Master]],1,FALSE))=16,1,0),0))</f>
        <v>0</v>
      </c>
      <c r="V8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3" s="14">
        <f>IF(LEN(Table1[[#This Row],[Cost Centre]])&gt;0,IF(TYPE(VLOOKUP(Table1[[#This Row],[Cost Centre]],$DA:$DA,1,FALSE))=16,1,0),0)</f>
        <v>0</v>
      </c>
      <c r="X803" s="14">
        <f>Table1[[#This Row],[Payments]]-Table1[[#This Row],[Receipts]]</f>
        <v>0</v>
      </c>
      <c r="Y803" s="14"/>
      <c r="Z803" s="14"/>
      <c r="AA803" s="14"/>
      <c r="AB803" s="13"/>
      <c r="AC803" s="39"/>
      <c r="AD803" s="39"/>
      <c r="AE803" s="39"/>
      <c r="AF803" s="39"/>
      <c r="AG803" s="42"/>
      <c r="AH8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3" t="str">
        <f>IF(Table1[[#This Row],[Date]]="","",TEXT(Table1[[#This Row],[Date]],"yyyymmdd"))</f>
        <v/>
      </c>
      <c r="AJ803" t="str">
        <f>Table1[[#This Row],[Date2]]</f>
        <v/>
      </c>
      <c r="AK803" t="str">
        <f>IF(Table1[[#This Row],[Date]]="","",Table1[[#This Row],[Voucher Type]])</f>
        <v/>
      </c>
      <c r="AL803" t="str">
        <f>IF(Table1[[#This Row],[Date]]="","",Table1[[#This Row],[Voucher No]])</f>
        <v/>
      </c>
      <c r="AM803" t="str">
        <f>IF(Table1[[#This Row],[Date]]="","",Table1[[#This Row],[Narration]])</f>
        <v/>
      </c>
      <c r="AN803" t="str">
        <f>IF(Table1[[#This Row],[Date]]="","","tallytools-voucherentry-adhjadhh-"&amp;$AH$1&amp;ROW())</f>
        <v/>
      </c>
      <c r="AO803" t="str">
        <f>IF(Table1[[#This Row],[Date]]="","",$AH$1)</f>
        <v/>
      </c>
      <c r="AP803"/>
      <c r="AQ803" t="str">
        <f>IF(Table1[[#This Row],[Date]]="","","No")</f>
        <v/>
      </c>
      <c r="AR803" t="str">
        <f>IF(Table1[[#This Row],[Date]]="","",IF(Table1[[#This Row],[Net Amt]]&lt;0,"No","Yes"))</f>
        <v/>
      </c>
      <c r="AS803" t="str">
        <f>IF(Table1[[#This Row],[Date]]="","",Table1[[#This Row],[Second Ledger]])</f>
        <v/>
      </c>
      <c r="AT803" t="str">
        <f>IF(Table1[[#This Row],[Date]]="","",IF(Table1[[#This Row],[DP-1]]="Yes",-(Table1[[#This Row],[Payments]]+Table1[[#This Row],[Receipts]]),Table1[[#This Row],[Payments]]+Table1[[#This Row],[Receipts]]))</f>
        <v/>
      </c>
      <c r="AU803"/>
      <c r="AV803" t="str">
        <f>IF(Table1[[#This Row],[Bill Ref No]]="","",Table1[[#This Row],[Bill Ref No]])</f>
        <v/>
      </c>
      <c r="AW803" t="str">
        <f>IF(Table1[[#This Row],[Bill ref name]]="","","New Ref")</f>
        <v/>
      </c>
      <c r="AX803" t="str">
        <f>IF(Table1[[#This Row],[Bill ref name]]="","",Table1[[#This Row],[Amount-1]])</f>
        <v/>
      </c>
      <c r="AY803"/>
      <c r="AZ803"/>
      <c r="BA803" t="str">
        <f>IF(Table1[[#This Row],[Cost Centre]]="","","Primary Cost Category")</f>
        <v/>
      </c>
      <c r="BB803" t="str">
        <f>IF(Table1[[#This Row],[Cost Centre]]="","",Table1[[#This Row],[DP-1]])</f>
        <v/>
      </c>
      <c r="BC803"/>
      <c r="BD803" t="str">
        <f>IF(Table1[[#This Row],[Cost Centre]]="","",Table1[[#This Row],[Cost Centre]])</f>
        <v/>
      </c>
      <c r="BE803" t="str">
        <f>IF(Table1[[#This Row],[Cost Centre]]="","",Table1[[#This Row],[Amount-1]])</f>
        <v/>
      </c>
      <c r="BF803"/>
      <c r="BG803"/>
      <c r="BH803"/>
      <c r="BI803"/>
      <c r="BJ803" t="str">
        <f>IF(Table1[[#This Row],[Date]]="","","No")</f>
        <v/>
      </c>
      <c r="BK803" t="str">
        <f>IF(Table1[[#This Row],[Date]]="","",IF(Table1[[#This Row],[Net Amt]]&lt;0,"Yes","No"))</f>
        <v/>
      </c>
      <c r="BL803" t="str">
        <f>IF(Table1[[#This Row],[Date]]="","",$C$3)</f>
        <v/>
      </c>
      <c r="BM803" t="str">
        <f>IF(Table1[[#This Row],[Date]]="","",-Table1[[#This Row],[Amount-1]])</f>
        <v/>
      </c>
      <c r="BO803" t="str">
        <f>IF(Table1[[#This Row],[Transaction Type]]="","",Table1[[#This Row],[Transaction Type]])</f>
        <v/>
      </c>
      <c r="BP803" t="str">
        <f>IF(Table1[[#This Row],[Instrument No.]]="","",Table1[[#This Row],[Instrument No.]])</f>
        <v/>
      </c>
      <c r="BQ803" t="str">
        <f>IF(Table1[[#This Row],[Instrument No.]]="","",Table1[[#This Row],[Amount-2]])</f>
        <v/>
      </c>
      <c r="BR803" t="str">
        <f>IF(Table1[[#This Row],[Instrument date]]="","",TEXT(Table1[[#This Row],[Instrument date]],"yyyymmdd"))</f>
        <v/>
      </c>
      <c r="BU803" s="48"/>
      <c r="BV803" s="48"/>
    </row>
    <row r="804" spans="1:74">
      <c r="A804" s="16">
        <f t="shared" si="12"/>
        <v>799</v>
      </c>
      <c r="B804" s="17"/>
      <c r="C804" s="57"/>
      <c r="D804" s="61"/>
      <c r="E804" s="61"/>
      <c r="F804" s="57"/>
      <c r="G804" s="18"/>
      <c r="H8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4" s="18"/>
      <c r="J804" s="18"/>
      <c r="K804" s="18"/>
      <c r="L804" s="18"/>
      <c r="M804" s="18"/>
      <c r="N804" s="51"/>
      <c r="O804" s="14">
        <f>IF(Table1[[#This Row],[Date]]="",COUNTA(B805:$B$1005),0)</f>
        <v>0</v>
      </c>
      <c r="P804" s="14">
        <f>IF(COUNTA(Table1[[#This Row],[Payments]:[Receipts]])=0,0,(IF(COUNTA(Table1[[#This Row],[Payments]:[Receipts]])&gt;1,1,0)))</f>
        <v>0</v>
      </c>
      <c r="Q804" s="14">
        <f>IF(Table1[[#This Row],[Date]]="",0,IF(AND(Table1[[#This Row],[Date]]&gt;=$Q$2,Table1[[#This Row],[Date]]&lt;=$Q$3),0,1))</f>
        <v>0</v>
      </c>
      <c r="R804" s="14">
        <f>IF(Table1[[#This Row],[Payments]]="",0,IF(ISNUMBER(Table1[[#This Row],[Payments]]),0,1))</f>
        <v>0</v>
      </c>
      <c r="S804" s="14">
        <f>IF(Table1[[#This Row],[Receipts]]="",0,IF(ISNUMBER(Table1[[#This Row],[Receipts]]),0,1))</f>
        <v>0</v>
      </c>
      <c r="T804" s="14">
        <f>IF(LEN(Table1[[#This Row],[Second Ledger]])&gt;0,IF(TYPE(VLOOKUP(Table1[[#This Row],[Second Ledger]],$CZ:$CZ,1,FALSE))=16,1,0),0)</f>
        <v>0</v>
      </c>
      <c r="U804" s="14">
        <f>IF(Table1[[#This Row],[Date]]="",0,IF(Table1[[#This Row],[Voucher Type]]&gt;0,IF(TYPE(VLOOKUP(Table1[[#This Row],[Voucher Type]],Table1[[#All],[Voucher Type Master]],1,FALSE))=16,1,0),0))</f>
        <v>0</v>
      </c>
      <c r="V8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4" s="14">
        <f>IF(LEN(Table1[[#This Row],[Cost Centre]])&gt;0,IF(TYPE(VLOOKUP(Table1[[#This Row],[Cost Centre]],$DA:$DA,1,FALSE))=16,1,0),0)</f>
        <v>0</v>
      </c>
      <c r="X804" s="14">
        <f>Table1[[#This Row],[Payments]]-Table1[[#This Row],[Receipts]]</f>
        <v>0</v>
      </c>
      <c r="Y804" s="14"/>
      <c r="Z804" s="14"/>
      <c r="AA804" s="14"/>
      <c r="AB804" s="13"/>
      <c r="AC804" s="39"/>
      <c r="AD804" s="39"/>
      <c r="AE804" s="39"/>
      <c r="AF804" s="39"/>
      <c r="AG804" s="42"/>
      <c r="AH8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4" t="str">
        <f>IF(Table1[[#This Row],[Date]]="","",TEXT(Table1[[#This Row],[Date]],"yyyymmdd"))</f>
        <v/>
      </c>
      <c r="AJ804" t="str">
        <f>Table1[[#This Row],[Date2]]</f>
        <v/>
      </c>
      <c r="AK804" t="str">
        <f>IF(Table1[[#This Row],[Date]]="","",Table1[[#This Row],[Voucher Type]])</f>
        <v/>
      </c>
      <c r="AL804" t="str">
        <f>IF(Table1[[#This Row],[Date]]="","",Table1[[#This Row],[Voucher No]])</f>
        <v/>
      </c>
      <c r="AM804" t="str">
        <f>IF(Table1[[#This Row],[Date]]="","",Table1[[#This Row],[Narration]])</f>
        <v/>
      </c>
      <c r="AN804" t="str">
        <f>IF(Table1[[#This Row],[Date]]="","","tallytools-voucherentry-adhjadhh-"&amp;$AH$1&amp;ROW())</f>
        <v/>
      </c>
      <c r="AO804" t="str">
        <f>IF(Table1[[#This Row],[Date]]="","",$AH$1)</f>
        <v/>
      </c>
      <c r="AP804"/>
      <c r="AQ804" t="str">
        <f>IF(Table1[[#This Row],[Date]]="","","No")</f>
        <v/>
      </c>
      <c r="AR804" t="str">
        <f>IF(Table1[[#This Row],[Date]]="","",IF(Table1[[#This Row],[Net Amt]]&lt;0,"No","Yes"))</f>
        <v/>
      </c>
      <c r="AS804" t="str">
        <f>IF(Table1[[#This Row],[Date]]="","",Table1[[#This Row],[Second Ledger]])</f>
        <v/>
      </c>
      <c r="AT804" t="str">
        <f>IF(Table1[[#This Row],[Date]]="","",IF(Table1[[#This Row],[DP-1]]="Yes",-(Table1[[#This Row],[Payments]]+Table1[[#This Row],[Receipts]]),Table1[[#This Row],[Payments]]+Table1[[#This Row],[Receipts]]))</f>
        <v/>
      </c>
      <c r="AU804"/>
      <c r="AV804" t="str">
        <f>IF(Table1[[#This Row],[Bill Ref No]]="","",Table1[[#This Row],[Bill Ref No]])</f>
        <v/>
      </c>
      <c r="AW804" t="str">
        <f>IF(Table1[[#This Row],[Bill ref name]]="","","New Ref")</f>
        <v/>
      </c>
      <c r="AX804" t="str">
        <f>IF(Table1[[#This Row],[Bill ref name]]="","",Table1[[#This Row],[Amount-1]])</f>
        <v/>
      </c>
      <c r="AY804"/>
      <c r="AZ804"/>
      <c r="BA804" t="str">
        <f>IF(Table1[[#This Row],[Cost Centre]]="","","Primary Cost Category")</f>
        <v/>
      </c>
      <c r="BB804" t="str">
        <f>IF(Table1[[#This Row],[Cost Centre]]="","",Table1[[#This Row],[DP-1]])</f>
        <v/>
      </c>
      <c r="BC804"/>
      <c r="BD804" t="str">
        <f>IF(Table1[[#This Row],[Cost Centre]]="","",Table1[[#This Row],[Cost Centre]])</f>
        <v/>
      </c>
      <c r="BE804" t="str">
        <f>IF(Table1[[#This Row],[Cost Centre]]="","",Table1[[#This Row],[Amount-1]])</f>
        <v/>
      </c>
      <c r="BF804"/>
      <c r="BG804"/>
      <c r="BH804"/>
      <c r="BI804"/>
      <c r="BJ804" t="str">
        <f>IF(Table1[[#This Row],[Date]]="","","No")</f>
        <v/>
      </c>
      <c r="BK804" t="str">
        <f>IF(Table1[[#This Row],[Date]]="","",IF(Table1[[#This Row],[Net Amt]]&lt;0,"Yes","No"))</f>
        <v/>
      </c>
      <c r="BL804" t="str">
        <f>IF(Table1[[#This Row],[Date]]="","",$C$3)</f>
        <v/>
      </c>
      <c r="BM804" t="str">
        <f>IF(Table1[[#This Row],[Date]]="","",-Table1[[#This Row],[Amount-1]])</f>
        <v/>
      </c>
      <c r="BO804" t="str">
        <f>IF(Table1[[#This Row],[Transaction Type]]="","",Table1[[#This Row],[Transaction Type]])</f>
        <v/>
      </c>
      <c r="BP804" t="str">
        <f>IF(Table1[[#This Row],[Instrument No.]]="","",Table1[[#This Row],[Instrument No.]])</f>
        <v/>
      </c>
      <c r="BQ804" t="str">
        <f>IF(Table1[[#This Row],[Instrument No.]]="","",Table1[[#This Row],[Amount-2]])</f>
        <v/>
      </c>
      <c r="BR804" t="str">
        <f>IF(Table1[[#This Row],[Instrument date]]="","",TEXT(Table1[[#This Row],[Instrument date]],"yyyymmdd"))</f>
        <v/>
      </c>
      <c r="BU804" s="48"/>
      <c r="BV804" s="48"/>
    </row>
    <row r="805" spans="1:74">
      <c r="A805" s="16">
        <f t="shared" si="12"/>
        <v>800</v>
      </c>
      <c r="B805" s="17"/>
      <c r="C805" s="57"/>
      <c r="D805" s="61"/>
      <c r="E805" s="61"/>
      <c r="F805" s="57"/>
      <c r="G805" s="18"/>
      <c r="H8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5" s="18"/>
      <c r="J805" s="18"/>
      <c r="K805" s="18"/>
      <c r="L805" s="18"/>
      <c r="M805" s="18"/>
      <c r="N805" s="51"/>
      <c r="O805" s="14">
        <f>IF(Table1[[#This Row],[Date]]="",COUNTA(B806:$B$1005),0)</f>
        <v>0</v>
      </c>
      <c r="P805" s="14">
        <f>IF(COUNTA(Table1[[#This Row],[Payments]:[Receipts]])=0,0,(IF(COUNTA(Table1[[#This Row],[Payments]:[Receipts]])&gt;1,1,0)))</f>
        <v>0</v>
      </c>
      <c r="Q805" s="14">
        <f>IF(Table1[[#This Row],[Date]]="",0,IF(AND(Table1[[#This Row],[Date]]&gt;=$Q$2,Table1[[#This Row],[Date]]&lt;=$Q$3),0,1))</f>
        <v>0</v>
      </c>
      <c r="R805" s="14">
        <f>IF(Table1[[#This Row],[Payments]]="",0,IF(ISNUMBER(Table1[[#This Row],[Payments]]),0,1))</f>
        <v>0</v>
      </c>
      <c r="S805" s="14">
        <f>IF(Table1[[#This Row],[Receipts]]="",0,IF(ISNUMBER(Table1[[#This Row],[Receipts]]),0,1))</f>
        <v>0</v>
      </c>
      <c r="T805" s="14">
        <f>IF(LEN(Table1[[#This Row],[Second Ledger]])&gt;0,IF(TYPE(VLOOKUP(Table1[[#This Row],[Second Ledger]],$CZ:$CZ,1,FALSE))=16,1,0),0)</f>
        <v>0</v>
      </c>
      <c r="U805" s="14">
        <f>IF(Table1[[#This Row],[Date]]="",0,IF(Table1[[#This Row],[Voucher Type]]&gt;0,IF(TYPE(VLOOKUP(Table1[[#This Row],[Voucher Type]],Table1[[#All],[Voucher Type Master]],1,FALSE))=16,1,0),0))</f>
        <v>0</v>
      </c>
      <c r="V8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5" s="14">
        <f>IF(LEN(Table1[[#This Row],[Cost Centre]])&gt;0,IF(TYPE(VLOOKUP(Table1[[#This Row],[Cost Centre]],$DA:$DA,1,FALSE))=16,1,0),0)</f>
        <v>0</v>
      </c>
      <c r="X805" s="14">
        <f>Table1[[#This Row],[Payments]]-Table1[[#This Row],[Receipts]]</f>
        <v>0</v>
      </c>
      <c r="Y805" s="14"/>
      <c r="Z805" s="14"/>
      <c r="AA805" s="14"/>
      <c r="AB805" s="13"/>
      <c r="AC805" s="39"/>
      <c r="AD805" s="39"/>
      <c r="AE805" s="39"/>
      <c r="AF805" s="39"/>
      <c r="AG805" s="42"/>
      <c r="AH8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5" t="str">
        <f>IF(Table1[[#This Row],[Date]]="","",TEXT(Table1[[#This Row],[Date]],"yyyymmdd"))</f>
        <v/>
      </c>
      <c r="AJ805" t="str">
        <f>Table1[[#This Row],[Date2]]</f>
        <v/>
      </c>
      <c r="AK805" t="str">
        <f>IF(Table1[[#This Row],[Date]]="","",Table1[[#This Row],[Voucher Type]])</f>
        <v/>
      </c>
      <c r="AL805" t="str">
        <f>IF(Table1[[#This Row],[Date]]="","",Table1[[#This Row],[Voucher No]])</f>
        <v/>
      </c>
      <c r="AM805" t="str">
        <f>IF(Table1[[#This Row],[Date]]="","",Table1[[#This Row],[Narration]])</f>
        <v/>
      </c>
      <c r="AN805" t="str">
        <f>IF(Table1[[#This Row],[Date]]="","","tallytools-voucherentry-adhjadhh-"&amp;$AH$1&amp;ROW())</f>
        <v/>
      </c>
      <c r="AO805" t="str">
        <f>IF(Table1[[#This Row],[Date]]="","",$AH$1)</f>
        <v/>
      </c>
      <c r="AP805"/>
      <c r="AQ805" t="str">
        <f>IF(Table1[[#This Row],[Date]]="","","No")</f>
        <v/>
      </c>
      <c r="AR805" t="str">
        <f>IF(Table1[[#This Row],[Date]]="","",IF(Table1[[#This Row],[Net Amt]]&lt;0,"No","Yes"))</f>
        <v/>
      </c>
      <c r="AS805" t="str">
        <f>IF(Table1[[#This Row],[Date]]="","",Table1[[#This Row],[Second Ledger]])</f>
        <v/>
      </c>
      <c r="AT805" t="str">
        <f>IF(Table1[[#This Row],[Date]]="","",IF(Table1[[#This Row],[DP-1]]="Yes",-(Table1[[#This Row],[Payments]]+Table1[[#This Row],[Receipts]]),Table1[[#This Row],[Payments]]+Table1[[#This Row],[Receipts]]))</f>
        <v/>
      </c>
      <c r="AU805"/>
      <c r="AV805" t="str">
        <f>IF(Table1[[#This Row],[Bill Ref No]]="","",Table1[[#This Row],[Bill Ref No]])</f>
        <v/>
      </c>
      <c r="AW805" t="str">
        <f>IF(Table1[[#This Row],[Bill ref name]]="","","New Ref")</f>
        <v/>
      </c>
      <c r="AX805" t="str">
        <f>IF(Table1[[#This Row],[Bill ref name]]="","",Table1[[#This Row],[Amount-1]])</f>
        <v/>
      </c>
      <c r="AY805"/>
      <c r="AZ805"/>
      <c r="BA805" t="str">
        <f>IF(Table1[[#This Row],[Cost Centre]]="","","Primary Cost Category")</f>
        <v/>
      </c>
      <c r="BB805" t="str">
        <f>IF(Table1[[#This Row],[Cost Centre]]="","",Table1[[#This Row],[DP-1]])</f>
        <v/>
      </c>
      <c r="BC805"/>
      <c r="BD805" t="str">
        <f>IF(Table1[[#This Row],[Cost Centre]]="","",Table1[[#This Row],[Cost Centre]])</f>
        <v/>
      </c>
      <c r="BE805" t="str">
        <f>IF(Table1[[#This Row],[Cost Centre]]="","",Table1[[#This Row],[Amount-1]])</f>
        <v/>
      </c>
      <c r="BF805"/>
      <c r="BG805"/>
      <c r="BH805"/>
      <c r="BI805"/>
      <c r="BJ805" t="str">
        <f>IF(Table1[[#This Row],[Date]]="","","No")</f>
        <v/>
      </c>
      <c r="BK805" t="str">
        <f>IF(Table1[[#This Row],[Date]]="","",IF(Table1[[#This Row],[Net Amt]]&lt;0,"Yes","No"))</f>
        <v/>
      </c>
      <c r="BL805" t="str">
        <f>IF(Table1[[#This Row],[Date]]="","",$C$3)</f>
        <v/>
      </c>
      <c r="BM805" t="str">
        <f>IF(Table1[[#This Row],[Date]]="","",-Table1[[#This Row],[Amount-1]])</f>
        <v/>
      </c>
      <c r="BO805" t="str">
        <f>IF(Table1[[#This Row],[Transaction Type]]="","",Table1[[#This Row],[Transaction Type]])</f>
        <v/>
      </c>
      <c r="BP805" t="str">
        <f>IF(Table1[[#This Row],[Instrument No.]]="","",Table1[[#This Row],[Instrument No.]])</f>
        <v/>
      </c>
      <c r="BQ805" t="str">
        <f>IF(Table1[[#This Row],[Instrument No.]]="","",Table1[[#This Row],[Amount-2]])</f>
        <v/>
      </c>
      <c r="BR805" t="str">
        <f>IF(Table1[[#This Row],[Instrument date]]="","",TEXT(Table1[[#This Row],[Instrument date]],"yyyymmdd"))</f>
        <v/>
      </c>
      <c r="BU805" s="48"/>
      <c r="BV805" s="48"/>
    </row>
    <row r="806" spans="1:74">
      <c r="A806" s="16">
        <f t="shared" si="12"/>
        <v>801</v>
      </c>
      <c r="B806" s="17"/>
      <c r="C806" s="57"/>
      <c r="D806" s="61"/>
      <c r="E806" s="61"/>
      <c r="F806" s="57"/>
      <c r="G806" s="18"/>
      <c r="H8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6" s="18"/>
      <c r="J806" s="18"/>
      <c r="K806" s="18"/>
      <c r="L806" s="18"/>
      <c r="M806" s="18"/>
      <c r="N806" s="51"/>
      <c r="O806" s="14">
        <f>IF(Table1[[#This Row],[Date]]="",COUNTA(B807:$B$1005),0)</f>
        <v>0</v>
      </c>
      <c r="P806" s="14">
        <f>IF(COUNTA(Table1[[#This Row],[Payments]:[Receipts]])=0,0,(IF(COUNTA(Table1[[#This Row],[Payments]:[Receipts]])&gt;1,1,0)))</f>
        <v>0</v>
      </c>
      <c r="Q806" s="14">
        <f>IF(Table1[[#This Row],[Date]]="",0,IF(AND(Table1[[#This Row],[Date]]&gt;=$Q$2,Table1[[#This Row],[Date]]&lt;=$Q$3),0,1))</f>
        <v>0</v>
      </c>
      <c r="R806" s="14">
        <f>IF(Table1[[#This Row],[Payments]]="",0,IF(ISNUMBER(Table1[[#This Row],[Payments]]),0,1))</f>
        <v>0</v>
      </c>
      <c r="S806" s="14">
        <f>IF(Table1[[#This Row],[Receipts]]="",0,IF(ISNUMBER(Table1[[#This Row],[Receipts]]),0,1))</f>
        <v>0</v>
      </c>
      <c r="T806" s="14">
        <f>IF(LEN(Table1[[#This Row],[Second Ledger]])&gt;0,IF(TYPE(VLOOKUP(Table1[[#This Row],[Second Ledger]],$CZ:$CZ,1,FALSE))=16,1,0),0)</f>
        <v>0</v>
      </c>
      <c r="U806" s="14">
        <f>IF(Table1[[#This Row],[Date]]="",0,IF(Table1[[#This Row],[Voucher Type]]&gt;0,IF(TYPE(VLOOKUP(Table1[[#This Row],[Voucher Type]],Table1[[#All],[Voucher Type Master]],1,FALSE))=16,1,0),0))</f>
        <v>0</v>
      </c>
      <c r="V8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6" s="14">
        <f>IF(LEN(Table1[[#This Row],[Cost Centre]])&gt;0,IF(TYPE(VLOOKUP(Table1[[#This Row],[Cost Centre]],$DA:$DA,1,FALSE))=16,1,0),0)</f>
        <v>0</v>
      </c>
      <c r="X806" s="14">
        <f>Table1[[#This Row],[Payments]]-Table1[[#This Row],[Receipts]]</f>
        <v>0</v>
      </c>
      <c r="Y806" s="14"/>
      <c r="Z806" s="14"/>
      <c r="AA806" s="14"/>
      <c r="AB806" s="13"/>
      <c r="AC806" s="39"/>
      <c r="AD806" s="39"/>
      <c r="AE806" s="39"/>
      <c r="AF806" s="39"/>
      <c r="AG806" s="42"/>
      <c r="AH8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6" t="str">
        <f>IF(Table1[[#This Row],[Date]]="","",TEXT(Table1[[#This Row],[Date]],"yyyymmdd"))</f>
        <v/>
      </c>
      <c r="AJ806" t="str">
        <f>Table1[[#This Row],[Date2]]</f>
        <v/>
      </c>
      <c r="AK806" t="str">
        <f>IF(Table1[[#This Row],[Date]]="","",Table1[[#This Row],[Voucher Type]])</f>
        <v/>
      </c>
      <c r="AL806" t="str">
        <f>IF(Table1[[#This Row],[Date]]="","",Table1[[#This Row],[Voucher No]])</f>
        <v/>
      </c>
      <c r="AM806" t="str">
        <f>IF(Table1[[#This Row],[Date]]="","",Table1[[#This Row],[Narration]])</f>
        <v/>
      </c>
      <c r="AN806" t="str">
        <f>IF(Table1[[#This Row],[Date]]="","","tallytools-voucherentry-adhjadhh-"&amp;$AH$1&amp;ROW())</f>
        <v/>
      </c>
      <c r="AO806" t="str">
        <f>IF(Table1[[#This Row],[Date]]="","",$AH$1)</f>
        <v/>
      </c>
      <c r="AP806"/>
      <c r="AQ806" t="str">
        <f>IF(Table1[[#This Row],[Date]]="","","No")</f>
        <v/>
      </c>
      <c r="AR806" t="str">
        <f>IF(Table1[[#This Row],[Date]]="","",IF(Table1[[#This Row],[Net Amt]]&lt;0,"No","Yes"))</f>
        <v/>
      </c>
      <c r="AS806" t="str">
        <f>IF(Table1[[#This Row],[Date]]="","",Table1[[#This Row],[Second Ledger]])</f>
        <v/>
      </c>
      <c r="AT806" t="str">
        <f>IF(Table1[[#This Row],[Date]]="","",IF(Table1[[#This Row],[DP-1]]="Yes",-(Table1[[#This Row],[Payments]]+Table1[[#This Row],[Receipts]]),Table1[[#This Row],[Payments]]+Table1[[#This Row],[Receipts]]))</f>
        <v/>
      </c>
      <c r="AU806"/>
      <c r="AV806" t="str">
        <f>IF(Table1[[#This Row],[Bill Ref No]]="","",Table1[[#This Row],[Bill Ref No]])</f>
        <v/>
      </c>
      <c r="AW806" t="str">
        <f>IF(Table1[[#This Row],[Bill ref name]]="","","New Ref")</f>
        <v/>
      </c>
      <c r="AX806" t="str">
        <f>IF(Table1[[#This Row],[Bill ref name]]="","",Table1[[#This Row],[Amount-1]])</f>
        <v/>
      </c>
      <c r="AY806"/>
      <c r="AZ806"/>
      <c r="BA806" t="str">
        <f>IF(Table1[[#This Row],[Cost Centre]]="","","Primary Cost Category")</f>
        <v/>
      </c>
      <c r="BB806" t="str">
        <f>IF(Table1[[#This Row],[Cost Centre]]="","",Table1[[#This Row],[DP-1]])</f>
        <v/>
      </c>
      <c r="BC806"/>
      <c r="BD806" t="str">
        <f>IF(Table1[[#This Row],[Cost Centre]]="","",Table1[[#This Row],[Cost Centre]])</f>
        <v/>
      </c>
      <c r="BE806" t="str">
        <f>IF(Table1[[#This Row],[Cost Centre]]="","",Table1[[#This Row],[Amount-1]])</f>
        <v/>
      </c>
      <c r="BF806"/>
      <c r="BG806"/>
      <c r="BH806"/>
      <c r="BI806"/>
      <c r="BJ806" t="str">
        <f>IF(Table1[[#This Row],[Date]]="","","No")</f>
        <v/>
      </c>
      <c r="BK806" t="str">
        <f>IF(Table1[[#This Row],[Date]]="","",IF(Table1[[#This Row],[Net Amt]]&lt;0,"Yes","No"))</f>
        <v/>
      </c>
      <c r="BL806" t="str">
        <f>IF(Table1[[#This Row],[Date]]="","",$C$3)</f>
        <v/>
      </c>
      <c r="BM806" t="str">
        <f>IF(Table1[[#This Row],[Date]]="","",-Table1[[#This Row],[Amount-1]])</f>
        <v/>
      </c>
      <c r="BO806" t="str">
        <f>IF(Table1[[#This Row],[Transaction Type]]="","",Table1[[#This Row],[Transaction Type]])</f>
        <v/>
      </c>
      <c r="BP806" t="str">
        <f>IF(Table1[[#This Row],[Instrument No.]]="","",Table1[[#This Row],[Instrument No.]])</f>
        <v/>
      </c>
      <c r="BQ806" t="str">
        <f>IF(Table1[[#This Row],[Instrument No.]]="","",Table1[[#This Row],[Amount-2]])</f>
        <v/>
      </c>
      <c r="BR806" t="str">
        <f>IF(Table1[[#This Row],[Instrument date]]="","",TEXT(Table1[[#This Row],[Instrument date]],"yyyymmdd"))</f>
        <v/>
      </c>
      <c r="BU806" s="48"/>
      <c r="BV806" s="48"/>
    </row>
    <row r="807" spans="1:74">
      <c r="A807" s="16">
        <f t="shared" si="12"/>
        <v>802</v>
      </c>
      <c r="B807" s="17"/>
      <c r="C807" s="57"/>
      <c r="D807" s="61"/>
      <c r="E807" s="61"/>
      <c r="F807" s="57"/>
      <c r="G807" s="18"/>
      <c r="H8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7" s="18"/>
      <c r="J807" s="18"/>
      <c r="K807" s="18"/>
      <c r="L807" s="18"/>
      <c r="M807" s="18"/>
      <c r="N807" s="51"/>
      <c r="O807" s="14">
        <f>IF(Table1[[#This Row],[Date]]="",COUNTA(B808:$B$1005),0)</f>
        <v>0</v>
      </c>
      <c r="P807" s="14">
        <f>IF(COUNTA(Table1[[#This Row],[Payments]:[Receipts]])=0,0,(IF(COUNTA(Table1[[#This Row],[Payments]:[Receipts]])&gt;1,1,0)))</f>
        <v>0</v>
      </c>
      <c r="Q807" s="14">
        <f>IF(Table1[[#This Row],[Date]]="",0,IF(AND(Table1[[#This Row],[Date]]&gt;=$Q$2,Table1[[#This Row],[Date]]&lt;=$Q$3),0,1))</f>
        <v>0</v>
      </c>
      <c r="R807" s="14">
        <f>IF(Table1[[#This Row],[Payments]]="",0,IF(ISNUMBER(Table1[[#This Row],[Payments]]),0,1))</f>
        <v>0</v>
      </c>
      <c r="S807" s="14">
        <f>IF(Table1[[#This Row],[Receipts]]="",0,IF(ISNUMBER(Table1[[#This Row],[Receipts]]),0,1))</f>
        <v>0</v>
      </c>
      <c r="T807" s="14">
        <f>IF(LEN(Table1[[#This Row],[Second Ledger]])&gt;0,IF(TYPE(VLOOKUP(Table1[[#This Row],[Second Ledger]],$CZ:$CZ,1,FALSE))=16,1,0),0)</f>
        <v>0</v>
      </c>
      <c r="U807" s="14">
        <f>IF(Table1[[#This Row],[Date]]="",0,IF(Table1[[#This Row],[Voucher Type]]&gt;0,IF(TYPE(VLOOKUP(Table1[[#This Row],[Voucher Type]],Table1[[#All],[Voucher Type Master]],1,FALSE))=16,1,0),0))</f>
        <v>0</v>
      </c>
      <c r="V8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7" s="14">
        <f>IF(LEN(Table1[[#This Row],[Cost Centre]])&gt;0,IF(TYPE(VLOOKUP(Table1[[#This Row],[Cost Centre]],$DA:$DA,1,FALSE))=16,1,0),0)</f>
        <v>0</v>
      </c>
      <c r="X807" s="14">
        <f>Table1[[#This Row],[Payments]]-Table1[[#This Row],[Receipts]]</f>
        <v>0</v>
      </c>
      <c r="Y807" s="14"/>
      <c r="Z807" s="14"/>
      <c r="AA807" s="14"/>
      <c r="AB807" s="13"/>
      <c r="AC807" s="39"/>
      <c r="AD807" s="39"/>
      <c r="AE807" s="39"/>
      <c r="AF807" s="39"/>
      <c r="AG807" s="42"/>
      <c r="AH8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7" t="str">
        <f>IF(Table1[[#This Row],[Date]]="","",TEXT(Table1[[#This Row],[Date]],"yyyymmdd"))</f>
        <v/>
      </c>
      <c r="AJ807" t="str">
        <f>Table1[[#This Row],[Date2]]</f>
        <v/>
      </c>
      <c r="AK807" t="str">
        <f>IF(Table1[[#This Row],[Date]]="","",Table1[[#This Row],[Voucher Type]])</f>
        <v/>
      </c>
      <c r="AL807" t="str">
        <f>IF(Table1[[#This Row],[Date]]="","",Table1[[#This Row],[Voucher No]])</f>
        <v/>
      </c>
      <c r="AM807" t="str">
        <f>IF(Table1[[#This Row],[Date]]="","",Table1[[#This Row],[Narration]])</f>
        <v/>
      </c>
      <c r="AN807" t="str">
        <f>IF(Table1[[#This Row],[Date]]="","","tallytools-voucherentry-adhjadhh-"&amp;$AH$1&amp;ROW())</f>
        <v/>
      </c>
      <c r="AO807" t="str">
        <f>IF(Table1[[#This Row],[Date]]="","",$AH$1)</f>
        <v/>
      </c>
      <c r="AP807"/>
      <c r="AQ807" t="str">
        <f>IF(Table1[[#This Row],[Date]]="","","No")</f>
        <v/>
      </c>
      <c r="AR807" t="str">
        <f>IF(Table1[[#This Row],[Date]]="","",IF(Table1[[#This Row],[Net Amt]]&lt;0,"No","Yes"))</f>
        <v/>
      </c>
      <c r="AS807" t="str">
        <f>IF(Table1[[#This Row],[Date]]="","",Table1[[#This Row],[Second Ledger]])</f>
        <v/>
      </c>
      <c r="AT807" t="str">
        <f>IF(Table1[[#This Row],[Date]]="","",IF(Table1[[#This Row],[DP-1]]="Yes",-(Table1[[#This Row],[Payments]]+Table1[[#This Row],[Receipts]]),Table1[[#This Row],[Payments]]+Table1[[#This Row],[Receipts]]))</f>
        <v/>
      </c>
      <c r="AU807"/>
      <c r="AV807" t="str">
        <f>IF(Table1[[#This Row],[Bill Ref No]]="","",Table1[[#This Row],[Bill Ref No]])</f>
        <v/>
      </c>
      <c r="AW807" t="str">
        <f>IF(Table1[[#This Row],[Bill ref name]]="","","New Ref")</f>
        <v/>
      </c>
      <c r="AX807" t="str">
        <f>IF(Table1[[#This Row],[Bill ref name]]="","",Table1[[#This Row],[Amount-1]])</f>
        <v/>
      </c>
      <c r="AY807"/>
      <c r="AZ807"/>
      <c r="BA807" t="str">
        <f>IF(Table1[[#This Row],[Cost Centre]]="","","Primary Cost Category")</f>
        <v/>
      </c>
      <c r="BB807" t="str">
        <f>IF(Table1[[#This Row],[Cost Centre]]="","",Table1[[#This Row],[DP-1]])</f>
        <v/>
      </c>
      <c r="BC807"/>
      <c r="BD807" t="str">
        <f>IF(Table1[[#This Row],[Cost Centre]]="","",Table1[[#This Row],[Cost Centre]])</f>
        <v/>
      </c>
      <c r="BE807" t="str">
        <f>IF(Table1[[#This Row],[Cost Centre]]="","",Table1[[#This Row],[Amount-1]])</f>
        <v/>
      </c>
      <c r="BF807"/>
      <c r="BG807"/>
      <c r="BH807"/>
      <c r="BI807"/>
      <c r="BJ807" t="str">
        <f>IF(Table1[[#This Row],[Date]]="","","No")</f>
        <v/>
      </c>
      <c r="BK807" t="str">
        <f>IF(Table1[[#This Row],[Date]]="","",IF(Table1[[#This Row],[Net Amt]]&lt;0,"Yes","No"))</f>
        <v/>
      </c>
      <c r="BL807" t="str">
        <f>IF(Table1[[#This Row],[Date]]="","",$C$3)</f>
        <v/>
      </c>
      <c r="BM807" t="str">
        <f>IF(Table1[[#This Row],[Date]]="","",-Table1[[#This Row],[Amount-1]])</f>
        <v/>
      </c>
      <c r="BO807" t="str">
        <f>IF(Table1[[#This Row],[Transaction Type]]="","",Table1[[#This Row],[Transaction Type]])</f>
        <v/>
      </c>
      <c r="BP807" t="str">
        <f>IF(Table1[[#This Row],[Instrument No.]]="","",Table1[[#This Row],[Instrument No.]])</f>
        <v/>
      </c>
      <c r="BQ807" t="str">
        <f>IF(Table1[[#This Row],[Instrument No.]]="","",Table1[[#This Row],[Amount-2]])</f>
        <v/>
      </c>
      <c r="BR807" t="str">
        <f>IF(Table1[[#This Row],[Instrument date]]="","",TEXT(Table1[[#This Row],[Instrument date]],"yyyymmdd"))</f>
        <v/>
      </c>
      <c r="BU807" s="48"/>
      <c r="BV807" s="48"/>
    </row>
    <row r="808" spans="1:74">
      <c r="A808" s="16">
        <f t="shared" si="12"/>
        <v>803</v>
      </c>
      <c r="B808" s="17"/>
      <c r="C808" s="57"/>
      <c r="D808" s="61"/>
      <c r="E808" s="61"/>
      <c r="F808" s="57"/>
      <c r="G808" s="18"/>
      <c r="H8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8" s="18"/>
      <c r="J808" s="18"/>
      <c r="K808" s="18"/>
      <c r="L808" s="18"/>
      <c r="M808" s="18"/>
      <c r="N808" s="51"/>
      <c r="O808" s="14">
        <f>IF(Table1[[#This Row],[Date]]="",COUNTA(B809:$B$1005),0)</f>
        <v>0</v>
      </c>
      <c r="P808" s="14">
        <f>IF(COUNTA(Table1[[#This Row],[Payments]:[Receipts]])=0,0,(IF(COUNTA(Table1[[#This Row],[Payments]:[Receipts]])&gt;1,1,0)))</f>
        <v>0</v>
      </c>
      <c r="Q808" s="14">
        <f>IF(Table1[[#This Row],[Date]]="",0,IF(AND(Table1[[#This Row],[Date]]&gt;=$Q$2,Table1[[#This Row],[Date]]&lt;=$Q$3),0,1))</f>
        <v>0</v>
      </c>
      <c r="R808" s="14">
        <f>IF(Table1[[#This Row],[Payments]]="",0,IF(ISNUMBER(Table1[[#This Row],[Payments]]),0,1))</f>
        <v>0</v>
      </c>
      <c r="S808" s="14">
        <f>IF(Table1[[#This Row],[Receipts]]="",0,IF(ISNUMBER(Table1[[#This Row],[Receipts]]),0,1))</f>
        <v>0</v>
      </c>
      <c r="T808" s="14">
        <f>IF(LEN(Table1[[#This Row],[Second Ledger]])&gt;0,IF(TYPE(VLOOKUP(Table1[[#This Row],[Second Ledger]],$CZ:$CZ,1,FALSE))=16,1,0),0)</f>
        <v>0</v>
      </c>
      <c r="U808" s="14">
        <f>IF(Table1[[#This Row],[Date]]="",0,IF(Table1[[#This Row],[Voucher Type]]&gt;0,IF(TYPE(VLOOKUP(Table1[[#This Row],[Voucher Type]],Table1[[#All],[Voucher Type Master]],1,FALSE))=16,1,0),0))</f>
        <v>0</v>
      </c>
      <c r="V8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8" s="14">
        <f>IF(LEN(Table1[[#This Row],[Cost Centre]])&gt;0,IF(TYPE(VLOOKUP(Table1[[#This Row],[Cost Centre]],$DA:$DA,1,FALSE))=16,1,0),0)</f>
        <v>0</v>
      </c>
      <c r="X808" s="14">
        <f>Table1[[#This Row],[Payments]]-Table1[[#This Row],[Receipts]]</f>
        <v>0</v>
      </c>
      <c r="Y808" s="14"/>
      <c r="Z808" s="14"/>
      <c r="AA808" s="14"/>
      <c r="AB808" s="13"/>
      <c r="AC808" s="39"/>
      <c r="AD808" s="39"/>
      <c r="AE808" s="39"/>
      <c r="AF808" s="39"/>
      <c r="AG808" s="42"/>
      <c r="AH8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8" t="str">
        <f>IF(Table1[[#This Row],[Date]]="","",TEXT(Table1[[#This Row],[Date]],"yyyymmdd"))</f>
        <v/>
      </c>
      <c r="AJ808" t="str">
        <f>Table1[[#This Row],[Date2]]</f>
        <v/>
      </c>
      <c r="AK808" t="str">
        <f>IF(Table1[[#This Row],[Date]]="","",Table1[[#This Row],[Voucher Type]])</f>
        <v/>
      </c>
      <c r="AL808" t="str">
        <f>IF(Table1[[#This Row],[Date]]="","",Table1[[#This Row],[Voucher No]])</f>
        <v/>
      </c>
      <c r="AM808" t="str">
        <f>IF(Table1[[#This Row],[Date]]="","",Table1[[#This Row],[Narration]])</f>
        <v/>
      </c>
      <c r="AN808" t="str">
        <f>IF(Table1[[#This Row],[Date]]="","","tallytools-voucherentry-adhjadhh-"&amp;$AH$1&amp;ROW())</f>
        <v/>
      </c>
      <c r="AO808" t="str">
        <f>IF(Table1[[#This Row],[Date]]="","",$AH$1)</f>
        <v/>
      </c>
      <c r="AP808"/>
      <c r="AQ808" t="str">
        <f>IF(Table1[[#This Row],[Date]]="","","No")</f>
        <v/>
      </c>
      <c r="AR808" t="str">
        <f>IF(Table1[[#This Row],[Date]]="","",IF(Table1[[#This Row],[Net Amt]]&lt;0,"No","Yes"))</f>
        <v/>
      </c>
      <c r="AS808" t="str">
        <f>IF(Table1[[#This Row],[Date]]="","",Table1[[#This Row],[Second Ledger]])</f>
        <v/>
      </c>
      <c r="AT808" t="str">
        <f>IF(Table1[[#This Row],[Date]]="","",IF(Table1[[#This Row],[DP-1]]="Yes",-(Table1[[#This Row],[Payments]]+Table1[[#This Row],[Receipts]]),Table1[[#This Row],[Payments]]+Table1[[#This Row],[Receipts]]))</f>
        <v/>
      </c>
      <c r="AU808"/>
      <c r="AV808" t="str">
        <f>IF(Table1[[#This Row],[Bill Ref No]]="","",Table1[[#This Row],[Bill Ref No]])</f>
        <v/>
      </c>
      <c r="AW808" t="str">
        <f>IF(Table1[[#This Row],[Bill ref name]]="","","New Ref")</f>
        <v/>
      </c>
      <c r="AX808" t="str">
        <f>IF(Table1[[#This Row],[Bill ref name]]="","",Table1[[#This Row],[Amount-1]])</f>
        <v/>
      </c>
      <c r="AY808"/>
      <c r="AZ808"/>
      <c r="BA808" t="str">
        <f>IF(Table1[[#This Row],[Cost Centre]]="","","Primary Cost Category")</f>
        <v/>
      </c>
      <c r="BB808" t="str">
        <f>IF(Table1[[#This Row],[Cost Centre]]="","",Table1[[#This Row],[DP-1]])</f>
        <v/>
      </c>
      <c r="BC808"/>
      <c r="BD808" t="str">
        <f>IF(Table1[[#This Row],[Cost Centre]]="","",Table1[[#This Row],[Cost Centre]])</f>
        <v/>
      </c>
      <c r="BE808" t="str">
        <f>IF(Table1[[#This Row],[Cost Centre]]="","",Table1[[#This Row],[Amount-1]])</f>
        <v/>
      </c>
      <c r="BF808"/>
      <c r="BG808"/>
      <c r="BH808"/>
      <c r="BI808"/>
      <c r="BJ808" t="str">
        <f>IF(Table1[[#This Row],[Date]]="","","No")</f>
        <v/>
      </c>
      <c r="BK808" t="str">
        <f>IF(Table1[[#This Row],[Date]]="","",IF(Table1[[#This Row],[Net Amt]]&lt;0,"Yes","No"))</f>
        <v/>
      </c>
      <c r="BL808" t="str">
        <f>IF(Table1[[#This Row],[Date]]="","",$C$3)</f>
        <v/>
      </c>
      <c r="BM808" t="str">
        <f>IF(Table1[[#This Row],[Date]]="","",-Table1[[#This Row],[Amount-1]])</f>
        <v/>
      </c>
      <c r="BO808" t="str">
        <f>IF(Table1[[#This Row],[Transaction Type]]="","",Table1[[#This Row],[Transaction Type]])</f>
        <v/>
      </c>
      <c r="BP808" t="str">
        <f>IF(Table1[[#This Row],[Instrument No.]]="","",Table1[[#This Row],[Instrument No.]])</f>
        <v/>
      </c>
      <c r="BQ808" t="str">
        <f>IF(Table1[[#This Row],[Instrument No.]]="","",Table1[[#This Row],[Amount-2]])</f>
        <v/>
      </c>
      <c r="BR808" t="str">
        <f>IF(Table1[[#This Row],[Instrument date]]="","",TEXT(Table1[[#This Row],[Instrument date]],"yyyymmdd"))</f>
        <v/>
      </c>
      <c r="BU808" s="48"/>
      <c r="BV808" s="48"/>
    </row>
    <row r="809" spans="1:74">
      <c r="A809" s="16">
        <f t="shared" si="12"/>
        <v>804</v>
      </c>
      <c r="B809" s="17"/>
      <c r="C809" s="57"/>
      <c r="D809" s="61"/>
      <c r="E809" s="61"/>
      <c r="F809" s="57"/>
      <c r="G809" s="18"/>
      <c r="H8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09" s="18"/>
      <c r="J809" s="18"/>
      <c r="K809" s="18"/>
      <c r="L809" s="18"/>
      <c r="M809" s="18"/>
      <c r="N809" s="51"/>
      <c r="O809" s="14">
        <f>IF(Table1[[#This Row],[Date]]="",COUNTA(B810:$B$1005),0)</f>
        <v>0</v>
      </c>
      <c r="P809" s="14">
        <f>IF(COUNTA(Table1[[#This Row],[Payments]:[Receipts]])=0,0,(IF(COUNTA(Table1[[#This Row],[Payments]:[Receipts]])&gt;1,1,0)))</f>
        <v>0</v>
      </c>
      <c r="Q809" s="14">
        <f>IF(Table1[[#This Row],[Date]]="",0,IF(AND(Table1[[#This Row],[Date]]&gt;=$Q$2,Table1[[#This Row],[Date]]&lt;=$Q$3),0,1))</f>
        <v>0</v>
      </c>
      <c r="R809" s="14">
        <f>IF(Table1[[#This Row],[Payments]]="",0,IF(ISNUMBER(Table1[[#This Row],[Payments]]),0,1))</f>
        <v>0</v>
      </c>
      <c r="S809" s="14">
        <f>IF(Table1[[#This Row],[Receipts]]="",0,IF(ISNUMBER(Table1[[#This Row],[Receipts]]),0,1))</f>
        <v>0</v>
      </c>
      <c r="T809" s="14">
        <f>IF(LEN(Table1[[#This Row],[Second Ledger]])&gt;0,IF(TYPE(VLOOKUP(Table1[[#This Row],[Second Ledger]],$CZ:$CZ,1,FALSE))=16,1,0),0)</f>
        <v>0</v>
      </c>
      <c r="U809" s="14">
        <f>IF(Table1[[#This Row],[Date]]="",0,IF(Table1[[#This Row],[Voucher Type]]&gt;0,IF(TYPE(VLOOKUP(Table1[[#This Row],[Voucher Type]],Table1[[#All],[Voucher Type Master]],1,FALSE))=16,1,0),0))</f>
        <v>0</v>
      </c>
      <c r="V8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09" s="14">
        <f>IF(LEN(Table1[[#This Row],[Cost Centre]])&gt;0,IF(TYPE(VLOOKUP(Table1[[#This Row],[Cost Centre]],$DA:$DA,1,FALSE))=16,1,0),0)</f>
        <v>0</v>
      </c>
      <c r="X809" s="14">
        <f>Table1[[#This Row],[Payments]]-Table1[[#This Row],[Receipts]]</f>
        <v>0</v>
      </c>
      <c r="Y809" s="14"/>
      <c r="Z809" s="14"/>
      <c r="AA809" s="14"/>
      <c r="AB809" s="13"/>
      <c r="AC809" s="39"/>
      <c r="AD809" s="39"/>
      <c r="AE809" s="39"/>
      <c r="AF809" s="39"/>
      <c r="AG809" s="42"/>
      <c r="AH8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09" t="str">
        <f>IF(Table1[[#This Row],[Date]]="","",TEXT(Table1[[#This Row],[Date]],"yyyymmdd"))</f>
        <v/>
      </c>
      <c r="AJ809" t="str">
        <f>Table1[[#This Row],[Date2]]</f>
        <v/>
      </c>
      <c r="AK809" t="str">
        <f>IF(Table1[[#This Row],[Date]]="","",Table1[[#This Row],[Voucher Type]])</f>
        <v/>
      </c>
      <c r="AL809" t="str">
        <f>IF(Table1[[#This Row],[Date]]="","",Table1[[#This Row],[Voucher No]])</f>
        <v/>
      </c>
      <c r="AM809" t="str">
        <f>IF(Table1[[#This Row],[Date]]="","",Table1[[#This Row],[Narration]])</f>
        <v/>
      </c>
      <c r="AN809" t="str">
        <f>IF(Table1[[#This Row],[Date]]="","","tallytools-voucherentry-adhjadhh-"&amp;$AH$1&amp;ROW())</f>
        <v/>
      </c>
      <c r="AO809" t="str">
        <f>IF(Table1[[#This Row],[Date]]="","",$AH$1)</f>
        <v/>
      </c>
      <c r="AP809"/>
      <c r="AQ809" t="str">
        <f>IF(Table1[[#This Row],[Date]]="","","No")</f>
        <v/>
      </c>
      <c r="AR809" t="str">
        <f>IF(Table1[[#This Row],[Date]]="","",IF(Table1[[#This Row],[Net Amt]]&lt;0,"No","Yes"))</f>
        <v/>
      </c>
      <c r="AS809" t="str">
        <f>IF(Table1[[#This Row],[Date]]="","",Table1[[#This Row],[Second Ledger]])</f>
        <v/>
      </c>
      <c r="AT809" t="str">
        <f>IF(Table1[[#This Row],[Date]]="","",IF(Table1[[#This Row],[DP-1]]="Yes",-(Table1[[#This Row],[Payments]]+Table1[[#This Row],[Receipts]]),Table1[[#This Row],[Payments]]+Table1[[#This Row],[Receipts]]))</f>
        <v/>
      </c>
      <c r="AU809"/>
      <c r="AV809" t="str">
        <f>IF(Table1[[#This Row],[Bill Ref No]]="","",Table1[[#This Row],[Bill Ref No]])</f>
        <v/>
      </c>
      <c r="AW809" t="str">
        <f>IF(Table1[[#This Row],[Bill ref name]]="","","New Ref")</f>
        <v/>
      </c>
      <c r="AX809" t="str">
        <f>IF(Table1[[#This Row],[Bill ref name]]="","",Table1[[#This Row],[Amount-1]])</f>
        <v/>
      </c>
      <c r="AY809"/>
      <c r="AZ809"/>
      <c r="BA809" t="str">
        <f>IF(Table1[[#This Row],[Cost Centre]]="","","Primary Cost Category")</f>
        <v/>
      </c>
      <c r="BB809" t="str">
        <f>IF(Table1[[#This Row],[Cost Centre]]="","",Table1[[#This Row],[DP-1]])</f>
        <v/>
      </c>
      <c r="BC809"/>
      <c r="BD809" t="str">
        <f>IF(Table1[[#This Row],[Cost Centre]]="","",Table1[[#This Row],[Cost Centre]])</f>
        <v/>
      </c>
      <c r="BE809" t="str">
        <f>IF(Table1[[#This Row],[Cost Centre]]="","",Table1[[#This Row],[Amount-1]])</f>
        <v/>
      </c>
      <c r="BF809"/>
      <c r="BG809"/>
      <c r="BH809"/>
      <c r="BI809"/>
      <c r="BJ809" t="str">
        <f>IF(Table1[[#This Row],[Date]]="","","No")</f>
        <v/>
      </c>
      <c r="BK809" t="str">
        <f>IF(Table1[[#This Row],[Date]]="","",IF(Table1[[#This Row],[Net Amt]]&lt;0,"Yes","No"))</f>
        <v/>
      </c>
      <c r="BL809" t="str">
        <f>IF(Table1[[#This Row],[Date]]="","",$C$3)</f>
        <v/>
      </c>
      <c r="BM809" t="str">
        <f>IF(Table1[[#This Row],[Date]]="","",-Table1[[#This Row],[Amount-1]])</f>
        <v/>
      </c>
      <c r="BO809" t="str">
        <f>IF(Table1[[#This Row],[Transaction Type]]="","",Table1[[#This Row],[Transaction Type]])</f>
        <v/>
      </c>
      <c r="BP809" t="str">
        <f>IF(Table1[[#This Row],[Instrument No.]]="","",Table1[[#This Row],[Instrument No.]])</f>
        <v/>
      </c>
      <c r="BQ809" t="str">
        <f>IF(Table1[[#This Row],[Instrument No.]]="","",Table1[[#This Row],[Amount-2]])</f>
        <v/>
      </c>
      <c r="BR809" t="str">
        <f>IF(Table1[[#This Row],[Instrument date]]="","",TEXT(Table1[[#This Row],[Instrument date]],"yyyymmdd"))</f>
        <v/>
      </c>
      <c r="BU809" s="48"/>
      <c r="BV809" s="48"/>
    </row>
    <row r="810" spans="1:74">
      <c r="A810" s="16">
        <f t="shared" si="12"/>
        <v>805</v>
      </c>
      <c r="B810" s="17"/>
      <c r="C810" s="57"/>
      <c r="D810" s="61"/>
      <c r="E810" s="61"/>
      <c r="F810" s="57"/>
      <c r="G810" s="18"/>
      <c r="H8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0" s="18"/>
      <c r="J810" s="18"/>
      <c r="K810" s="18"/>
      <c r="L810" s="18"/>
      <c r="M810" s="18"/>
      <c r="N810" s="51"/>
      <c r="O810" s="14">
        <f>IF(Table1[[#This Row],[Date]]="",COUNTA(B811:$B$1005),0)</f>
        <v>0</v>
      </c>
      <c r="P810" s="14">
        <f>IF(COUNTA(Table1[[#This Row],[Payments]:[Receipts]])=0,0,(IF(COUNTA(Table1[[#This Row],[Payments]:[Receipts]])&gt;1,1,0)))</f>
        <v>0</v>
      </c>
      <c r="Q810" s="14">
        <f>IF(Table1[[#This Row],[Date]]="",0,IF(AND(Table1[[#This Row],[Date]]&gt;=$Q$2,Table1[[#This Row],[Date]]&lt;=$Q$3),0,1))</f>
        <v>0</v>
      </c>
      <c r="R810" s="14">
        <f>IF(Table1[[#This Row],[Payments]]="",0,IF(ISNUMBER(Table1[[#This Row],[Payments]]),0,1))</f>
        <v>0</v>
      </c>
      <c r="S810" s="14">
        <f>IF(Table1[[#This Row],[Receipts]]="",0,IF(ISNUMBER(Table1[[#This Row],[Receipts]]),0,1))</f>
        <v>0</v>
      </c>
      <c r="T810" s="14">
        <f>IF(LEN(Table1[[#This Row],[Second Ledger]])&gt;0,IF(TYPE(VLOOKUP(Table1[[#This Row],[Second Ledger]],$CZ:$CZ,1,FALSE))=16,1,0),0)</f>
        <v>0</v>
      </c>
      <c r="U810" s="14">
        <f>IF(Table1[[#This Row],[Date]]="",0,IF(Table1[[#This Row],[Voucher Type]]&gt;0,IF(TYPE(VLOOKUP(Table1[[#This Row],[Voucher Type]],Table1[[#All],[Voucher Type Master]],1,FALSE))=16,1,0),0))</f>
        <v>0</v>
      </c>
      <c r="V8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0" s="14">
        <f>IF(LEN(Table1[[#This Row],[Cost Centre]])&gt;0,IF(TYPE(VLOOKUP(Table1[[#This Row],[Cost Centre]],$DA:$DA,1,FALSE))=16,1,0),0)</f>
        <v>0</v>
      </c>
      <c r="X810" s="14">
        <f>Table1[[#This Row],[Payments]]-Table1[[#This Row],[Receipts]]</f>
        <v>0</v>
      </c>
      <c r="Y810" s="14"/>
      <c r="Z810" s="14"/>
      <c r="AA810" s="14"/>
      <c r="AB810" s="13"/>
      <c r="AC810" s="39"/>
      <c r="AD810" s="39"/>
      <c r="AE810" s="39"/>
      <c r="AF810" s="39"/>
      <c r="AG810" s="42"/>
      <c r="AH8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0" t="str">
        <f>IF(Table1[[#This Row],[Date]]="","",TEXT(Table1[[#This Row],[Date]],"yyyymmdd"))</f>
        <v/>
      </c>
      <c r="AJ810" t="str">
        <f>Table1[[#This Row],[Date2]]</f>
        <v/>
      </c>
      <c r="AK810" t="str">
        <f>IF(Table1[[#This Row],[Date]]="","",Table1[[#This Row],[Voucher Type]])</f>
        <v/>
      </c>
      <c r="AL810" t="str">
        <f>IF(Table1[[#This Row],[Date]]="","",Table1[[#This Row],[Voucher No]])</f>
        <v/>
      </c>
      <c r="AM810" t="str">
        <f>IF(Table1[[#This Row],[Date]]="","",Table1[[#This Row],[Narration]])</f>
        <v/>
      </c>
      <c r="AN810" t="str">
        <f>IF(Table1[[#This Row],[Date]]="","","tallytools-voucherentry-adhjadhh-"&amp;$AH$1&amp;ROW())</f>
        <v/>
      </c>
      <c r="AO810" t="str">
        <f>IF(Table1[[#This Row],[Date]]="","",$AH$1)</f>
        <v/>
      </c>
      <c r="AP810"/>
      <c r="AQ810" t="str">
        <f>IF(Table1[[#This Row],[Date]]="","","No")</f>
        <v/>
      </c>
      <c r="AR810" t="str">
        <f>IF(Table1[[#This Row],[Date]]="","",IF(Table1[[#This Row],[Net Amt]]&lt;0,"No","Yes"))</f>
        <v/>
      </c>
      <c r="AS810" t="str">
        <f>IF(Table1[[#This Row],[Date]]="","",Table1[[#This Row],[Second Ledger]])</f>
        <v/>
      </c>
      <c r="AT810" t="str">
        <f>IF(Table1[[#This Row],[Date]]="","",IF(Table1[[#This Row],[DP-1]]="Yes",-(Table1[[#This Row],[Payments]]+Table1[[#This Row],[Receipts]]),Table1[[#This Row],[Payments]]+Table1[[#This Row],[Receipts]]))</f>
        <v/>
      </c>
      <c r="AU810"/>
      <c r="AV810" t="str">
        <f>IF(Table1[[#This Row],[Bill Ref No]]="","",Table1[[#This Row],[Bill Ref No]])</f>
        <v/>
      </c>
      <c r="AW810" t="str">
        <f>IF(Table1[[#This Row],[Bill ref name]]="","","New Ref")</f>
        <v/>
      </c>
      <c r="AX810" t="str">
        <f>IF(Table1[[#This Row],[Bill ref name]]="","",Table1[[#This Row],[Amount-1]])</f>
        <v/>
      </c>
      <c r="AY810"/>
      <c r="AZ810"/>
      <c r="BA810" t="str">
        <f>IF(Table1[[#This Row],[Cost Centre]]="","","Primary Cost Category")</f>
        <v/>
      </c>
      <c r="BB810" t="str">
        <f>IF(Table1[[#This Row],[Cost Centre]]="","",Table1[[#This Row],[DP-1]])</f>
        <v/>
      </c>
      <c r="BC810"/>
      <c r="BD810" t="str">
        <f>IF(Table1[[#This Row],[Cost Centre]]="","",Table1[[#This Row],[Cost Centre]])</f>
        <v/>
      </c>
      <c r="BE810" t="str">
        <f>IF(Table1[[#This Row],[Cost Centre]]="","",Table1[[#This Row],[Amount-1]])</f>
        <v/>
      </c>
      <c r="BF810"/>
      <c r="BG810"/>
      <c r="BH810"/>
      <c r="BI810"/>
      <c r="BJ810" t="str">
        <f>IF(Table1[[#This Row],[Date]]="","","No")</f>
        <v/>
      </c>
      <c r="BK810" t="str">
        <f>IF(Table1[[#This Row],[Date]]="","",IF(Table1[[#This Row],[Net Amt]]&lt;0,"Yes","No"))</f>
        <v/>
      </c>
      <c r="BL810" t="str">
        <f>IF(Table1[[#This Row],[Date]]="","",$C$3)</f>
        <v/>
      </c>
      <c r="BM810" t="str">
        <f>IF(Table1[[#This Row],[Date]]="","",-Table1[[#This Row],[Amount-1]])</f>
        <v/>
      </c>
      <c r="BO810" t="str">
        <f>IF(Table1[[#This Row],[Transaction Type]]="","",Table1[[#This Row],[Transaction Type]])</f>
        <v/>
      </c>
      <c r="BP810" t="str">
        <f>IF(Table1[[#This Row],[Instrument No.]]="","",Table1[[#This Row],[Instrument No.]])</f>
        <v/>
      </c>
      <c r="BQ810" t="str">
        <f>IF(Table1[[#This Row],[Instrument No.]]="","",Table1[[#This Row],[Amount-2]])</f>
        <v/>
      </c>
      <c r="BR810" t="str">
        <f>IF(Table1[[#This Row],[Instrument date]]="","",TEXT(Table1[[#This Row],[Instrument date]],"yyyymmdd"))</f>
        <v/>
      </c>
      <c r="BU810" s="48"/>
      <c r="BV810" s="48"/>
    </row>
    <row r="811" spans="1:74">
      <c r="A811" s="16">
        <f t="shared" si="12"/>
        <v>806</v>
      </c>
      <c r="B811" s="17"/>
      <c r="C811" s="57"/>
      <c r="D811" s="61"/>
      <c r="E811" s="61"/>
      <c r="F811" s="57"/>
      <c r="G811" s="18"/>
      <c r="H8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1" s="18"/>
      <c r="J811" s="18"/>
      <c r="K811" s="18"/>
      <c r="L811" s="18"/>
      <c r="M811" s="18"/>
      <c r="N811" s="51"/>
      <c r="O811" s="14">
        <f>IF(Table1[[#This Row],[Date]]="",COUNTA(B812:$B$1005),0)</f>
        <v>0</v>
      </c>
      <c r="P811" s="14">
        <f>IF(COUNTA(Table1[[#This Row],[Payments]:[Receipts]])=0,0,(IF(COUNTA(Table1[[#This Row],[Payments]:[Receipts]])&gt;1,1,0)))</f>
        <v>0</v>
      </c>
      <c r="Q811" s="14">
        <f>IF(Table1[[#This Row],[Date]]="",0,IF(AND(Table1[[#This Row],[Date]]&gt;=$Q$2,Table1[[#This Row],[Date]]&lt;=$Q$3),0,1))</f>
        <v>0</v>
      </c>
      <c r="R811" s="14">
        <f>IF(Table1[[#This Row],[Payments]]="",0,IF(ISNUMBER(Table1[[#This Row],[Payments]]),0,1))</f>
        <v>0</v>
      </c>
      <c r="S811" s="14">
        <f>IF(Table1[[#This Row],[Receipts]]="",0,IF(ISNUMBER(Table1[[#This Row],[Receipts]]),0,1))</f>
        <v>0</v>
      </c>
      <c r="T811" s="14">
        <f>IF(LEN(Table1[[#This Row],[Second Ledger]])&gt;0,IF(TYPE(VLOOKUP(Table1[[#This Row],[Second Ledger]],$CZ:$CZ,1,FALSE))=16,1,0),0)</f>
        <v>0</v>
      </c>
      <c r="U811" s="14">
        <f>IF(Table1[[#This Row],[Date]]="",0,IF(Table1[[#This Row],[Voucher Type]]&gt;0,IF(TYPE(VLOOKUP(Table1[[#This Row],[Voucher Type]],Table1[[#All],[Voucher Type Master]],1,FALSE))=16,1,0),0))</f>
        <v>0</v>
      </c>
      <c r="V8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1" s="14">
        <f>IF(LEN(Table1[[#This Row],[Cost Centre]])&gt;0,IF(TYPE(VLOOKUP(Table1[[#This Row],[Cost Centre]],$DA:$DA,1,FALSE))=16,1,0),0)</f>
        <v>0</v>
      </c>
      <c r="X811" s="14">
        <f>Table1[[#This Row],[Payments]]-Table1[[#This Row],[Receipts]]</f>
        <v>0</v>
      </c>
      <c r="Y811" s="14"/>
      <c r="Z811" s="14"/>
      <c r="AA811" s="14"/>
      <c r="AB811" s="13"/>
      <c r="AC811" s="39"/>
      <c r="AD811" s="39"/>
      <c r="AE811" s="39"/>
      <c r="AF811" s="39"/>
      <c r="AG811" s="42"/>
      <c r="AH8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1" t="str">
        <f>IF(Table1[[#This Row],[Date]]="","",TEXT(Table1[[#This Row],[Date]],"yyyymmdd"))</f>
        <v/>
      </c>
      <c r="AJ811" t="str">
        <f>Table1[[#This Row],[Date2]]</f>
        <v/>
      </c>
      <c r="AK811" t="str">
        <f>IF(Table1[[#This Row],[Date]]="","",Table1[[#This Row],[Voucher Type]])</f>
        <v/>
      </c>
      <c r="AL811" t="str">
        <f>IF(Table1[[#This Row],[Date]]="","",Table1[[#This Row],[Voucher No]])</f>
        <v/>
      </c>
      <c r="AM811" t="str">
        <f>IF(Table1[[#This Row],[Date]]="","",Table1[[#This Row],[Narration]])</f>
        <v/>
      </c>
      <c r="AN811" t="str">
        <f>IF(Table1[[#This Row],[Date]]="","","tallytools-voucherentry-adhjadhh-"&amp;$AH$1&amp;ROW())</f>
        <v/>
      </c>
      <c r="AO811" t="str">
        <f>IF(Table1[[#This Row],[Date]]="","",$AH$1)</f>
        <v/>
      </c>
      <c r="AP811"/>
      <c r="AQ811" t="str">
        <f>IF(Table1[[#This Row],[Date]]="","","No")</f>
        <v/>
      </c>
      <c r="AR811" t="str">
        <f>IF(Table1[[#This Row],[Date]]="","",IF(Table1[[#This Row],[Net Amt]]&lt;0,"No","Yes"))</f>
        <v/>
      </c>
      <c r="AS811" t="str">
        <f>IF(Table1[[#This Row],[Date]]="","",Table1[[#This Row],[Second Ledger]])</f>
        <v/>
      </c>
      <c r="AT811" t="str">
        <f>IF(Table1[[#This Row],[Date]]="","",IF(Table1[[#This Row],[DP-1]]="Yes",-(Table1[[#This Row],[Payments]]+Table1[[#This Row],[Receipts]]),Table1[[#This Row],[Payments]]+Table1[[#This Row],[Receipts]]))</f>
        <v/>
      </c>
      <c r="AU811"/>
      <c r="AV811" t="str">
        <f>IF(Table1[[#This Row],[Bill Ref No]]="","",Table1[[#This Row],[Bill Ref No]])</f>
        <v/>
      </c>
      <c r="AW811" t="str">
        <f>IF(Table1[[#This Row],[Bill ref name]]="","","New Ref")</f>
        <v/>
      </c>
      <c r="AX811" t="str">
        <f>IF(Table1[[#This Row],[Bill ref name]]="","",Table1[[#This Row],[Amount-1]])</f>
        <v/>
      </c>
      <c r="AY811"/>
      <c r="AZ811"/>
      <c r="BA811" t="str">
        <f>IF(Table1[[#This Row],[Cost Centre]]="","","Primary Cost Category")</f>
        <v/>
      </c>
      <c r="BB811" t="str">
        <f>IF(Table1[[#This Row],[Cost Centre]]="","",Table1[[#This Row],[DP-1]])</f>
        <v/>
      </c>
      <c r="BC811"/>
      <c r="BD811" t="str">
        <f>IF(Table1[[#This Row],[Cost Centre]]="","",Table1[[#This Row],[Cost Centre]])</f>
        <v/>
      </c>
      <c r="BE811" t="str">
        <f>IF(Table1[[#This Row],[Cost Centre]]="","",Table1[[#This Row],[Amount-1]])</f>
        <v/>
      </c>
      <c r="BF811"/>
      <c r="BG811"/>
      <c r="BH811"/>
      <c r="BI811"/>
      <c r="BJ811" t="str">
        <f>IF(Table1[[#This Row],[Date]]="","","No")</f>
        <v/>
      </c>
      <c r="BK811" t="str">
        <f>IF(Table1[[#This Row],[Date]]="","",IF(Table1[[#This Row],[Net Amt]]&lt;0,"Yes","No"))</f>
        <v/>
      </c>
      <c r="BL811" t="str">
        <f>IF(Table1[[#This Row],[Date]]="","",$C$3)</f>
        <v/>
      </c>
      <c r="BM811" t="str">
        <f>IF(Table1[[#This Row],[Date]]="","",-Table1[[#This Row],[Amount-1]])</f>
        <v/>
      </c>
      <c r="BO811" t="str">
        <f>IF(Table1[[#This Row],[Transaction Type]]="","",Table1[[#This Row],[Transaction Type]])</f>
        <v/>
      </c>
      <c r="BP811" t="str">
        <f>IF(Table1[[#This Row],[Instrument No.]]="","",Table1[[#This Row],[Instrument No.]])</f>
        <v/>
      </c>
      <c r="BQ811" t="str">
        <f>IF(Table1[[#This Row],[Instrument No.]]="","",Table1[[#This Row],[Amount-2]])</f>
        <v/>
      </c>
      <c r="BR811" t="str">
        <f>IF(Table1[[#This Row],[Instrument date]]="","",TEXT(Table1[[#This Row],[Instrument date]],"yyyymmdd"))</f>
        <v/>
      </c>
      <c r="BU811" s="48"/>
      <c r="BV811" s="48"/>
    </row>
    <row r="812" spans="1:74">
      <c r="A812" s="16">
        <f t="shared" si="12"/>
        <v>807</v>
      </c>
      <c r="B812" s="17"/>
      <c r="C812" s="57"/>
      <c r="D812" s="61"/>
      <c r="E812" s="61"/>
      <c r="F812" s="57"/>
      <c r="G812" s="18"/>
      <c r="H8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2" s="18"/>
      <c r="J812" s="18"/>
      <c r="K812" s="18"/>
      <c r="L812" s="18"/>
      <c r="M812" s="18"/>
      <c r="N812" s="51"/>
      <c r="O812" s="14">
        <f>IF(Table1[[#This Row],[Date]]="",COUNTA(B813:$B$1005),0)</f>
        <v>0</v>
      </c>
      <c r="P812" s="14">
        <f>IF(COUNTA(Table1[[#This Row],[Payments]:[Receipts]])=0,0,(IF(COUNTA(Table1[[#This Row],[Payments]:[Receipts]])&gt;1,1,0)))</f>
        <v>0</v>
      </c>
      <c r="Q812" s="14">
        <f>IF(Table1[[#This Row],[Date]]="",0,IF(AND(Table1[[#This Row],[Date]]&gt;=$Q$2,Table1[[#This Row],[Date]]&lt;=$Q$3),0,1))</f>
        <v>0</v>
      </c>
      <c r="R812" s="14">
        <f>IF(Table1[[#This Row],[Payments]]="",0,IF(ISNUMBER(Table1[[#This Row],[Payments]]),0,1))</f>
        <v>0</v>
      </c>
      <c r="S812" s="14">
        <f>IF(Table1[[#This Row],[Receipts]]="",0,IF(ISNUMBER(Table1[[#This Row],[Receipts]]),0,1))</f>
        <v>0</v>
      </c>
      <c r="T812" s="14">
        <f>IF(LEN(Table1[[#This Row],[Second Ledger]])&gt;0,IF(TYPE(VLOOKUP(Table1[[#This Row],[Second Ledger]],$CZ:$CZ,1,FALSE))=16,1,0),0)</f>
        <v>0</v>
      </c>
      <c r="U812" s="14">
        <f>IF(Table1[[#This Row],[Date]]="",0,IF(Table1[[#This Row],[Voucher Type]]&gt;0,IF(TYPE(VLOOKUP(Table1[[#This Row],[Voucher Type]],Table1[[#All],[Voucher Type Master]],1,FALSE))=16,1,0),0))</f>
        <v>0</v>
      </c>
      <c r="V8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2" s="14">
        <f>IF(LEN(Table1[[#This Row],[Cost Centre]])&gt;0,IF(TYPE(VLOOKUP(Table1[[#This Row],[Cost Centre]],$DA:$DA,1,FALSE))=16,1,0),0)</f>
        <v>0</v>
      </c>
      <c r="X812" s="14">
        <f>Table1[[#This Row],[Payments]]-Table1[[#This Row],[Receipts]]</f>
        <v>0</v>
      </c>
      <c r="Y812" s="14"/>
      <c r="Z812" s="14"/>
      <c r="AA812" s="14"/>
      <c r="AB812" s="13"/>
      <c r="AC812" s="39"/>
      <c r="AD812" s="39"/>
      <c r="AE812" s="39"/>
      <c r="AF812" s="39"/>
      <c r="AG812" s="42"/>
      <c r="AH8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2" t="str">
        <f>IF(Table1[[#This Row],[Date]]="","",TEXT(Table1[[#This Row],[Date]],"yyyymmdd"))</f>
        <v/>
      </c>
      <c r="AJ812" t="str">
        <f>Table1[[#This Row],[Date2]]</f>
        <v/>
      </c>
      <c r="AK812" t="str">
        <f>IF(Table1[[#This Row],[Date]]="","",Table1[[#This Row],[Voucher Type]])</f>
        <v/>
      </c>
      <c r="AL812" t="str">
        <f>IF(Table1[[#This Row],[Date]]="","",Table1[[#This Row],[Voucher No]])</f>
        <v/>
      </c>
      <c r="AM812" t="str">
        <f>IF(Table1[[#This Row],[Date]]="","",Table1[[#This Row],[Narration]])</f>
        <v/>
      </c>
      <c r="AN812" t="str">
        <f>IF(Table1[[#This Row],[Date]]="","","tallytools-voucherentry-adhjadhh-"&amp;$AH$1&amp;ROW())</f>
        <v/>
      </c>
      <c r="AO812" t="str">
        <f>IF(Table1[[#This Row],[Date]]="","",$AH$1)</f>
        <v/>
      </c>
      <c r="AP812"/>
      <c r="AQ812" t="str">
        <f>IF(Table1[[#This Row],[Date]]="","","No")</f>
        <v/>
      </c>
      <c r="AR812" t="str">
        <f>IF(Table1[[#This Row],[Date]]="","",IF(Table1[[#This Row],[Net Amt]]&lt;0,"No","Yes"))</f>
        <v/>
      </c>
      <c r="AS812" t="str">
        <f>IF(Table1[[#This Row],[Date]]="","",Table1[[#This Row],[Second Ledger]])</f>
        <v/>
      </c>
      <c r="AT812" t="str">
        <f>IF(Table1[[#This Row],[Date]]="","",IF(Table1[[#This Row],[DP-1]]="Yes",-(Table1[[#This Row],[Payments]]+Table1[[#This Row],[Receipts]]),Table1[[#This Row],[Payments]]+Table1[[#This Row],[Receipts]]))</f>
        <v/>
      </c>
      <c r="AU812"/>
      <c r="AV812" t="str">
        <f>IF(Table1[[#This Row],[Bill Ref No]]="","",Table1[[#This Row],[Bill Ref No]])</f>
        <v/>
      </c>
      <c r="AW812" t="str">
        <f>IF(Table1[[#This Row],[Bill ref name]]="","","New Ref")</f>
        <v/>
      </c>
      <c r="AX812" t="str">
        <f>IF(Table1[[#This Row],[Bill ref name]]="","",Table1[[#This Row],[Amount-1]])</f>
        <v/>
      </c>
      <c r="AY812"/>
      <c r="AZ812"/>
      <c r="BA812" t="str">
        <f>IF(Table1[[#This Row],[Cost Centre]]="","","Primary Cost Category")</f>
        <v/>
      </c>
      <c r="BB812" t="str">
        <f>IF(Table1[[#This Row],[Cost Centre]]="","",Table1[[#This Row],[DP-1]])</f>
        <v/>
      </c>
      <c r="BC812"/>
      <c r="BD812" t="str">
        <f>IF(Table1[[#This Row],[Cost Centre]]="","",Table1[[#This Row],[Cost Centre]])</f>
        <v/>
      </c>
      <c r="BE812" t="str">
        <f>IF(Table1[[#This Row],[Cost Centre]]="","",Table1[[#This Row],[Amount-1]])</f>
        <v/>
      </c>
      <c r="BF812"/>
      <c r="BG812"/>
      <c r="BH812"/>
      <c r="BI812"/>
      <c r="BJ812" t="str">
        <f>IF(Table1[[#This Row],[Date]]="","","No")</f>
        <v/>
      </c>
      <c r="BK812" t="str">
        <f>IF(Table1[[#This Row],[Date]]="","",IF(Table1[[#This Row],[Net Amt]]&lt;0,"Yes","No"))</f>
        <v/>
      </c>
      <c r="BL812" t="str">
        <f>IF(Table1[[#This Row],[Date]]="","",$C$3)</f>
        <v/>
      </c>
      <c r="BM812" t="str">
        <f>IF(Table1[[#This Row],[Date]]="","",-Table1[[#This Row],[Amount-1]])</f>
        <v/>
      </c>
      <c r="BO812" t="str">
        <f>IF(Table1[[#This Row],[Transaction Type]]="","",Table1[[#This Row],[Transaction Type]])</f>
        <v/>
      </c>
      <c r="BP812" t="str">
        <f>IF(Table1[[#This Row],[Instrument No.]]="","",Table1[[#This Row],[Instrument No.]])</f>
        <v/>
      </c>
      <c r="BQ812" t="str">
        <f>IF(Table1[[#This Row],[Instrument No.]]="","",Table1[[#This Row],[Amount-2]])</f>
        <v/>
      </c>
      <c r="BR812" t="str">
        <f>IF(Table1[[#This Row],[Instrument date]]="","",TEXT(Table1[[#This Row],[Instrument date]],"yyyymmdd"))</f>
        <v/>
      </c>
      <c r="BU812" s="48"/>
      <c r="BV812" s="48"/>
    </row>
    <row r="813" spans="1:74">
      <c r="A813" s="16">
        <f t="shared" si="12"/>
        <v>808</v>
      </c>
      <c r="B813" s="17"/>
      <c r="C813" s="57"/>
      <c r="D813" s="61"/>
      <c r="E813" s="61"/>
      <c r="F813" s="57"/>
      <c r="G813" s="18"/>
      <c r="H8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3" s="18"/>
      <c r="J813" s="18"/>
      <c r="K813" s="18"/>
      <c r="L813" s="18"/>
      <c r="M813" s="18"/>
      <c r="N813" s="51"/>
      <c r="O813" s="14">
        <f>IF(Table1[[#This Row],[Date]]="",COUNTA(B814:$B$1005),0)</f>
        <v>0</v>
      </c>
      <c r="P813" s="14">
        <f>IF(COUNTA(Table1[[#This Row],[Payments]:[Receipts]])=0,0,(IF(COUNTA(Table1[[#This Row],[Payments]:[Receipts]])&gt;1,1,0)))</f>
        <v>0</v>
      </c>
      <c r="Q813" s="14">
        <f>IF(Table1[[#This Row],[Date]]="",0,IF(AND(Table1[[#This Row],[Date]]&gt;=$Q$2,Table1[[#This Row],[Date]]&lt;=$Q$3),0,1))</f>
        <v>0</v>
      </c>
      <c r="R813" s="14">
        <f>IF(Table1[[#This Row],[Payments]]="",0,IF(ISNUMBER(Table1[[#This Row],[Payments]]),0,1))</f>
        <v>0</v>
      </c>
      <c r="S813" s="14">
        <f>IF(Table1[[#This Row],[Receipts]]="",0,IF(ISNUMBER(Table1[[#This Row],[Receipts]]),0,1))</f>
        <v>0</v>
      </c>
      <c r="T813" s="14">
        <f>IF(LEN(Table1[[#This Row],[Second Ledger]])&gt;0,IF(TYPE(VLOOKUP(Table1[[#This Row],[Second Ledger]],$CZ:$CZ,1,FALSE))=16,1,0),0)</f>
        <v>0</v>
      </c>
      <c r="U813" s="14">
        <f>IF(Table1[[#This Row],[Date]]="",0,IF(Table1[[#This Row],[Voucher Type]]&gt;0,IF(TYPE(VLOOKUP(Table1[[#This Row],[Voucher Type]],Table1[[#All],[Voucher Type Master]],1,FALSE))=16,1,0),0))</f>
        <v>0</v>
      </c>
      <c r="V8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3" s="14">
        <f>IF(LEN(Table1[[#This Row],[Cost Centre]])&gt;0,IF(TYPE(VLOOKUP(Table1[[#This Row],[Cost Centre]],$DA:$DA,1,FALSE))=16,1,0),0)</f>
        <v>0</v>
      </c>
      <c r="X813" s="14">
        <f>Table1[[#This Row],[Payments]]-Table1[[#This Row],[Receipts]]</f>
        <v>0</v>
      </c>
      <c r="Y813" s="14"/>
      <c r="Z813" s="14"/>
      <c r="AA813" s="14"/>
      <c r="AB813" s="13"/>
      <c r="AC813" s="39"/>
      <c r="AD813" s="39"/>
      <c r="AE813" s="39"/>
      <c r="AF813" s="39"/>
      <c r="AG813" s="42"/>
      <c r="AH8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3" t="str">
        <f>IF(Table1[[#This Row],[Date]]="","",TEXT(Table1[[#This Row],[Date]],"yyyymmdd"))</f>
        <v/>
      </c>
      <c r="AJ813" t="str">
        <f>Table1[[#This Row],[Date2]]</f>
        <v/>
      </c>
      <c r="AK813" t="str">
        <f>IF(Table1[[#This Row],[Date]]="","",Table1[[#This Row],[Voucher Type]])</f>
        <v/>
      </c>
      <c r="AL813" t="str">
        <f>IF(Table1[[#This Row],[Date]]="","",Table1[[#This Row],[Voucher No]])</f>
        <v/>
      </c>
      <c r="AM813" t="str">
        <f>IF(Table1[[#This Row],[Date]]="","",Table1[[#This Row],[Narration]])</f>
        <v/>
      </c>
      <c r="AN813" t="str">
        <f>IF(Table1[[#This Row],[Date]]="","","tallytools-voucherentry-adhjadhh-"&amp;$AH$1&amp;ROW())</f>
        <v/>
      </c>
      <c r="AO813" t="str">
        <f>IF(Table1[[#This Row],[Date]]="","",$AH$1)</f>
        <v/>
      </c>
      <c r="AP813"/>
      <c r="AQ813" t="str">
        <f>IF(Table1[[#This Row],[Date]]="","","No")</f>
        <v/>
      </c>
      <c r="AR813" t="str">
        <f>IF(Table1[[#This Row],[Date]]="","",IF(Table1[[#This Row],[Net Amt]]&lt;0,"No","Yes"))</f>
        <v/>
      </c>
      <c r="AS813" t="str">
        <f>IF(Table1[[#This Row],[Date]]="","",Table1[[#This Row],[Second Ledger]])</f>
        <v/>
      </c>
      <c r="AT813" t="str">
        <f>IF(Table1[[#This Row],[Date]]="","",IF(Table1[[#This Row],[DP-1]]="Yes",-(Table1[[#This Row],[Payments]]+Table1[[#This Row],[Receipts]]),Table1[[#This Row],[Payments]]+Table1[[#This Row],[Receipts]]))</f>
        <v/>
      </c>
      <c r="AU813"/>
      <c r="AV813" t="str">
        <f>IF(Table1[[#This Row],[Bill Ref No]]="","",Table1[[#This Row],[Bill Ref No]])</f>
        <v/>
      </c>
      <c r="AW813" t="str">
        <f>IF(Table1[[#This Row],[Bill ref name]]="","","New Ref")</f>
        <v/>
      </c>
      <c r="AX813" t="str">
        <f>IF(Table1[[#This Row],[Bill ref name]]="","",Table1[[#This Row],[Amount-1]])</f>
        <v/>
      </c>
      <c r="AY813"/>
      <c r="AZ813"/>
      <c r="BA813" t="str">
        <f>IF(Table1[[#This Row],[Cost Centre]]="","","Primary Cost Category")</f>
        <v/>
      </c>
      <c r="BB813" t="str">
        <f>IF(Table1[[#This Row],[Cost Centre]]="","",Table1[[#This Row],[DP-1]])</f>
        <v/>
      </c>
      <c r="BC813"/>
      <c r="BD813" t="str">
        <f>IF(Table1[[#This Row],[Cost Centre]]="","",Table1[[#This Row],[Cost Centre]])</f>
        <v/>
      </c>
      <c r="BE813" t="str">
        <f>IF(Table1[[#This Row],[Cost Centre]]="","",Table1[[#This Row],[Amount-1]])</f>
        <v/>
      </c>
      <c r="BF813"/>
      <c r="BG813"/>
      <c r="BH813"/>
      <c r="BI813"/>
      <c r="BJ813" t="str">
        <f>IF(Table1[[#This Row],[Date]]="","","No")</f>
        <v/>
      </c>
      <c r="BK813" t="str">
        <f>IF(Table1[[#This Row],[Date]]="","",IF(Table1[[#This Row],[Net Amt]]&lt;0,"Yes","No"))</f>
        <v/>
      </c>
      <c r="BL813" t="str">
        <f>IF(Table1[[#This Row],[Date]]="","",$C$3)</f>
        <v/>
      </c>
      <c r="BM813" t="str">
        <f>IF(Table1[[#This Row],[Date]]="","",-Table1[[#This Row],[Amount-1]])</f>
        <v/>
      </c>
      <c r="BO813" t="str">
        <f>IF(Table1[[#This Row],[Transaction Type]]="","",Table1[[#This Row],[Transaction Type]])</f>
        <v/>
      </c>
      <c r="BP813" t="str">
        <f>IF(Table1[[#This Row],[Instrument No.]]="","",Table1[[#This Row],[Instrument No.]])</f>
        <v/>
      </c>
      <c r="BQ813" t="str">
        <f>IF(Table1[[#This Row],[Instrument No.]]="","",Table1[[#This Row],[Amount-2]])</f>
        <v/>
      </c>
      <c r="BR813" t="str">
        <f>IF(Table1[[#This Row],[Instrument date]]="","",TEXT(Table1[[#This Row],[Instrument date]],"yyyymmdd"))</f>
        <v/>
      </c>
      <c r="BU813" s="48"/>
      <c r="BV813" s="48"/>
    </row>
    <row r="814" spans="1:74">
      <c r="A814" s="16">
        <f t="shared" si="12"/>
        <v>809</v>
      </c>
      <c r="B814" s="17"/>
      <c r="C814" s="57"/>
      <c r="D814" s="61"/>
      <c r="E814" s="61"/>
      <c r="F814" s="57"/>
      <c r="G814" s="18"/>
      <c r="H8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4" s="18"/>
      <c r="J814" s="18"/>
      <c r="K814" s="18"/>
      <c r="L814" s="18"/>
      <c r="M814" s="18"/>
      <c r="N814" s="51"/>
      <c r="O814" s="14">
        <f>IF(Table1[[#This Row],[Date]]="",COUNTA(B815:$B$1005),0)</f>
        <v>0</v>
      </c>
      <c r="P814" s="14">
        <f>IF(COUNTA(Table1[[#This Row],[Payments]:[Receipts]])=0,0,(IF(COUNTA(Table1[[#This Row],[Payments]:[Receipts]])&gt;1,1,0)))</f>
        <v>0</v>
      </c>
      <c r="Q814" s="14">
        <f>IF(Table1[[#This Row],[Date]]="",0,IF(AND(Table1[[#This Row],[Date]]&gt;=$Q$2,Table1[[#This Row],[Date]]&lt;=$Q$3),0,1))</f>
        <v>0</v>
      </c>
      <c r="R814" s="14">
        <f>IF(Table1[[#This Row],[Payments]]="",0,IF(ISNUMBER(Table1[[#This Row],[Payments]]),0,1))</f>
        <v>0</v>
      </c>
      <c r="S814" s="14">
        <f>IF(Table1[[#This Row],[Receipts]]="",0,IF(ISNUMBER(Table1[[#This Row],[Receipts]]),0,1))</f>
        <v>0</v>
      </c>
      <c r="T814" s="14">
        <f>IF(LEN(Table1[[#This Row],[Second Ledger]])&gt;0,IF(TYPE(VLOOKUP(Table1[[#This Row],[Second Ledger]],$CZ:$CZ,1,FALSE))=16,1,0),0)</f>
        <v>0</v>
      </c>
      <c r="U814" s="14">
        <f>IF(Table1[[#This Row],[Date]]="",0,IF(Table1[[#This Row],[Voucher Type]]&gt;0,IF(TYPE(VLOOKUP(Table1[[#This Row],[Voucher Type]],Table1[[#All],[Voucher Type Master]],1,FALSE))=16,1,0),0))</f>
        <v>0</v>
      </c>
      <c r="V8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4" s="14">
        <f>IF(LEN(Table1[[#This Row],[Cost Centre]])&gt;0,IF(TYPE(VLOOKUP(Table1[[#This Row],[Cost Centre]],$DA:$DA,1,FALSE))=16,1,0),0)</f>
        <v>0</v>
      </c>
      <c r="X814" s="14">
        <f>Table1[[#This Row],[Payments]]-Table1[[#This Row],[Receipts]]</f>
        <v>0</v>
      </c>
      <c r="Y814" s="14"/>
      <c r="Z814" s="14"/>
      <c r="AA814" s="14"/>
      <c r="AB814" s="13"/>
      <c r="AC814" s="39"/>
      <c r="AD814" s="39"/>
      <c r="AE814" s="39"/>
      <c r="AF814" s="39"/>
      <c r="AG814" s="42"/>
      <c r="AH8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4" t="str">
        <f>IF(Table1[[#This Row],[Date]]="","",TEXT(Table1[[#This Row],[Date]],"yyyymmdd"))</f>
        <v/>
      </c>
      <c r="AJ814" t="str">
        <f>Table1[[#This Row],[Date2]]</f>
        <v/>
      </c>
      <c r="AK814" t="str">
        <f>IF(Table1[[#This Row],[Date]]="","",Table1[[#This Row],[Voucher Type]])</f>
        <v/>
      </c>
      <c r="AL814" t="str">
        <f>IF(Table1[[#This Row],[Date]]="","",Table1[[#This Row],[Voucher No]])</f>
        <v/>
      </c>
      <c r="AM814" t="str">
        <f>IF(Table1[[#This Row],[Date]]="","",Table1[[#This Row],[Narration]])</f>
        <v/>
      </c>
      <c r="AN814" t="str">
        <f>IF(Table1[[#This Row],[Date]]="","","tallytools-voucherentry-adhjadhh-"&amp;$AH$1&amp;ROW())</f>
        <v/>
      </c>
      <c r="AO814" t="str">
        <f>IF(Table1[[#This Row],[Date]]="","",$AH$1)</f>
        <v/>
      </c>
      <c r="AP814"/>
      <c r="AQ814" t="str">
        <f>IF(Table1[[#This Row],[Date]]="","","No")</f>
        <v/>
      </c>
      <c r="AR814" t="str">
        <f>IF(Table1[[#This Row],[Date]]="","",IF(Table1[[#This Row],[Net Amt]]&lt;0,"No","Yes"))</f>
        <v/>
      </c>
      <c r="AS814" t="str">
        <f>IF(Table1[[#This Row],[Date]]="","",Table1[[#This Row],[Second Ledger]])</f>
        <v/>
      </c>
      <c r="AT814" t="str">
        <f>IF(Table1[[#This Row],[Date]]="","",IF(Table1[[#This Row],[DP-1]]="Yes",-(Table1[[#This Row],[Payments]]+Table1[[#This Row],[Receipts]]),Table1[[#This Row],[Payments]]+Table1[[#This Row],[Receipts]]))</f>
        <v/>
      </c>
      <c r="AU814"/>
      <c r="AV814" t="str">
        <f>IF(Table1[[#This Row],[Bill Ref No]]="","",Table1[[#This Row],[Bill Ref No]])</f>
        <v/>
      </c>
      <c r="AW814" t="str">
        <f>IF(Table1[[#This Row],[Bill ref name]]="","","New Ref")</f>
        <v/>
      </c>
      <c r="AX814" t="str">
        <f>IF(Table1[[#This Row],[Bill ref name]]="","",Table1[[#This Row],[Amount-1]])</f>
        <v/>
      </c>
      <c r="AY814"/>
      <c r="AZ814"/>
      <c r="BA814" t="str">
        <f>IF(Table1[[#This Row],[Cost Centre]]="","","Primary Cost Category")</f>
        <v/>
      </c>
      <c r="BB814" t="str">
        <f>IF(Table1[[#This Row],[Cost Centre]]="","",Table1[[#This Row],[DP-1]])</f>
        <v/>
      </c>
      <c r="BC814"/>
      <c r="BD814" t="str">
        <f>IF(Table1[[#This Row],[Cost Centre]]="","",Table1[[#This Row],[Cost Centre]])</f>
        <v/>
      </c>
      <c r="BE814" t="str">
        <f>IF(Table1[[#This Row],[Cost Centre]]="","",Table1[[#This Row],[Amount-1]])</f>
        <v/>
      </c>
      <c r="BF814"/>
      <c r="BG814"/>
      <c r="BH814"/>
      <c r="BI814"/>
      <c r="BJ814" t="str">
        <f>IF(Table1[[#This Row],[Date]]="","","No")</f>
        <v/>
      </c>
      <c r="BK814" t="str">
        <f>IF(Table1[[#This Row],[Date]]="","",IF(Table1[[#This Row],[Net Amt]]&lt;0,"Yes","No"))</f>
        <v/>
      </c>
      <c r="BL814" t="str">
        <f>IF(Table1[[#This Row],[Date]]="","",$C$3)</f>
        <v/>
      </c>
      <c r="BM814" t="str">
        <f>IF(Table1[[#This Row],[Date]]="","",-Table1[[#This Row],[Amount-1]])</f>
        <v/>
      </c>
      <c r="BO814" t="str">
        <f>IF(Table1[[#This Row],[Transaction Type]]="","",Table1[[#This Row],[Transaction Type]])</f>
        <v/>
      </c>
      <c r="BP814" t="str">
        <f>IF(Table1[[#This Row],[Instrument No.]]="","",Table1[[#This Row],[Instrument No.]])</f>
        <v/>
      </c>
      <c r="BQ814" t="str">
        <f>IF(Table1[[#This Row],[Instrument No.]]="","",Table1[[#This Row],[Amount-2]])</f>
        <v/>
      </c>
      <c r="BR814" t="str">
        <f>IF(Table1[[#This Row],[Instrument date]]="","",TEXT(Table1[[#This Row],[Instrument date]],"yyyymmdd"))</f>
        <v/>
      </c>
      <c r="BU814" s="48"/>
      <c r="BV814" s="48"/>
    </row>
    <row r="815" spans="1:74">
      <c r="A815" s="16">
        <f t="shared" si="12"/>
        <v>810</v>
      </c>
      <c r="B815" s="17"/>
      <c r="C815" s="57"/>
      <c r="D815" s="61"/>
      <c r="E815" s="61"/>
      <c r="F815" s="57"/>
      <c r="G815" s="18"/>
      <c r="H8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5" s="18"/>
      <c r="J815" s="18"/>
      <c r="K815" s="18"/>
      <c r="L815" s="18"/>
      <c r="M815" s="18"/>
      <c r="N815" s="51"/>
      <c r="O815" s="14">
        <f>IF(Table1[[#This Row],[Date]]="",COUNTA(B816:$B$1005),0)</f>
        <v>0</v>
      </c>
      <c r="P815" s="14">
        <f>IF(COUNTA(Table1[[#This Row],[Payments]:[Receipts]])=0,0,(IF(COUNTA(Table1[[#This Row],[Payments]:[Receipts]])&gt;1,1,0)))</f>
        <v>0</v>
      </c>
      <c r="Q815" s="14">
        <f>IF(Table1[[#This Row],[Date]]="",0,IF(AND(Table1[[#This Row],[Date]]&gt;=$Q$2,Table1[[#This Row],[Date]]&lt;=$Q$3),0,1))</f>
        <v>0</v>
      </c>
      <c r="R815" s="14">
        <f>IF(Table1[[#This Row],[Payments]]="",0,IF(ISNUMBER(Table1[[#This Row],[Payments]]),0,1))</f>
        <v>0</v>
      </c>
      <c r="S815" s="14">
        <f>IF(Table1[[#This Row],[Receipts]]="",0,IF(ISNUMBER(Table1[[#This Row],[Receipts]]),0,1))</f>
        <v>0</v>
      </c>
      <c r="T815" s="14">
        <f>IF(LEN(Table1[[#This Row],[Second Ledger]])&gt;0,IF(TYPE(VLOOKUP(Table1[[#This Row],[Second Ledger]],$CZ:$CZ,1,FALSE))=16,1,0),0)</f>
        <v>0</v>
      </c>
      <c r="U815" s="14">
        <f>IF(Table1[[#This Row],[Date]]="",0,IF(Table1[[#This Row],[Voucher Type]]&gt;0,IF(TYPE(VLOOKUP(Table1[[#This Row],[Voucher Type]],Table1[[#All],[Voucher Type Master]],1,FALSE))=16,1,0),0))</f>
        <v>0</v>
      </c>
      <c r="V8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5" s="14">
        <f>IF(LEN(Table1[[#This Row],[Cost Centre]])&gt;0,IF(TYPE(VLOOKUP(Table1[[#This Row],[Cost Centre]],$DA:$DA,1,FALSE))=16,1,0),0)</f>
        <v>0</v>
      </c>
      <c r="X815" s="14">
        <f>Table1[[#This Row],[Payments]]-Table1[[#This Row],[Receipts]]</f>
        <v>0</v>
      </c>
      <c r="Y815" s="14"/>
      <c r="Z815" s="14"/>
      <c r="AA815" s="14"/>
      <c r="AB815" s="13"/>
      <c r="AC815" s="39"/>
      <c r="AD815" s="39"/>
      <c r="AE815" s="39"/>
      <c r="AF815" s="39"/>
      <c r="AG815" s="42"/>
      <c r="AH8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5" t="str">
        <f>IF(Table1[[#This Row],[Date]]="","",TEXT(Table1[[#This Row],[Date]],"yyyymmdd"))</f>
        <v/>
      </c>
      <c r="AJ815" t="str">
        <f>Table1[[#This Row],[Date2]]</f>
        <v/>
      </c>
      <c r="AK815" t="str">
        <f>IF(Table1[[#This Row],[Date]]="","",Table1[[#This Row],[Voucher Type]])</f>
        <v/>
      </c>
      <c r="AL815" t="str">
        <f>IF(Table1[[#This Row],[Date]]="","",Table1[[#This Row],[Voucher No]])</f>
        <v/>
      </c>
      <c r="AM815" t="str">
        <f>IF(Table1[[#This Row],[Date]]="","",Table1[[#This Row],[Narration]])</f>
        <v/>
      </c>
      <c r="AN815" t="str">
        <f>IF(Table1[[#This Row],[Date]]="","","tallytools-voucherentry-adhjadhh-"&amp;$AH$1&amp;ROW())</f>
        <v/>
      </c>
      <c r="AO815" t="str">
        <f>IF(Table1[[#This Row],[Date]]="","",$AH$1)</f>
        <v/>
      </c>
      <c r="AP815"/>
      <c r="AQ815" t="str">
        <f>IF(Table1[[#This Row],[Date]]="","","No")</f>
        <v/>
      </c>
      <c r="AR815" t="str">
        <f>IF(Table1[[#This Row],[Date]]="","",IF(Table1[[#This Row],[Net Amt]]&lt;0,"No","Yes"))</f>
        <v/>
      </c>
      <c r="AS815" t="str">
        <f>IF(Table1[[#This Row],[Date]]="","",Table1[[#This Row],[Second Ledger]])</f>
        <v/>
      </c>
      <c r="AT815" t="str">
        <f>IF(Table1[[#This Row],[Date]]="","",IF(Table1[[#This Row],[DP-1]]="Yes",-(Table1[[#This Row],[Payments]]+Table1[[#This Row],[Receipts]]),Table1[[#This Row],[Payments]]+Table1[[#This Row],[Receipts]]))</f>
        <v/>
      </c>
      <c r="AU815"/>
      <c r="AV815" t="str">
        <f>IF(Table1[[#This Row],[Bill Ref No]]="","",Table1[[#This Row],[Bill Ref No]])</f>
        <v/>
      </c>
      <c r="AW815" t="str">
        <f>IF(Table1[[#This Row],[Bill ref name]]="","","New Ref")</f>
        <v/>
      </c>
      <c r="AX815" t="str">
        <f>IF(Table1[[#This Row],[Bill ref name]]="","",Table1[[#This Row],[Amount-1]])</f>
        <v/>
      </c>
      <c r="AY815"/>
      <c r="AZ815"/>
      <c r="BA815" t="str">
        <f>IF(Table1[[#This Row],[Cost Centre]]="","","Primary Cost Category")</f>
        <v/>
      </c>
      <c r="BB815" t="str">
        <f>IF(Table1[[#This Row],[Cost Centre]]="","",Table1[[#This Row],[DP-1]])</f>
        <v/>
      </c>
      <c r="BC815"/>
      <c r="BD815" t="str">
        <f>IF(Table1[[#This Row],[Cost Centre]]="","",Table1[[#This Row],[Cost Centre]])</f>
        <v/>
      </c>
      <c r="BE815" t="str">
        <f>IF(Table1[[#This Row],[Cost Centre]]="","",Table1[[#This Row],[Amount-1]])</f>
        <v/>
      </c>
      <c r="BF815"/>
      <c r="BG815"/>
      <c r="BH815"/>
      <c r="BI815"/>
      <c r="BJ815" t="str">
        <f>IF(Table1[[#This Row],[Date]]="","","No")</f>
        <v/>
      </c>
      <c r="BK815" t="str">
        <f>IF(Table1[[#This Row],[Date]]="","",IF(Table1[[#This Row],[Net Amt]]&lt;0,"Yes","No"))</f>
        <v/>
      </c>
      <c r="BL815" t="str">
        <f>IF(Table1[[#This Row],[Date]]="","",$C$3)</f>
        <v/>
      </c>
      <c r="BM815" t="str">
        <f>IF(Table1[[#This Row],[Date]]="","",-Table1[[#This Row],[Amount-1]])</f>
        <v/>
      </c>
      <c r="BO815" t="str">
        <f>IF(Table1[[#This Row],[Transaction Type]]="","",Table1[[#This Row],[Transaction Type]])</f>
        <v/>
      </c>
      <c r="BP815" t="str">
        <f>IF(Table1[[#This Row],[Instrument No.]]="","",Table1[[#This Row],[Instrument No.]])</f>
        <v/>
      </c>
      <c r="BQ815" t="str">
        <f>IF(Table1[[#This Row],[Instrument No.]]="","",Table1[[#This Row],[Amount-2]])</f>
        <v/>
      </c>
      <c r="BR815" t="str">
        <f>IF(Table1[[#This Row],[Instrument date]]="","",TEXT(Table1[[#This Row],[Instrument date]],"yyyymmdd"))</f>
        <v/>
      </c>
      <c r="BU815" s="48"/>
      <c r="BV815" s="48"/>
    </row>
    <row r="816" spans="1:74">
      <c r="A816" s="16">
        <f t="shared" si="12"/>
        <v>811</v>
      </c>
      <c r="B816" s="17"/>
      <c r="C816" s="57"/>
      <c r="D816" s="61"/>
      <c r="E816" s="61"/>
      <c r="F816" s="57"/>
      <c r="G816" s="18"/>
      <c r="H8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6" s="18"/>
      <c r="J816" s="18"/>
      <c r="K816" s="18"/>
      <c r="L816" s="18"/>
      <c r="M816" s="18"/>
      <c r="N816" s="51"/>
      <c r="O816" s="14">
        <f>IF(Table1[[#This Row],[Date]]="",COUNTA(B817:$B$1005),0)</f>
        <v>0</v>
      </c>
      <c r="P816" s="14">
        <f>IF(COUNTA(Table1[[#This Row],[Payments]:[Receipts]])=0,0,(IF(COUNTA(Table1[[#This Row],[Payments]:[Receipts]])&gt;1,1,0)))</f>
        <v>0</v>
      </c>
      <c r="Q816" s="14">
        <f>IF(Table1[[#This Row],[Date]]="",0,IF(AND(Table1[[#This Row],[Date]]&gt;=$Q$2,Table1[[#This Row],[Date]]&lt;=$Q$3),0,1))</f>
        <v>0</v>
      </c>
      <c r="R816" s="14">
        <f>IF(Table1[[#This Row],[Payments]]="",0,IF(ISNUMBER(Table1[[#This Row],[Payments]]),0,1))</f>
        <v>0</v>
      </c>
      <c r="S816" s="14">
        <f>IF(Table1[[#This Row],[Receipts]]="",0,IF(ISNUMBER(Table1[[#This Row],[Receipts]]),0,1))</f>
        <v>0</v>
      </c>
      <c r="T816" s="14">
        <f>IF(LEN(Table1[[#This Row],[Second Ledger]])&gt;0,IF(TYPE(VLOOKUP(Table1[[#This Row],[Second Ledger]],$CZ:$CZ,1,FALSE))=16,1,0),0)</f>
        <v>0</v>
      </c>
      <c r="U816" s="14">
        <f>IF(Table1[[#This Row],[Date]]="",0,IF(Table1[[#This Row],[Voucher Type]]&gt;0,IF(TYPE(VLOOKUP(Table1[[#This Row],[Voucher Type]],Table1[[#All],[Voucher Type Master]],1,FALSE))=16,1,0),0))</f>
        <v>0</v>
      </c>
      <c r="V8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6" s="14">
        <f>IF(LEN(Table1[[#This Row],[Cost Centre]])&gt;0,IF(TYPE(VLOOKUP(Table1[[#This Row],[Cost Centre]],$DA:$DA,1,FALSE))=16,1,0),0)</f>
        <v>0</v>
      </c>
      <c r="X816" s="14">
        <f>Table1[[#This Row],[Payments]]-Table1[[#This Row],[Receipts]]</f>
        <v>0</v>
      </c>
      <c r="Y816" s="14"/>
      <c r="Z816" s="14"/>
      <c r="AA816" s="14"/>
      <c r="AB816" s="13"/>
      <c r="AC816" s="39"/>
      <c r="AD816" s="39"/>
      <c r="AE816" s="39"/>
      <c r="AF816" s="39"/>
      <c r="AG816" s="42"/>
      <c r="AH8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6" t="str">
        <f>IF(Table1[[#This Row],[Date]]="","",TEXT(Table1[[#This Row],[Date]],"yyyymmdd"))</f>
        <v/>
      </c>
      <c r="AJ816" t="str">
        <f>Table1[[#This Row],[Date2]]</f>
        <v/>
      </c>
      <c r="AK816" t="str">
        <f>IF(Table1[[#This Row],[Date]]="","",Table1[[#This Row],[Voucher Type]])</f>
        <v/>
      </c>
      <c r="AL816" t="str">
        <f>IF(Table1[[#This Row],[Date]]="","",Table1[[#This Row],[Voucher No]])</f>
        <v/>
      </c>
      <c r="AM816" t="str">
        <f>IF(Table1[[#This Row],[Date]]="","",Table1[[#This Row],[Narration]])</f>
        <v/>
      </c>
      <c r="AN816" t="str">
        <f>IF(Table1[[#This Row],[Date]]="","","tallytools-voucherentry-adhjadhh-"&amp;$AH$1&amp;ROW())</f>
        <v/>
      </c>
      <c r="AO816" t="str">
        <f>IF(Table1[[#This Row],[Date]]="","",$AH$1)</f>
        <v/>
      </c>
      <c r="AP816"/>
      <c r="AQ816" t="str">
        <f>IF(Table1[[#This Row],[Date]]="","","No")</f>
        <v/>
      </c>
      <c r="AR816" t="str">
        <f>IF(Table1[[#This Row],[Date]]="","",IF(Table1[[#This Row],[Net Amt]]&lt;0,"No","Yes"))</f>
        <v/>
      </c>
      <c r="AS816" t="str">
        <f>IF(Table1[[#This Row],[Date]]="","",Table1[[#This Row],[Second Ledger]])</f>
        <v/>
      </c>
      <c r="AT816" t="str">
        <f>IF(Table1[[#This Row],[Date]]="","",IF(Table1[[#This Row],[DP-1]]="Yes",-(Table1[[#This Row],[Payments]]+Table1[[#This Row],[Receipts]]),Table1[[#This Row],[Payments]]+Table1[[#This Row],[Receipts]]))</f>
        <v/>
      </c>
      <c r="AU816"/>
      <c r="AV816" t="str">
        <f>IF(Table1[[#This Row],[Bill Ref No]]="","",Table1[[#This Row],[Bill Ref No]])</f>
        <v/>
      </c>
      <c r="AW816" t="str">
        <f>IF(Table1[[#This Row],[Bill ref name]]="","","New Ref")</f>
        <v/>
      </c>
      <c r="AX816" t="str">
        <f>IF(Table1[[#This Row],[Bill ref name]]="","",Table1[[#This Row],[Amount-1]])</f>
        <v/>
      </c>
      <c r="AY816"/>
      <c r="AZ816"/>
      <c r="BA816" t="str">
        <f>IF(Table1[[#This Row],[Cost Centre]]="","","Primary Cost Category")</f>
        <v/>
      </c>
      <c r="BB816" t="str">
        <f>IF(Table1[[#This Row],[Cost Centre]]="","",Table1[[#This Row],[DP-1]])</f>
        <v/>
      </c>
      <c r="BC816"/>
      <c r="BD816" t="str">
        <f>IF(Table1[[#This Row],[Cost Centre]]="","",Table1[[#This Row],[Cost Centre]])</f>
        <v/>
      </c>
      <c r="BE816" t="str">
        <f>IF(Table1[[#This Row],[Cost Centre]]="","",Table1[[#This Row],[Amount-1]])</f>
        <v/>
      </c>
      <c r="BF816"/>
      <c r="BG816"/>
      <c r="BH816"/>
      <c r="BI816"/>
      <c r="BJ816" t="str">
        <f>IF(Table1[[#This Row],[Date]]="","","No")</f>
        <v/>
      </c>
      <c r="BK816" t="str">
        <f>IF(Table1[[#This Row],[Date]]="","",IF(Table1[[#This Row],[Net Amt]]&lt;0,"Yes","No"))</f>
        <v/>
      </c>
      <c r="BL816" t="str">
        <f>IF(Table1[[#This Row],[Date]]="","",$C$3)</f>
        <v/>
      </c>
      <c r="BM816" t="str">
        <f>IF(Table1[[#This Row],[Date]]="","",-Table1[[#This Row],[Amount-1]])</f>
        <v/>
      </c>
      <c r="BO816" t="str">
        <f>IF(Table1[[#This Row],[Transaction Type]]="","",Table1[[#This Row],[Transaction Type]])</f>
        <v/>
      </c>
      <c r="BP816" t="str">
        <f>IF(Table1[[#This Row],[Instrument No.]]="","",Table1[[#This Row],[Instrument No.]])</f>
        <v/>
      </c>
      <c r="BQ816" t="str">
        <f>IF(Table1[[#This Row],[Instrument No.]]="","",Table1[[#This Row],[Amount-2]])</f>
        <v/>
      </c>
      <c r="BR816" t="str">
        <f>IF(Table1[[#This Row],[Instrument date]]="","",TEXT(Table1[[#This Row],[Instrument date]],"yyyymmdd"))</f>
        <v/>
      </c>
      <c r="BU816" s="48"/>
      <c r="BV816" s="48"/>
    </row>
    <row r="817" spans="1:74">
      <c r="A817" s="16">
        <f t="shared" si="12"/>
        <v>812</v>
      </c>
      <c r="B817" s="17"/>
      <c r="C817" s="57"/>
      <c r="D817" s="61"/>
      <c r="E817" s="61"/>
      <c r="F817" s="57"/>
      <c r="G817" s="18"/>
      <c r="H8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7" s="18"/>
      <c r="J817" s="18"/>
      <c r="K817" s="18"/>
      <c r="L817" s="18"/>
      <c r="M817" s="18"/>
      <c r="N817" s="51"/>
      <c r="O817" s="14">
        <f>IF(Table1[[#This Row],[Date]]="",COUNTA(B818:$B$1005),0)</f>
        <v>0</v>
      </c>
      <c r="P817" s="14">
        <f>IF(COUNTA(Table1[[#This Row],[Payments]:[Receipts]])=0,0,(IF(COUNTA(Table1[[#This Row],[Payments]:[Receipts]])&gt;1,1,0)))</f>
        <v>0</v>
      </c>
      <c r="Q817" s="14">
        <f>IF(Table1[[#This Row],[Date]]="",0,IF(AND(Table1[[#This Row],[Date]]&gt;=$Q$2,Table1[[#This Row],[Date]]&lt;=$Q$3),0,1))</f>
        <v>0</v>
      </c>
      <c r="R817" s="14">
        <f>IF(Table1[[#This Row],[Payments]]="",0,IF(ISNUMBER(Table1[[#This Row],[Payments]]),0,1))</f>
        <v>0</v>
      </c>
      <c r="S817" s="14">
        <f>IF(Table1[[#This Row],[Receipts]]="",0,IF(ISNUMBER(Table1[[#This Row],[Receipts]]),0,1))</f>
        <v>0</v>
      </c>
      <c r="T817" s="14">
        <f>IF(LEN(Table1[[#This Row],[Second Ledger]])&gt;0,IF(TYPE(VLOOKUP(Table1[[#This Row],[Second Ledger]],$CZ:$CZ,1,FALSE))=16,1,0),0)</f>
        <v>0</v>
      </c>
      <c r="U817" s="14">
        <f>IF(Table1[[#This Row],[Date]]="",0,IF(Table1[[#This Row],[Voucher Type]]&gt;0,IF(TYPE(VLOOKUP(Table1[[#This Row],[Voucher Type]],Table1[[#All],[Voucher Type Master]],1,FALSE))=16,1,0),0))</f>
        <v>0</v>
      </c>
      <c r="V8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7" s="14">
        <f>IF(LEN(Table1[[#This Row],[Cost Centre]])&gt;0,IF(TYPE(VLOOKUP(Table1[[#This Row],[Cost Centre]],$DA:$DA,1,FALSE))=16,1,0),0)</f>
        <v>0</v>
      </c>
      <c r="X817" s="14">
        <f>Table1[[#This Row],[Payments]]-Table1[[#This Row],[Receipts]]</f>
        <v>0</v>
      </c>
      <c r="Y817" s="14"/>
      <c r="Z817" s="14"/>
      <c r="AA817" s="14"/>
      <c r="AB817" s="13"/>
      <c r="AC817" s="39"/>
      <c r="AD817" s="39"/>
      <c r="AE817" s="39"/>
      <c r="AF817" s="39"/>
      <c r="AG817" s="42"/>
      <c r="AH8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7" t="str">
        <f>IF(Table1[[#This Row],[Date]]="","",TEXT(Table1[[#This Row],[Date]],"yyyymmdd"))</f>
        <v/>
      </c>
      <c r="AJ817" t="str">
        <f>Table1[[#This Row],[Date2]]</f>
        <v/>
      </c>
      <c r="AK817" t="str">
        <f>IF(Table1[[#This Row],[Date]]="","",Table1[[#This Row],[Voucher Type]])</f>
        <v/>
      </c>
      <c r="AL817" t="str">
        <f>IF(Table1[[#This Row],[Date]]="","",Table1[[#This Row],[Voucher No]])</f>
        <v/>
      </c>
      <c r="AM817" t="str">
        <f>IF(Table1[[#This Row],[Date]]="","",Table1[[#This Row],[Narration]])</f>
        <v/>
      </c>
      <c r="AN817" t="str">
        <f>IF(Table1[[#This Row],[Date]]="","","tallytools-voucherentry-adhjadhh-"&amp;$AH$1&amp;ROW())</f>
        <v/>
      </c>
      <c r="AO817" t="str">
        <f>IF(Table1[[#This Row],[Date]]="","",$AH$1)</f>
        <v/>
      </c>
      <c r="AP817"/>
      <c r="AQ817" t="str">
        <f>IF(Table1[[#This Row],[Date]]="","","No")</f>
        <v/>
      </c>
      <c r="AR817" t="str">
        <f>IF(Table1[[#This Row],[Date]]="","",IF(Table1[[#This Row],[Net Amt]]&lt;0,"No","Yes"))</f>
        <v/>
      </c>
      <c r="AS817" t="str">
        <f>IF(Table1[[#This Row],[Date]]="","",Table1[[#This Row],[Second Ledger]])</f>
        <v/>
      </c>
      <c r="AT817" t="str">
        <f>IF(Table1[[#This Row],[Date]]="","",IF(Table1[[#This Row],[DP-1]]="Yes",-(Table1[[#This Row],[Payments]]+Table1[[#This Row],[Receipts]]),Table1[[#This Row],[Payments]]+Table1[[#This Row],[Receipts]]))</f>
        <v/>
      </c>
      <c r="AU817"/>
      <c r="AV817" t="str">
        <f>IF(Table1[[#This Row],[Bill Ref No]]="","",Table1[[#This Row],[Bill Ref No]])</f>
        <v/>
      </c>
      <c r="AW817" t="str">
        <f>IF(Table1[[#This Row],[Bill ref name]]="","","New Ref")</f>
        <v/>
      </c>
      <c r="AX817" t="str">
        <f>IF(Table1[[#This Row],[Bill ref name]]="","",Table1[[#This Row],[Amount-1]])</f>
        <v/>
      </c>
      <c r="AY817"/>
      <c r="AZ817"/>
      <c r="BA817" t="str">
        <f>IF(Table1[[#This Row],[Cost Centre]]="","","Primary Cost Category")</f>
        <v/>
      </c>
      <c r="BB817" t="str">
        <f>IF(Table1[[#This Row],[Cost Centre]]="","",Table1[[#This Row],[DP-1]])</f>
        <v/>
      </c>
      <c r="BC817"/>
      <c r="BD817" t="str">
        <f>IF(Table1[[#This Row],[Cost Centre]]="","",Table1[[#This Row],[Cost Centre]])</f>
        <v/>
      </c>
      <c r="BE817" t="str">
        <f>IF(Table1[[#This Row],[Cost Centre]]="","",Table1[[#This Row],[Amount-1]])</f>
        <v/>
      </c>
      <c r="BF817"/>
      <c r="BG817"/>
      <c r="BH817"/>
      <c r="BI817"/>
      <c r="BJ817" t="str">
        <f>IF(Table1[[#This Row],[Date]]="","","No")</f>
        <v/>
      </c>
      <c r="BK817" t="str">
        <f>IF(Table1[[#This Row],[Date]]="","",IF(Table1[[#This Row],[Net Amt]]&lt;0,"Yes","No"))</f>
        <v/>
      </c>
      <c r="BL817" t="str">
        <f>IF(Table1[[#This Row],[Date]]="","",$C$3)</f>
        <v/>
      </c>
      <c r="BM817" t="str">
        <f>IF(Table1[[#This Row],[Date]]="","",-Table1[[#This Row],[Amount-1]])</f>
        <v/>
      </c>
      <c r="BO817" t="str">
        <f>IF(Table1[[#This Row],[Transaction Type]]="","",Table1[[#This Row],[Transaction Type]])</f>
        <v/>
      </c>
      <c r="BP817" t="str">
        <f>IF(Table1[[#This Row],[Instrument No.]]="","",Table1[[#This Row],[Instrument No.]])</f>
        <v/>
      </c>
      <c r="BQ817" t="str">
        <f>IF(Table1[[#This Row],[Instrument No.]]="","",Table1[[#This Row],[Amount-2]])</f>
        <v/>
      </c>
      <c r="BR817" t="str">
        <f>IF(Table1[[#This Row],[Instrument date]]="","",TEXT(Table1[[#This Row],[Instrument date]],"yyyymmdd"))</f>
        <v/>
      </c>
      <c r="BU817" s="48"/>
      <c r="BV817" s="48"/>
    </row>
    <row r="818" spans="1:74">
      <c r="A818" s="16">
        <f t="shared" si="12"/>
        <v>813</v>
      </c>
      <c r="B818" s="17"/>
      <c r="C818" s="57"/>
      <c r="D818" s="61"/>
      <c r="E818" s="61"/>
      <c r="F818" s="57"/>
      <c r="G818" s="18"/>
      <c r="H8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8" s="18"/>
      <c r="J818" s="18"/>
      <c r="K818" s="18"/>
      <c r="L818" s="18"/>
      <c r="M818" s="18"/>
      <c r="N818" s="51"/>
      <c r="O818" s="14">
        <f>IF(Table1[[#This Row],[Date]]="",COUNTA(B819:$B$1005),0)</f>
        <v>0</v>
      </c>
      <c r="P818" s="14">
        <f>IF(COUNTA(Table1[[#This Row],[Payments]:[Receipts]])=0,0,(IF(COUNTA(Table1[[#This Row],[Payments]:[Receipts]])&gt;1,1,0)))</f>
        <v>0</v>
      </c>
      <c r="Q818" s="14">
        <f>IF(Table1[[#This Row],[Date]]="",0,IF(AND(Table1[[#This Row],[Date]]&gt;=$Q$2,Table1[[#This Row],[Date]]&lt;=$Q$3),0,1))</f>
        <v>0</v>
      </c>
      <c r="R818" s="14">
        <f>IF(Table1[[#This Row],[Payments]]="",0,IF(ISNUMBER(Table1[[#This Row],[Payments]]),0,1))</f>
        <v>0</v>
      </c>
      <c r="S818" s="14">
        <f>IF(Table1[[#This Row],[Receipts]]="",0,IF(ISNUMBER(Table1[[#This Row],[Receipts]]),0,1))</f>
        <v>0</v>
      </c>
      <c r="T818" s="14">
        <f>IF(LEN(Table1[[#This Row],[Second Ledger]])&gt;0,IF(TYPE(VLOOKUP(Table1[[#This Row],[Second Ledger]],$CZ:$CZ,1,FALSE))=16,1,0),0)</f>
        <v>0</v>
      </c>
      <c r="U818" s="14">
        <f>IF(Table1[[#This Row],[Date]]="",0,IF(Table1[[#This Row],[Voucher Type]]&gt;0,IF(TYPE(VLOOKUP(Table1[[#This Row],[Voucher Type]],Table1[[#All],[Voucher Type Master]],1,FALSE))=16,1,0),0))</f>
        <v>0</v>
      </c>
      <c r="V8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8" s="14">
        <f>IF(LEN(Table1[[#This Row],[Cost Centre]])&gt;0,IF(TYPE(VLOOKUP(Table1[[#This Row],[Cost Centre]],$DA:$DA,1,FALSE))=16,1,0),0)</f>
        <v>0</v>
      </c>
      <c r="X818" s="14">
        <f>Table1[[#This Row],[Payments]]-Table1[[#This Row],[Receipts]]</f>
        <v>0</v>
      </c>
      <c r="Y818" s="14"/>
      <c r="Z818" s="14"/>
      <c r="AA818" s="14"/>
      <c r="AB818" s="13"/>
      <c r="AC818" s="39"/>
      <c r="AD818" s="39"/>
      <c r="AE818" s="39"/>
      <c r="AF818" s="39"/>
      <c r="AG818" s="42"/>
      <c r="AH8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8" t="str">
        <f>IF(Table1[[#This Row],[Date]]="","",TEXT(Table1[[#This Row],[Date]],"yyyymmdd"))</f>
        <v/>
      </c>
      <c r="AJ818" t="str">
        <f>Table1[[#This Row],[Date2]]</f>
        <v/>
      </c>
      <c r="AK818" t="str">
        <f>IF(Table1[[#This Row],[Date]]="","",Table1[[#This Row],[Voucher Type]])</f>
        <v/>
      </c>
      <c r="AL818" t="str">
        <f>IF(Table1[[#This Row],[Date]]="","",Table1[[#This Row],[Voucher No]])</f>
        <v/>
      </c>
      <c r="AM818" t="str">
        <f>IF(Table1[[#This Row],[Date]]="","",Table1[[#This Row],[Narration]])</f>
        <v/>
      </c>
      <c r="AN818" t="str">
        <f>IF(Table1[[#This Row],[Date]]="","","tallytools-voucherentry-adhjadhh-"&amp;$AH$1&amp;ROW())</f>
        <v/>
      </c>
      <c r="AO818" t="str">
        <f>IF(Table1[[#This Row],[Date]]="","",$AH$1)</f>
        <v/>
      </c>
      <c r="AP818"/>
      <c r="AQ818" t="str">
        <f>IF(Table1[[#This Row],[Date]]="","","No")</f>
        <v/>
      </c>
      <c r="AR818" t="str">
        <f>IF(Table1[[#This Row],[Date]]="","",IF(Table1[[#This Row],[Net Amt]]&lt;0,"No","Yes"))</f>
        <v/>
      </c>
      <c r="AS818" t="str">
        <f>IF(Table1[[#This Row],[Date]]="","",Table1[[#This Row],[Second Ledger]])</f>
        <v/>
      </c>
      <c r="AT818" t="str">
        <f>IF(Table1[[#This Row],[Date]]="","",IF(Table1[[#This Row],[DP-1]]="Yes",-(Table1[[#This Row],[Payments]]+Table1[[#This Row],[Receipts]]),Table1[[#This Row],[Payments]]+Table1[[#This Row],[Receipts]]))</f>
        <v/>
      </c>
      <c r="AU818"/>
      <c r="AV818" t="str">
        <f>IF(Table1[[#This Row],[Bill Ref No]]="","",Table1[[#This Row],[Bill Ref No]])</f>
        <v/>
      </c>
      <c r="AW818" t="str">
        <f>IF(Table1[[#This Row],[Bill ref name]]="","","New Ref")</f>
        <v/>
      </c>
      <c r="AX818" t="str">
        <f>IF(Table1[[#This Row],[Bill ref name]]="","",Table1[[#This Row],[Amount-1]])</f>
        <v/>
      </c>
      <c r="AY818"/>
      <c r="AZ818"/>
      <c r="BA818" t="str">
        <f>IF(Table1[[#This Row],[Cost Centre]]="","","Primary Cost Category")</f>
        <v/>
      </c>
      <c r="BB818" t="str">
        <f>IF(Table1[[#This Row],[Cost Centre]]="","",Table1[[#This Row],[DP-1]])</f>
        <v/>
      </c>
      <c r="BC818"/>
      <c r="BD818" t="str">
        <f>IF(Table1[[#This Row],[Cost Centre]]="","",Table1[[#This Row],[Cost Centre]])</f>
        <v/>
      </c>
      <c r="BE818" t="str">
        <f>IF(Table1[[#This Row],[Cost Centre]]="","",Table1[[#This Row],[Amount-1]])</f>
        <v/>
      </c>
      <c r="BF818"/>
      <c r="BG818"/>
      <c r="BH818"/>
      <c r="BI818"/>
      <c r="BJ818" t="str">
        <f>IF(Table1[[#This Row],[Date]]="","","No")</f>
        <v/>
      </c>
      <c r="BK818" t="str">
        <f>IF(Table1[[#This Row],[Date]]="","",IF(Table1[[#This Row],[Net Amt]]&lt;0,"Yes","No"))</f>
        <v/>
      </c>
      <c r="BL818" t="str">
        <f>IF(Table1[[#This Row],[Date]]="","",$C$3)</f>
        <v/>
      </c>
      <c r="BM818" t="str">
        <f>IF(Table1[[#This Row],[Date]]="","",-Table1[[#This Row],[Amount-1]])</f>
        <v/>
      </c>
      <c r="BO818" t="str">
        <f>IF(Table1[[#This Row],[Transaction Type]]="","",Table1[[#This Row],[Transaction Type]])</f>
        <v/>
      </c>
      <c r="BP818" t="str">
        <f>IF(Table1[[#This Row],[Instrument No.]]="","",Table1[[#This Row],[Instrument No.]])</f>
        <v/>
      </c>
      <c r="BQ818" t="str">
        <f>IF(Table1[[#This Row],[Instrument No.]]="","",Table1[[#This Row],[Amount-2]])</f>
        <v/>
      </c>
      <c r="BR818" t="str">
        <f>IF(Table1[[#This Row],[Instrument date]]="","",TEXT(Table1[[#This Row],[Instrument date]],"yyyymmdd"))</f>
        <v/>
      </c>
      <c r="BU818" s="48"/>
      <c r="BV818" s="48"/>
    </row>
    <row r="819" spans="1:74">
      <c r="A819" s="16">
        <f t="shared" si="12"/>
        <v>814</v>
      </c>
      <c r="B819" s="17"/>
      <c r="C819" s="57"/>
      <c r="D819" s="61"/>
      <c r="E819" s="61"/>
      <c r="F819" s="57"/>
      <c r="G819" s="18"/>
      <c r="H8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19" s="18"/>
      <c r="J819" s="18"/>
      <c r="K819" s="18"/>
      <c r="L819" s="18"/>
      <c r="M819" s="18"/>
      <c r="N819" s="51"/>
      <c r="O819" s="14">
        <f>IF(Table1[[#This Row],[Date]]="",COUNTA(B820:$B$1005),0)</f>
        <v>0</v>
      </c>
      <c r="P819" s="14">
        <f>IF(COUNTA(Table1[[#This Row],[Payments]:[Receipts]])=0,0,(IF(COUNTA(Table1[[#This Row],[Payments]:[Receipts]])&gt;1,1,0)))</f>
        <v>0</v>
      </c>
      <c r="Q819" s="14">
        <f>IF(Table1[[#This Row],[Date]]="",0,IF(AND(Table1[[#This Row],[Date]]&gt;=$Q$2,Table1[[#This Row],[Date]]&lt;=$Q$3),0,1))</f>
        <v>0</v>
      </c>
      <c r="R819" s="14">
        <f>IF(Table1[[#This Row],[Payments]]="",0,IF(ISNUMBER(Table1[[#This Row],[Payments]]),0,1))</f>
        <v>0</v>
      </c>
      <c r="S819" s="14">
        <f>IF(Table1[[#This Row],[Receipts]]="",0,IF(ISNUMBER(Table1[[#This Row],[Receipts]]),0,1))</f>
        <v>0</v>
      </c>
      <c r="T819" s="14">
        <f>IF(LEN(Table1[[#This Row],[Second Ledger]])&gt;0,IF(TYPE(VLOOKUP(Table1[[#This Row],[Second Ledger]],$CZ:$CZ,1,FALSE))=16,1,0),0)</f>
        <v>0</v>
      </c>
      <c r="U819" s="14">
        <f>IF(Table1[[#This Row],[Date]]="",0,IF(Table1[[#This Row],[Voucher Type]]&gt;0,IF(TYPE(VLOOKUP(Table1[[#This Row],[Voucher Type]],Table1[[#All],[Voucher Type Master]],1,FALSE))=16,1,0),0))</f>
        <v>0</v>
      </c>
      <c r="V8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19" s="14">
        <f>IF(LEN(Table1[[#This Row],[Cost Centre]])&gt;0,IF(TYPE(VLOOKUP(Table1[[#This Row],[Cost Centre]],$DA:$DA,1,FALSE))=16,1,0),0)</f>
        <v>0</v>
      </c>
      <c r="X819" s="14">
        <f>Table1[[#This Row],[Payments]]-Table1[[#This Row],[Receipts]]</f>
        <v>0</v>
      </c>
      <c r="Y819" s="14"/>
      <c r="Z819" s="14"/>
      <c r="AA819" s="14"/>
      <c r="AB819" s="13"/>
      <c r="AC819" s="39"/>
      <c r="AD819" s="39"/>
      <c r="AE819" s="39"/>
      <c r="AF819" s="39"/>
      <c r="AG819" s="42"/>
      <c r="AH8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19" t="str">
        <f>IF(Table1[[#This Row],[Date]]="","",TEXT(Table1[[#This Row],[Date]],"yyyymmdd"))</f>
        <v/>
      </c>
      <c r="AJ819" t="str">
        <f>Table1[[#This Row],[Date2]]</f>
        <v/>
      </c>
      <c r="AK819" t="str">
        <f>IF(Table1[[#This Row],[Date]]="","",Table1[[#This Row],[Voucher Type]])</f>
        <v/>
      </c>
      <c r="AL819" t="str">
        <f>IF(Table1[[#This Row],[Date]]="","",Table1[[#This Row],[Voucher No]])</f>
        <v/>
      </c>
      <c r="AM819" t="str">
        <f>IF(Table1[[#This Row],[Date]]="","",Table1[[#This Row],[Narration]])</f>
        <v/>
      </c>
      <c r="AN819" t="str">
        <f>IF(Table1[[#This Row],[Date]]="","","tallytools-voucherentry-adhjadhh-"&amp;$AH$1&amp;ROW())</f>
        <v/>
      </c>
      <c r="AO819" t="str">
        <f>IF(Table1[[#This Row],[Date]]="","",$AH$1)</f>
        <v/>
      </c>
      <c r="AP819"/>
      <c r="AQ819" t="str">
        <f>IF(Table1[[#This Row],[Date]]="","","No")</f>
        <v/>
      </c>
      <c r="AR819" t="str">
        <f>IF(Table1[[#This Row],[Date]]="","",IF(Table1[[#This Row],[Net Amt]]&lt;0,"No","Yes"))</f>
        <v/>
      </c>
      <c r="AS819" t="str">
        <f>IF(Table1[[#This Row],[Date]]="","",Table1[[#This Row],[Second Ledger]])</f>
        <v/>
      </c>
      <c r="AT819" t="str">
        <f>IF(Table1[[#This Row],[Date]]="","",IF(Table1[[#This Row],[DP-1]]="Yes",-(Table1[[#This Row],[Payments]]+Table1[[#This Row],[Receipts]]),Table1[[#This Row],[Payments]]+Table1[[#This Row],[Receipts]]))</f>
        <v/>
      </c>
      <c r="AU819"/>
      <c r="AV819" t="str">
        <f>IF(Table1[[#This Row],[Bill Ref No]]="","",Table1[[#This Row],[Bill Ref No]])</f>
        <v/>
      </c>
      <c r="AW819" t="str">
        <f>IF(Table1[[#This Row],[Bill ref name]]="","","New Ref")</f>
        <v/>
      </c>
      <c r="AX819" t="str">
        <f>IF(Table1[[#This Row],[Bill ref name]]="","",Table1[[#This Row],[Amount-1]])</f>
        <v/>
      </c>
      <c r="AY819"/>
      <c r="AZ819"/>
      <c r="BA819" t="str">
        <f>IF(Table1[[#This Row],[Cost Centre]]="","","Primary Cost Category")</f>
        <v/>
      </c>
      <c r="BB819" t="str">
        <f>IF(Table1[[#This Row],[Cost Centre]]="","",Table1[[#This Row],[DP-1]])</f>
        <v/>
      </c>
      <c r="BC819"/>
      <c r="BD819" t="str">
        <f>IF(Table1[[#This Row],[Cost Centre]]="","",Table1[[#This Row],[Cost Centre]])</f>
        <v/>
      </c>
      <c r="BE819" t="str">
        <f>IF(Table1[[#This Row],[Cost Centre]]="","",Table1[[#This Row],[Amount-1]])</f>
        <v/>
      </c>
      <c r="BF819"/>
      <c r="BG819"/>
      <c r="BH819"/>
      <c r="BI819"/>
      <c r="BJ819" t="str">
        <f>IF(Table1[[#This Row],[Date]]="","","No")</f>
        <v/>
      </c>
      <c r="BK819" t="str">
        <f>IF(Table1[[#This Row],[Date]]="","",IF(Table1[[#This Row],[Net Amt]]&lt;0,"Yes","No"))</f>
        <v/>
      </c>
      <c r="BL819" t="str">
        <f>IF(Table1[[#This Row],[Date]]="","",$C$3)</f>
        <v/>
      </c>
      <c r="BM819" t="str">
        <f>IF(Table1[[#This Row],[Date]]="","",-Table1[[#This Row],[Amount-1]])</f>
        <v/>
      </c>
      <c r="BO819" t="str">
        <f>IF(Table1[[#This Row],[Transaction Type]]="","",Table1[[#This Row],[Transaction Type]])</f>
        <v/>
      </c>
      <c r="BP819" t="str">
        <f>IF(Table1[[#This Row],[Instrument No.]]="","",Table1[[#This Row],[Instrument No.]])</f>
        <v/>
      </c>
      <c r="BQ819" t="str">
        <f>IF(Table1[[#This Row],[Instrument No.]]="","",Table1[[#This Row],[Amount-2]])</f>
        <v/>
      </c>
      <c r="BR819" t="str">
        <f>IF(Table1[[#This Row],[Instrument date]]="","",TEXT(Table1[[#This Row],[Instrument date]],"yyyymmdd"))</f>
        <v/>
      </c>
      <c r="BU819" s="48"/>
      <c r="BV819" s="48"/>
    </row>
    <row r="820" spans="1:74">
      <c r="A820" s="16">
        <f t="shared" si="12"/>
        <v>815</v>
      </c>
      <c r="B820" s="17"/>
      <c r="C820" s="57"/>
      <c r="D820" s="61"/>
      <c r="E820" s="61"/>
      <c r="F820" s="57"/>
      <c r="G820" s="18"/>
      <c r="H8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0" s="18"/>
      <c r="J820" s="18"/>
      <c r="K820" s="18"/>
      <c r="L820" s="18"/>
      <c r="M820" s="18"/>
      <c r="N820" s="51"/>
      <c r="O820" s="14">
        <f>IF(Table1[[#This Row],[Date]]="",COUNTA(B821:$B$1005),0)</f>
        <v>0</v>
      </c>
      <c r="P820" s="14">
        <f>IF(COUNTA(Table1[[#This Row],[Payments]:[Receipts]])=0,0,(IF(COUNTA(Table1[[#This Row],[Payments]:[Receipts]])&gt;1,1,0)))</f>
        <v>0</v>
      </c>
      <c r="Q820" s="14">
        <f>IF(Table1[[#This Row],[Date]]="",0,IF(AND(Table1[[#This Row],[Date]]&gt;=$Q$2,Table1[[#This Row],[Date]]&lt;=$Q$3),0,1))</f>
        <v>0</v>
      </c>
      <c r="R820" s="14">
        <f>IF(Table1[[#This Row],[Payments]]="",0,IF(ISNUMBER(Table1[[#This Row],[Payments]]),0,1))</f>
        <v>0</v>
      </c>
      <c r="S820" s="14">
        <f>IF(Table1[[#This Row],[Receipts]]="",0,IF(ISNUMBER(Table1[[#This Row],[Receipts]]),0,1))</f>
        <v>0</v>
      </c>
      <c r="T820" s="14">
        <f>IF(LEN(Table1[[#This Row],[Second Ledger]])&gt;0,IF(TYPE(VLOOKUP(Table1[[#This Row],[Second Ledger]],$CZ:$CZ,1,FALSE))=16,1,0),0)</f>
        <v>0</v>
      </c>
      <c r="U820" s="14">
        <f>IF(Table1[[#This Row],[Date]]="",0,IF(Table1[[#This Row],[Voucher Type]]&gt;0,IF(TYPE(VLOOKUP(Table1[[#This Row],[Voucher Type]],Table1[[#All],[Voucher Type Master]],1,FALSE))=16,1,0),0))</f>
        <v>0</v>
      </c>
      <c r="V8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0" s="14">
        <f>IF(LEN(Table1[[#This Row],[Cost Centre]])&gt;0,IF(TYPE(VLOOKUP(Table1[[#This Row],[Cost Centre]],$DA:$DA,1,FALSE))=16,1,0),0)</f>
        <v>0</v>
      </c>
      <c r="X820" s="14">
        <f>Table1[[#This Row],[Payments]]-Table1[[#This Row],[Receipts]]</f>
        <v>0</v>
      </c>
      <c r="Y820" s="14"/>
      <c r="Z820" s="14"/>
      <c r="AA820" s="14"/>
      <c r="AB820" s="13"/>
      <c r="AC820" s="39"/>
      <c r="AD820" s="39"/>
      <c r="AE820" s="39"/>
      <c r="AF820" s="39"/>
      <c r="AG820" s="42"/>
      <c r="AH8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0" t="str">
        <f>IF(Table1[[#This Row],[Date]]="","",TEXT(Table1[[#This Row],[Date]],"yyyymmdd"))</f>
        <v/>
      </c>
      <c r="AJ820" t="str">
        <f>Table1[[#This Row],[Date2]]</f>
        <v/>
      </c>
      <c r="AK820" t="str">
        <f>IF(Table1[[#This Row],[Date]]="","",Table1[[#This Row],[Voucher Type]])</f>
        <v/>
      </c>
      <c r="AL820" t="str">
        <f>IF(Table1[[#This Row],[Date]]="","",Table1[[#This Row],[Voucher No]])</f>
        <v/>
      </c>
      <c r="AM820" t="str">
        <f>IF(Table1[[#This Row],[Date]]="","",Table1[[#This Row],[Narration]])</f>
        <v/>
      </c>
      <c r="AN820" t="str">
        <f>IF(Table1[[#This Row],[Date]]="","","tallytools-voucherentry-adhjadhh-"&amp;$AH$1&amp;ROW())</f>
        <v/>
      </c>
      <c r="AO820" t="str">
        <f>IF(Table1[[#This Row],[Date]]="","",$AH$1)</f>
        <v/>
      </c>
      <c r="AP820"/>
      <c r="AQ820" t="str">
        <f>IF(Table1[[#This Row],[Date]]="","","No")</f>
        <v/>
      </c>
      <c r="AR820" t="str">
        <f>IF(Table1[[#This Row],[Date]]="","",IF(Table1[[#This Row],[Net Amt]]&lt;0,"No","Yes"))</f>
        <v/>
      </c>
      <c r="AS820" t="str">
        <f>IF(Table1[[#This Row],[Date]]="","",Table1[[#This Row],[Second Ledger]])</f>
        <v/>
      </c>
      <c r="AT820" t="str">
        <f>IF(Table1[[#This Row],[Date]]="","",IF(Table1[[#This Row],[DP-1]]="Yes",-(Table1[[#This Row],[Payments]]+Table1[[#This Row],[Receipts]]),Table1[[#This Row],[Payments]]+Table1[[#This Row],[Receipts]]))</f>
        <v/>
      </c>
      <c r="AU820"/>
      <c r="AV820" t="str">
        <f>IF(Table1[[#This Row],[Bill Ref No]]="","",Table1[[#This Row],[Bill Ref No]])</f>
        <v/>
      </c>
      <c r="AW820" t="str">
        <f>IF(Table1[[#This Row],[Bill ref name]]="","","New Ref")</f>
        <v/>
      </c>
      <c r="AX820" t="str">
        <f>IF(Table1[[#This Row],[Bill ref name]]="","",Table1[[#This Row],[Amount-1]])</f>
        <v/>
      </c>
      <c r="AY820"/>
      <c r="AZ820"/>
      <c r="BA820" t="str">
        <f>IF(Table1[[#This Row],[Cost Centre]]="","","Primary Cost Category")</f>
        <v/>
      </c>
      <c r="BB820" t="str">
        <f>IF(Table1[[#This Row],[Cost Centre]]="","",Table1[[#This Row],[DP-1]])</f>
        <v/>
      </c>
      <c r="BC820"/>
      <c r="BD820" t="str">
        <f>IF(Table1[[#This Row],[Cost Centre]]="","",Table1[[#This Row],[Cost Centre]])</f>
        <v/>
      </c>
      <c r="BE820" t="str">
        <f>IF(Table1[[#This Row],[Cost Centre]]="","",Table1[[#This Row],[Amount-1]])</f>
        <v/>
      </c>
      <c r="BF820"/>
      <c r="BG820"/>
      <c r="BH820"/>
      <c r="BI820"/>
      <c r="BJ820" t="str">
        <f>IF(Table1[[#This Row],[Date]]="","","No")</f>
        <v/>
      </c>
      <c r="BK820" t="str">
        <f>IF(Table1[[#This Row],[Date]]="","",IF(Table1[[#This Row],[Net Amt]]&lt;0,"Yes","No"))</f>
        <v/>
      </c>
      <c r="BL820" t="str">
        <f>IF(Table1[[#This Row],[Date]]="","",$C$3)</f>
        <v/>
      </c>
      <c r="BM820" t="str">
        <f>IF(Table1[[#This Row],[Date]]="","",-Table1[[#This Row],[Amount-1]])</f>
        <v/>
      </c>
      <c r="BO820" t="str">
        <f>IF(Table1[[#This Row],[Transaction Type]]="","",Table1[[#This Row],[Transaction Type]])</f>
        <v/>
      </c>
      <c r="BP820" t="str">
        <f>IF(Table1[[#This Row],[Instrument No.]]="","",Table1[[#This Row],[Instrument No.]])</f>
        <v/>
      </c>
      <c r="BQ820" t="str">
        <f>IF(Table1[[#This Row],[Instrument No.]]="","",Table1[[#This Row],[Amount-2]])</f>
        <v/>
      </c>
      <c r="BR820" t="str">
        <f>IF(Table1[[#This Row],[Instrument date]]="","",TEXT(Table1[[#This Row],[Instrument date]],"yyyymmdd"))</f>
        <v/>
      </c>
      <c r="BU820" s="48"/>
      <c r="BV820" s="48"/>
    </row>
    <row r="821" spans="1:74">
      <c r="A821" s="16">
        <f t="shared" si="12"/>
        <v>816</v>
      </c>
      <c r="B821" s="17"/>
      <c r="C821" s="57"/>
      <c r="D821" s="61"/>
      <c r="E821" s="61"/>
      <c r="F821" s="57"/>
      <c r="G821" s="18"/>
      <c r="H8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1" s="18"/>
      <c r="J821" s="18"/>
      <c r="K821" s="18"/>
      <c r="L821" s="18"/>
      <c r="M821" s="18"/>
      <c r="N821" s="51"/>
      <c r="O821" s="14">
        <f>IF(Table1[[#This Row],[Date]]="",COUNTA(B822:$B$1005),0)</f>
        <v>0</v>
      </c>
      <c r="P821" s="14">
        <f>IF(COUNTA(Table1[[#This Row],[Payments]:[Receipts]])=0,0,(IF(COUNTA(Table1[[#This Row],[Payments]:[Receipts]])&gt;1,1,0)))</f>
        <v>0</v>
      </c>
      <c r="Q821" s="14">
        <f>IF(Table1[[#This Row],[Date]]="",0,IF(AND(Table1[[#This Row],[Date]]&gt;=$Q$2,Table1[[#This Row],[Date]]&lt;=$Q$3),0,1))</f>
        <v>0</v>
      </c>
      <c r="R821" s="14">
        <f>IF(Table1[[#This Row],[Payments]]="",0,IF(ISNUMBER(Table1[[#This Row],[Payments]]),0,1))</f>
        <v>0</v>
      </c>
      <c r="S821" s="14">
        <f>IF(Table1[[#This Row],[Receipts]]="",0,IF(ISNUMBER(Table1[[#This Row],[Receipts]]),0,1))</f>
        <v>0</v>
      </c>
      <c r="T821" s="14">
        <f>IF(LEN(Table1[[#This Row],[Second Ledger]])&gt;0,IF(TYPE(VLOOKUP(Table1[[#This Row],[Second Ledger]],$CZ:$CZ,1,FALSE))=16,1,0),0)</f>
        <v>0</v>
      </c>
      <c r="U821" s="14">
        <f>IF(Table1[[#This Row],[Date]]="",0,IF(Table1[[#This Row],[Voucher Type]]&gt;0,IF(TYPE(VLOOKUP(Table1[[#This Row],[Voucher Type]],Table1[[#All],[Voucher Type Master]],1,FALSE))=16,1,0),0))</f>
        <v>0</v>
      </c>
      <c r="V8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1" s="14">
        <f>IF(LEN(Table1[[#This Row],[Cost Centre]])&gt;0,IF(TYPE(VLOOKUP(Table1[[#This Row],[Cost Centre]],$DA:$DA,1,FALSE))=16,1,0),0)</f>
        <v>0</v>
      </c>
      <c r="X821" s="14">
        <f>Table1[[#This Row],[Payments]]-Table1[[#This Row],[Receipts]]</f>
        <v>0</v>
      </c>
      <c r="Y821" s="14"/>
      <c r="Z821" s="14"/>
      <c r="AA821" s="14"/>
      <c r="AB821" s="13"/>
      <c r="AC821" s="39"/>
      <c r="AD821" s="39"/>
      <c r="AE821" s="39"/>
      <c r="AF821" s="39"/>
      <c r="AG821" s="42"/>
      <c r="AH8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1" t="str">
        <f>IF(Table1[[#This Row],[Date]]="","",TEXT(Table1[[#This Row],[Date]],"yyyymmdd"))</f>
        <v/>
      </c>
      <c r="AJ821" t="str">
        <f>Table1[[#This Row],[Date2]]</f>
        <v/>
      </c>
      <c r="AK821" t="str">
        <f>IF(Table1[[#This Row],[Date]]="","",Table1[[#This Row],[Voucher Type]])</f>
        <v/>
      </c>
      <c r="AL821" t="str">
        <f>IF(Table1[[#This Row],[Date]]="","",Table1[[#This Row],[Voucher No]])</f>
        <v/>
      </c>
      <c r="AM821" t="str">
        <f>IF(Table1[[#This Row],[Date]]="","",Table1[[#This Row],[Narration]])</f>
        <v/>
      </c>
      <c r="AN821" t="str">
        <f>IF(Table1[[#This Row],[Date]]="","","tallytools-voucherentry-adhjadhh-"&amp;$AH$1&amp;ROW())</f>
        <v/>
      </c>
      <c r="AO821" t="str">
        <f>IF(Table1[[#This Row],[Date]]="","",$AH$1)</f>
        <v/>
      </c>
      <c r="AP821"/>
      <c r="AQ821" t="str">
        <f>IF(Table1[[#This Row],[Date]]="","","No")</f>
        <v/>
      </c>
      <c r="AR821" t="str">
        <f>IF(Table1[[#This Row],[Date]]="","",IF(Table1[[#This Row],[Net Amt]]&lt;0,"No","Yes"))</f>
        <v/>
      </c>
      <c r="AS821" t="str">
        <f>IF(Table1[[#This Row],[Date]]="","",Table1[[#This Row],[Second Ledger]])</f>
        <v/>
      </c>
      <c r="AT821" t="str">
        <f>IF(Table1[[#This Row],[Date]]="","",IF(Table1[[#This Row],[DP-1]]="Yes",-(Table1[[#This Row],[Payments]]+Table1[[#This Row],[Receipts]]),Table1[[#This Row],[Payments]]+Table1[[#This Row],[Receipts]]))</f>
        <v/>
      </c>
      <c r="AU821"/>
      <c r="AV821" t="str">
        <f>IF(Table1[[#This Row],[Bill Ref No]]="","",Table1[[#This Row],[Bill Ref No]])</f>
        <v/>
      </c>
      <c r="AW821" t="str">
        <f>IF(Table1[[#This Row],[Bill ref name]]="","","New Ref")</f>
        <v/>
      </c>
      <c r="AX821" t="str">
        <f>IF(Table1[[#This Row],[Bill ref name]]="","",Table1[[#This Row],[Amount-1]])</f>
        <v/>
      </c>
      <c r="AY821"/>
      <c r="AZ821"/>
      <c r="BA821" t="str">
        <f>IF(Table1[[#This Row],[Cost Centre]]="","","Primary Cost Category")</f>
        <v/>
      </c>
      <c r="BB821" t="str">
        <f>IF(Table1[[#This Row],[Cost Centre]]="","",Table1[[#This Row],[DP-1]])</f>
        <v/>
      </c>
      <c r="BC821"/>
      <c r="BD821" t="str">
        <f>IF(Table1[[#This Row],[Cost Centre]]="","",Table1[[#This Row],[Cost Centre]])</f>
        <v/>
      </c>
      <c r="BE821" t="str">
        <f>IF(Table1[[#This Row],[Cost Centre]]="","",Table1[[#This Row],[Amount-1]])</f>
        <v/>
      </c>
      <c r="BF821"/>
      <c r="BG821"/>
      <c r="BH821"/>
      <c r="BI821"/>
      <c r="BJ821" t="str">
        <f>IF(Table1[[#This Row],[Date]]="","","No")</f>
        <v/>
      </c>
      <c r="BK821" t="str">
        <f>IF(Table1[[#This Row],[Date]]="","",IF(Table1[[#This Row],[Net Amt]]&lt;0,"Yes","No"))</f>
        <v/>
      </c>
      <c r="BL821" t="str">
        <f>IF(Table1[[#This Row],[Date]]="","",$C$3)</f>
        <v/>
      </c>
      <c r="BM821" t="str">
        <f>IF(Table1[[#This Row],[Date]]="","",-Table1[[#This Row],[Amount-1]])</f>
        <v/>
      </c>
      <c r="BO821" t="str">
        <f>IF(Table1[[#This Row],[Transaction Type]]="","",Table1[[#This Row],[Transaction Type]])</f>
        <v/>
      </c>
      <c r="BP821" t="str">
        <f>IF(Table1[[#This Row],[Instrument No.]]="","",Table1[[#This Row],[Instrument No.]])</f>
        <v/>
      </c>
      <c r="BQ821" t="str">
        <f>IF(Table1[[#This Row],[Instrument No.]]="","",Table1[[#This Row],[Amount-2]])</f>
        <v/>
      </c>
      <c r="BR821" t="str">
        <f>IF(Table1[[#This Row],[Instrument date]]="","",TEXT(Table1[[#This Row],[Instrument date]],"yyyymmdd"))</f>
        <v/>
      </c>
      <c r="BU821" s="48"/>
      <c r="BV821" s="48"/>
    </row>
    <row r="822" spans="1:74">
      <c r="A822" s="16">
        <f t="shared" si="12"/>
        <v>817</v>
      </c>
      <c r="B822" s="17"/>
      <c r="C822" s="57"/>
      <c r="D822" s="61"/>
      <c r="E822" s="61"/>
      <c r="F822" s="57"/>
      <c r="G822" s="18"/>
      <c r="H8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2" s="18"/>
      <c r="J822" s="18"/>
      <c r="K822" s="18"/>
      <c r="L822" s="18"/>
      <c r="M822" s="18"/>
      <c r="N822" s="51"/>
      <c r="O822" s="14">
        <f>IF(Table1[[#This Row],[Date]]="",COUNTA(B823:$B$1005),0)</f>
        <v>0</v>
      </c>
      <c r="P822" s="14">
        <f>IF(COUNTA(Table1[[#This Row],[Payments]:[Receipts]])=0,0,(IF(COUNTA(Table1[[#This Row],[Payments]:[Receipts]])&gt;1,1,0)))</f>
        <v>0</v>
      </c>
      <c r="Q822" s="14">
        <f>IF(Table1[[#This Row],[Date]]="",0,IF(AND(Table1[[#This Row],[Date]]&gt;=$Q$2,Table1[[#This Row],[Date]]&lt;=$Q$3),0,1))</f>
        <v>0</v>
      </c>
      <c r="R822" s="14">
        <f>IF(Table1[[#This Row],[Payments]]="",0,IF(ISNUMBER(Table1[[#This Row],[Payments]]),0,1))</f>
        <v>0</v>
      </c>
      <c r="S822" s="14">
        <f>IF(Table1[[#This Row],[Receipts]]="",0,IF(ISNUMBER(Table1[[#This Row],[Receipts]]),0,1))</f>
        <v>0</v>
      </c>
      <c r="T822" s="14">
        <f>IF(LEN(Table1[[#This Row],[Second Ledger]])&gt;0,IF(TYPE(VLOOKUP(Table1[[#This Row],[Second Ledger]],$CZ:$CZ,1,FALSE))=16,1,0),0)</f>
        <v>0</v>
      </c>
      <c r="U822" s="14">
        <f>IF(Table1[[#This Row],[Date]]="",0,IF(Table1[[#This Row],[Voucher Type]]&gt;0,IF(TYPE(VLOOKUP(Table1[[#This Row],[Voucher Type]],Table1[[#All],[Voucher Type Master]],1,FALSE))=16,1,0),0))</f>
        <v>0</v>
      </c>
      <c r="V8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2" s="14">
        <f>IF(LEN(Table1[[#This Row],[Cost Centre]])&gt;0,IF(TYPE(VLOOKUP(Table1[[#This Row],[Cost Centre]],$DA:$DA,1,FALSE))=16,1,0),0)</f>
        <v>0</v>
      </c>
      <c r="X822" s="14">
        <f>Table1[[#This Row],[Payments]]-Table1[[#This Row],[Receipts]]</f>
        <v>0</v>
      </c>
      <c r="Y822" s="14"/>
      <c r="Z822" s="14"/>
      <c r="AA822" s="14"/>
      <c r="AB822" s="13"/>
      <c r="AC822" s="39"/>
      <c r="AD822" s="39"/>
      <c r="AE822" s="39"/>
      <c r="AF822" s="39"/>
      <c r="AG822" s="42"/>
      <c r="AH8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2" t="str">
        <f>IF(Table1[[#This Row],[Date]]="","",TEXT(Table1[[#This Row],[Date]],"yyyymmdd"))</f>
        <v/>
      </c>
      <c r="AJ822" t="str">
        <f>Table1[[#This Row],[Date2]]</f>
        <v/>
      </c>
      <c r="AK822" t="str">
        <f>IF(Table1[[#This Row],[Date]]="","",Table1[[#This Row],[Voucher Type]])</f>
        <v/>
      </c>
      <c r="AL822" t="str">
        <f>IF(Table1[[#This Row],[Date]]="","",Table1[[#This Row],[Voucher No]])</f>
        <v/>
      </c>
      <c r="AM822" t="str">
        <f>IF(Table1[[#This Row],[Date]]="","",Table1[[#This Row],[Narration]])</f>
        <v/>
      </c>
      <c r="AN822" t="str">
        <f>IF(Table1[[#This Row],[Date]]="","","tallytools-voucherentry-adhjadhh-"&amp;$AH$1&amp;ROW())</f>
        <v/>
      </c>
      <c r="AO822" t="str">
        <f>IF(Table1[[#This Row],[Date]]="","",$AH$1)</f>
        <v/>
      </c>
      <c r="AP822"/>
      <c r="AQ822" t="str">
        <f>IF(Table1[[#This Row],[Date]]="","","No")</f>
        <v/>
      </c>
      <c r="AR822" t="str">
        <f>IF(Table1[[#This Row],[Date]]="","",IF(Table1[[#This Row],[Net Amt]]&lt;0,"No","Yes"))</f>
        <v/>
      </c>
      <c r="AS822" t="str">
        <f>IF(Table1[[#This Row],[Date]]="","",Table1[[#This Row],[Second Ledger]])</f>
        <v/>
      </c>
      <c r="AT822" t="str">
        <f>IF(Table1[[#This Row],[Date]]="","",IF(Table1[[#This Row],[DP-1]]="Yes",-(Table1[[#This Row],[Payments]]+Table1[[#This Row],[Receipts]]),Table1[[#This Row],[Payments]]+Table1[[#This Row],[Receipts]]))</f>
        <v/>
      </c>
      <c r="AU822"/>
      <c r="AV822" t="str">
        <f>IF(Table1[[#This Row],[Bill Ref No]]="","",Table1[[#This Row],[Bill Ref No]])</f>
        <v/>
      </c>
      <c r="AW822" t="str">
        <f>IF(Table1[[#This Row],[Bill ref name]]="","","New Ref")</f>
        <v/>
      </c>
      <c r="AX822" t="str">
        <f>IF(Table1[[#This Row],[Bill ref name]]="","",Table1[[#This Row],[Amount-1]])</f>
        <v/>
      </c>
      <c r="AY822"/>
      <c r="AZ822"/>
      <c r="BA822" t="str">
        <f>IF(Table1[[#This Row],[Cost Centre]]="","","Primary Cost Category")</f>
        <v/>
      </c>
      <c r="BB822" t="str">
        <f>IF(Table1[[#This Row],[Cost Centre]]="","",Table1[[#This Row],[DP-1]])</f>
        <v/>
      </c>
      <c r="BC822"/>
      <c r="BD822" t="str">
        <f>IF(Table1[[#This Row],[Cost Centre]]="","",Table1[[#This Row],[Cost Centre]])</f>
        <v/>
      </c>
      <c r="BE822" t="str">
        <f>IF(Table1[[#This Row],[Cost Centre]]="","",Table1[[#This Row],[Amount-1]])</f>
        <v/>
      </c>
      <c r="BF822"/>
      <c r="BG822"/>
      <c r="BH822"/>
      <c r="BI822"/>
      <c r="BJ822" t="str">
        <f>IF(Table1[[#This Row],[Date]]="","","No")</f>
        <v/>
      </c>
      <c r="BK822" t="str">
        <f>IF(Table1[[#This Row],[Date]]="","",IF(Table1[[#This Row],[Net Amt]]&lt;0,"Yes","No"))</f>
        <v/>
      </c>
      <c r="BL822" t="str">
        <f>IF(Table1[[#This Row],[Date]]="","",$C$3)</f>
        <v/>
      </c>
      <c r="BM822" t="str">
        <f>IF(Table1[[#This Row],[Date]]="","",-Table1[[#This Row],[Amount-1]])</f>
        <v/>
      </c>
      <c r="BO822" t="str">
        <f>IF(Table1[[#This Row],[Transaction Type]]="","",Table1[[#This Row],[Transaction Type]])</f>
        <v/>
      </c>
      <c r="BP822" t="str">
        <f>IF(Table1[[#This Row],[Instrument No.]]="","",Table1[[#This Row],[Instrument No.]])</f>
        <v/>
      </c>
      <c r="BQ822" t="str">
        <f>IF(Table1[[#This Row],[Instrument No.]]="","",Table1[[#This Row],[Amount-2]])</f>
        <v/>
      </c>
      <c r="BR822" t="str">
        <f>IF(Table1[[#This Row],[Instrument date]]="","",TEXT(Table1[[#This Row],[Instrument date]],"yyyymmdd"))</f>
        <v/>
      </c>
      <c r="BU822" s="48"/>
      <c r="BV822" s="48"/>
    </row>
    <row r="823" spans="1:74">
      <c r="A823" s="16">
        <f t="shared" si="12"/>
        <v>818</v>
      </c>
      <c r="B823" s="17"/>
      <c r="C823" s="57"/>
      <c r="D823" s="61"/>
      <c r="E823" s="61"/>
      <c r="F823" s="57"/>
      <c r="G823" s="18"/>
      <c r="H8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3" s="18"/>
      <c r="J823" s="18"/>
      <c r="K823" s="18"/>
      <c r="L823" s="18"/>
      <c r="M823" s="18"/>
      <c r="N823" s="51"/>
      <c r="O823" s="14">
        <f>IF(Table1[[#This Row],[Date]]="",COUNTA(B824:$B$1005),0)</f>
        <v>0</v>
      </c>
      <c r="P823" s="14">
        <f>IF(COUNTA(Table1[[#This Row],[Payments]:[Receipts]])=0,0,(IF(COUNTA(Table1[[#This Row],[Payments]:[Receipts]])&gt;1,1,0)))</f>
        <v>0</v>
      </c>
      <c r="Q823" s="14">
        <f>IF(Table1[[#This Row],[Date]]="",0,IF(AND(Table1[[#This Row],[Date]]&gt;=$Q$2,Table1[[#This Row],[Date]]&lt;=$Q$3),0,1))</f>
        <v>0</v>
      </c>
      <c r="R823" s="14">
        <f>IF(Table1[[#This Row],[Payments]]="",0,IF(ISNUMBER(Table1[[#This Row],[Payments]]),0,1))</f>
        <v>0</v>
      </c>
      <c r="S823" s="14">
        <f>IF(Table1[[#This Row],[Receipts]]="",0,IF(ISNUMBER(Table1[[#This Row],[Receipts]]),0,1))</f>
        <v>0</v>
      </c>
      <c r="T823" s="14">
        <f>IF(LEN(Table1[[#This Row],[Second Ledger]])&gt;0,IF(TYPE(VLOOKUP(Table1[[#This Row],[Second Ledger]],$CZ:$CZ,1,FALSE))=16,1,0),0)</f>
        <v>0</v>
      </c>
      <c r="U823" s="14">
        <f>IF(Table1[[#This Row],[Date]]="",0,IF(Table1[[#This Row],[Voucher Type]]&gt;0,IF(TYPE(VLOOKUP(Table1[[#This Row],[Voucher Type]],Table1[[#All],[Voucher Type Master]],1,FALSE))=16,1,0),0))</f>
        <v>0</v>
      </c>
      <c r="V8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3" s="14">
        <f>IF(LEN(Table1[[#This Row],[Cost Centre]])&gt;0,IF(TYPE(VLOOKUP(Table1[[#This Row],[Cost Centre]],$DA:$DA,1,FALSE))=16,1,0),0)</f>
        <v>0</v>
      </c>
      <c r="X823" s="14">
        <f>Table1[[#This Row],[Payments]]-Table1[[#This Row],[Receipts]]</f>
        <v>0</v>
      </c>
      <c r="Y823" s="14"/>
      <c r="Z823" s="14"/>
      <c r="AA823" s="14"/>
      <c r="AB823" s="13"/>
      <c r="AC823" s="39"/>
      <c r="AD823" s="39"/>
      <c r="AE823" s="39"/>
      <c r="AF823" s="39"/>
      <c r="AG823" s="42"/>
      <c r="AH8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3" t="str">
        <f>IF(Table1[[#This Row],[Date]]="","",TEXT(Table1[[#This Row],[Date]],"yyyymmdd"))</f>
        <v/>
      </c>
      <c r="AJ823" t="str">
        <f>Table1[[#This Row],[Date2]]</f>
        <v/>
      </c>
      <c r="AK823" t="str">
        <f>IF(Table1[[#This Row],[Date]]="","",Table1[[#This Row],[Voucher Type]])</f>
        <v/>
      </c>
      <c r="AL823" t="str">
        <f>IF(Table1[[#This Row],[Date]]="","",Table1[[#This Row],[Voucher No]])</f>
        <v/>
      </c>
      <c r="AM823" t="str">
        <f>IF(Table1[[#This Row],[Date]]="","",Table1[[#This Row],[Narration]])</f>
        <v/>
      </c>
      <c r="AN823" t="str">
        <f>IF(Table1[[#This Row],[Date]]="","","tallytools-voucherentry-adhjadhh-"&amp;$AH$1&amp;ROW())</f>
        <v/>
      </c>
      <c r="AO823" t="str">
        <f>IF(Table1[[#This Row],[Date]]="","",$AH$1)</f>
        <v/>
      </c>
      <c r="AP823"/>
      <c r="AQ823" t="str">
        <f>IF(Table1[[#This Row],[Date]]="","","No")</f>
        <v/>
      </c>
      <c r="AR823" t="str">
        <f>IF(Table1[[#This Row],[Date]]="","",IF(Table1[[#This Row],[Net Amt]]&lt;0,"No","Yes"))</f>
        <v/>
      </c>
      <c r="AS823" t="str">
        <f>IF(Table1[[#This Row],[Date]]="","",Table1[[#This Row],[Second Ledger]])</f>
        <v/>
      </c>
      <c r="AT823" t="str">
        <f>IF(Table1[[#This Row],[Date]]="","",IF(Table1[[#This Row],[DP-1]]="Yes",-(Table1[[#This Row],[Payments]]+Table1[[#This Row],[Receipts]]),Table1[[#This Row],[Payments]]+Table1[[#This Row],[Receipts]]))</f>
        <v/>
      </c>
      <c r="AU823"/>
      <c r="AV823" t="str">
        <f>IF(Table1[[#This Row],[Bill Ref No]]="","",Table1[[#This Row],[Bill Ref No]])</f>
        <v/>
      </c>
      <c r="AW823" t="str">
        <f>IF(Table1[[#This Row],[Bill ref name]]="","","New Ref")</f>
        <v/>
      </c>
      <c r="AX823" t="str">
        <f>IF(Table1[[#This Row],[Bill ref name]]="","",Table1[[#This Row],[Amount-1]])</f>
        <v/>
      </c>
      <c r="AY823"/>
      <c r="AZ823"/>
      <c r="BA823" t="str">
        <f>IF(Table1[[#This Row],[Cost Centre]]="","","Primary Cost Category")</f>
        <v/>
      </c>
      <c r="BB823" t="str">
        <f>IF(Table1[[#This Row],[Cost Centre]]="","",Table1[[#This Row],[DP-1]])</f>
        <v/>
      </c>
      <c r="BC823"/>
      <c r="BD823" t="str">
        <f>IF(Table1[[#This Row],[Cost Centre]]="","",Table1[[#This Row],[Cost Centre]])</f>
        <v/>
      </c>
      <c r="BE823" t="str">
        <f>IF(Table1[[#This Row],[Cost Centre]]="","",Table1[[#This Row],[Amount-1]])</f>
        <v/>
      </c>
      <c r="BF823"/>
      <c r="BG823"/>
      <c r="BH823"/>
      <c r="BI823"/>
      <c r="BJ823" t="str">
        <f>IF(Table1[[#This Row],[Date]]="","","No")</f>
        <v/>
      </c>
      <c r="BK823" t="str">
        <f>IF(Table1[[#This Row],[Date]]="","",IF(Table1[[#This Row],[Net Amt]]&lt;0,"Yes","No"))</f>
        <v/>
      </c>
      <c r="BL823" t="str">
        <f>IF(Table1[[#This Row],[Date]]="","",$C$3)</f>
        <v/>
      </c>
      <c r="BM823" t="str">
        <f>IF(Table1[[#This Row],[Date]]="","",-Table1[[#This Row],[Amount-1]])</f>
        <v/>
      </c>
      <c r="BO823" t="str">
        <f>IF(Table1[[#This Row],[Transaction Type]]="","",Table1[[#This Row],[Transaction Type]])</f>
        <v/>
      </c>
      <c r="BP823" t="str">
        <f>IF(Table1[[#This Row],[Instrument No.]]="","",Table1[[#This Row],[Instrument No.]])</f>
        <v/>
      </c>
      <c r="BQ823" t="str">
        <f>IF(Table1[[#This Row],[Instrument No.]]="","",Table1[[#This Row],[Amount-2]])</f>
        <v/>
      </c>
      <c r="BR823" t="str">
        <f>IF(Table1[[#This Row],[Instrument date]]="","",TEXT(Table1[[#This Row],[Instrument date]],"yyyymmdd"))</f>
        <v/>
      </c>
      <c r="BU823" s="48"/>
      <c r="BV823" s="48"/>
    </row>
    <row r="824" spans="1:74">
      <c r="A824" s="16">
        <f t="shared" si="12"/>
        <v>819</v>
      </c>
      <c r="B824" s="17"/>
      <c r="C824" s="57"/>
      <c r="D824" s="61"/>
      <c r="E824" s="61"/>
      <c r="F824" s="57"/>
      <c r="G824" s="18"/>
      <c r="H8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4" s="18"/>
      <c r="J824" s="18"/>
      <c r="K824" s="18"/>
      <c r="L824" s="18"/>
      <c r="M824" s="18"/>
      <c r="N824" s="51"/>
      <c r="O824" s="14">
        <f>IF(Table1[[#This Row],[Date]]="",COUNTA(B825:$B$1005),0)</f>
        <v>0</v>
      </c>
      <c r="P824" s="14">
        <f>IF(COUNTA(Table1[[#This Row],[Payments]:[Receipts]])=0,0,(IF(COUNTA(Table1[[#This Row],[Payments]:[Receipts]])&gt;1,1,0)))</f>
        <v>0</v>
      </c>
      <c r="Q824" s="14">
        <f>IF(Table1[[#This Row],[Date]]="",0,IF(AND(Table1[[#This Row],[Date]]&gt;=$Q$2,Table1[[#This Row],[Date]]&lt;=$Q$3),0,1))</f>
        <v>0</v>
      </c>
      <c r="R824" s="14">
        <f>IF(Table1[[#This Row],[Payments]]="",0,IF(ISNUMBER(Table1[[#This Row],[Payments]]),0,1))</f>
        <v>0</v>
      </c>
      <c r="S824" s="14">
        <f>IF(Table1[[#This Row],[Receipts]]="",0,IF(ISNUMBER(Table1[[#This Row],[Receipts]]),0,1))</f>
        <v>0</v>
      </c>
      <c r="T824" s="14">
        <f>IF(LEN(Table1[[#This Row],[Second Ledger]])&gt;0,IF(TYPE(VLOOKUP(Table1[[#This Row],[Second Ledger]],$CZ:$CZ,1,FALSE))=16,1,0),0)</f>
        <v>0</v>
      </c>
      <c r="U824" s="14">
        <f>IF(Table1[[#This Row],[Date]]="",0,IF(Table1[[#This Row],[Voucher Type]]&gt;0,IF(TYPE(VLOOKUP(Table1[[#This Row],[Voucher Type]],Table1[[#All],[Voucher Type Master]],1,FALSE))=16,1,0),0))</f>
        <v>0</v>
      </c>
      <c r="V8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4" s="14">
        <f>IF(LEN(Table1[[#This Row],[Cost Centre]])&gt;0,IF(TYPE(VLOOKUP(Table1[[#This Row],[Cost Centre]],$DA:$DA,1,FALSE))=16,1,0),0)</f>
        <v>0</v>
      </c>
      <c r="X824" s="14">
        <f>Table1[[#This Row],[Payments]]-Table1[[#This Row],[Receipts]]</f>
        <v>0</v>
      </c>
      <c r="Y824" s="14"/>
      <c r="Z824" s="14"/>
      <c r="AA824" s="14"/>
      <c r="AB824" s="13"/>
      <c r="AC824" s="39"/>
      <c r="AD824" s="39"/>
      <c r="AE824" s="39"/>
      <c r="AF824" s="39"/>
      <c r="AG824" s="42"/>
      <c r="AH8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4" t="str">
        <f>IF(Table1[[#This Row],[Date]]="","",TEXT(Table1[[#This Row],[Date]],"yyyymmdd"))</f>
        <v/>
      </c>
      <c r="AJ824" t="str">
        <f>Table1[[#This Row],[Date2]]</f>
        <v/>
      </c>
      <c r="AK824" t="str">
        <f>IF(Table1[[#This Row],[Date]]="","",Table1[[#This Row],[Voucher Type]])</f>
        <v/>
      </c>
      <c r="AL824" t="str">
        <f>IF(Table1[[#This Row],[Date]]="","",Table1[[#This Row],[Voucher No]])</f>
        <v/>
      </c>
      <c r="AM824" t="str">
        <f>IF(Table1[[#This Row],[Date]]="","",Table1[[#This Row],[Narration]])</f>
        <v/>
      </c>
      <c r="AN824" t="str">
        <f>IF(Table1[[#This Row],[Date]]="","","tallytools-voucherentry-adhjadhh-"&amp;$AH$1&amp;ROW())</f>
        <v/>
      </c>
      <c r="AO824" t="str">
        <f>IF(Table1[[#This Row],[Date]]="","",$AH$1)</f>
        <v/>
      </c>
      <c r="AP824"/>
      <c r="AQ824" t="str">
        <f>IF(Table1[[#This Row],[Date]]="","","No")</f>
        <v/>
      </c>
      <c r="AR824" t="str">
        <f>IF(Table1[[#This Row],[Date]]="","",IF(Table1[[#This Row],[Net Amt]]&lt;0,"No","Yes"))</f>
        <v/>
      </c>
      <c r="AS824" t="str">
        <f>IF(Table1[[#This Row],[Date]]="","",Table1[[#This Row],[Second Ledger]])</f>
        <v/>
      </c>
      <c r="AT824" t="str">
        <f>IF(Table1[[#This Row],[Date]]="","",IF(Table1[[#This Row],[DP-1]]="Yes",-(Table1[[#This Row],[Payments]]+Table1[[#This Row],[Receipts]]),Table1[[#This Row],[Payments]]+Table1[[#This Row],[Receipts]]))</f>
        <v/>
      </c>
      <c r="AU824"/>
      <c r="AV824" t="str">
        <f>IF(Table1[[#This Row],[Bill Ref No]]="","",Table1[[#This Row],[Bill Ref No]])</f>
        <v/>
      </c>
      <c r="AW824" t="str">
        <f>IF(Table1[[#This Row],[Bill ref name]]="","","New Ref")</f>
        <v/>
      </c>
      <c r="AX824" t="str">
        <f>IF(Table1[[#This Row],[Bill ref name]]="","",Table1[[#This Row],[Amount-1]])</f>
        <v/>
      </c>
      <c r="AY824"/>
      <c r="AZ824"/>
      <c r="BA824" t="str">
        <f>IF(Table1[[#This Row],[Cost Centre]]="","","Primary Cost Category")</f>
        <v/>
      </c>
      <c r="BB824" t="str">
        <f>IF(Table1[[#This Row],[Cost Centre]]="","",Table1[[#This Row],[DP-1]])</f>
        <v/>
      </c>
      <c r="BC824"/>
      <c r="BD824" t="str">
        <f>IF(Table1[[#This Row],[Cost Centre]]="","",Table1[[#This Row],[Cost Centre]])</f>
        <v/>
      </c>
      <c r="BE824" t="str">
        <f>IF(Table1[[#This Row],[Cost Centre]]="","",Table1[[#This Row],[Amount-1]])</f>
        <v/>
      </c>
      <c r="BF824"/>
      <c r="BG824"/>
      <c r="BH824"/>
      <c r="BI824"/>
      <c r="BJ824" t="str">
        <f>IF(Table1[[#This Row],[Date]]="","","No")</f>
        <v/>
      </c>
      <c r="BK824" t="str">
        <f>IF(Table1[[#This Row],[Date]]="","",IF(Table1[[#This Row],[Net Amt]]&lt;0,"Yes","No"))</f>
        <v/>
      </c>
      <c r="BL824" t="str">
        <f>IF(Table1[[#This Row],[Date]]="","",$C$3)</f>
        <v/>
      </c>
      <c r="BM824" t="str">
        <f>IF(Table1[[#This Row],[Date]]="","",-Table1[[#This Row],[Amount-1]])</f>
        <v/>
      </c>
      <c r="BO824" t="str">
        <f>IF(Table1[[#This Row],[Transaction Type]]="","",Table1[[#This Row],[Transaction Type]])</f>
        <v/>
      </c>
      <c r="BP824" t="str">
        <f>IF(Table1[[#This Row],[Instrument No.]]="","",Table1[[#This Row],[Instrument No.]])</f>
        <v/>
      </c>
      <c r="BQ824" t="str">
        <f>IF(Table1[[#This Row],[Instrument No.]]="","",Table1[[#This Row],[Amount-2]])</f>
        <v/>
      </c>
      <c r="BR824" t="str">
        <f>IF(Table1[[#This Row],[Instrument date]]="","",TEXT(Table1[[#This Row],[Instrument date]],"yyyymmdd"))</f>
        <v/>
      </c>
      <c r="BU824" s="48"/>
      <c r="BV824" s="48"/>
    </row>
    <row r="825" spans="1:74">
      <c r="A825" s="16">
        <f t="shared" si="12"/>
        <v>820</v>
      </c>
      <c r="B825" s="17"/>
      <c r="C825" s="57"/>
      <c r="D825" s="61"/>
      <c r="E825" s="61"/>
      <c r="F825" s="57"/>
      <c r="G825" s="18"/>
      <c r="H8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5" s="18"/>
      <c r="J825" s="18"/>
      <c r="K825" s="18"/>
      <c r="L825" s="18"/>
      <c r="M825" s="18"/>
      <c r="N825" s="51"/>
      <c r="O825" s="14">
        <f>IF(Table1[[#This Row],[Date]]="",COUNTA(B826:$B$1005),0)</f>
        <v>0</v>
      </c>
      <c r="P825" s="14">
        <f>IF(COUNTA(Table1[[#This Row],[Payments]:[Receipts]])=0,0,(IF(COUNTA(Table1[[#This Row],[Payments]:[Receipts]])&gt;1,1,0)))</f>
        <v>0</v>
      </c>
      <c r="Q825" s="14">
        <f>IF(Table1[[#This Row],[Date]]="",0,IF(AND(Table1[[#This Row],[Date]]&gt;=$Q$2,Table1[[#This Row],[Date]]&lt;=$Q$3),0,1))</f>
        <v>0</v>
      </c>
      <c r="R825" s="14">
        <f>IF(Table1[[#This Row],[Payments]]="",0,IF(ISNUMBER(Table1[[#This Row],[Payments]]),0,1))</f>
        <v>0</v>
      </c>
      <c r="S825" s="14">
        <f>IF(Table1[[#This Row],[Receipts]]="",0,IF(ISNUMBER(Table1[[#This Row],[Receipts]]),0,1))</f>
        <v>0</v>
      </c>
      <c r="T825" s="14">
        <f>IF(LEN(Table1[[#This Row],[Second Ledger]])&gt;0,IF(TYPE(VLOOKUP(Table1[[#This Row],[Second Ledger]],$CZ:$CZ,1,FALSE))=16,1,0),0)</f>
        <v>0</v>
      </c>
      <c r="U825" s="14">
        <f>IF(Table1[[#This Row],[Date]]="",0,IF(Table1[[#This Row],[Voucher Type]]&gt;0,IF(TYPE(VLOOKUP(Table1[[#This Row],[Voucher Type]],Table1[[#All],[Voucher Type Master]],1,FALSE))=16,1,0),0))</f>
        <v>0</v>
      </c>
      <c r="V8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5" s="14">
        <f>IF(LEN(Table1[[#This Row],[Cost Centre]])&gt;0,IF(TYPE(VLOOKUP(Table1[[#This Row],[Cost Centre]],$DA:$DA,1,FALSE))=16,1,0),0)</f>
        <v>0</v>
      </c>
      <c r="X825" s="14">
        <f>Table1[[#This Row],[Payments]]-Table1[[#This Row],[Receipts]]</f>
        <v>0</v>
      </c>
      <c r="Y825" s="14"/>
      <c r="Z825" s="14"/>
      <c r="AA825" s="14"/>
      <c r="AB825" s="13"/>
      <c r="AC825" s="39"/>
      <c r="AD825" s="39"/>
      <c r="AE825" s="39"/>
      <c r="AF825" s="39"/>
      <c r="AG825" s="42"/>
      <c r="AH8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5" t="str">
        <f>IF(Table1[[#This Row],[Date]]="","",TEXT(Table1[[#This Row],[Date]],"yyyymmdd"))</f>
        <v/>
      </c>
      <c r="AJ825" t="str">
        <f>Table1[[#This Row],[Date2]]</f>
        <v/>
      </c>
      <c r="AK825" t="str">
        <f>IF(Table1[[#This Row],[Date]]="","",Table1[[#This Row],[Voucher Type]])</f>
        <v/>
      </c>
      <c r="AL825" t="str">
        <f>IF(Table1[[#This Row],[Date]]="","",Table1[[#This Row],[Voucher No]])</f>
        <v/>
      </c>
      <c r="AM825" t="str">
        <f>IF(Table1[[#This Row],[Date]]="","",Table1[[#This Row],[Narration]])</f>
        <v/>
      </c>
      <c r="AN825" t="str">
        <f>IF(Table1[[#This Row],[Date]]="","","tallytools-voucherentry-adhjadhh-"&amp;$AH$1&amp;ROW())</f>
        <v/>
      </c>
      <c r="AO825" t="str">
        <f>IF(Table1[[#This Row],[Date]]="","",$AH$1)</f>
        <v/>
      </c>
      <c r="AP825"/>
      <c r="AQ825" t="str">
        <f>IF(Table1[[#This Row],[Date]]="","","No")</f>
        <v/>
      </c>
      <c r="AR825" t="str">
        <f>IF(Table1[[#This Row],[Date]]="","",IF(Table1[[#This Row],[Net Amt]]&lt;0,"No","Yes"))</f>
        <v/>
      </c>
      <c r="AS825" t="str">
        <f>IF(Table1[[#This Row],[Date]]="","",Table1[[#This Row],[Second Ledger]])</f>
        <v/>
      </c>
      <c r="AT825" t="str">
        <f>IF(Table1[[#This Row],[Date]]="","",IF(Table1[[#This Row],[DP-1]]="Yes",-(Table1[[#This Row],[Payments]]+Table1[[#This Row],[Receipts]]),Table1[[#This Row],[Payments]]+Table1[[#This Row],[Receipts]]))</f>
        <v/>
      </c>
      <c r="AU825"/>
      <c r="AV825" t="str">
        <f>IF(Table1[[#This Row],[Bill Ref No]]="","",Table1[[#This Row],[Bill Ref No]])</f>
        <v/>
      </c>
      <c r="AW825" t="str">
        <f>IF(Table1[[#This Row],[Bill ref name]]="","","New Ref")</f>
        <v/>
      </c>
      <c r="AX825" t="str">
        <f>IF(Table1[[#This Row],[Bill ref name]]="","",Table1[[#This Row],[Amount-1]])</f>
        <v/>
      </c>
      <c r="AY825"/>
      <c r="AZ825"/>
      <c r="BA825" t="str">
        <f>IF(Table1[[#This Row],[Cost Centre]]="","","Primary Cost Category")</f>
        <v/>
      </c>
      <c r="BB825" t="str">
        <f>IF(Table1[[#This Row],[Cost Centre]]="","",Table1[[#This Row],[DP-1]])</f>
        <v/>
      </c>
      <c r="BC825"/>
      <c r="BD825" t="str">
        <f>IF(Table1[[#This Row],[Cost Centre]]="","",Table1[[#This Row],[Cost Centre]])</f>
        <v/>
      </c>
      <c r="BE825" t="str">
        <f>IF(Table1[[#This Row],[Cost Centre]]="","",Table1[[#This Row],[Amount-1]])</f>
        <v/>
      </c>
      <c r="BF825"/>
      <c r="BG825"/>
      <c r="BH825"/>
      <c r="BI825"/>
      <c r="BJ825" t="str">
        <f>IF(Table1[[#This Row],[Date]]="","","No")</f>
        <v/>
      </c>
      <c r="BK825" t="str">
        <f>IF(Table1[[#This Row],[Date]]="","",IF(Table1[[#This Row],[Net Amt]]&lt;0,"Yes","No"))</f>
        <v/>
      </c>
      <c r="BL825" t="str">
        <f>IF(Table1[[#This Row],[Date]]="","",$C$3)</f>
        <v/>
      </c>
      <c r="BM825" t="str">
        <f>IF(Table1[[#This Row],[Date]]="","",-Table1[[#This Row],[Amount-1]])</f>
        <v/>
      </c>
      <c r="BO825" t="str">
        <f>IF(Table1[[#This Row],[Transaction Type]]="","",Table1[[#This Row],[Transaction Type]])</f>
        <v/>
      </c>
      <c r="BP825" t="str">
        <f>IF(Table1[[#This Row],[Instrument No.]]="","",Table1[[#This Row],[Instrument No.]])</f>
        <v/>
      </c>
      <c r="BQ825" t="str">
        <f>IF(Table1[[#This Row],[Instrument No.]]="","",Table1[[#This Row],[Amount-2]])</f>
        <v/>
      </c>
      <c r="BR825" t="str">
        <f>IF(Table1[[#This Row],[Instrument date]]="","",TEXT(Table1[[#This Row],[Instrument date]],"yyyymmdd"))</f>
        <v/>
      </c>
      <c r="BU825" s="48"/>
      <c r="BV825" s="48"/>
    </row>
    <row r="826" spans="1:74">
      <c r="A826" s="16">
        <f t="shared" si="12"/>
        <v>821</v>
      </c>
      <c r="B826" s="17"/>
      <c r="C826" s="57"/>
      <c r="D826" s="61"/>
      <c r="E826" s="61"/>
      <c r="F826" s="57"/>
      <c r="G826" s="18"/>
      <c r="H8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6" s="18"/>
      <c r="J826" s="18"/>
      <c r="K826" s="18"/>
      <c r="L826" s="18"/>
      <c r="M826" s="18"/>
      <c r="N826" s="51"/>
      <c r="O826" s="14">
        <f>IF(Table1[[#This Row],[Date]]="",COUNTA(B827:$B$1005),0)</f>
        <v>0</v>
      </c>
      <c r="P826" s="14">
        <f>IF(COUNTA(Table1[[#This Row],[Payments]:[Receipts]])=0,0,(IF(COUNTA(Table1[[#This Row],[Payments]:[Receipts]])&gt;1,1,0)))</f>
        <v>0</v>
      </c>
      <c r="Q826" s="14">
        <f>IF(Table1[[#This Row],[Date]]="",0,IF(AND(Table1[[#This Row],[Date]]&gt;=$Q$2,Table1[[#This Row],[Date]]&lt;=$Q$3),0,1))</f>
        <v>0</v>
      </c>
      <c r="R826" s="14">
        <f>IF(Table1[[#This Row],[Payments]]="",0,IF(ISNUMBER(Table1[[#This Row],[Payments]]),0,1))</f>
        <v>0</v>
      </c>
      <c r="S826" s="14">
        <f>IF(Table1[[#This Row],[Receipts]]="",0,IF(ISNUMBER(Table1[[#This Row],[Receipts]]),0,1))</f>
        <v>0</v>
      </c>
      <c r="T826" s="14">
        <f>IF(LEN(Table1[[#This Row],[Second Ledger]])&gt;0,IF(TYPE(VLOOKUP(Table1[[#This Row],[Second Ledger]],$CZ:$CZ,1,FALSE))=16,1,0),0)</f>
        <v>0</v>
      </c>
      <c r="U826" s="14">
        <f>IF(Table1[[#This Row],[Date]]="",0,IF(Table1[[#This Row],[Voucher Type]]&gt;0,IF(TYPE(VLOOKUP(Table1[[#This Row],[Voucher Type]],Table1[[#All],[Voucher Type Master]],1,FALSE))=16,1,0),0))</f>
        <v>0</v>
      </c>
      <c r="V8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6" s="14">
        <f>IF(LEN(Table1[[#This Row],[Cost Centre]])&gt;0,IF(TYPE(VLOOKUP(Table1[[#This Row],[Cost Centre]],$DA:$DA,1,FALSE))=16,1,0),0)</f>
        <v>0</v>
      </c>
      <c r="X826" s="14">
        <f>Table1[[#This Row],[Payments]]-Table1[[#This Row],[Receipts]]</f>
        <v>0</v>
      </c>
      <c r="Y826" s="14"/>
      <c r="Z826" s="14"/>
      <c r="AA826" s="14"/>
      <c r="AB826" s="13"/>
      <c r="AC826" s="39"/>
      <c r="AD826" s="39"/>
      <c r="AE826" s="39"/>
      <c r="AF826" s="39"/>
      <c r="AG826" s="42"/>
      <c r="AH8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6" t="str">
        <f>IF(Table1[[#This Row],[Date]]="","",TEXT(Table1[[#This Row],[Date]],"yyyymmdd"))</f>
        <v/>
      </c>
      <c r="AJ826" t="str">
        <f>Table1[[#This Row],[Date2]]</f>
        <v/>
      </c>
      <c r="AK826" t="str">
        <f>IF(Table1[[#This Row],[Date]]="","",Table1[[#This Row],[Voucher Type]])</f>
        <v/>
      </c>
      <c r="AL826" t="str">
        <f>IF(Table1[[#This Row],[Date]]="","",Table1[[#This Row],[Voucher No]])</f>
        <v/>
      </c>
      <c r="AM826" t="str">
        <f>IF(Table1[[#This Row],[Date]]="","",Table1[[#This Row],[Narration]])</f>
        <v/>
      </c>
      <c r="AN826" t="str">
        <f>IF(Table1[[#This Row],[Date]]="","","tallytools-voucherentry-adhjadhh-"&amp;$AH$1&amp;ROW())</f>
        <v/>
      </c>
      <c r="AO826" t="str">
        <f>IF(Table1[[#This Row],[Date]]="","",$AH$1)</f>
        <v/>
      </c>
      <c r="AP826"/>
      <c r="AQ826" t="str">
        <f>IF(Table1[[#This Row],[Date]]="","","No")</f>
        <v/>
      </c>
      <c r="AR826" t="str">
        <f>IF(Table1[[#This Row],[Date]]="","",IF(Table1[[#This Row],[Net Amt]]&lt;0,"No","Yes"))</f>
        <v/>
      </c>
      <c r="AS826" t="str">
        <f>IF(Table1[[#This Row],[Date]]="","",Table1[[#This Row],[Second Ledger]])</f>
        <v/>
      </c>
      <c r="AT826" t="str">
        <f>IF(Table1[[#This Row],[Date]]="","",IF(Table1[[#This Row],[DP-1]]="Yes",-(Table1[[#This Row],[Payments]]+Table1[[#This Row],[Receipts]]),Table1[[#This Row],[Payments]]+Table1[[#This Row],[Receipts]]))</f>
        <v/>
      </c>
      <c r="AU826"/>
      <c r="AV826" t="str">
        <f>IF(Table1[[#This Row],[Bill Ref No]]="","",Table1[[#This Row],[Bill Ref No]])</f>
        <v/>
      </c>
      <c r="AW826" t="str">
        <f>IF(Table1[[#This Row],[Bill ref name]]="","","New Ref")</f>
        <v/>
      </c>
      <c r="AX826" t="str">
        <f>IF(Table1[[#This Row],[Bill ref name]]="","",Table1[[#This Row],[Amount-1]])</f>
        <v/>
      </c>
      <c r="AY826"/>
      <c r="AZ826"/>
      <c r="BA826" t="str">
        <f>IF(Table1[[#This Row],[Cost Centre]]="","","Primary Cost Category")</f>
        <v/>
      </c>
      <c r="BB826" t="str">
        <f>IF(Table1[[#This Row],[Cost Centre]]="","",Table1[[#This Row],[DP-1]])</f>
        <v/>
      </c>
      <c r="BC826"/>
      <c r="BD826" t="str">
        <f>IF(Table1[[#This Row],[Cost Centre]]="","",Table1[[#This Row],[Cost Centre]])</f>
        <v/>
      </c>
      <c r="BE826" t="str">
        <f>IF(Table1[[#This Row],[Cost Centre]]="","",Table1[[#This Row],[Amount-1]])</f>
        <v/>
      </c>
      <c r="BF826"/>
      <c r="BG826"/>
      <c r="BH826"/>
      <c r="BI826"/>
      <c r="BJ826" t="str">
        <f>IF(Table1[[#This Row],[Date]]="","","No")</f>
        <v/>
      </c>
      <c r="BK826" t="str">
        <f>IF(Table1[[#This Row],[Date]]="","",IF(Table1[[#This Row],[Net Amt]]&lt;0,"Yes","No"))</f>
        <v/>
      </c>
      <c r="BL826" t="str">
        <f>IF(Table1[[#This Row],[Date]]="","",$C$3)</f>
        <v/>
      </c>
      <c r="BM826" t="str">
        <f>IF(Table1[[#This Row],[Date]]="","",-Table1[[#This Row],[Amount-1]])</f>
        <v/>
      </c>
      <c r="BO826" t="str">
        <f>IF(Table1[[#This Row],[Transaction Type]]="","",Table1[[#This Row],[Transaction Type]])</f>
        <v/>
      </c>
      <c r="BP826" t="str">
        <f>IF(Table1[[#This Row],[Instrument No.]]="","",Table1[[#This Row],[Instrument No.]])</f>
        <v/>
      </c>
      <c r="BQ826" t="str">
        <f>IF(Table1[[#This Row],[Instrument No.]]="","",Table1[[#This Row],[Amount-2]])</f>
        <v/>
      </c>
      <c r="BR826" t="str">
        <f>IF(Table1[[#This Row],[Instrument date]]="","",TEXT(Table1[[#This Row],[Instrument date]],"yyyymmdd"))</f>
        <v/>
      </c>
      <c r="BU826" s="48"/>
      <c r="BV826" s="48"/>
    </row>
    <row r="827" spans="1:74">
      <c r="A827" s="16">
        <f t="shared" si="12"/>
        <v>822</v>
      </c>
      <c r="B827" s="17"/>
      <c r="C827" s="57"/>
      <c r="D827" s="61"/>
      <c r="E827" s="61"/>
      <c r="F827" s="57"/>
      <c r="G827" s="18"/>
      <c r="H8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7" s="18"/>
      <c r="J827" s="18"/>
      <c r="K827" s="18"/>
      <c r="L827" s="18"/>
      <c r="M827" s="18"/>
      <c r="N827" s="51"/>
      <c r="O827" s="14">
        <f>IF(Table1[[#This Row],[Date]]="",COUNTA(B828:$B$1005),0)</f>
        <v>0</v>
      </c>
      <c r="P827" s="14">
        <f>IF(COUNTA(Table1[[#This Row],[Payments]:[Receipts]])=0,0,(IF(COUNTA(Table1[[#This Row],[Payments]:[Receipts]])&gt;1,1,0)))</f>
        <v>0</v>
      </c>
      <c r="Q827" s="14">
        <f>IF(Table1[[#This Row],[Date]]="",0,IF(AND(Table1[[#This Row],[Date]]&gt;=$Q$2,Table1[[#This Row],[Date]]&lt;=$Q$3),0,1))</f>
        <v>0</v>
      </c>
      <c r="R827" s="14">
        <f>IF(Table1[[#This Row],[Payments]]="",0,IF(ISNUMBER(Table1[[#This Row],[Payments]]),0,1))</f>
        <v>0</v>
      </c>
      <c r="S827" s="14">
        <f>IF(Table1[[#This Row],[Receipts]]="",0,IF(ISNUMBER(Table1[[#This Row],[Receipts]]),0,1))</f>
        <v>0</v>
      </c>
      <c r="T827" s="14">
        <f>IF(LEN(Table1[[#This Row],[Second Ledger]])&gt;0,IF(TYPE(VLOOKUP(Table1[[#This Row],[Second Ledger]],$CZ:$CZ,1,FALSE))=16,1,0),0)</f>
        <v>0</v>
      </c>
      <c r="U827" s="14">
        <f>IF(Table1[[#This Row],[Date]]="",0,IF(Table1[[#This Row],[Voucher Type]]&gt;0,IF(TYPE(VLOOKUP(Table1[[#This Row],[Voucher Type]],Table1[[#All],[Voucher Type Master]],1,FALSE))=16,1,0),0))</f>
        <v>0</v>
      </c>
      <c r="V8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7" s="14">
        <f>IF(LEN(Table1[[#This Row],[Cost Centre]])&gt;0,IF(TYPE(VLOOKUP(Table1[[#This Row],[Cost Centre]],$DA:$DA,1,FALSE))=16,1,0),0)</f>
        <v>0</v>
      </c>
      <c r="X827" s="14">
        <f>Table1[[#This Row],[Payments]]-Table1[[#This Row],[Receipts]]</f>
        <v>0</v>
      </c>
      <c r="Y827" s="14"/>
      <c r="Z827" s="14"/>
      <c r="AA827" s="14"/>
      <c r="AB827" s="13"/>
      <c r="AC827" s="39"/>
      <c r="AD827" s="39"/>
      <c r="AE827" s="39"/>
      <c r="AF827" s="39"/>
      <c r="AG827" s="42"/>
      <c r="AH8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7" t="str">
        <f>IF(Table1[[#This Row],[Date]]="","",TEXT(Table1[[#This Row],[Date]],"yyyymmdd"))</f>
        <v/>
      </c>
      <c r="AJ827" t="str">
        <f>Table1[[#This Row],[Date2]]</f>
        <v/>
      </c>
      <c r="AK827" t="str">
        <f>IF(Table1[[#This Row],[Date]]="","",Table1[[#This Row],[Voucher Type]])</f>
        <v/>
      </c>
      <c r="AL827" t="str">
        <f>IF(Table1[[#This Row],[Date]]="","",Table1[[#This Row],[Voucher No]])</f>
        <v/>
      </c>
      <c r="AM827" t="str">
        <f>IF(Table1[[#This Row],[Date]]="","",Table1[[#This Row],[Narration]])</f>
        <v/>
      </c>
      <c r="AN827" t="str">
        <f>IF(Table1[[#This Row],[Date]]="","","tallytools-voucherentry-adhjadhh-"&amp;$AH$1&amp;ROW())</f>
        <v/>
      </c>
      <c r="AO827" t="str">
        <f>IF(Table1[[#This Row],[Date]]="","",$AH$1)</f>
        <v/>
      </c>
      <c r="AP827"/>
      <c r="AQ827" t="str">
        <f>IF(Table1[[#This Row],[Date]]="","","No")</f>
        <v/>
      </c>
      <c r="AR827" t="str">
        <f>IF(Table1[[#This Row],[Date]]="","",IF(Table1[[#This Row],[Net Amt]]&lt;0,"No","Yes"))</f>
        <v/>
      </c>
      <c r="AS827" t="str">
        <f>IF(Table1[[#This Row],[Date]]="","",Table1[[#This Row],[Second Ledger]])</f>
        <v/>
      </c>
      <c r="AT827" t="str">
        <f>IF(Table1[[#This Row],[Date]]="","",IF(Table1[[#This Row],[DP-1]]="Yes",-(Table1[[#This Row],[Payments]]+Table1[[#This Row],[Receipts]]),Table1[[#This Row],[Payments]]+Table1[[#This Row],[Receipts]]))</f>
        <v/>
      </c>
      <c r="AU827"/>
      <c r="AV827" t="str">
        <f>IF(Table1[[#This Row],[Bill Ref No]]="","",Table1[[#This Row],[Bill Ref No]])</f>
        <v/>
      </c>
      <c r="AW827" t="str">
        <f>IF(Table1[[#This Row],[Bill ref name]]="","","New Ref")</f>
        <v/>
      </c>
      <c r="AX827" t="str">
        <f>IF(Table1[[#This Row],[Bill ref name]]="","",Table1[[#This Row],[Amount-1]])</f>
        <v/>
      </c>
      <c r="AY827"/>
      <c r="AZ827"/>
      <c r="BA827" t="str">
        <f>IF(Table1[[#This Row],[Cost Centre]]="","","Primary Cost Category")</f>
        <v/>
      </c>
      <c r="BB827" t="str">
        <f>IF(Table1[[#This Row],[Cost Centre]]="","",Table1[[#This Row],[DP-1]])</f>
        <v/>
      </c>
      <c r="BC827"/>
      <c r="BD827" t="str">
        <f>IF(Table1[[#This Row],[Cost Centre]]="","",Table1[[#This Row],[Cost Centre]])</f>
        <v/>
      </c>
      <c r="BE827" t="str">
        <f>IF(Table1[[#This Row],[Cost Centre]]="","",Table1[[#This Row],[Amount-1]])</f>
        <v/>
      </c>
      <c r="BF827"/>
      <c r="BG827"/>
      <c r="BH827"/>
      <c r="BI827"/>
      <c r="BJ827" t="str">
        <f>IF(Table1[[#This Row],[Date]]="","","No")</f>
        <v/>
      </c>
      <c r="BK827" t="str">
        <f>IF(Table1[[#This Row],[Date]]="","",IF(Table1[[#This Row],[Net Amt]]&lt;0,"Yes","No"))</f>
        <v/>
      </c>
      <c r="BL827" t="str">
        <f>IF(Table1[[#This Row],[Date]]="","",$C$3)</f>
        <v/>
      </c>
      <c r="BM827" t="str">
        <f>IF(Table1[[#This Row],[Date]]="","",-Table1[[#This Row],[Amount-1]])</f>
        <v/>
      </c>
      <c r="BO827" t="str">
        <f>IF(Table1[[#This Row],[Transaction Type]]="","",Table1[[#This Row],[Transaction Type]])</f>
        <v/>
      </c>
      <c r="BP827" t="str">
        <f>IF(Table1[[#This Row],[Instrument No.]]="","",Table1[[#This Row],[Instrument No.]])</f>
        <v/>
      </c>
      <c r="BQ827" t="str">
        <f>IF(Table1[[#This Row],[Instrument No.]]="","",Table1[[#This Row],[Amount-2]])</f>
        <v/>
      </c>
      <c r="BR827" t="str">
        <f>IF(Table1[[#This Row],[Instrument date]]="","",TEXT(Table1[[#This Row],[Instrument date]],"yyyymmdd"))</f>
        <v/>
      </c>
      <c r="BU827" s="48"/>
      <c r="BV827" s="48"/>
    </row>
    <row r="828" spans="1:74">
      <c r="A828" s="16">
        <f t="shared" si="12"/>
        <v>823</v>
      </c>
      <c r="B828" s="17"/>
      <c r="C828" s="57"/>
      <c r="D828" s="61"/>
      <c r="E828" s="61"/>
      <c r="F828" s="57"/>
      <c r="G828" s="18"/>
      <c r="H8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8" s="18"/>
      <c r="J828" s="18"/>
      <c r="K828" s="18"/>
      <c r="L828" s="18"/>
      <c r="M828" s="18"/>
      <c r="N828" s="51"/>
      <c r="O828" s="14">
        <f>IF(Table1[[#This Row],[Date]]="",COUNTA(B829:$B$1005),0)</f>
        <v>0</v>
      </c>
      <c r="P828" s="14">
        <f>IF(COUNTA(Table1[[#This Row],[Payments]:[Receipts]])=0,0,(IF(COUNTA(Table1[[#This Row],[Payments]:[Receipts]])&gt;1,1,0)))</f>
        <v>0</v>
      </c>
      <c r="Q828" s="14">
        <f>IF(Table1[[#This Row],[Date]]="",0,IF(AND(Table1[[#This Row],[Date]]&gt;=$Q$2,Table1[[#This Row],[Date]]&lt;=$Q$3),0,1))</f>
        <v>0</v>
      </c>
      <c r="R828" s="14">
        <f>IF(Table1[[#This Row],[Payments]]="",0,IF(ISNUMBER(Table1[[#This Row],[Payments]]),0,1))</f>
        <v>0</v>
      </c>
      <c r="S828" s="14">
        <f>IF(Table1[[#This Row],[Receipts]]="",0,IF(ISNUMBER(Table1[[#This Row],[Receipts]]),0,1))</f>
        <v>0</v>
      </c>
      <c r="T828" s="14">
        <f>IF(LEN(Table1[[#This Row],[Second Ledger]])&gt;0,IF(TYPE(VLOOKUP(Table1[[#This Row],[Second Ledger]],$CZ:$CZ,1,FALSE))=16,1,0),0)</f>
        <v>0</v>
      </c>
      <c r="U828" s="14">
        <f>IF(Table1[[#This Row],[Date]]="",0,IF(Table1[[#This Row],[Voucher Type]]&gt;0,IF(TYPE(VLOOKUP(Table1[[#This Row],[Voucher Type]],Table1[[#All],[Voucher Type Master]],1,FALSE))=16,1,0),0))</f>
        <v>0</v>
      </c>
      <c r="V8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8" s="14">
        <f>IF(LEN(Table1[[#This Row],[Cost Centre]])&gt;0,IF(TYPE(VLOOKUP(Table1[[#This Row],[Cost Centre]],$DA:$DA,1,FALSE))=16,1,0),0)</f>
        <v>0</v>
      </c>
      <c r="X828" s="14">
        <f>Table1[[#This Row],[Payments]]-Table1[[#This Row],[Receipts]]</f>
        <v>0</v>
      </c>
      <c r="Y828" s="14"/>
      <c r="Z828" s="14"/>
      <c r="AA828" s="14"/>
      <c r="AB828" s="13"/>
      <c r="AC828" s="39"/>
      <c r="AD828" s="39"/>
      <c r="AE828" s="39"/>
      <c r="AF828" s="39"/>
      <c r="AG828" s="42"/>
      <c r="AH8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8" t="str">
        <f>IF(Table1[[#This Row],[Date]]="","",TEXT(Table1[[#This Row],[Date]],"yyyymmdd"))</f>
        <v/>
      </c>
      <c r="AJ828" t="str">
        <f>Table1[[#This Row],[Date2]]</f>
        <v/>
      </c>
      <c r="AK828" t="str">
        <f>IF(Table1[[#This Row],[Date]]="","",Table1[[#This Row],[Voucher Type]])</f>
        <v/>
      </c>
      <c r="AL828" t="str">
        <f>IF(Table1[[#This Row],[Date]]="","",Table1[[#This Row],[Voucher No]])</f>
        <v/>
      </c>
      <c r="AM828" t="str">
        <f>IF(Table1[[#This Row],[Date]]="","",Table1[[#This Row],[Narration]])</f>
        <v/>
      </c>
      <c r="AN828" t="str">
        <f>IF(Table1[[#This Row],[Date]]="","","tallytools-voucherentry-adhjadhh-"&amp;$AH$1&amp;ROW())</f>
        <v/>
      </c>
      <c r="AO828" t="str">
        <f>IF(Table1[[#This Row],[Date]]="","",$AH$1)</f>
        <v/>
      </c>
      <c r="AP828"/>
      <c r="AQ828" t="str">
        <f>IF(Table1[[#This Row],[Date]]="","","No")</f>
        <v/>
      </c>
      <c r="AR828" t="str">
        <f>IF(Table1[[#This Row],[Date]]="","",IF(Table1[[#This Row],[Net Amt]]&lt;0,"No","Yes"))</f>
        <v/>
      </c>
      <c r="AS828" t="str">
        <f>IF(Table1[[#This Row],[Date]]="","",Table1[[#This Row],[Second Ledger]])</f>
        <v/>
      </c>
      <c r="AT828" t="str">
        <f>IF(Table1[[#This Row],[Date]]="","",IF(Table1[[#This Row],[DP-1]]="Yes",-(Table1[[#This Row],[Payments]]+Table1[[#This Row],[Receipts]]),Table1[[#This Row],[Payments]]+Table1[[#This Row],[Receipts]]))</f>
        <v/>
      </c>
      <c r="AU828"/>
      <c r="AV828" t="str">
        <f>IF(Table1[[#This Row],[Bill Ref No]]="","",Table1[[#This Row],[Bill Ref No]])</f>
        <v/>
      </c>
      <c r="AW828" t="str">
        <f>IF(Table1[[#This Row],[Bill ref name]]="","","New Ref")</f>
        <v/>
      </c>
      <c r="AX828" t="str">
        <f>IF(Table1[[#This Row],[Bill ref name]]="","",Table1[[#This Row],[Amount-1]])</f>
        <v/>
      </c>
      <c r="AY828"/>
      <c r="AZ828"/>
      <c r="BA828" t="str">
        <f>IF(Table1[[#This Row],[Cost Centre]]="","","Primary Cost Category")</f>
        <v/>
      </c>
      <c r="BB828" t="str">
        <f>IF(Table1[[#This Row],[Cost Centre]]="","",Table1[[#This Row],[DP-1]])</f>
        <v/>
      </c>
      <c r="BC828"/>
      <c r="BD828" t="str">
        <f>IF(Table1[[#This Row],[Cost Centre]]="","",Table1[[#This Row],[Cost Centre]])</f>
        <v/>
      </c>
      <c r="BE828" t="str">
        <f>IF(Table1[[#This Row],[Cost Centre]]="","",Table1[[#This Row],[Amount-1]])</f>
        <v/>
      </c>
      <c r="BF828"/>
      <c r="BG828"/>
      <c r="BH828"/>
      <c r="BI828"/>
      <c r="BJ828" t="str">
        <f>IF(Table1[[#This Row],[Date]]="","","No")</f>
        <v/>
      </c>
      <c r="BK828" t="str">
        <f>IF(Table1[[#This Row],[Date]]="","",IF(Table1[[#This Row],[Net Amt]]&lt;0,"Yes","No"))</f>
        <v/>
      </c>
      <c r="BL828" t="str">
        <f>IF(Table1[[#This Row],[Date]]="","",$C$3)</f>
        <v/>
      </c>
      <c r="BM828" t="str">
        <f>IF(Table1[[#This Row],[Date]]="","",-Table1[[#This Row],[Amount-1]])</f>
        <v/>
      </c>
      <c r="BO828" t="str">
        <f>IF(Table1[[#This Row],[Transaction Type]]="","",Table1[[#This Row],[Transaction Type]])</f>
        <v/>
      </c>
      <c r="BP828" t="str">
        <f>IF(Table1[[#This Row],[Instrument No.]]="","",Table1[[#This Row],[Instrument No.]])</f>
        <v/>
      </c>
      <c r="BQ828" t="str">
        <f>IF(Table1[[#This Row],[Instrument No.]]="","",Table1[[#This Row],[Amount-2]])</f>
        <v/>
      </c>
      <c r="BR828" t="str">
        <f>IF(Table1[[#This Row],[Instrument date]]="","",TEXT(Table1[[#This Row],[Instrument date]],"yyyymmdd"))</f>
        <v/>
      </c>
      <c r="BU828" s="48"/>
      <c r="BV828" s="48"/>
    </row>
    <row r="829" spans="1:74">
      <c r="A829" s="16">
        <f t="shared" si="12"/>
        <v>824</v>
      </c>
      <c r="B829" s="17"/>
      <c r="C829" s="57"/>
      <c r="D829" s="61"/>
      <c r="E829" s="61"/>
      <c r="F829" s="57"/>
      <c r="G829" s="18"/>
      <c r="H8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29" s="18"/>
      <c r="J829" s="18"/>
      <c r="K829" s="18"/>
      <c r="L829" s="18"/>
      <c r="M829" s="18"/>
      <c r="N829" s="51"/>
      <c r="O829" s="14">
        <f>IF(Table1[[#This Row],[Date]]="",COUNTA(B830:$B$1005),0)</f>
        <v>0</v>
      </c>
      <c r="P829" s="14">
        <f>IF(COUNTA(Table1[[#This Row],[Payments]:[Receipts]])=0,0,(IF(COUNTA(Table1[[#This Row],[Payments]:[Receipts]])&gt;1,1,0)))</f>
        <v>0</v>
      </c>
      <c r="Q829" s="14">
        <f>IF(Table1[[#This Row],[Date]]="",0,IF(AND(Table1[[#This Row],[Date]]&gt;=$Q$2,Table1[[#This Row],[Date]]&lt;=$Q$3),0,1))</f>
        <v>0</v>
      </c>
      <c r="R829" s="14">
        <f>IF(Table1[[#This Row],[Payments]]="",0,IF(ISNUMBER(Table1[[#This Row],[Payments]]),0,1))</f>
        <v>0</v>
      </c>
      <c r="S829" s="14">
        <f>IF(Table1[[#This Row],[Receipts]]="",0,IF(ISNUMBER(Table1[[#This Row],[Receipts]]),0,1))</f>
        <v>0</v>
      </c>
      <c r="T829" s="14">
        <f>IF(LEN(Table1[[#This Row],[Second Ledger]])&gt;0,IF(TYPE(VLOOKUP(Table1[[#This Row],[Second Ledger]],$CZ:$CZ,1,FALSE))=16,1,0),0)</f>
        <v>0</v>
      </c>
      <c r="U829" s="14">
        <f>IF(Table1[[#This Row],[Date]]="",0,IF(Table1[[#This Row],[Voucher Type]]&gt;0,IF(TYPE(VLOOKUP(Table1[[#This Row],[Voucher Type]],Table1[[#All],[Voucher Type Master]],1,FALSE))=16,1,0),0))</f>
        <v>0</v>
      </c>
      <c r="V8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29" s="14">
        <f>IF(LEN(Table1[[#This Row],[Cost Centre]])&gt;0,IF(TYPE(VLOOKUP(Table1[[#This Row],[Cost Centre]],$DA:$DA,1,FALSE))=16,1,0),0)</f>
        <v>0</v>
      </c>
      <c r="X829" s="14">
        <f>Table1[[#This Row],[Payments]]-Table1[[#This Row],[Receipts]]</f>
        <v>0</v>
      </c>
      <c r="Y829" s="14"/>
      <c r="Z829" s="14"/>
      <c r="AA829" s="14"/>
      <c r="AB829" s="13"/>
      <c r="AC829" s="39"/>
      <c r="AD829" s="39"/>
      <c r="AE829" s="39"/>
      <c r="AF829" s="39"/>
      <c r="AG829" s="42"/>
      <c r="AH8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29" t="str">
        <f>IF(Table1[[#This Row],[Date]]="","",TEXT(Table1[[#This Row],[Date]],"yyyymmdd"))</f>
        <v/>
      </c>
      <c r="AJ829" t="str">
        <f>Table1[[#This Row],[Date2]]</f>
        <v/>
      </c>
      <c r="AK829" t="str">
        <f>IF(Table1[[#This Row],[Date]]="","",Table1[[#This Row],[Voucher Type]])</f>
        <v/>
      </c>
      <c r="AL829" t="str">
        <f>IF(Table1[[#This Row],[Date]]="","",Table1[[#This Row],[Voucher No]])</f>
        <v/>
      </c>
      <c r="AM829" t="str">
        <f>IF(Table1[[#This Row],[Date]]="","",Table1[[#This Row],[Narration]])</f>
        <v/>
      </c>
      <c r="AN829" t="str">
        <f>IF(Table1[[#This Row],[Date]]="","","tallytools-voucherentry-adhjadhh-"&amp;$AH$1&amp;ROW())</f>
        <v/>
      </c>
      <c r="AO829" t="str">
        <f>IF(Table1[[#This Row],[Date]]="","",$AH$1)</f>
        <v/>
      </c>
      <c r="AP829"/>
      <c r="AQ829" t="str">
        <f>IF(Table1[[#This Row],[Date]]="","","No")</f>
        <v/>
      </c>
      <c r="AR829" t="str">
        <f>IF(Table1[[#This Row],[Date]]="","",IF(Table1[[#This Row],[Net Amt]]&lt;0,"No","Yes"))</f>
        <v/>
      </c>
      <c r="AS829" t="str">
        <f>IF(Table1[[#This Row],[Date]]="","",Table1[[#This Row],[Second Ledger]])</f>
        <v/>
      </c>
      <c r="AT829" t="str">
        <f>IF(Table1[[#This Row],[Date]]="","",IF(Table1[[#This Row],[DP-1]]="Yes",-(Table1[[#This Row],[Payments]]+Table1[[#This Row],[Receipts]]),Table1[[#This Row],[Payments]]+Table1[[#This Row],[Receipts]]))</f>
        <v/>
      </c>
      <c r="AU829"/>
      <c r="AV829" t="str">
        <f>IF(Table1[[#This Row],[Bill Ref No]]="","",Table1[[#This Row],[Bill Ref No]])</f>
        <v/>
      </c>
      <c r="AW829" t="str">
        <f>IF(Table1[[#This Row],[Bill ref name]]="","","New Ref")</f>
        <v/>
      </c>
      <c r="AX829" t="str">
        <f>IF(Table1[[#This Row],[Bill ref name]]="","",Table1[[#This Row],[Amount-1]])</f>
        <v/>
      </c>
      <c r="AY829"/>
      <c r="AZ829"/>
      <c r="BA829" t="str">
        <f>IF(Table1[[#This Row],[Cost Centre]]="","","Primary Cost Category")</f>
        <v/>
      </c>
      <c r="BB829" t="str">
        <f>IF(Table1[[#This Row],[Cost Centre]]="","",Table1[[#This Row],[DP-1]])</f>
        <v/>
      </c>
      <c r="BC829"/>
      <c r="BD829" t="str">
        <f>IF(Table1[[#This Row],[Cost Centre]]="","",Table1[[#This Row],[Cost Centre]])</f>
        <v/>
      </c>
      <c r="BE829" t="str">
        <f>IF(Table1[[#This Row],[Cost Centre]]="","",Table1[[#This Row],[Amount-1]])</f>
        <v/>
      </c>
      <c r="BF829"/>
      <c r="BG829"/>
      <c r="BH829"/>
      <c r="BI829"/>
      <c r="BJ829" t="str">
        <f>IF(Table1[[#This Row],[Date]]="","","No")</f>
        <v/>
      </c>
      <c r="BK829" t="str">
        <f>IF(Table1[[#This Row],[Date]]="","",IF(Table1[[#This Row],[Net Amt]]&lt;0,"Yes","No"))</f>
        <v/>
      </c>
      <c r="BL829" t="str">
        <f>IF(Table1[[#This Row],[Date]]="","",$C$3)</f>
        <v/>
      </c>
      <c r="BM829" t="str">
        <f>IF(Table1[[#This Row],[Date]]="","",-Table1[[#This Row],[Amount-1]])</f>
        <v/>
      </c>
      <c r="BO829" t="str">
        <f>IF(Table1[[#This Row],[Transaction Type]]="","",Table1[[#This Row],[Transaction Type]])</f>
        <v/>
      </c>
      <c r="BP829" t="str">
        <f>IF(Table1[[#This Row],[Instrument No.]]="","",Table1[[#This Row],[Instrument No.]])</f>
        <v/>
      </c>
      <c r="BQ829" t="str">
        <f>IF(Table1[[#This Row],[Instrument No.]]="","",Table1[[#This Row],[Amount-2]])</f>
        <v/>
      </c>
      <c r="BR829" t="str">
        <f>IF(Table1[[#This Row],[Instrument date]]="","",TEXT(Table1[[#This Row],[Instrument date]],"yyyymmdd"))</f>
        <v/>
      </c>
      <c r="BU829" s="48"/>
      <c r="BV829" s="48"/>
    </row>
    <row r="830" spans="1:74">
      <c r="A830" s="16">
        <f t="shared" si="12"/>
        <v>825</v>
      </c>
      <c r="B830" s="17"/>
      <c r="C830" s="57"/>
      <c r="D830" s="61"/>
      <c r="E830" s="61"/>
      <c r="F830" s="57"/>
      <c r="G830" s="18"/>
      <c r="H8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0" s="18"/>
      <c r="J830" s="18"/>
      <c r="K830" s="18"/>
      <c r="L830" s="18"/>
      <c r="M830" s="18"/>
      <c r="N830" s="51"/>
      <c r="O830" s="14">
        <f>IF(Table1[[#This Row],[Date]]="",COUNTA(B831:$B$1005),0)</f>
        <v>0</v>
      </c>
      <c r="P830" s="14">
        <f>IF(COUNTA(Table1[[#This Row],[Payments]:[Receipts]])=0,0,(IF(COUNTA(Table1[[#This Row],[Payments]:[Receipts]])&gt;1,1,0)))</f>
        <v>0</v>
      </c>
      <c r="Q830" s="14">
        <f>IF(Table1[[#This Row],[Date]]="",0,IF(AND(Table1[[#This Row],[Date]]&gt;=$Q$2,Table1[[#This Row],[Date]]&lt;=$Q$3),0,1))</f>
        <v>0</v>
      </c>
      <c r="R830" s="14">
        <f>IF(Table1[[#This Row],[Payments]]="",0,IF(ISNUMBER(Table1[[#This Row],[Payments]]),0,1))</f>
        <v>0</v>
      </c>
      <c r="S830" s="14">
        <f>IF(Table1[[#This Row],[Receipts]]="",0,IF(ISNUMBER(Table1[[#This Row],[Receipts]]),0,1))</f>
        <v>0</v>
      </c>
      <c r="T830" s="14">
        <f>IF(LEN(Table1[[#This Row],[Second Ledger]])&gt;0,IF(TYPE(VLOOKUP(Table1[[#This Row],[Second Ledger]],$CZ:$CZ,1,FALSE))=16,1,0),0)</f>
        <v>0</v>
      </c>
      <c r="U830" s="14">
        <f>IF(Table1[[#This Row],[Date]]="",0,IF(Table1[[#This Row],[Voucher Type]]&gt;0,IF(TYPE(VLOOKUP(Table1[[#This Row],[Voucher Type]],Table1[[#All],[Voucher Type Master]],1,FALSE))=16,1,0),0))</f>
        <v>0</v>
      </c>
      <c r="V8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0" s="14">
        <f>IF(LEN(Table1[[#This Row],[Cost Centre]])&gt;0,IF(TYPE(VLOOKUP(Table1[[#This Row],[Cost Centre]],$DA:$DA,1,FALSE))=16,1,0),0)</f>
        <v>0</v>
      </c>
      <c r="X830" s="14">
        <f>Table1[[#This Row],[Payments]]-Table1[[#This Row],[Receipts]]</f>
        <v>0</v>
      </c>
      <c r="Y830" s="14"/>
      <c r="Z830" s="14"/>
      <c r="AA830" s="14"/>
      <c r="AB830" s="13"/>
      <c r="AC830" s="39"/>
      <c r="AD830" s="39"/>
      <c r="AE830" s="39"/>
      <c r="AF830" s="39"/>
      <c r="AG830" s="42"/>
      <c r="AH8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0" t="str">
        <f>IF(Table1[[#This Row],[Date]]="","",TEXT(Table1[[#This Row],[Date]],"yyyymmdd"))</f>
        <v/>
      </c>
      <c r="AJ830" t="str">
        <f>Table1[[#This Row],[Date2]]</f>
        <v/>
      </c>
      <c r="AK830" t="str">
        <f>IF(Table1[[#This Row],[Date]]="","",Table1[[#This Row],[Voucher Type]])</f>
        <v/>
      </c>
      <c r="AL830" t="str">
        <f>IF(Table1[[#This Row],[Date]]="","",Table1[[#This Row],[Voucher No]])</f>
        <v/>
      </c>
      <c r="AM830" t="str">
        <f>IF(Table1[[#This Row],[Date]]="","",Table1[[#This Row],[Narration]])</f>
        <v/>
      </c>
      <c r="AN830" t="str">
        <f>IF(Table1[[#This Row],[Date]]="","","tallytools-voucherentry-adhjadhh-"&amp;$AH$1&amp;ROW())</f>
        <v/>
      </c>
      <c r="AO830" t="str">
        <f>IF(Table1[[#This Row],[Date]]="","",$AH$1)</f>
        <v/>
      </c>
      <c r="AP830"/>
      <c r="AQ830" t="str">
        <f>IF(Table1[[#This Row],[Date]]="","","No")</f>
        <v/>
      </c>
      <c r="AR830" t="str">
        <f>IF(Table1[[#This Row],[Date]]="","",IF(Table1[[#This Row],[Net Amt]]&lt;0,"No","Yes"))</f>
        <v/>
      </c>
      <c r="AS830" t="str">
        <f>IF(Table1[[#This Row],[Date]]="","",Table1[[#This Row],[Second Ledger]])</f>
        <v/>
      </c>
      <c r="AT830" t="str">
        <f>IF(Table1[[#This Row],[Date]]="","",IF(Table1[[#This Row],[DP-1]]="Yes",-(Table1[[#This Row],[Payments]]+Table1[[#This Row],[Receipts]]),Table1[[#This Row],[Payments]]+Table1[[#This Row],[Receipts]]))</f>
        <v/>
      </c>
      <c r="AU830"/>
      <c r="AV830" t="str">
        <f>IF(Table1[[#This Row],[Bill Ref No]]="","",Table1[[#This Row],[Bill Ref No]])</f>
        <v/>
      </c>
      <c r="AW830" t="str">
        <f>IF(Table1[[#This Row],[Bill ref name]]="","","New Ref")</f>
        <v/>
      </c>
      <c r="AX830" t="str">
        <f>IF(Table1[[#This Row],[Bill ref name]]="","",Table1[[#This Row],[Amount-1]])</f>
        <v/>
      </c>
      <c r="AY830"/>
      <c r="AZ830"/>
      <c r="BA830" t="str">
        <f>IF(Table1[[#This Row],[Cost Centre]]="","","Primary Cost Category")</f>
        <v/>
      </c>
      <c r="BB830" t="str">
        <f>IF(Table1[[#This Row],[Cost Centre]]="","",Table1[[#This Row],[DP-1]])</f>
        <v/>
      </c>
      <c r="BC830"/>
      <c r="BD830" t="str">
        <f>IF(Table1[[#This Row],[Cost Centre]]="","",Table1[[#This Row],[Cost Centre]])</f>
        <v/>
      </c>
      <c r="BE830" t="str">
        <f>IF(Table1[[#This Row],[Cost Centre]]="","",Table1[[#This Row],[Amount-1]])</f>
        <v/>
      </c>
      <c r="BF830"/>
      <c r="BG830"/>
      <c r="BH830"/>
      <c r="BI830"/>
      <c r="BJ830" t="str">
        <f>IF(Table1[[#This Row],[Date]]="","","No")</f>
        <v/>
      </c>
      <c r="BK830" t="str">
        <f>IF(Table1[[#This Row],[Date]]="","",IF(Table1[[#This Row],[Net Amt]]&lt;0,"Yes","No"))</f>
        <v/>
      </c>
      <c r="BL830" t="str">
        <f>IF(Table1[[#This Row],[Date]]="","",$C$3)</f>
        <v/>
      </c>
      <c r="BM830" t="str">
        <f>IF(Table1[[#This Row],[Date]]="","",-Table1[[#This Row],[Amount-1]])</f>
        <v/>
      </c>
      <c r="BO830" t="str">
        <f>IF(Table1[[#This Row],[Transaction Type]]="","",Table1[[#This Row],[Transaction Type]])</f>
        <v/>
      </c>
      <c r="BP830" t="str">
        <f>IF(Table1[[#This Row],[Instrument No.]]="","",Table1[[#This Row],[Instrument No.]])</f>
        <v/>
      </c>
      <c r="BQ830" t="str">
        <f>IF(Table1[[#This Row],[Instrument No.]]="","",Table1[[#This Row],[Amount-2]])</f>
        <v/>
      </c>
      <c r="BR830" t="str">
        <f>IF(Table1[[#This Row],[Instrument date]]="","",TEXT(Table1[[#This Row],[Instrument date]],"yyyymmdd"))</f>
        <v/>
      </c>
      <c r="BU830" s="48"/>
      <c r="BV830" s="48"/>
    </row>
    <row r="831" spans="1:74">
      <c r="A831" s="16">
        <f t="shared" si="12"/>
        <v>826</v>
      </c>
      <c r="B831" s="17"/>
      <c r="C831" s="57"/>
      <c r="D831" s="61"/>
      <c r="E831" s="61"/>
      <c r="F831" s="57"/>
      <c r="G831" s="18"/>
      <c r="H8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1" s="18"/>
      <c r="J831" s="18"/>
      <c r="K831" s="18"/>
      <c r="L831" s="18"/>
      <c r="M831" s="18"/>
      <c r="N831" s="51"/>
      <c r="O831" s="14">
        <f>IF(Table1[[#This Row],[Date]]="",COUNTA(B832:$B$1005),0)</f>
        <v>0</v>
      </c>
      <c r="P831" s="14">
        <f>IF(COUNTA(Table1[[#This Row],[Payments]:[Receipts]])=0,0,(IF(COUNTA(Table1[[#This Row],[Payments]:[Receipts]])&gt;1,1,0)))</f>
        <v>0</v>
      </c>
      <c r="Q831" s="14">
        <f>IF(Table1[[#This Row],[Date]]="",0,IF(AND(Table1[[#This Row],[Date]]&gt;=$Q$2,Table1[[#This Row],[Date]]&lt;=$Q$3),0,1))</f>
        <v>0</v>
      </c>
      <c r="R831" s="14">
        <f>IF(Table1[[#This Row],[Payments]]="",0,IF(ISNUMBER(Table1[[#This Row],[Payments]]),0,1))</f>
        <v>0</v>
      </c>
      <c r="S831" s="14">
        <f>IF(Table1[[#This Row],[Receipts]]="",0,IF(ISNUMBER(Table1[[#This Row],[Receipts]]),0,1))</f>
        <v>0</v>
      </c>
      <c r="T831" s="14">
        <f>IF(LEN(Table1[[#This Row],[Second Ledger]])&gt;0,IF(TYPE(VLOOKUP(Table1[[#This Row],[Second Ledger]],$CZ:$CZ,1,FALSE))=16,1,0),0)</f>
        <v>0</v>
      </c>
      <c r="U831" s="14">
        <f>IF(Table1[[#This Row],[Date]]="",0,IF(Table1[[#This Row],[Voucher Type]]&gt;0,IF(TYPE(VLOOKUP(Table1[[#This Row],[Voucher Type]],Table1[[#All],[Voucher Type Master]],1,FALSE))=16,1,0),0))</f>
        <v>0</v>
      </c>
      <c r="V8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1" s="14">
        <f>IF(LEN(Table1[[#This Row],[Cost Centre]])&gt;0,IF(TYPE(VLOOKUP(Table1[[#This Row],[Cost Centre]],$DA:$DA,1,FALSE))=16,1,0),0)</f>
        <v>0</v>
      </c>
      <c r="X831" s="14">
        <f>Table1[[#This Row],[Payments]]-Table1[[#This Row],[Receipts]]</f>
        <v>0</v>
      </c>
      <c r="Y831" s="14"/>
      <c r="Z831" s="14"/>
      <c r="AA831" s="14"/>
      <c r="AB831" s="13"/>
      <c r="AC831" s="39"/>
      <c r="AD831" s="39"/>
      <c r="AE831" s="39"/>
      <c r="AF831" s="39"/>
      <c r="AG831" s="42"/>
      <c r="AH8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1" t="str">
        <f>IF(Table1[[#This Row],[Date]]="","",TEXT(Table1[[#This Row],[Date]],"yyyymmdd"))</f>
        <v/>
      </c>
      <c r="AJ831" t="str">
        <f>Table1[[#This Row],[Date2]]</f>
        <v/>
      </c>
      <c r="AK831" t="str">
        <f>IF(Table1[[#This Row],[Date]]="","",Table1[[#This Row],[Voucher Type]])</f>
        <v/>
      </c>
      <c r="AL831" t="str">
        <f>IF(Table1[[#This Row],[Date]]="","",Table1[[#This Row],[Voucher No]])</f>
        <v/>
      </c>
      <c r="AM831" t="str">
        <f>IF(Table1[[#This Row],[Date]]="","",Table1[[#This Row],[Narration]])</f>
        <v/>
      </c>
      <c r="AN831" t="str">
        <f>IF(Table1[[#This Row],[Date]]="","","tallytools-voucherentry-adhjadhh-"&amp;$AH$1&amp;ROW())</f>
        <v/>
      </c>
      <c r="AO831" t="str">
        <f>IF(Table1[[#This Row],[Date]]="","",$AH$1)</f>
        <v/>
      </c>
      <c r="AP831"/>
      <c r="AQ831" t="str">
        <f>IF(Table1[[#This Row],[Date]]="","","No")</f>
        <v/>
      </c>
      <c r="AR831" t="str">
        <f>IF(Table1[[#This Row],[Date]]="","",IF(Table1[[#This Row],[Net Amt]]&lt;0,"No","Yes"))</f>
        <v/>
      </c>
      <c r="AS831" t="str">
        <f>IF(Table1[[#This Row],[Date]]="","",Table1[[#This Row],[Second Ledger]])</f>
        <v/>
      </c>
      <c r="AT831" t="str">
        <f>IF(Table1[[#This Row],[Date]]="","",IF(Table1[[#This Row],[DP-1]]="Yes",-(Table1[[#This Row],[Payments]]+Table1[[#This Row],[Receipts]]),Table1[[#This Row],[Payments]]+Table1[[#This Row],[Receipts]]))</f>
        <v/>
      </c>
      <c r="AU831"/>
      <c r="AV831" t="str">
        <f>IF(Table1[[#This Row],[Bill Ref No]]="","",Table1[[#This Row],[Bill Ref No]])</f>
        <v/>
      </c>
      <c r="AW831" t="str">
        <f>IF(Table1[[#This Row],[Bill ref name]]="","","New Ref")</f>
        <v/>
      </c>
      <c r="AX831" t="str">
        <f>IF(Table1[[#This Row],[Bill ref name]]="","",Table1[[#This Row],[Amount-1]])</f>
        <v/>
      </c>
      <c r="AY831"/>
      <c r="AZ831"/>
      <c r="BA831" t="str">
        <f>IF(Table1[[#This Row],[Cost Centre]]="","","Primary Cost Category")</f>
        <v/>
      </c>
      <c r="BB831" t="str">
        <f>IF(Table1[[#This Row],[Cost Centre]]="","",Table1[[#This Row],[DP-1]])</f>
        <v/>
      </c>
      <c r="BC831"/>
      <c r="BD831" t="str">
        <f>IF(Table1[[#This Row],[Cost Centre]]="","",Table1[[#This Row],[Cost Centre]])</f>
        <v/>
      </c>
      <c r="BE831" t="str">
        <f>IF(Table1[[#This Row],[Cost Centre]]="","",Table1[[#This Row],[Amount-1]])</f>
        <v/>
      </c>
      <c r="BF831"/>
      <c r="BG831"/>
      <c r="BH831"/>
      <c r="BI831"/>
      <c r="BJ831" t="str">
        <f>IF(Table1[[#This Row],[Date]]="","","No")</f>
        <v/>
      </c>
      <c r="BK831" t="str">
        <f>IF(Table1[[#This Row],[Date]]="","",IF(Table1[[#This Row],[Net Amt]]&lt;0,"Yes","No"))</f>
        <v/>
      </c>
      <c r="BL831" t="str">
        <f>IF(Table1[[#This Row],[Date]]="","",$C$3)</f>
        <v/>
      </c>
      <c r="BM831" t="str">
        <f>IF(Table1[[#This Row],[Date]]="","",-Table1[[#This Row],[Amount-1]])</f>
        <v/>
      </c>
      <c r="BO831" t="str">
        <f>IF(Table1[[#This Row],[Transaction Type]]="","",Table1[[#This Row],[Transaction Type]])</f>
        <v/>
      </c>
      <c r="BP831" t="str">
        <f>IF(Table1[[#This Row],[Instrument No.]]="","",Table1[[#This Row],[Instrument No.]])</f>
        <v/>
      </c>
      <c r="BQ831" t="str">
        <f>IF(Table1[[#This Row],[Instrument No.]]="","",Table1[[#This Row],[Amount-2]])</f>
        <v/>
      </c>
      <c r="BR831" t="str">
        <f>IF(Table1[[#This Row],[Instrument date]]="","",TEXT(Table1[[#This Row],[Instrument date]],"yyyymmdd"))</f>
        <v/>
      </c>
      <c r="BU831" s="48"/>
      <c r="BV831" s="48"/>
    </row>
    <row r="832" spans="1:74">
      <c r="A832" s="16">
        <f t="shared" si="12"/>
        <v>827</v>
      </c>
      <c r="B832" s="17"/>
      <c r="C832" s="57"/>
      <c r="D832" s="61"/>
      <c r="E832" s="61"/>
      <c r="F832" s="57"/>
      <c r="G832" s="18"/>
      <c r="H8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2" s="18"/>
      <c r="J832" s="18"/>
      <c r="K832" s="18"/>
      <c r="L832" s="18"/>
      <c r="M832" s="18"/>
      <c r="N832" s="51"/>
      <c r="O832" s="14">
        <f>IF(Table1[[#This Row],[Date]]="",COUNTA(B833:$B$1005),0)</f>
        <v>0</v>
      </c>
      <c r="P832" s="14">
        <f>IF(COUNTA(Table1[[#This Row],[Payments]:[Receipts]])=0,0,(IF(COUNTA(Table1[[#This Row],[Payments]:[Receipts]])&gt;1,1,0)))</f>
        <v>0</v>
      </c>
      <c r="Q832" s="14">
        <f>IF(Table1[[#This Row],[Date]]="",0,IF(AND(Table1[[#This Row],[Date]]&gt;=$Q$2,Table1[[#This Row],[Date]]&lt;=$Q$3),0,1))</f>
        <v>0</v>
      </c>
      <c r="R832" s="14">
        <f>IF(Table1[[#This Row],[Payments]]="",0,IF(ISNUMBER(Table1[[#This Row],[Payments]]),0,1))</f>
        <v>0</v>
      </c>
      <c r="S832" s="14">
        <f>IF(Table1[[#This Row],[Receipts]]="",0,IF(ISNUMBER(Table1[[#This Row],[Receipts]]),0,1))</f>
        <v>0</v>
      </c>
      <c r="T832" s="14">
        <f>IF(LEN(Table1[[#This Row],[Second Ledger]])&gt;0,IF(TYPE(VLOOKUP(Table1[[#This Row],[Second Ledger]],$CZ:$CZ,1,FALSE))=16,1,0),0)</f>
        <v>0</v>
      </c>
      <c r="U832" s="14">
        <f>IF(Table1[[#This Row],[Date]]="",0,IF(Table1[[#This Row],[Voucher Type]]&gt;0,IF(TYPE(VLOOKUP(Table1[[#This Row],[Voucher Type]],Table1[[#All],[Voucher Type Master]],1,FALSE))=16,1,0),0))</f>
        <v>0</v>
      </c>
      <c r="V8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2" s="14">
        <f>IF(LEN(Table1[[#This Row],[Cost Centre]])&gt;0,IF(TYPE(VLOOKUP(Table1[[#This Row],[Cost Centre]],$DA:$DA,1,FALSE))=16,1,0),0)</f>
        <v>0</v>
      </c>
      <c r="X832" s="14">
        <f>Table1[[#This Row],[Payments]]-Table1[[#This Row],[Receipts]]</f>
        <v>0</v>
      </c>
      <c r="Y832" s="14"/>
      <c r="Z832" s="14"/>
      <c r="AA832" s="14"/>
      <c r="AB832" s="13"/>
      <c r="AC832" s="39"/>
      <c r="AD832" s="39"/>
      <c r="AE832" s="39"/>
      <c r="AF832" s="39"/>
      <c r="AG832" s="42"/>
      <c r="AH8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2" t="str">
        <f>IF(Table1[[#This Row],[Date]]="","",TEXT(Table1[[#This Row],[Date]],"yyyymmdd"))</f>
        <v/>
      </c>
      <c r="AJ832" t="str">
        <f>Table1[[#This Row],[Date2]]</f>
        <v/>
      </c>
      <c r="AK832" t="str">
        <f>IF(Table1[[#This Row],[Date]]="","",Table1[[#This Row],[Voucher Type]])</f>
        <v/>
      </c>
      <c r="AL832" t="str">
        <f>IF(Table1[[#This Row],[Date]]="","",Table1[[#This Row],[Voucher No]])</f>
        <v/>
      </c>
      <c r="AM832" t="str">
        <f>IF(Table1[[#This Row],[Date]]="","",Table1[[#This Row],[Narration]])</f>
        <v/>
      </c>
      <c r="AN832" t="str">
        <f>IF(Table1[[#This Row],[Date]]="","","tallytools-voucherentry-adhjadhh-"&amp;$AH$1&amp;ROW())</f>
        <v/>
      </c>
      <c r="AO832" t="str">
        <f>IF(Table1[[#This Row],[Date]]="","",$AH$1)</f>
        <v/>
      </c>
      <c r="AP832"/>
      <c r="AQ832" t="str">
        <f>IF(Table1[[#This Row],[Date]]="","","No")</f>
        <v/>
      </c>
      <c r="AR832" t="str">
        <f>IF(Table1[[#This Row],[Date]]="","",IF(Table1[[#This Row],[Net Amt]]&lt;0,"No","Yes"))</f>
        <v/>
      </c>
      <c r="AS832" t="str">
        <f>IF(Table1[[#This Row],[Date]]="","",Table1[[#This Row],[Second Ledger]])</f>
        <v/>
      </c>
      <c r="AT832" t="str">
        <f>IF(Table1[[#This Row],[Date]]="","",IF(Table1[[#This Row],[DP-1]]="Yes",-(Table1[[#This Row],[Payments]]+Table1[[#This Row],[Receipts]]),Table1[[#This Row],[Payments]]+Table1[[#This Row],[Receipts]]))</f>
        <v/>
      </c>
      <c r="AU832"/>
      <c r="AV832" t="str">
        <f>IF(Table1[[#This Row],[Bill Ref No]]="","",Table1[[#This Row],[Bill Ref No]])</f>
        <v/>
      </c>
      <c r="AW832" t="str">
        <f>IF(Table1[[#This Row],[Bill ref name]]="","","New Ref")</f>
        <v/>
      </c>
      <c r="AX832" t="str">
        <f>IF(Table1[[#This Row],[Bill ref name]]="","",Table1[[#This Row],[Amount-1]])</f>
        <v/>
      </c>
      <c r="AY832"/>
      <c r="AZ832"/>
      <c r="BA832" t="str">
        <f>IF(Table1[[#This Row],[Cost Centre]]="","","Primary Cost Category")</f>
        <v/>
      </c>
      <c r="BB832" t="str">
        <f>IF(Table1[[#This Row],[Cost Centre]]="","",Table1[[#This Row],[DP-1]])</f>
        <v/>
      </c>
      <c r="BC832"/>
      <c r="BD832" t="str">
        <f>IF(Table1[[#This Row],[Cost Centre]]="","",Table1[[#This Row],[Cost Centre]])</f>
        <v/>
      </c>
      <c r="BE832" t="str">
        <f>IF(Table1[[#This Row],[Cost Centre]]="","",Table1[[#This Row],[Amount-1]])</f>
        <v/>
      </c>
      <c r="BF832"/>
      <c r="BG832"/>
      <c r="BH832"/>
      <c r="BI832"/>
      <c r="BJ832" t="str">
        <f>IF(Table1[[#This Row],[Date]]="","","No")</f>
        <v/>
      </c>
      <c r="BK832" t="str">
        <f>IF(Table1[[#This Row],[Date]]="","",IF(Table1[[#This Row],[Net Amt]]&lt;0,"Yes","No"))</f>
        <v/>
      </c>
      <c r="BL832" t="str">
        <f>IF(Table1[[#This Row],[Date]]="","",$C$3)</f>
        <v/>
      </c>
      <c r="BM832" t="str">
        <f>IF(Table1[[#This Row],[Date]]="","",-Table1[[#This Row],[Amount-1]])</f>
        <v/>
      </c>
      <c r="BO832" t="str">
        <f>IF(Table1[[#This Row],[Transaction Type]]="","",Table1[[#This Row],[Transaction Type]])</f>
        <v/>
      </c>
      <c r="BP832" t="str">
        <f>IF(Table1[[#This Row],[Instrument No.]]="","",Table1[[#This Row],[Instrument No.]])</f>
        <v/>
      </c>
      <c r="BQ832" t="str">
        <f>IF(Table1[[#This Row],[Instrument No.]]="","",Table1[[#This Row],[Amount-2]])</f>
        <v/>
      </c>
      <c r="BR832" t="str">
        <f>IF(Table1[[#This Row],[Instrument date]]="","",TEXT(Table1[[#This Row],[Instrument date]],"yyyymmdd"))</f>
        <v/>
      </c>
      <c r="BU832" s="48"/>
      <c r="BV832" s="48"/>
    </row>
    <row r="833" spans="1:74">
      <c r="A833" s="16">
        <f t="shared" si="12"/>
        <v>828</v>
      </c>
      <c r="B833" s="17"/>
      <c r="C833" s="57"/>
      <c r="D833" s="61"/>
      <c r="E833" s="61"/>
      <c r="F833" s="57"/>
      <c r="G833" s="18"/>
      <c r="H8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3" s="18"/>
      <c r="J833" s="18"/>
      <c r="K833" s="18"/>
      <c r="L833" s="18"/>
      <c r="M833" s="18"/>
      <c r="N833" s="51"/>
      <c r="O833" s="14">
        <f>IF(Table1[[#This Row],[Date]]="",COUNTA(B834:$B$1005),0)</f>
        <v>0</v>
      </c>
      <c r="P833" s="14">
        <f>IF(COUNTA(Table1[[#This Row],[Payments]:[Receipts]])=0,0,(IF(COUNTA(Table1[[#This Row],[Payments]:[Receipts]])&gt;1,1,0)))</f>
        <v>0</v>
      </c>
      <c r="Q833" s="14">
        <f>IF(Table1[[#This Row],[Date]]="",0,IF(AND(Table1[[#This Row],[Date]]&gt;=$Q$2,Table1[[#This Row],[Date]]&lt;=$Q$3),0,1))</f>
        <v>0</v>
      </c>
      <c r="R833" s="14">
        <f>IF(Table1[[#This Row],[Payments]]="",0,IF(ISNUMBER(Table1[[#This Row],[Payments]]),0,1))</f>
        <v>0</v>
      </c>
      <c r="S833" s="14">
        <f>IF(Table1[[#This Row],[Receipts]]="",0,IF(ISNUMBER(Table1[[#This Row],[Receipts]]),0,1))</f>
        <v>0</v>
      </c>
      <c r="T833" s="14">
        <f>IF(LEN(Table1[[#This Row],[Second Ledger]])&gt;0,IF(TYPE(VLOOKUP(Table1[[#This Row],[Second Ledger]],$CZ:$CZ,1,FALSE))=16,1,0),0)</f>
        <v>0</v>
      </c>
      <c r="U833" s="14">
        <f>IF(Table1[[#This Row],[Date]]="",0,IF(Table1[[#This Row],[Voucher Type]]&gt;0,IF(TYPE(VLOOKUP(Table1[[#This Row],[Voucher Type]],Table1[[#All],[Voucher Type Master]],1,FALSE))=16,1,0),0))</f>
        <v>0</v>
      </c>
      <c r="V8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3" s="14">
        <f>IF(LEN(Table1[[#This Row],[Cost Centre]])&gt;0,IF(TYPE(VLOOKUP(Table1[[#This Row],[Cost Centre]],$DA:$DA,1,FALSE))=16,1,0),0)</f>
        <v>0</v>
      </c>
      <c r="X833" s="14">
        <f>Table1[[#This Row],[Payments]]-Table1[[#This Row],[Receipts]]</f>
        <v>0</v>
      </c>
      <c r="Y833" s="14"/>
      <c r="Z833" s="14"/>
      <c r="AA833" s="14"/>
      <c r="AB833" s="13"/>
      <c r="AC833" s="39"/>
      <c r="AD833" s="39"/>
      <c r="AE833" s="39"/>
      <c r="AF833" s="39"/>
      <c r="AG833" s="42"/>
      <c r="AH8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3" t="str">
        <f>IF(Table1[[#This Row],[Date]]="","",TEXT(Table1[[#This Row],[Date]],"yyyymmdd"))</f>
        <v/>
      </c>
      <c r="AJ833" t="str">
        <f>Table1[[#This Row],[Date2]]</f>
        <v/>
      </c>
      <c r="AK833" t="str">
        <f>IF(Table1[[#This Row],[Date]]="","",Table1[[#This Row],[Voucher Type]])</f>
        <v/>
      </c>
      <c r="AL833" t="str">
        <f>IF(Table1[[#This Row],[Date]]="","",Table1[[#This Row],[Voucher No]])</f>
        <v/>
      </c>
      <c r="AM833" t="str">
        <f>IF(Table1[[#This Row],[Date]]="","",Table1[[#This Row],[Narration]])</f>
        <v/>
      </c>
      <c r="AN833" t="str">
        <f>IF(Table1[[#This Row],[Date]]="","","tallytools-voucherentry-adhjadhh-"&amp;$AH$1&amp;ROW())</f>
        <v/>
      </c>
      <c r="AO833" t="str">
        <f>IF(Table1[[#This Row],[Date]]="","",$AH$1)</f>
        <v/>
      </c>
      <c r="AP833"/>
      <c r="AQ833" t="str">
        <f>IF(Table1[[#This Row],[Date]]="","","No")</f>
        <v/>
      </c>
      <c r="AR833" t="str">
        <f>IF(Table1[[#This Row],[Date]]="","",IF(Table1[[#This Row],[Net Amt]]&lt;0,"No","Yes"))</f>
        <v/>
      </c>
      <c r="AS833" t="str">
        <f>IF(Table1[[#This Row],[Date]]="","",Table1[[#This Row],[Second Ledger]])</f>
        <v/>
      </c>
      <c r="AT833" t="str">
        <f>IF(Table1[[#This Row],[Date]]="","",IF(Table1[[#This Row],[DP-1]]="Yes",-(Table1[[#This Row],[Payments]]+Table1[[#This Row],[Receipts]]),Table1[[#This Row],[Payments]]+Table1[[#This Row],[Receipts]]))</f>
        <v/>
      </c>
      <c r="AU833"/>
      <c r="AV833" t="str">
        <f>IF(Table1[[#This Row],[Bill Ref No]]="","",Table1[[#This Row],[Bill Ref No]])</f>
        <v/>
      </c>
      <c r="AW833" t="str">
        <f>IF(Table1[[#This Row],[Bill ref name]]="","","New Ref")</f>
        <v/>
      </c>
      <c r="AX833" t="str">
        <f>IF(Table1[[#This Row],[Bill ref name]]="","",Table1[[#This Row],[Amount-1]])</f>
        <v/>
      </c>
      <c r="AY833"/>
      <c r="AZ833"/>
      <c r="BA833" t="str">
        <f>IF(Table1[[#This Row],[Cost Centre]]="","","Primary Cost Category")</f>
        <v/>
      </c>
      <c r="BB833" t="str">
        <f>IF(Table1[[#This Row],[Cost Centre]]="","",Table1[[#This Row],[DP-1]])</f>
        <v/>
      </c>
      <c r="BC833"/>
      <c r="BD833" t="str">
        <f>IF(Table1[[#This Row],[Cost Centre]]="","",Table1[[#This Row],[Cost Centre]])</f>
        <v/>
      </c>
      <c r="BE833" t="str">
        <f>IF(Table1[[#This Row],[Cost Centre]]="","",Table1[[#This Row],[Amount-1]])</f>
        <v/>
      </c>
      <c r="BF833"/>
      <c r="BG833"/>
      <c r="BH833"/>
      <c r="BI833"/>
      <c r="BJ833" t="str">
        <f>IF(Table1[[#This Row],[Date]]="","","No")</f>
        <v/>
      </c>
      <c r="BK833" t="str">
        <f>IF(Table1[[#This Row],[Date]]="","",IF(Table1[[#This Row],[Net Amt]]&lt;0,"Yes","No"))</f>
        <v/>
      </c>
      <c r="BL833" t="str">
        <f>IF(Table1[[#This Row],[Date]]="","",$C$3)</f>
        <v/>
      </c>
      <c r="BM833" t="str">
        <f>IF(Table1[[#This Row],[Date]]="","",-Table1[[#This Row],[Amount-1]])</f>
        <v/>
      </c>
      <c r="BO833" t="str">
        <f>IF(Table1[[#This Row],[Transaction Type]]="","",Table1[[#This Row],[Transaction Type]])</f>
        <v/>
      </c>
      <c r="BP833" t="str">
        <f>IF(Table1[[#This Row],[Instrument No.]]="","",Table1[[#This Row],[Instrument No.]])</f>
        <v/>
      </c>
      <c r="BQ833" t="str">
        <f>IF(Table1[[#This Row],[Instrument No.]]="","",Table1[[#This Row],[Amount-2]])</f>
        <v/>
      </c>
      <c r="BR833" t="str">
        <f>IF(Table1[[#This Row],[Instrument date]]="","",TEXT(Table1[[#This Row],[Instrument date]],"yyyymmdd"))</f>
        <v/>
      </c>
      <c r="BU833" s="48"/>
      <c r="BV833" s="48"/>
    </row>
    <row r="834" spans="1:74">
      <c r="A834" s="16">
        <f t="shared" si="12"/>
        <v>829</v>
      </c>
      <c r="B834" s="17"/>
      <c r="C834" s="57"/>
      <c r="D834" s="61"/>
      <c r="E834" s="61"/>
      <c r="F834" s="57"/>
      <c r="G834" s="18"/>
      <c r="H8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4" s="18"/>
      <c r="J834" s="18"/>
      <c r="K834" s="18"/>
      <c r="L834" s="18"/>
      <c r="M834" s="18"/>
      <c r="N834" s="51"/>
      <c r="O834" s="14">
        <f>IF(Table1[[#This Row],[Date]]="",COUNTA(B835:$B$1005),0)</f>
        <v>0</v>
      </c>
      <c r="P834" s="14">
        <f>IF(COUNTA(Table1[[#This Row],[Payments]:[Receipts]])=0,0,(IF(COUNTA(Table1[[#This Row],[Payments]:[Receipts]])&gt;1,1,0)))</f>
        <v>0</v>
      </c>
      <c r="Q834" s="14">
        <f>IF(Table1[[#This Row],[Date]]="",0,IF(AND(Table1[[#This Row],[Date]]&gt;=$Q$2,Table1[[#This Row],[Date]]&lt;=$Q$3),0,1))</f>
        <v>0</v>
      </c>
      <c r="R834" s="14">
        <f>IF(Table1[[#This Row],[Payments]]="",0,IF(ISNUMBER(Table1[[#This Row],[Payments]]),0,1))</f>
        <v>0</v>
      </c>
      <c r="S834" s="14">
        <f>IF(Table1[[#This Row],[Receipts]]="",0,IF(ISNUMBER(Table1[[#This Row],[Receipts]]),0,1))</f>
        <v>0</v>
      </c>
      <c r="T834" s="14">
        <f>IF(LEN(Table1[[#This Row],[Second Ledger]])&gt;0,IF(TYPE(VLOOKUP(Table1[[#This Row],[Second Ledger]],$CZ:$CZ,1,FALSE))=16,1,0),0)</f>
        <v>0</v>
      </c>
      <c r="U834" s="14">
        <f>IF(Table1[[#This Row],[Date]]="",0,IF(Table1[[#This Row],[Voucher Type]]&gt;0,IF(TYPE(VLOOKUP(Table1[[#This Row],[Voucher Type]],Table1[[#All],[Voucher Type Master]],1,FALSE))=16,1,0),0))</f>
        <v>0</v>
      </c>
      <c r="V8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4" s="14">
        <f>IF(LEN(Table1[[#This Row],[Cost Centre]])&gt;0,IF(TYPE(VLOOKUP(Table1[[#This Row],[Cost Centre]],$DA:$DA,1,FALSE))=16,1,0),0)</f>
        <v>0</v>
      </c>
      <c r="X834" s="14">
        <f>Table1[[#This Row],[Payments]]-Table1[[#This Row],[Receipts]]</f>
        <v>0</v>
      </c>
      <c r="Y834" s="14"/>
      <c r="Z834" s="14"/>
      <c r="AA834" s="14"/>
      <c r="AB834" s="13"/>
      <c r="AC834" s="39"/>
      <c r="AD834" s="39"/>
      <c r="AE834" s="39"/>
      <c r="AF834" s="39"/>
      <c r="AG834" s="42"/>
      <c r="AH8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4" t="str">
        <f>IF(Table1[[#This Row],[Date]]="","",TEXT(Table1[[#This Row],[Date]],"yyyymmdd"))</f>
        <v/>
      </c>
      <c r="AJ834" t="str">
        <f>Table1[[#This Row],[Date2]]</f>
        <v/>
      </c>
      <c r="AK834" t="str">
        <f>IF(Table1[[#This Row],[Date]]="","",Table1[[#This Row],[Voucher Type]])</f>
        <v/>
      </c>
      <c r="AL834" t="str">
        <f>IF(Table1[[#This Row],[Date]]="","",Table1[[#This Row],[Voucher No]])</f>
        <v/>
      </c>
      <c r="AM834" t="str">
        <f>IF(Table1[[#This Row],[Date]]="","",Table1[[#This Row],[Narration]])</f>
        <v/>
      </c>
      <c r="AN834" t="str">
        <f>IF(Table1[[#This Row],[Date]]="","","tallytools-voucherentry-adhjadhh-"&amp;$AH$1&amp;ROW())</f>
        <v/>
      </c>
      <c r="AO834" t="str">
        <f>IF(Table1[[#This Row],[Date]]="","",$AH$1)</f>
        <v/>
      </c>
      <c r="AP834"/>
      <c r="AQ834" t="str">
        <f>IF(Table1[[#This Row],[Date]]="","","No")</f>
        <v/>
      </c>
      <c r="AR834" t="str">
        <f>IF(Table1[[#This Row],[Date]]="","",IF(Table1[[#This Row],[Net Amt]]&lt;0,"No","Yes"))</f>
        <v/>
      </c>
      <c r="AS834" t="str">
        <f>IF(Table1[[#This Row],[Date]]="","",Table1[[#This Row],[Second Ledger]])</f>
        <v/>
      </c>
      <c r="AT834" t="str">
        <f>IF(Table1[[#This Row],[Date]]="","",IF(Table1[[#This Row],[DP-1]]="Yes",-(Table1[[#This Row],[Payments]]+Table1[[#This Row],[Receipts]]),Table1[[#This Row],[Payments]]+Table1[[#This Row],[Receipts]]))</f>
        <v/>
      </c>
      <c r="AU834"/>
      <c r="AV834" t="str">
        <f>IF(Table1[[#This Row],[Bill Ref No]]="","",Table1[[#This Row],[Bill Ref No]])</f>
        <v/>
      </c>
      <c r="AW834" t="str">
        <f>IF(Table1[[#This Row],[Bill ref name]]="","","New Ref")</f>
        <v/>
      </c>
      <c r="AX834" t="str">
        <f>IF(Table1[[#This Row],[Bill ref name]]="","",Table1[[#This Row],[Amount-1]])</f>
        <v/>
      </c>
      <c r="AY834"/>
      <c r="AZ834"/>
      <c r="BA834" t="str">
        <f>IF(Table1[[#This Row],[Cost Centre]]="","","Primary Cost Category")</f>
        <v/>
      </c>
      <c r="BB834" t="str">
        <f>IF(Table1[[#This Row],[Cost Centre]]="","",Table1[[#This Row],[DP-1]])</f>
        <v/>
      </c>
      <c r="BC834"/>
      <c r="BD834" t="str">
        <f>IF(Table1[[#This Row],[Cost Centre]]="","",Table1[[#This Row],[Cost Centre]])</f>
        <v/>
      </c>
      <c r="BE834" t="str">
        <f>IF(Table1[[#This Row],[Cost Centre]]="","",Table1[[#This Row],[Amount-1]])</f>
        <v/>
      </c>
      <c r="BF834"/>
      <c r="BG834"/>
      <c r="BH834"/>
      <c r="BI834"/>
      <c r="BJ834" t="str">
        <f>IF(Table1[[#This Row],[Date]]="","","No")</f>
        <v/>
      </c>
      <c r="BK834" t="str">
        <f>IF(Table1[[#This Row],[Date]]="","",IF(Table1[[#This Row],[Net Amt]]&lt;0,"Yes","No"))</f>
        <v/>
      </c>
      <c r="BL834" t="str">
        <f>IF(Table1[[#This Row],[Date]]="","",$C$3)</f>
        <v/>
      </c>
      <c r="BM834" t="str">
        <f>IF(Table1[[#This Row],[Date]]="","",-Table1[[#This Row],[Amount-1]])</f>
        <v/>
      </c>
      <c r="BO834" t="str">
        <f>IF(Table1[[#This Row],[Transaction Type]]="","",Table1[[#This Row],[Transaction Type]])</f>
        <v/>
      </c>
      <c r="BP834" t="str">
        <f>IF(Table1[[#This Row],[Instrument No.]]="","",Table1[[#This Row],[Instrument No.]])</f>
        <v/>
      </c>
      <c r="BQ834" t="str">
        <f>IF(Table1[[#This Row],[Instrument No.]]="","",Table1[[#This Row],[Amount-2]])</f>
        <v/>
      </c>
      <c r="BR834" t="str">
        <f>IF(Table1[[#This Row],[Instrument date]]="","",TEXT(Table1[[#This Row],[Instrument date]],"yyyymmdd"))</f>
        <v/>
      </c>
      <c r="BU834" s="48"/>
      <c r="BV834" s="48"/>
    </row>
    <row r="835" spans="1:74">
      <c r="A835" s="16">
        <f t="shared" si="12"/>
        <v>830</v>
      </c>
      <c r="B835" s="17"/>
      <c r="C835" s="57"/>
      <c r="D835" s="61"/>
      <c r="E835" s="61"/>
      <c r="F835" s="57"/>
      <c r="G835" s="18"/>
      <c r="H8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5" s="18"/>
      <c r="J835" s="18"/>
      <c r="K835" s="18"/>
      <c r="L835" s="18"/>
      <c r="M835" s="18"/>
      <c r="N835" s="51"/>
      <c r="O835" s="14">
        <f>IF(Table1[[#This Row],[Date]]="",COUNTA(B836:$B$1005),0)</f>
        <v>0</v>
      </c>
      <c r="P835" s="14">
        <f>IF(COUNTA(Table1[[#This Row],[Payments]:[Receipts]])=0,0,(IF(COUNTA(Table1[[#This Row],[Payments]:[Receipts]])&gt;1,1,0)))</f>
        <v>0</v>
      </c>
      <c r="Q835" s="14">
        <f>IF(Table1[[#This Row],[Date]]="",0,IF(AND(Table1[[#This Row],[Date]]&gt;=$Q$2,Table1[[#This Row],[Date]]&lt;=$Q$3),0,1))</f>
        <v>0</v>
      </c>
      <c r="R835" s="14">
        <f>IF(Table1[[#This Row],[Payments]]="",0,IF(ISNUMBER(Table1[[#This Row],[Payments]]),0,1))</f>
        <v>0</v>
      </c>
      <c r="S835" s="14">
        <f>IF(Table1[[#This Row],[Receipts]]="",0,IF(ISNUMBER(Table1[[#This Row],[Receipts]]),0,1))</f>
        <v>0</v>
      </c>
      <c r="T835" s="14">
        <f>IF(LEN(Table1[[#This Row],[Second Ledger]])&gt;0,IF(TYPE(VLOOKUP(Table1[[#This Row],[Second Ledger]],$CZ:$CZ,1,FALSE))=16,1,0),0)</f>
        <v>0</v>
      </c>
      <c r="U835" s="14">
        <f>IF(Table1[[#This Row],[Date]]="",0,IF(Table1[[#This Row],[Voucher Type]]&gt;0,IF(TYPE(VLOOKUP(Table1[[#This Row],[Voucher Type]],Table1[[#All],[Voucher Type Master]],1,FALSE))=16,1,0),0))</f>
        <v>0</v>
      </c>
      <c r="V8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5" s="14">
        <f>IF(LEN(Table1[[#This Row],[Cost Centre]])&gt;0,IF(TYPE(VLOOKUP(Table1[[#This Row],[Cost Centre]],$DA:$DA,1,FALSE))=16,1,0),0)</f>
        <v>0</v>
      </c>
      <c r="X835" s="14">
        <f>Table1[[#This Row],[Payments]]-Table1[[#This Row],[Receipts]]</f>
        <v>0</v>
      </c>
      <c r="Y835" s="14"/>
      <c r="Z835" s="14"/>
      <c r="AA835" s="14"/>
      <c r="AB835" s="13"/>
      <c r="AC835" s="39"/>
      <c r="AD835" s="39"/>
      <c r="AE835" s="39"/>
      <c r="AF835" s="39"/>
      <c r="AG835" s="42"/>
      <c r="AH8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5" t="str">
        <f>IF(Table1[[#This Row],[Date]]="","",TEXT(Table1[[#This Row],[Date]],"yyyymmdd"))</f>
        <v/>
      </c>
      <c r="AJ835" t="str">
        <f>Table1[[#This Row],[Date2]]</f>
        <v/>
      </c>
      <c r="AK835" t="str">
        <f>IF(Table1[[#This Row],[Date]]="","",Table1[[#This Row],[Voucher Type]])</f>
        <v/>
      </c>
      <c r="AL835" t="str">
        <f>IF(Table1[[#This Row],[Date]]="","",Table1[[#This Row],[Voucher No]])</f>
        <v/>
      </c>
      <c r="AM835" t="str">
        <f>IF(Table1[[#This Row],[Date]]="","",Table1[[#This Row],[Narration]])</f>
        <v/>
      </c>
      <c r="AN835" t="str">
        <f>IF(Table1[[#This Row],[Date]]="","","tallytools-voucherentry-adhjadhh-"&amp;$AH$1&amp;ROW())</f>
        <v/>
      </c>
      <c r="AO835" t="str">
        <f>IF(Table1[[#This Row],[Date]]="","",$AH$1)</f>
        <v/>
      </c>
      <c r="AP835"/>
      <c r="AQ835" t="str">
        <f>IF(Table1[[#This Row],[Date]]="","","No")</f>
        <v/>
      </c>
      <c r="AR835" t="str">
        <f>IF(Table1[[#This Row],[Date]]="","",IF(Table1[[#This Row],[Net Amt]]&lt;0,"No","Yes"))</f>
        <v/>
      </c>
      <c r="AS835" t="str">
        <f>IF(Table1[[#This Row],[Date]]="","",Table1[[#This Row],[Second Ledger]])</f>
        <v/>
      </c>
      <c r="AT835" t="str">
        <f>IF(Table1[[#This Row],[Date]]="","",IF(Table1[[#This Row],[DP-1]]="Yes",-(Table1[[#This Row],[Payments]]+Table1[[#This Row],[Receipts]]),Table1[[#This Row],[Payments]]+Table1[[#This Row],[Receipts]]))</f>
        <v/>
      </c>
      <c r="AU835"/>
      <c r="AV835" t="str">
        <f>IF(Table1[[#This Row],[Bill Ref No]]="","",Table1[[#This Row],[Bill Ref No]])</f>
        <v/>
      </c>
      <c r="AW835" t="str">
        <f>IF(Table1[[#This Row],[Bill ref name]]="","","New Ref")</f>
        <v/>
      </c>
      <c r="AX835" t="str">
        <f>IF(Table1[[#This Row],[Bill ref name]]="","",Table1[[#This Row],[Amount-1]])</f>
        <v/>
      </c>
      <c r="AY835"/>
      <c r="AZ835"/>
      <c r="BA835" t="str">
        <f>IF(Table1[[#This Row],[Cost Centre]]="","","Primary Cost Category")</f>
        <v/>
      </c>
      <c r="BB835" t="str">
        <f>IF(Table1[[#This Row],[Cost Centre]]="","",Table1[[#This Row],[DP-1]])</f>
        <v/>
      </c>
      <c r="BC835"/>
      <c r="BD835" t="str">
        <f>IF(Table1[[#This Row],[Cost Centre]]="","",Table1[[#This Row],[Cost Centre]])</f>
        <v/>
      </c>
      <c r="BE835" t="str">
        <f>IF(Table1[[#This Row],[Cost Centre]]="","",Table1[[#This Row],[Amount-1]])</f>
        <v/>
      </c>
      <c r="BF835"/>
      <c r="BG835"/>
      <c r="BH835"/>
      <c r="BI835"/>
      <c r="BJ835" t="str">
        <f>IF(Table1[[#This Row],[Date]]="","","No")</f>
        <v/>
      </c>
      <c r="BK835" t="str">
        <f>IF(Table1[[#This Row],[Date]]="","",IF(Table1[[#This Row],[Net Amt]]&lt;0,"Yes","No"))</f>
        <v/>
      </c>
      <c r="BL835" t="str">
        <f>IF(Table1[[#This Row],[Date]]="","",$C$3)</f>
        <v/>
      </c>
      <c r="BM835" t="str">
        <f>IF(Table1[[#This Row],[Date]]="","",-Table1[[#This Row],[Amount-1]])</f>
        <v/>
      </c>
      <c r="BO835" t="str">
        <f>IF(Table1[[#This Row],[Transaction Type]]="","",Table1[[#This Row],[Transaction Type]])</f>
        <v/>
      </c>
      <c r="BP835" t="str">
        <f>IF(Table1[[#This Row],[Instrument No.]]="","",Table1[[#This Row],[Instrument No.]])</f>
        <v/>
      </c>
      <c r="BQ835" t="str">
        <f>IF(Table1[[#This Row],[Instrument No.]]="","",Table1[[#This Row],[Amount-2]])</f>
        <v/>
      </c>
      <c r="BR835" t="str">
        <f>IF(Table1[[#This Row],[Instrument date]]="","",TEXT(Table1[[#This Row],[Instrument date]],"yyyymmdd"))</f>
        <v/>
      </c>
      <c r="BU835" s="48"/>
      <c r="BV835" s="48"/>
    </row>
    <row r="836" spans="1:74">
      <c r="A836" s="16">
        <f t="shared" si="12"/>
        <v>831</v>
      </c>
      <c r="B836" s="17"/>
      <c r="C836" s="57"/>
      <c r="D836" s="61"/>
      <c r="E836" s="61"/>
      <c r="F836" s="57"/>
      <c r="G836" s="18"/>
      <c r="H8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6" s="18"/>
      <c r="J836" s="18"/>
      <c r="K836" s="18"/>
      <c r="L836" s="18"/>
      <c r="M836" s="18"/>
      <c r="N836" s="51"/>
      <c r="O836" s="14">
        <f>IF(Table1[[#This Row],[Date]]="",COUNTA(B837:$B$1005),0)</f>
        <v>0</v>
      </c>
      <c r="P836" s="14">
        <f>IF(COUNTA(Table1[[#This Row],[Payments]:[Receipts]])=0,0,(IF(COUNTA(Table1[[#This Row],[Payments]:[Receipts]])&gt;1,1,0)))</f>
        <v>0</v>
      </c>
      <c r="Q836" s="14">
        <f>IF(Table1[[#This Row],[Date]]="",0,IF(AND(Table1[[#This Row],[Date]]&gt;=$Q$2,Table1[[#This Row],[Date]]&lt;=$Q$3),0,1))</f>
        <v>0</v>
      </c>
      <c r="R836" s="14">
        <f>IF(Table1[[#This Row],[Payments]]="",0,IF(ISNUMBER(Table1[[#This Row],[Payments]]),0,1))</f>
        <v>0</v>
      </c>
      <c r="S836" s="14">
        <f>IF(Table1[[#This Row],[Receipts]]="",0,IF(ISNUMBER(Table1[[#This Row],[Receipts]]),0,1))</f>
        <v>0</v>
      </c>
      <c r="T836" s="14">
        <f>IF(LEN(Table1[[#This Row],[Second Ledger]])&gt;0,IF(TYPE(VLOOKUP(Table1[[#This Row],[Second Ledger]],$CZ:$CZ,1,FALSE))=16,1,0),0)</f>
        <v>0</v>
      </c>
      <c r="U836" s="14">
        <f>IF(Table1[[#This Row],[Date]]="",0,IF(Table1[[#This Row],[Voucher Type]]&gt;0,IF(TYPE(VLOOKUP(Table1[[#This Row],[Voucher Type]],Table1[[#All],[Voucher Type Master]],1,FALSE))=16,1,0),0))</f>
        <v>0</v>
      </c>
      <c r="V8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6" s="14">
        <f>IF(LEN(Table1[[#This Row],[Cost Centre]])&gt;0,IF(TYPE(VLOOKUP(Table1[[#This Row],[Cost Centre]],$DA:$DA,1,FALSE))=16,1,0),0)</f>
        <v>0</v>
      </c>
      <c r="X836" s="14">
        <f>Table1[[#This Row],[Payments]]-Table1[[#This Row],[Receipts]]</f>
        <v>0</v>
      </c>
      <c r="Y836" s="14"/>
      <c r="Z836" s="14"/>
      <c r="AA836" s="14"/>
      <c r="AB836" s="13"/>
      <c r="AC836" s="39"/>
      <c r="AD836" s="39"/>
      <c r="AE836" s="39"/>
      <c r="AF836" s="39"/>
      <c r="AG836" s="42"/>
      <c r="AH8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6" t="str">
        <f>IF(Table1[[#This Row],[Date]]="","",TEXT(Table1[[#This Row],[Date]],"yyyymmdd"))</f>
        <v/>
      </c>
      <c r="AJ836" t="str">
        <f>Table1[[#This Row],[Date2]]</f>
        <v/>
      </c>
      <c r="AK836" t="str">
        <f>IF(Table1[[#This Row],[Date]]="","",Table1[[#This Row],[Voucher Type]])</f>
        <v/>
      </c>
      <c r="AL836" t="str">
        <f>IF(Table1[[#This Row],[Date]]="","",Table1[[#This Row],[Voucher No]])</f>
        <v/>
      </c>
      <c r="AM836" t="str">
        <f>IF(Table1[[#This Row],[Date]]="","",Table1[[#This Row],[Narration]])</f>
        <v/>
      </c>
      <c r="AN836" t="str">
        <f>IF(Table1[[#This Row],[Date]]="","","tallytools-voucherentry-adhjadhh-"&amp;$AH$1&amp;ROW())</f>
        <v/>
      </c>
      <c r="AO836" t="str">
        <f>IF(Table1[[#This Row],[Date]]="","",$AH$1)</f>
        <v/>
      </c>
      <c r="AP836"/>
      <c r="AQ836" t="str">
        <f>IF(Table1[[#This Row],[Date]]="","","No")</f>
        <v/>
      </c>
      <c r="AR836" t="str">
        <f>IF(Table1[[#This Row],[Date]]="","",IF(Table1[[#This Row],[Net Amt]]&lt;0,"No","Yes"))</f>
        <v/>
      </c>
      <c r="AS836" t="str">
        <f>IF(Table1[[#This Row],[Date]]="","",Table1[[#This Row],[Second Ledger]])</f>
        <v/>
      </c>
      <c r="AT836" t="str">
        <f>IF(Table1[[#This Row],[Date]]="","",IF(Table1[[#This Row],[DP-1]]="Yes",-(Table1[[#This Row],[Payments]]+Table1[[#This Row],[Receipts]]),Table1[[#This Row],[Payments]]+Table1[[#This Row],[Receipts]]))</f>
        <v/>
      </c>
      <c r="AU836"/>
      <c r="AV836" t="str">
        <f>IF(Table1[[#This Row],[Bill Ref No]]="","",Table1[[#This Row],[Bill Ref No]])</f>
        <v/>
      </c>
      <c r="AW836" t="str">
        <f>IF(Table1[[#This Row],[Bill ref name]]="","","New Ref")</f>
        <v/>
      </c>
      <c r="AX836" t="str">
        <f>IF(Table1[[#This Row],[Bill ref name]]="","",Table1[[#This Row],[Amount-1]])</f>
        <v/>
      </c>
      <c r="AY836"/>
      <c r="AZ836"/>
      <c r="BA836" t="str">
        <f>IF(Table1[[#This Row],[Cost Centre]]="","","Primary Cost Category")</f>
        <v/>
      </c>
      <c r="BB836" t="str">
        <f>IF(Table1[[#This Row],[Cost Centre]]="","",Table1[[#This Row],[DP-1]])</f>
        <v/>
      </c>
      <c r="BC836"/>
      <c r="BD836" t="str">
        <f>IF(Table1[[#This Row],[Cost Centre]]="","",Table1[[#This Row],[Cost Centre]])</f>
        <v/>
      </c>
      <c r="BE836" t="str">
        <f>IF(Table1[[#This Row],[Cost Centre]]="","",Table1[[#This Row],[Amount-1]])</f>
        <v/>
      </c>
      <c r="BF836"/>
      <c r="BG836"/>
      <c r="BH836"/>
      <c r="BI836"/>
      <c r="BJ836" t="str">
        <f>IF(Table1[[#This Row],[Date]]="","","No")</f>
        <v/>
      </c>
      <c r="BK836" t="str">
        <f>IF(Table1[[#This Row],[Date]]="","",IF(Table1[[#This Row],[Net Amt]]&lt;0,"Yes","No"))</f>
        <v/>
      </c>
      <c r="BL836" t="str">
        <f>IF(Table1[[#This Row],[Date]]="","",$C$3)</f>
        <v/>
      </c>
      <c r="BM836" t="str">
        <f>IF(Table1[[#This Row],[Date]]="","",-Table1[[#This Row],[Amount-1]])</f>
        <v/>
      </c>
      <c r="BO836" t="str">
        <f>IF(Table1[[#This Row],[Transaction Type]]="","",Table1[[#This Row],[Transaction Type]])</f>
        <v/>
      </c>
      <c r="BP836" t="str">
        <f>IF(Table1[[#This Row],[Instrument No.]]="","",Table1[[#This Row],[Instrument No.]])</f>
        <v/>
      </c>
      <c r="BQ836" t="str">
        <f>IF(Table1[[#This Row],[Instrument No.]]="","",Table1[[#This Row],[Amount-2]])</f>
        <v/>
      </c>
      <c r="BR836" t="str">
        <f>IF(Table1[[#This Row],[Instrument date]]="","",TEXT(Table1[[#This Row],[Instrument date]],"yyyymmdd"))</f>
        <v/>
      </c>
      <c r="BU836" s="48"/>
      <c r="BV836" s="48"/>
    </row>
    <row r="837" spans="1:74">
      <c r="A837" s="16">
        <f t="shared" si="12"/>
        <v>832</v>
      </c>
      <c r="B837" s="17"/>
      <c r="C837" s="57"/>
      <c r="D837" s="61"/>
      <c r="E837" s="61"/>
      <c r="F837" s="57"/>
      <c r="G837" s="18"/>
      <c r="H8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7" s="18"/>
      <c r="J837" s="18"/>
      <c r="K837" s="18"/>
      <c r="L837" s="18"/>
      <c r="M837" s="18"/>
      <c r="N837" s="51"/>
      <c r="O837" s="14">
        <f>IF(Table1[[#This Row],[Date]]="",COUNTA(B838:$B$1005),0)</f>
        <v>0</v>
      </c>
      <c r="P837" s="14">
        <f>IF(COUNTA(Table1[[#This Row],[Payments]:[Receipts]])=0,0,(IF(COUNTA(Table1[[#This Row],[Payments]:[Receipts]])&gt;1,1,0)))</f>
        <v>0</v>
      </c>
      <c r="Q837" s="14">
        <f>IF(Table1[[#This Row],[Date]]="",0,IF(AND(Table1[[#This Row],[Date]]&gt;=$Q$2,Table1[[#This Row],[Date]]&lt;=$Q$3),0,1))</f>
        <v>0</v>
      </c>
      <c r="R837" s="14">
        <f>IF(Table1[[#This Row],[Payments]]="",0,IF(ISNUMBER(Table1[[#This Row],[Payments]]),0,1))</f>
        <v>0</v>
      </c>
      <c r="S837" s="14">
        <f>IF(Table1[[#This Row],[Receipts]]="",0,IF(ISNUMBER(Table1[[#This Row],[Receipts]]),0,1))</f>
        <v>0</v>
      </c>
      <c r="T837" s="14">
        <f>IF(LEN(Table1[[#This Row],[Second Ledger]])&gt;0,IF(TYPE(VLOOKUP(Table1[[#This Row],[Second Ledger]],$CZ:$CZ,1,FALSE))=16,1,0),0)</f>
        <v>0</v>
      </c>
      <c r="U837" s="14">
        <f>IF(Table1[[#This Row],[Date]]="",0,IF(Table1[[#This Row],[Voucher Type]]&gt;0,IF(TYPE(VLOOKUP(Table1[[#This Row],[Voucher Type]],Table1[[#All],[Voucher Type Master]],1,FALSE))=16,1,0),0))</f>
        <v>0</v>
      </c>
      <c r="V8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7" s="14">
        <f>IF(LEN(Table1[[#This Row],[Cost Centre]])&gt;0,IF(TYPE(VLOOKUP(Table1[[#This Row],[Cost Centre]],$DA:$DA,1,FALSE))=16,1,0),0)</f>
        <v>0</v>
      </c>
      <c r="X837" s="14">
        <f>Table1[[#This Row],[Payments]]-Table1[[#This Row],[Receipts]]</f>
        <v>0</v>
      </c>
      <c r="Y837" s="14"/>
      <c r="Z837" s="14"/>
      <c r="AA837" s="14"/>
      <c r="AB837" s="13"/>
      <c r="AC837" s="39"/>
      <c r="AD837" s="39"/>
      <c r="AE837" s="39"/>
      <c r="AF837" s="39"/>
      <c r="AG837" s="42"/>
      <c r="AH8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7" t="str">
        <f>IF(Table1[[#This Row],[Date]]="","",TEXT(Table1[[#This Row],[Date]],"yyyymmdd"))</f>
        <v/>
      </c>
      <c r="AJ837" t="str">
        <f>Table1[[#This Row],[Date2]]</f>
        <v/>
      </c>
      <c r="AK837" t="str">
        <f>IF(Table1[[#This Row],[Date]]="","",Table1[[#This Row],[Voucher Type]])</f>
        <v/>
      </c>
      <c r="AL837" t="str">
        <f>IF(Table1[[#This Row],[Date]]="","",Table1[[#This Row],[Voucher No]])</f>
        <v/>
      </c>
      <c r="AM837" t="str">
        <f>IF(Table1[[#This Row],[Date]]="","",Table1[[#This Row],[Narration]])</f>
        <v/>
      </c>
      <c r="AN837" t="str">
        <f>IF(Table1[[#This Row],[Date]]="","","tallytools-voucherentry-adhjadhh-"&amp;$AH$1&amp;ROW())</f>
        <v/>
      </c>
      <c r="AO837" t="str">
        <f>IF(Table1[[#This Row],[Date]]="","",$AH$1)</f>
        <v/>
      </c>
      <c r="AP837"/>
      <c r="AQ837" t="str">
        <f>IF(Table1[[#This Row],[Date]]="","","No")</f>
        <v/>
      </c>
      <c r="AR837" t="str">
        <f>IF(Table1[[#This Row],[Date]]="","",IF(Table1[[#This Row],[Net Amt]]&lt;0,"No","Yes"))</f>
        <v/>
      </c>
      <c r="AS837" t="str">
        <f>IF(Table1[[#This Row],[Date]]="","",Table1[[#This Row],[Second Ledger]])</f>
        <v/>
      </c>
      <c r="AT837" t="str">
        <f>IF(Table1[[#This Row],[Date]]="","",IF(Table1[[#This Row],[DP-1]]="Yes",-(Table1[[#This Row],[Payments]]+Table1[[#This Row],[Receipts]]),Table1[[#This Row],[Payments]]+Table1[[#This Row],[Receipts]]))</f>
        <v/>
      </c>
      <c r="AU837"/>
      <c r="AV837" t="str">
        <f>IF(Table1[[#This Row],[Bill Ref No]]="","",Table1[[#This Row],[Bill Ref No]])</f>
        <v/>
      </c>
      <c r="AW837" t="str">
        <f>IF(Table1[[#This Row],[Bill ref name]]="","","New Ref")</f>
        <v/>
      </c>
      <c r="AX837" t="str">
        <f>IF(Table1[[#This Row],[Bill ref name]]="","",Table1[[#This Row],[Amount-1]])</f>
        <v/>
      </c>
      <c r="AY837"/>
      <c r="AZ837"/>
      <c r="BA837" t="str">
        <f>IF(Table1[[#This Row],[Cost Centre]]="","","Primary Cost Category")</f>
        <v/>
      </c>
      <c r="BB837" t="str">
        <f>IF(Table1[[#This Row],[Cost Centre]]="","",Table1[[#This Row],[DP-1]])</f>
        <v/>
      </c>
      <c r="BC837"/>
      <c r="BD837" t="str">
        <f>IF(Table1[[#This Row],[Cost Centre]]="","",Table1[[#This Row],[Cost Centre]])</f>
        <v/>
      </c>
      <c r="BE837" t="str">
        <f>IF(Table1[[#This Row],[Cost Centre]]="","",Table1[[#This Row],[Amount-1]])</f>
        <v/>
      </c>
      <c r="BF837"/>
      <c r="BG837"/>
      <c r="BH837"/>
      <c r="BI837"/>
      <c r="BJ837" t="str">
        <f>IF(Table1[[#This Row],[Date]]="","","No")</f>
        <v/>
      </c>
      <c r="BK837" t="str">
        <f>IF(Table1[[#This Row],[Date]]="","",IF(Table1[[#This Row],[Net Amt]]&lt;0,"Yes","No"))</f>
        <v/>
      </c>
      <c r="BL837" t="str">
        <f>IF(Table1[[#This Row],[Date]]="","",$C$3)</f>
        <v/>
      </c>
      <c r="BM837" t="str">
        <f>IF(Table1[[#This Row],[Date]]="","",-Table1[[#This Row],[Amount-1]])</f>
        <v/>
      </c>
      <c r="BO837" t="str">
        <f>IF(Table1[[#This Row],[Transaction Type]]="","",Table1[[#This Row],[Transaction Type]])</f>
        <v/>
      </c>
      <c r="BP837" t="str">
        <f>IF(Table1[[#This Row],[Instrument No.]]="","",Table1[[#This Row],[Instrument No.]])</f>
        <v/>
      </c>
      <c r="BQ837" t="str">
        <f>IF(Table1[[#This Row],[Instrument No.]]="","",Table1[[#This Row],[Amount-2]])</f>
        <v/>
      </c>
      <c r="BR837" t="str">
        <f>IF(Table1[[#This Row],[Instrument date]]="","",TEXT(Table1[[#This Row],[Instrument date]],"yyyymmdd"))</f>
        <v/>
      </c>
      <c r="BU837" s="48"/>
      <c r="BV837" s="48"/>
    </row>
    <row r="838" spans="1:74">
      <c r="A838" s="16">
        <f t="shared" si="12"/>
        <v>833</v>
      </c>
      <c r="B838" s="17"/>
      <c r="C838" s="57"/>
      <c r="D838" s="61"/>
      <c r="E838" s="61"/>
      <c r="F838" s="57"/>
      <c r="G838" s="18"/>
      <c r="H8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8" s="18"/>
      <c r="J838" s="18"/>
      <c r="K838" s="18"/>
      <c r="L838" s="18"/>
      <c r="M838" s="18"/>
      <c r="N838" s="51"/>
      <c r="O838" s="14">
        <f>IF(Table1[[#This Row],[Date]]="",COUNTA(B839:$B$1005),0)</f>
        <v>0</v>
      </c>
      <c r="P838" s="14">
        <f>IF(COUNTA(Table1[[#This Row],[Payments]:[Receipts]])=0,0,(IF(COUNTA(Table1[[#This Row],[Payments]:[Receipts]])&gt;1,1,0)))</f>
        <v>0</v>
      </c>
      <c r="Q838" s="14">
        <f>IF(Table1[[#This Row],[Date]]="",0,IF(AND(Table1[[#This Row],[Date]]&gt;=$Q$2,Table1[[#This Row],[Date]]&lt;=$Q$3),0,1))</f>
        <v>0</v>
      </c>
      <c r="R838" s="14">
        <f>IF(Table1[[#This Row],[Payments]]="",0,IF(ISNUMBER(Table1[[#This Row],[Payments]]),0,1))</f>
        <v>0</v>
      </c>
      <c r="S838" s="14">
        <f>IF(Table1[[#This Row],[Receipts]]="",0,IF(ISNUMBER(Table1[[#This Row],[Receipts]]),0,1))</f>
        <v>0</v>
      </c>
      <c r="T838" s="14">
        <f>IF(LEN(Table1[[#This Row],[Second Ledger]])&gt;0,IF(TYPE(VLOOKUP(Table1[[#This Row],[Second Ledger]],$CZ:$CZ,1,FALSE))=16,1,0),0)</f>
        <v>0</v>
      </c>
      <c r="U838" s="14">
        <f>IF(Table1[[#This Row],[Date]]="",0,IF(Table1[[#This Row],[Voucher Type]]&gt;0,IF(TYPE(VLOOKUP(Table1[[#This Row],[Voucher Type]],Table1[[#All],[Voucher Type Master]],1,FALSE))=16,1,0),0))</f>
        <v>0</v>
      </c>
      <c r="V8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8" s="14">
        <f>IF(LEN(Table1[[#This Row],[Cost Centre]])&gt;0,IF(TYPE(VLOOKUP(Table1[[#This Row],[Cost Centre]],$DA:$DA,1,FALSE))=16,1,0),0)</f>
        <v>0</v>
      </c>
      <c r="X838" s="14">
        <f>Table1[[#This Row],[Payments]]-Table1[[#This Row],[Receipts]]</f>
        <v>0</v>
      </c>
      <c r="Y838" s="14"/>
      <c r="Z838" s="14"/>
      <c r="AA838" s="14"/>
      <c r="AB838" s="13"/>
      <c r="AC838" s="39"/>
      <c r="AD838" s="39"/>
      <c r="AE838" s="39"/>
      <c r="AF838" s="39"/>
      <c r="AG838" s="42"/>
      <c r="AH8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8" t="str">
        <f>IF(Table1[[#This Row],[Date]]="","",TEXT(Table1[[#This Row],[Date]],"yyyymmdd"))</f>
        <v/>
      </c>
      <c r="AJ838" t="str">
        <f>Table1[[#This Row],[Date2]]</f>
        <v/>
      </c>
      <c r="AK838" t="str">
        <f>IF(Table1[[#This Row],[Date]]="","",Table1[[#This Row],[Voucher Type]])</f>
        <v/>
      </c>
      <c r="AL838" t="str">
        <f>IF(Table1[[#This Row],[Date]]="","",Table1[[#This Row],[Voucher No]])</f>
        <v/>
      </c>
      <c r="AM838" t="str">
        <f>IF(Table1[[#This Row],[Date]]="","",Table1[[#This Row],[Narration]])</f>
        <v/>
      </c>
      <c r="AN838" t="str">
        <f>IF(Table1[[#This Row],[Date]]="","","tallytools-voucherentry-adhjadhh-"&amp;$AH$1&amp;ROW())</f>
        <v/>
      </c>
      <c r="AO838" t="str">
        <f>IF(Table1[[#This Row],[Date]]="","",$AH$1)</f>
        <v/>
      </c>
      <c r="AP838"/>
      <c r="AQ838" t="str">
        <f>IF(Table1[[#This Row],[Date]]="","","No")</f>
        <v/>
      </c>
      <c r="AR838" t="str">
        <f>IF(Table1[[#This Row],[Date]]="","",IF(Table1[[#This Row],[Net Amt]]&lt;0,"No","Yes"))</f>
        <v/>
      </c>
      <c r="AS838" t="str">
        <f>IF(Table1[[#This Row],[Date]]="","",Table1[[#This Row],[Second Ledger]])</f>
        <v/>
      </c>
      <c r="AT838" t="str">
        <f>IF(Table1[[#This Row],[Date]]="","",IF(Table1[[#This Row],[DP-1]]="Yes",-(Table1[[#This Row],[Payments]]+Table1[[#This Row],[Receipts]]),Table1[[#This Row],[Payments]]+Table1[[#This Row],[Receipts]]))</f>
        <v/>
      </c>
      <c r="AU838"/>
      <c r="AV838" t="str">
        <f>IF(Table1[[#This Row],[Bill Ref No]]="","",Table1[[#This Row],[Bill Ref No]])</f>
        <v/>
      </c>
      <c r="AW838" t="str">
        <f>IF(Table1[[#This Row],[Bill ref name]]="","","New Ref")</f>
        <v/>
      </c>
      <c r="AX838" t="str">
        <f>IF(Table1[[#This Row],[Bill ref name]]="","",Table1[[#This Row],[Amount-1]])</f>
        <v/>
      </c>
      <c r="AY838"/>
      <c r="AZ838"/>
      <c r="BA838" t="str">
        <f>IF(Table1[[#This Row],[Cost Centre]]="","","Primary Cost Category")</f>
        <v/>
      </c>
      <c r="BB838" t="str">
        <f>IF(Table1[[#This Row],[Cost Centre]]="","",Table1[[#This Row],[DP-1]])</f>
        <v/>
      </c>
      <c r="BC838"/>
      <c r="BD838" t="str">
        <f>IF(Table1[[#This Row],[Cost Centre]]="","",Table1[[#This Row],[Cost Centre]])</f>
        <v/>
      </c>
      <c r="BE838" t="str">
        <f>IF(Table1[[#This Row],[Cost Centre]]="","",Table1[[#This Row],[Amount-1]])</f>
        <v/>
      </c>
      <c r="BF838"/>
      <c r="BG838"/>
      <c r="BH838"/>
      <c r="BI838"/>
      <c r="BJ838" t="str">
        <f>IF(Table1[[#This Row],[Date]]="","","No")</f>
        <v/>
      </c>
      <c r="BK838" t="str">
        <f>IF(Table1[[#This Row],[Date]]="","",IF(Table1[[#This Row],[Net Amt]]&lt;0,"Yes","No"))</f>
        <v/>
      </c>
      <c r="BL838" t="str">
        <f>IF(Table1[[#This Row],[Date]]="","",$C$3)</f>
        <v/>
      </c>
      <c r="BM838" t="str">
        <f>IF(Table1[[#This Row],[Date]]="","",-Table1[[#This Row],[Amount-1]])</f>
        <v/>
      </c>
      <c r="BO838" t="str">
        <f>IF(Table1[[#This Row],[Transaction Type]]="","",Table1[[#This Row],[Transaction Type]])</f>
        <v/>
      </c>
      <c r="BP838" t="str">
        <f>IF(Table1[[#This Row],[Instrument No.]]="","",Table1[[#This Row],[Instrument No.]])</f>
        <v/>
      </c>
      <c r="BQ838" t="str">
        <f>IF(Table1[[#This Row],[Instrument No.]]="","",Table1[[#This Row],[Amount-2]])</f>
        <v/>
      </c>
      <c r="BR838" t="str">
        <f>IF(Table1[[#This Row],[Instrument date]]="","",TEXT(Table1[[#This Row],[Instrument date]],"yyyymmdd"))</f>
        <v/>
      </c>
      <c r="BU838" s="48"/>
      <c r="BV838" s="48"/>
    </row>
    <row r="839" spans="1:74">
      <c r="A839" s="16">
        <f t="shared" si="12"/>
        <v>834</v>
      </c>
      <c r="B839" s="17"/>
      <c r="C839" s="57"/>
      <c r="D839" s="61"/>
      <c r="E839" s="61"/>
      <c r="F839" s="57"/>
      <c r="G839" s="18"/>
      <c r="H8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39" s="18"/>
      <c r="J839" s="18"/>
      <c r="K839" s="18"/>
      <c r="L839" s="18"/>
      <c r="M839" s="18"/>
      <c r="N839" s="51"/>
      <c r="O839" s="14">
        <f>IF(Table1[[#This Row],[Date]]="",COUNTA(B840:$B$1005),0)</f>
        <v>0</v>
      </c>
      <c r="P839" s="14">
        <f>IF(COUNTA(Table1[[#This Row],[Payments]:[Receipts]])=0,0,(IF(COUNTA(Table1[[#This Row],[Payments]:[Receipts]])&gt;1,1,0)))</f>
        <v>0</v>
      </c>
      <c r="Q839" s="14">
        <f>IF(Table1[[#This Row],[Date]]="",0,IF(AND(Table1[[#This Row],[Date]]&gt;=$Q$2,Table1[[#This Row],[Date]]&lt;=$Q$3),0,1))</f>
        <v>0</v>
      </c>
      <c r="R839" s="14">
        <f>IF(Table1[[#This Row],[Payments]]="",0,IF(ISNUMBER(Table1[[#This Row],[Payments]]),0,1))</f>
        <v>0</v>
      </c>
      <c r="S839" s="14">
        <f>IF(Table1[[#This Row],[Receipts]]="",0,IF(ISNUMBER(Table1[[#This Row],[Receipts]]),0,1))</f>
        <v>0</v>
      </c>
      <c r="T839" s="14">
        <f>IF(LEN(Table1[[#This Row],[Second Ledger]])&gt;0,IF(TYPE(VLOOKUP(Table1[[#This Row],[Second Ledger]],$CZ:$CZ,1,FALSE))=16,1,0),0)</f>
        <v>0</v>
      </c>
      <c r="U839" s="14">
        <f>IF(Table1[[#This Row],[Date]]="",0,IF(Table1[[#This Row],[Voucher Type]]&gt;0,IF(TYPE(VLOOKUP(Table1[[#This Row],[Voucher Type]],Table1[[#All],[Voucher Type Master]],1,FALSE))=16,1,0),0))</f>
        <v>0</v>
      </c>
      <c r="V8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39" s="14">
        <f>IF(LEN(Table1[[#This Row],[Cost Centre]])&gt;0,IF(TYPE(VLOOKUP(Table1[[#This Row],[Cost Centre]],$DA:$DA,1,FALSE))=16,1,0),0)</f>
        <v>0</v>
      </c>
      <c r="X839" s="14">
        <f>Table1[[#This Row],[Payments]]-Table1[[#This Row],[Receipts]]</f>
        <v>0</v>
      </c>
      <c r="Y839" s="14"/>
      <c r="Z839" s="14"/>
      <c r="AA839" s="14"/>
      <c r="AB839" s="13"/>
      <c r="AC839" s="39"/>
      <c r="AD839" s="39"/>
      <c r="AE839" s="39"/>
      <c r="AF839" s="39"/>
      <c r="AG839" s="42"/>
      <c r="AH8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39" t="str">
        <f>IF(Table1[[#This Row],[Date]]="","",TEXT(Table1[[#This Row],[Date]],"yyyymmdd"))</f>
        <v/>
      </c>
      <c r="AJ839" t="str">
        <f>Table1[[#This Row],[Date2]]</f>
        <v/>
      </c>
      <c r="AK839" t="str">
        <f>IF(Table1[[#This Row],[Date]]="","",Table1[[#This Row],[Voucher Type]])</f>
        <v/>
      </c>
      <c r="AL839" t="str">
        <f>IF(Table1[[#This Row],[Date]]="","",Table1[[#This Row],[Voucher No]])</f>
        <v/>
      </c>
      <c r="AM839" t="str">
        <f>IF(Table1[[#This Row],[Date]]="","",Table1[[#This Row],[Narration]])</f>
        <v/>
      </c>
      <c r="AN839" t="str">
        <f>IF(Table1[[#This Row],[Date]]="","","tallytools-voucherentry-adhjadhh-"&amp;$AH$1&amp;ROW())</f>
        <v/>
      </c>
      <c r="AO839" t="str">
        <f>IF(Table1[[#This Row],[Date]]="","",$AH$1)</f>
        <v/>
      </c>
      <c r="AP839"/>
      <c r="AQ839" t="str">
        <f>IF(Table1[[#This Row],[Date]]="","","No")</f>
        <v/>
      </c>
      <c r="AR839" t="str">
        <f>IF(Table1[[#This Row],[Date]]="","",IF(Table1[[#This Row],[Net Amt]]&lt;0,"No","Yes"))</f>
        <v/>
      </c>
      <c r="AS839" t="str">
        <f>IF(Table1[[#This Row],[Date]]="","",Table1[[#This Row],[Second Ledger]])</f>
        <v/>
      </c>
      <c r="AT839" t="str">
        <f>IF(Table1[[#This Row],[Date]]="","",IF(Table1[[#This Row],[DP-1]]="Yes",-(Table1[[#This Row],[Payments]]+Table1[[#This Row],[Receipts]]),Table1[[#This Row],[Payments]]+Table1[[#This Row],[Receipts]]))</f>
        <v/>
      </c>
      <c r="AU839"/>
      <c r="AV839" t="str">
        <f>IF(Table1[[#This Row],[Bill Ref No]]="","",Table1[[#This Row],[Bill Ref No]])</f>
        <v/>
      </c>
      <c r="AW839" t="str">
        <f>IF(Table1[[#This Row],[Bill ref name]]="","","New Ref")</f>
        <v/>
      </c>
      <c r="AX839" t="str">
        <f>IF(Table1[[#This Row],[Bill ref name]]="","",Table1[[#This Row],[Amount-1]])</f>
        <v/>
      </c>
      <c r="AY839"/>
      <c r="AZ839"/>
      <c r="BA839" t="str">
        <f>IF(Table1[[#This Row],[Cost Centre]]="","","Primary Cost Category")</f>
        <v/>
      </c>
      <c r="BB839" t="str">
        <f>IF(Table1[[#This Row],[Cost Centre]]="","",Table1[[#This Row],[DP-1]])</f>
        <v/>
      </c>
      <c r="BC839"/>
      <c r="BD839" t="str">
        <f>IF(Table1[[#This Row],[Cost Centre]]="","",Table1[[#This Row],[Cost Centre]])</f>
        <v/>
      </c>
      <c r="BE839" t="str">
        <f>IF(Table1[[#This Row],[Cost Centre]]="","",Table1[[#This Row],[Amount-1]])</f>
        <v/>
      </c>
      <c r="BF839"/>
      <c r="BG839"/>
      <c r="BH839"/>
      <c r="BI839"/>
      <c r="BJ839" t="str">
        <f>IF(Table1[[#This Row],[Date]]="","","No")</f>
        <v/>
      </c>
      <c r="BK839" t="str">
        <f>IF(Table1[[#This Row],[Date]]="","",IF(Table1[[#This Row],[Net Amt]]&lt;0,"Yes","No"))</f>
        <v/>
      </c>
      <c r="BL839" t="str">
        <f>IF(Table1[[#This Row],[Date]]="","",$C$3)</f>
        <v/>
      </c>
      <c r="BM839" t="str">
        <f>IF(Table1[[#This Row],[Date]]="","",-Table1[[#This Row],[Amount-1]])</f>
        <v/>
      </c>
      <c r="BO839" t="str">
        <f>IF(Table1[[#This Row],[Transaction Type]]="","",Table1[[#This Row],[Transaction Type]])</f>
        <v/>
      </c>
      <c r="BP839" t="str">
        <f>IF(Table1[[#This Row],[Instrument No.]]="","",Table1[[#This Row],[Instrument No.]])</f>
        <v/>
      </c>
      <c r="BQ839" t="str">
        <f>IF(Table1[[#This Row],[Instrument No.]]="","",Table1[[#This Row],[Amount-2]])</f>
        <v/>
      </c>
      <c r="BR839" t="str">
        <f>IF(Table1[[#This Row],[Instrument date]]="","",TEXT(Table1[[#This Row],[Instrument date]],"yyyymmdd"))</f>
        <v/>
      </c>
      <c r="BU839" s="48"/>
      <c r="BV839" s="48"/>
    </row>
    <row r="840" spans="1:74">
      <c r="A840" s="16">
        <f t="shared" ref="A840:A903" si="13">A839+1</f>
        <v>835</v>
      </c>
      <c r="B840" s="17"/>
      <c r="C840" s="57"/>
      <c r="D840" s="61"/>
      <c r="E840" s="61"/>
      <c r="F840" s="57"/>
      <c r="G840" s="18"/>
      <c r="H8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0" s="18"/>
      <c r="J840" s="18"/>
      <c r="K840" s="18"/>
      <c r="L840" s="18"/>
      <c r="M840" s="18"/>
      <c r="N840" s="51"/>
      <c r="O840" s="14">
        <f>IF(Table1[[#This Row],[Date]]="",COUNTA(B841:$B$1005),0)</f>
        <v>0</v>
      </c>
      <c r="P840" s="14">
        <f>IF(COUNTA(Table1[[#This Row],[Payments]:[Receipts]])=0,0,(IF(COUNTA(Table1[[#This Row],[Payments]:[Receipts]])&gt;1,1,0)))</f>
        <v>0</v>
      </c>
      <c r="Q840" s="14">
        <f>IF(Table1[[#This Row],[Date]]="",0,IF(AND(Table1[[#This Row],[Date]]&gt;=$Q$2,Table1[[#This Row],[Date]]&lt;=$Q$3),0,1))</f>
        <v>0</v>
      </c>
      <c r="R840" s="14">
        <f>IF(Table1[[#This Row],[Payments]]="",0,IF(ISNUMBER(Table1[[#This Row],[Payments]]),0,1))</f>
        <v>0</v>
      </c>
      <c r="S840" s="14">
        <f>IF(Table1[[#This Row],[Receipts]]="",0,IF(ISNUMBER(Table1[[#This Row],[Receipts]]),0,1))</f>
        <v>0</v>
      </c>
      <c r="T840" s="14">
        <f>IF(LEN(Table1[[#This Row],[Second Ledger]])&gt;0,IF(TYPE(VLOOKUP(Table1[[#This Row],[Second Ledger]],$CZ:$CZ,1,FALSE))=16,1,0),0)</f>
        <v>0</v>
      </c>
      <c r="U840" s="14">
        <f>IF(Table1[[#This Row],[Date]]="",0,IF(Table1[[#This Row],[Voucher Type]]&gt;0,IF(TYPE(VLOOKUP(Table1[[#This Row],[Voucher Type]],Table1[[#All],[Voucher Type Master]],1,FALSE))=16,1,0),0))</f>
        <v>0</v>
      </c>
      <c r="V8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0" s="14">
        <f>IF(LEN(Table1[[#This Row],[Cost Centre]])&gt;0,IF(TYPE(VLOOKUP(Table1[[#This Row],[Cost Centre]],$DA:$DA,1,FALSE))=16,1,0),0)</f>
        <v>0</v>
      </c>
      <c r="X840" s="14">
        <f>Table1[[#This Row],[Payments]]-Table1[[#This Row],[Receipts]]</f>
        <v>0</v>
      </c>
      <c r="Y840" s="14"/>
      <c r="Z840" s="14"/>
      <c r="AA840" s="14"/>
      <c r="AB840" s="13"/>
      <c r="AC840" s="39"/>
      <c r="AD840" s="39"/>
      <c r="AE840" s="39"/>
      <c r="AF840" s="39"/>
      <c r="AG840" s="42"/>
      <c r="AH8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0" t="str">
        <f>IF(Table1[[#This Row],[Date]]="","",TEXT(Table1[[#This Row],[Date]],"yyyymmdd"))</f>
        <v/>
      </c>
      <c r="AJ840" t="str">
        <f>Table1[[#This Row],[Date2]]</f>
        <v/>
      </c>
      <c r="AK840" t="str">
        <f>IF(Table1[[#This Row],[Date]]="","",Table1[[#This Row],[Voucher Type]])</f>
        <v/>
      </c>
      <c r="AL840" t="str">
        <f>IF(Table1[[#This Row],[Date]]="","",Table1[[#This Row],[Voucher No]])</f>
        <v/>
      </c>
      <c r="AM840" t="str">
        <f>IF(Table1[[#This Row],[Date]]="","",Table1[[#This Row],[Narration]])</f>
        <v/>
      </c>
      <c r="AN840" t="str">
        <f>IF(Table1[[#This Row],[Date]]="","","tallytools-voucherentry-adhjadhh-"&amp;$AH$1&amp;ROW())</f>
        <v/>
      </c>
      <c r="AO840" t="str">
        <f>IF(Table1[[#This Row],[Date]]="","",$AH$1)</f>
        <v/>
      </c>
      <c r="AP840"/>
      <c r="AQ840" t="str">
        <f>IF(Table1[[#This Row],[Date]]="","","No")</f>
        <v/>
      </c>
      <c r="AR840" t="str">
        <f>IF(Table1[[#This Row],[Date]]="","",IF(Table1[[#This Row],[Net Amt]]&lt;0,"No","Yes"))</f>
        <v/>
      </c>
      <c r="AS840" t="str">
        <f>IF(Table1[[#This Row],[Date]]="","",Table1[[#This Row],[Second Ledger]])</f>
        <v/>
      </c>
      <c r="AT840" t="str">
        <f>IF(Table1[[#This Row],[Date]]="","",IF(Table1[[#This Row],[DP-1]]="Yes",-(Table1[[#This Row],[Payments]]+Table1[[#This Row],[Receipts]]),Table1[[#This Row],[Payments]]+Table1[[#This Row],[Receipts]]))</f>
        <v/>
      </c>
      <c r="AU840"/>
      <c r="AV840" t="str">
        <f>IF(Table1[[#This Row],[Bill Ref No]]="","",Table1[[#This Row],[Bill Ref No]])</f>
        <v/>
      </c>
      <c r="AW840" t="str">
        <f>IF(Table1[[#This Row],[Bill ref name]]="","","New Ref")</f>
        <v/>
      </c>
      <c r="AX840" t="str">
        <f>IF(Table1[[#This Row],[Bill ref name]]="","",Table1[[#This Row],[Amount-1]])</f>
        <v/>
      </c>
      <c r="AY840"/>
      <c r="AZ840"/>
      <c r="BA840" t="str">
        <f>IF(Table1[[#This Row],[Cost Centre]]="","","Primary Cost Category")</f>
        <v/>
      </c>
      <c r="BB840" t="str">
        <f>IF(Table1[[#This Row],[Cost Centre]]="","",Table1[[#This Row],[DP-1]])</f>
        <v/>
      </c>
      <c r="BC840"/>
      <c r="BD840" t="str">
        <f>IF(Table1[[#This Row],[Cost Centre]]="","",Table1[[#This Row],[Cost Centre]])</f>
        <v/>
      </c>
      <c r="BE840" t="str">
        <f>IF(Table1[[#This Row],[Cost Centre]]="","",Table1[[#This Row],[Amount-1]])</f>
        <v/>
      </c>
      <c r="BF840"/>
      <c r="BG840"/>
      <c r="BH840"/>
      <c r="BI840"/>
      <c r="BJ840" t="str">
        <f>IF(Table1[[#This Row],[Date]]="","","No")</f>
        <v/>
      </c>
      <c r="BK840" t="str">
        <f>IF(Table1[[#This Row],[Date]]="","",IF(Table1[[#This Row],[Net Amt]]&lt;0,"Yes","No"))</f>
        <v/>
      </c>
      <c r="BL840" t="str">
        <f>IF(Table1[[#This Row],[Date]]="","",$C$3)</f>
        <v/>
      </c>
      <c r="BM840" t="str">
        <f>IF(Table1[[#This Row],[Date]]="","",-Table1[[#This Row],[Amount-1]])</f>
        <v/>
      </c>
      <c r="BO840" t="str">
        <f>IF(Table1[[#This Row],[Transaction Type]]="","",Table1[[#This Row],[Transaction Type]])</f>
        <v/>
      </c>
      <c r="BP840" t="str">
        <f>IF(Table1[[#This Row],[Instrument No.]]="","",Table1[[#This Row],[Instrument No.]])</f>
        <v/>
      </c>
      <c r="BQ840" t="str">
        <f>IF(Table1[[#This Row],[Instrument No.]]="","",Table1[[#This Row],[Amount-2]])</f>
        <v/>
      </c>
      <c r="BR840" t="str">
        <f>IF(Table1[[#This Row],[Instrument date]]="","",TEXT(Table1[[#This Row],[Instrument date]],"yyyymmdd"))</f>
        <v/>
      </c>
      <c r="BU840" s="48"/>
      <c r="BV840" s="48"/>
    </row>
    <row r="841" spans="1:74">
      <c r="A841" s="16">
        <f t="shared" si="13"/>
        <v>836</v>
      </c>
      <c r="B841" s="17"/>
      <c r="C841" s="57"/>
      <c r="D841" s="61"/>
      <c r="E841" s="61"/>
      <c r="F841" s="57"/>
      <c r="G841" s="18"/>
      <c r="H8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1" s="18"/>
      <c r="J841" s="18"/>
      <c r="K841" s="18"/>
      <c r="L841" s="18"/>
      <c r="M841" s="18"/>
      <c r="N841" s="51"/>
      <c r="O841" s="14">
        <f>IF(Table1[[#This Row],[Date]]="",COUNTA(B842:$B$1005),0)</f>
        <v>0</v>
      </c>
      <c r="P841" s="14">
        <f>IF(COUNTA(Table1[[#This Row],[Payments]:[Receipts]])=0,0,(IF(COUNTA(Table1[[#This Row],[Payments]:[Receipts]])&gt;1,1,0)))</f>
        <v>0</v>
      </c>
      <c r="Q841" s="14">
        <f>IF(Table1[[#This Row],[Date]]="",0,IF(AND(Table1[[#This Row],[Date]]&gt;=$Q$2,Table1[[#This Row],[Date]]&lt;=$Q$3),0,1))</f>
        <v>0</v>
      </c>
      <c r="R841" s="14">
        <f>IF(Table1[[#This Row],[Payments]]="",0,IF(ISNUMBER(Table1[[#This Row],[Payments]]),0,1))</f>
        <v>0</v>
      </c>
      <c r="S841" s="14">
        <f>IF(Table1[[#This Row],[Receipts]]="",0,IF(ISNUMBER(Table1[[#This Row],[Receipts]]),0,1))</f>
        <v>0</v>
      </c>
      <c r="T841" s="14">
        <f>IF(LEN(Table1[[#This Row],[Second Ledger]])&gt;0,IF(TYPE(VLOOKUP(Table1[[#This Row],[Second Ledger]],$CZ:$CZ,1,FALSE))=16,1,0),0)</f>
        <v>0</v>
      </c>
      <c r="U841" s="14">
        <f>IF(Table1[[#This Row],[Date]]="",0,IF(Table1[[#This Row],[Voucher Type]]&gt;0,IF(TYPE(VLOOKUP(Table1[[#This Row],[Voucher Type]],Table1[[#All],[Voucher Type Master]],1,FALSE))=16,1,0),0))</f>
        <v>0</v>
      </c>
      <c r="V8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1" s="14">
        <f>IF(LEN(Table1[[#This Row],[Cost Centre]])&gt;0,IF(TYPE(VLOOKUP(Table1[[#This Row],[Cost Centre]],$DA:$DA,1,FALSE))=16,1,0),0)</f>
        <v>0</v>
      </c>
      <c r="X841" s="14">
        <f>Table1[[#This Row],[Payments]]-Table1[[#This Row],[Receipts]]</f>
        <v>0</v>
      </c>
      <c r="Y841" s="14"/>
      <c r="Z841" s="14"/>
      <c r="AA841" s="14"/>
      <c r="AB841" s="13"/>
      <c r="AC841" s="39"/>
      <c r="AD841" s="39"/>
      <c r="AE841" s="39"/>
      <c r="AF841" s="39"/>
      <c r="AG841" s="42"/>
      <c r="AH8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1" t="str">
        <f>IF(Table1[[#This Row],[Date]]="","",TEXT(Table1[[#This Row],[Date]],"yyyymmdd"))</f>
        <v/>
      </c>
      <c r="AJ841" t="str">
        <f>Table1[[#This Row],[Date2]]</f>
        <v/>
      </c>
      <c r="AK841" t="str">
        <f>IF(Table1[[#This Row],[Date]]="","",Table1[[#This Row],[Voucher Type]])</f>
        <v/>
      </c>
      <c r="AL841" t="str">
        <f>IF(Table1[[#This Row],[Date]]="","",Table1[[#This Row],[Voucher No]])</f>
        <v/>
      </c>
      <c r="AM841" t="str">
        <f>IF(Table1[[#This Row],[Date]]="","",Table1[[#This Row],[Narration]])</f>
        <v/>
      </c>
      <c r="AN841" t="str">
        <f>IF(Table1[[#This Row],[Date]]="","","tallytools-voucherentry-adhjadhh-"&amp;$AH$1&amp;ROW())</f>
        <v/>
      </c>
      <c r="AO841" t="str">
        <f>IF(Table1[[#This Row],[Date]]="","",$AH$1)</f>
        <v/>
      </c>
      <c r="AP841"/>
      <c r="AQ841" t="str">
        <f>IF(Table1[[#This Row],[Date]]="","","No")</f>
        <v/>
      </c>
      <c r="AR841" t="str">
        <f>IF(Table1[[#This Row],[Date]]="","",IF(Table1[[#This Row],[Net Amt]]&lt;0,"No","Yes"))</f>
        <v/>
      </c>
      <c r="AS841" t="str">
        <f>IF(Table1[[#This Row],[Date]]="","",Table1[[#This Row],[Second Ledger]])</f>
        <v/>
      </c>
      <c r="AT841" t="str">
        <f>IF(Table1[[#This Row],[Date]]="","",IF(Table1[[#This Row],[DP-1]]="Yes",-(Table1[[#This Row],[Payments]]+Table1[[#This Row],[Receipts]]),Table1[[#This Row],[Payments]]+Table1[[#This Row],[Receipts]]))</f>
        <v/>
      </c>
      <c r="AU841"/>
      <c r="AV841" t="str">
        <f>IF(Table1[[#This Row],[Bill Ref No]]="","",Table1[[#This Row],[Bill Ref No]])</f>
        <v/>
      </c>
      <c r="AW841" t="str">
        <f>IF(Table1[[#This Row],[Bill ref name]]="","","New Ref")</f>
        <v/>
      </c>
      <c r="AX841" t="str">
        <f>IF(Table1[[#This Row],[Bill ref name]]="","",Table1[[#This Row],[Amount-1]])</f>
        <v/>
      </c>
      <c r="AY841"/>
      <c r="AZ841"/>
      <c r="BA841" t="str">
        <f>IF(Table1[[#This Row],[Cost Centre]]="","","Primary Cost Category")</f>
        <v/>
      </c>
      <c r="BB841" t="str">
        <f>IF(Table1[[#This Row],[Cost Centre]]="","",Table1[[#This Row],[DP-1]])</f>
        <v/>
      </c>
      <c r="BC841"/>
      <c r="BD841" t="str">
        <f>IF(Table1[[#This Row],[Cost Centre]]="","",Table1[[#This Row],[Cost Centre]])</f>
        <v/>
      </c>
      <c r="BE841" t="str">
        <f>IF(Table1[[#This Row],[Cost Centre]]="","",Table1[[#This Row],[Amount-1]])</f>
        <v/>
      </c>
      <c r="BF841"/>
      <c r="BG841"/>
      <c r="BH841"/>
      <c r="BI841"/>
      <c r="BJ841" t="str">
        <f>IF(Table1[[#This Row],[Date]]="","","No")</f>
        <v/>
      </c>
      <c r="BK841" t="str">
        <f>IF(Table1[[#This Row],[Date]]="","",IF(Table1[[#This Row],[Net Amt]]&lt;0,"Yes","No"))</f>
        <v/>
      </c>
      <c r="BL841" t="str">
        <f>IF(Table1[[#This Row],[Date]]="","",$C$3)</f>
        <v/>
      </c>
      <c r="BM841" t="str">
        <f>IF(Table1[[#This Row],[Date]]="","",-Table1[[#This Row],[Amount-1]])</f>
        <v/>
      </c>
      <c r="BO841" t="str">
        <f>IF(Table1[[#This Row],[Transaction Type]]="","",Table1[[#This Row],[Transaction Type]])</f>
        <v/>
      </c>
      <c r="BP841" t="str">
        <f>IF(Table1[[#This Row],[Instrument No.]]="","",Table1[[#This Row],[Instrument No.]])</f>
        <v/>
      </c>
      <c r="BQ841" t="str">
        <f>IF(Table1[[#This Row],[Instrument No.]]="","",Table1[[#This Row],[Amount-2]])</f>
        <v/>
      </c>
      <c r="BR841" t="str">
        <f>IF(Table1[[#This Row],[Instrument date]]="","",TEXT(Table1[[#This Row],[Instrument date]],"yyyymmdd"))</f>
        <v/>
      </c>
      <c r="BU841" s="48"/>
      <c r="BV841" s="48"/>
    </row>
    <row r="842" spans="1:74">
      <c r="A842" s="16">
        <f t="shared" si="13"/>
        <v>837</v>
      </c>
      <c r="B842" s="17"/>
      <c r="C842" s="57"/>
      <c r="D842" s="61"/>
      <c r="E842" s="61"/>
      <c r="F842" s="57"/>
      <c r="G842" s="18"/>
      <c r="H8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2" s="18"/>
      <c r="J842" s="18"/>
      <c r="K842" s="18"/>
      <c r="L842" s="18"/>
      <c r="M842" s="18"/>
      <c r="N842" s="51"/>
      <c r="O842" s="14">
        <f>IF(Table1[[#This Row],[Date]]="",COUNTA(B843:$B$1005),0)</f>
        <v>0</v>
      </c>
      <c r="P842" s="14">
        <f>IF(COUNTA(Table1[[#This Row],[Payments]:[Receipts]])=0,0,(IF(COUNTA(Table1[[#This Row],[Payments]:[Receipts]])&gt;1,1,0)))</f>
        <v>0</v>
      </c>
      <c r="Q842" s="14">
        <f>IF(Table1[[#This Row],[Date]]="",0,IF(AND(Table1[[#This Row],[Date]]&gt;=$Q$2,Table1[[#This Row],[Date]]&lt;=$Q$3),0,1))</f>
        <v>0</v>
      </c>
      <c r="R842" s="14">
        <f>IF(Table1[[#This Row],[Payments]]="",0,IF(ISNUMBER(Table1[[#This Row],[Payments]]),0,1))</f>
        <v>0</v>
      </c>
      <c r="S842" s="14">
        <f>IF(Table1[[#This Row],[Receipts]]="",0,IF(ISNUMBER(Table1[[#This Row],[Receipts]]),0,1))</f>
        <v>0</v>
      </c>
      <c r="T842" s="14">
        <f>IF(LEN(Table1[[#This Row],[Second Ledger]])&gt;0,IF(TYPE(VLOOKUP(Table1[[#This Row],[Second Ledger]],$CZ:$CZ,1,FALSE))=16,1,0),0)</f>
        <v>0</v>
      </c>
      <c r="U842" s="14">
        <f>IF(Table1[[#This Row],[Date]]="",0,IF(Table1[[#This Row],[Voucher Type]]&gt;0,IF(TYPE(VLOOKUP(Table1[[#This Row],[Voucher Type]],Table1[[#All],[Voucher Type Master]],1,FALSE))=16,1,0),0))</f>
        <v>0</v>
      </c>
      <c r="V8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2" s="14">
        <f>IF(LEN(Table1[[#This Row],[Cost Centre]])&gt;0,IF(TYPE(VLOOKUP(Table1[[#This Row],[Cost Centre]],$DA:$DA,1,FALSE))=16,1,0),0)</f>
        <v>0</v>
      </c>
      <c r="X842" s="14">
        <f>Table1[[#This Row],[Payments]]-Table1[[#This Row],[Receipts]]</f>
        <v>0</v>
      </c>
      <c r="Y842" s="14"/>
      <c r="Z842" s="14"/>
      <c r="AA842" s="14"/>
      <c r="AB842" s="13"/>
      <c r="AC842" s="39"/>
      <c r="AD842" s="39"/>
      <c r="AE842" s="39"/>
      <c r="AF842" s="39"/>
      <c r="AG842" s="42"/>
      <c r="AH8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2" t="str">
        <f>IF(Table1[[#This Row],[Date]]="","",TEXT(Table1[[#This Row],[Date]],"yyyymmdd"))</f>
        <v/>
      </c>
      <c r="AJ842" t="str">
        <f>Table1[[#This Row],[Date2]]</f>
        <v/>
      </c>
      <c r="AK842" t="str">
        <f>IF(Table1[[#This Row],[Date]]="","",Table1[[#This Row],[Voucher Type]])</f>
        <v/>
      </c>
      <c r="AL842" t="str">
        <f>IF(Table1[[#This Row],[Date]]="","",Table1[[#This Row],[Voucher No]])</f>
        <v/>
      </c>
      <c r="AM842" t="str">
        <f>IF(Table1[[#This Row],[Date]]="","",Table1[[#This Row],[Narration]])</f>
        <v/>
      </c>
      <c r="AN842" t="str">
        <f>IF(Table1[[#This Row],[Date]]="","","tallytools-voucherentry-adhjadhh-"&amp;$AH$1&amp;ROW())</f>
        <v/>
      </c>
      <c r="AO842" t="str">
        <f>IF(Table1[[#This Row],[Date]]="","",$AH$1)</f>
        <v/>
      </c>
      <c r="AP842"/>
      <c r="AQ842" t="str">
        <f>IF(Table1[[#This Row],[Date]]="","","No")</f>
        <v/>
      </c>
      <c r="AR842" t="str">
        <f>IF(Table1[[#This Row],[Date]]="","",IF(Table1[[#This Row],[Net Amt]]&lt;0,"No","Yes"))</f>
        <v/>
      </c>
      <c r="AS842" t="str">
        <f>IF(Table1[[#This Row],[Date]]="","",Table1[[#This Row],[Second Ledger]])</f>
        <v/>
      </c>
      <c r="AT842" t="str">
        <f>IF(Table1[[#This Row],[Date]]="","",IF(Table1[[#This Row],[DP-1]]="Yes",-(Table1[[#This Row],[Payments]]+Table1[[#This Row],[Receipts]]),Table1[[#This Row],[Payments]]+Table1[[#This Row],[Receipts]]))</f>
        <v/>
      </c>
      <c r="AU842"/>
      <c r="AV842" t="str">
        <f>IF(Table1[[#This Row],[Bill Ref No]]="","",Table1[[#This Row],[Bill Ref No]])</f>
        <v/>
      </c>
      <c r="AW842" t="str">
        <f>IF(Table1[[#This Row],[Bill ref name]]="","","New Ref")</f>
        <v/>
      </c>
      <c r="AX842" t="str">
        <f>IF(Table1[[#This Row],[Bill ref name]]="","",Table1[[#This Row],[Amount-1]])</f>
        <v/>
      </c>
      <c r="AY842"/>
      <c r="AZ842"/>
      <c r="BA842" t="str">
        <f>IF(Table1[[#This Row],[Cost Centre]]="","","Primary Cost Category")</f>
        <v/>
      </c>
      <c r="BB842" t="str">
        <f>IF(Table1[[#This Row],[Cost Centre]]="","",Table1[[#This Row],[DP-1]])</f>
        <v/>
      </c>
      <c r="BC842"/>
      <c r="BD842" t="str">
        <f>IF(Table1[[#This Row],[Cost Centre]]="","",Table1[[#This Row],[Cost Centre]])</f>
        <v/>
      </c>
      <c r="BE842" t="str">
        <f>IF(Table1[[#This Row],[Cost Centre]]="","",Table1[[#This Row],[Amount-1]])</f>
        <v/>
      </c>
      <c r="BF842"/>
      <c r="BG842"/>
      <c r="BH842"/>
      <c r="BI842"/>
      <c r="BJ842" t="str">
        <f>IF(Table1[[#This Row],[Date]]="","","No")</f>
        <v/>
      </c>
      <c r="BK842" t="str">
        <f>IF(Table1[[#This Row],[Date]]="","",IF(Table1[[#This Row],[Net Amt]]&lt;0,"Yes","No"))</f>
        <v/>
      </c>
      <c r="BL842" t="str">
        <f>IF(Table1[[#This Row],[Date]]="","",$C$3)</f>
        <v/>
      </c>
      <c r="BM842" t="str">
        <f>IF(Table1[[#This Row],[Date]]="","",-Table1[[#This Row],[Amount-1]])</f>
        <v/>
      </c>
      <c r="BO842" t="str">
        <f>IF(Table1[[#This Row],[Transaction Type]]="","",Table1[[#This Row],[Transaction Type]])</f>
        <v/>
      </c>
      <c r="BP842" t="str">
        <f>IF(Table1[[#This Row],[Instrument No.]]="","",Table1[[#This Row],[Instrument No.]])</f>
        <v/>
      </c>
      <c r="BQ842" t="str">
        <f>IF(Table1[[#This Row],[Instrument No.]]="","",Table1[[#This Row],[Amount-2]])</f>
        <v/>
      </c>
      <c r="BR842" t="str">
        <f>IF(Table1[[#This Row],[Instrument date]]="","",TEXT(Table1[[#This Row],[Instrument date]],"yyyymmdd"))</f>
        <v/>
      </c>
      <c r="BU842" s="48"/>
      <c r="BV842" s="48"/>
    </row>
    <row r="843" spans="1:74">
      <c r="A843" s="16">
        <f t="shared" si="13"/>
        <v>838</v>
      </c>
      <c r="B843" s="17"/>
      <c r="C843" s="57"/>
      <c r="D843" s="61"/>
      <c r="E843" s="61"/>
      <c r="F843" s="57"/>
      <c r="G843" s="18"/>
      <c r="H8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3" s="18"/>
      <c r="J843" s="18"/>
      <c r="K843" s="18"/>
      <c r="L843" s="18"/>
      <c r="M843" s="18"/>
      <c r="N843" s="51"/>
      <c r="O843" s="14">
        <f>IF(Table1[[#This Row],[Date]]="",COUNTA(B844:$B$1005),0)</f>
        <v>0</v>
      </c>
      <c r="P843" s="14">
        <f>IF(COUNTA(Table1[[#This Row],[Payments]:[Receipts]])=0,0,(IF(COUNTA(Table1[[#This Row],[Payments]:[Receipts]])&gt;1,1,0)))</f>
        <v>0</v>
      </c>
      <c r="Q843" s="14">
        <f>IF(Table1[[#This Row],[Date]]="",0,IF(AND(Table1[[#This Row],[Date]]&gt;=$Q$2,Table1[[#This Row],[Date]]&lt;=$Q$3),0,1))</f>
        <v>0</v>
      </c>
      <c r="R843" s="14">
        <f>IF(Table1[[#This Row],[Payments]]="",0,IF(ISNUMBER(Table1[[#This Row],[Payments]]),0,1))</f>
        <v>0</v>
      </c>
      <c r="S843" s="14">
        <f>IF(Table1[[#This Row],[Receipts]]="",0,IF(ISNUMBER(Table1[[#This Row],[Receipts]]),0,1))</f>
        <v>0</v>
      </c>
      <c r="T843" s="14">
        <f>IF(LEN(Table1[[#This Row],[Second Ledger]])&gt;0,IF(TYPE(VLOOKUP(Table1[[#This Row],[Second Ledger]],$CZ:$CZ,1,FALSE))=16,1,0),0)</f>
        <v>0</v>
      </c>
      <c r="U843" s="14">
        <f>IF(Table1[[#This Row],[Date]]="",0,IF(Table1[[#This Row],[Voucher Type]]&gt;0,IF(TYPE(VLOOKUP(Table1[[#This Row],[Voucher Type]],Table1[[#All],[Voucher Type Master]],1,FALSE))=16,1,0),0))</f>
        <v>0</v>
      </c>
      <c r="V8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3" s="14">
        <f>IF(LEN(Table1[[#This Row],[Cost Centre]])&gt;0,IF(TYPE(VLOOKUP(Table1[[#This Row],[Cost Centre]],$DA:$DA,1,FALSE))=16,1,0),0)</f>
        <v>0</v>
      </c>
      <c r="X843" s="14">
        <f>Table1[[#This Row],[Payments]]-Table1[[#This Row],[Receipts]]</f>
        <v>0</v>
      </c>
      <c r="Y843" s="14"/>
      <c r="Z843" s="14"/>
      <c r="AA843" s="14"/>
      <c r="AB843" s="13"/>
      <c r="AC843" s="39"/>
      <c r="AD843" s="39"/>
      <c r="AE843" s="39"/>
      <c r="AF843" s="39"/>
      <c r="AG843" s="42"/>
      <c r="AH8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3" t="str">
        <f>IF(Table1[[#This Row],[Date]]="","",TEXT(Table1[[#This Row],[Date]],"yyyymmdd"))</f>
        <v/>
      </c>
      <c r="AJ843" t="str">
        <f>Table1[[#This Row],[Date2]]</f>
        <v/>
      </c>
      <c r="AK843" t="str">
        <f>IF(Table1[[#This Row],[Date]]="","",Table1[[#This Row],[Voucher Type]])</f>
        <v/>
      </c>
      <c r="AL843" t="str">
        <f>IF(Table1[[#This Row],[Date]]="","",Table1[[#This Row],[Voucher No]])</f>
        <v/>
      </c>
      <c r="AM843" t="str">
        <f>IF(Table1[[#This Row],[Date]]="","",Table1[[#This Row],[Narration]])</f>
        <v/>
      </c>
      <c r="AN843" t="str">
        <f>IF(Table1[[#This Row],[Date]]="","","tallytools-voucherentry-adhjadhh-"&amp;$AH$1&amp;ROW())</f>
        <v/>
      </c>
      <c r="AO843" t="str">
        <f>IF(Table1[[#This Row],[Date]]="","",$AH$1)</f>
        <v/>
      </c>
      <c r="AP843"/>
      <c r="AQ843" t="str">
        <f>IF(Table1[[#This Row],[Date]]="","","No")</f>
        <v/>
      </c>
      <c r="AR843" t="str">
        <f>IF(Table1[[#This Row],[Date]]="","",IF(Table1[[#This Row],[Net Amt]]&lt;0,"No","Yes"))</f>
        <v/>
      </c>
      <c r="AS843" t="str">
        <f>IF(Table1[[#This Row],[Date]]="","",Table1[[#This Row],[Second Ledger]])</f>
        <v/>
      </c>
      <c r="AT843" t="str">
        <f>IF(Table1[[#This Row],[Date]]="","",IF(Table1[[#This Row],[DP-1]]="Yes",-(Table1[[#This Row],[Payments]]+Table1[[#This Row],[Receipts]]),Table1[[#This Row],[Payments]]+Table1[[#This Row],[Receipts]]))</f>
        <v/>
      </c>
      <c r="AU843"/>
      <c r="AV843" t="str">
        <f>IF(Table1[[#This Row],[Bill Ref No]]="","",Table1[[#This Row],[Bill Ref No]])</f>
        <v/>
      </c>
      <c r="AW843" t="str">
        <f>IF(Table1[[#This Row],[Bill ref name]]="","","New Ref")</f>
        <v/>
      </c>
      <c r="AX843" t="str">
        <f>IF(Table1[[#This Row],[Bill ref name]]="","",Table1[[#This Row],[Amount-1]])</f>
        <v/>
      </c>
      <c r="AY843"/>
      <c r="AZ843"/>
      <c r="BA843" t="str">
        <f>IF(Table1[[#This Row],[Cost Centre]]="","","Primary Cost Category")</f>
        <v/>
      </c>
      <c r="BB843" t="str">
        <f>IF(Table1[[#This Row],[Cost Centre]]="","",Table1[[#This Row],[DP-1]])</f>
        <v/>
      </c>
      <c r="BC843"/>
      <c r="BD843" t="str">
        <f>IF(Table1[[#This Row],[Cost Centre]]="","",Table1[[#This Row],[Cost Centre]])</f>
        <v/>
      </c>
      <c r="BE843" t="str">
        <f>IF(Table1[[#This Row],[Cost Centre]]="","",Table1[[#This Row],[Amount-1]])</f>
        <v/>
      </c>
      <c r="BF843"/>
      <c r="BG843"/>
      <c r="BH843"/>
      <c r="BI843"/>
      <c r="BJ843" t="str">
        <f>IF(Table1[[#This Row],[Date]]="","","No")</f>
        <v/>
      </c>
      <c r="BK843" t="str">
        <f>IF(Table1[[#This Row],[Date]]="","",IF(Table1[[#This Row],[Net Amt]]&lt;0,"Yes","No"))</f>
        <v/>
      </c>
      <c r="BL843" t="str">
        <f>IF(Table1[[#This Row],[Date]]="","",$C$3)</f>
        <v/>
      </c>
      <c r="BM843" t="str">
        <f>IF(Table1[[#This Row],[Date]]="","",-Table1[[#This Row],[Amount-1]])</f>
        <v/>
      </c>
      <c r="BO843" t="str">
        <f>IF(Table1[[#This Row],[Transaction Type]]="","",Table1[[#This Row],[Transaction Type]])</f>
        <v/>
      </c>
      <c r="BP843" t="str">
        <f>IF(Table1[[#This Row],[Instrument No.]]="","",Table1[[#This Row],[Instrument No.]])</f>
        <v/>
      </c>
      <c r="BQ843" t="str">
        <f>IF(Table1[[#This Row],[Instrument No.]]="","",Table1[[#This Row],[Amount-2]])</f>
        <v/>
      </c>
      <c r="BR843" t="str">
        <f>IF(Table1[[#This Row],[Instrument date]]="","",TEXT(Table1[[#This Row],[Instrument date]],"yyyymmdd"))</f>
        <v/>
      </c>
      <c r="BU843" s="48"/>
      <c r="BV843" s="48"/>
    </row>
    <row r="844" spans="1:74">
      <c r="A844" s="16">
        <f t="shared" si="13"/>
        <v>839</v>
      </c>
      <c r="B844" s="17"/>
      <c r="C844" s="57"/>
      <c r="D844" s="61"/>
      <c r="E844" s="61"/>
      <c r="F844" s="57"/>
      <c r="G844" s="18"/>
      <c r="H8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4" s="18"/>
      <c r="J844" s="18"/>
      <c r="K844" s="18"/>
      <c r="L844" s="18"/>
      <c r="M844" s="18"/>
      <c r="N844" s="51"/>
      <c r="O844" s="14">
        <f>IF(Table1[[#This Row],[Date]]="",COUNTA(B845:$B$1005),0)</f>
        <v>0</v>
      </c>
      <c r="P844" s="14">
        <f>IF(COUNTA(Table1[[#This Row],[Payments]:[Receipts]])=0,0,(IF(COUNTA(Table1[[#This Row],[Payments]:[Receipts]])&gt;1,1,0)))</f>
        <v>0</v>
      </c>
      <c r="Q844" s="14">
        <f>IF(Table1[[#This Row],[Date]]="",0,IF(AND(Table1[[#This Row],[Date]]&gt;=$Q$2,Table1[[#This Row],[Date]]&lt;=$Q$3),0,1))</f>
        <v>0</v>
      </c>
      <c r="R844" s="14">
        <f>IF(Table1[[#This Row],[Payments]]="",0,IF(ISNUMBER(Table1[[#This Row],[Payments]]),0,1))</f>
        <v>0</v>
      </c>
      <c r="S844" s="14">
        <f>IF(Table1[[#This Row],[Receipts]]="",0,IF(ISNUMBER(Table1[[#This Row],[Receipts]]),0,1))</f>
        <v>0</v>
      </c>
      <c r="T844" s="14">
        <f>IF(LEN(Table1[[#This Row],[Second Ledger]])&gt;0,IF(TYPE(VLOOKUP(Table1[[#This Row],[Second Ledger]],$CZ:$CZ,1,FALSE))=16,1,0),0)</f>
        <v>0</v>
      </c>
      <c r="U844" s="14">
        <f>IF(Table1[[#This Row],[Date]]="",0,IF(Table1[[#This Row],[Voucher Type]]&gt;0,IF(TYPE(VLOOKUP(Table1[[#This Row],[Voucher Type]],Table1[[#All],[Voucher Type Master]],1,FALSE))=16,1,0),0))</f>
        <v>0</v>
      </c>
      <c r="V8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4" s="14">
        <f>IF(LEN(Table1[[#This Row],[Cost Centre]])&gt;0,IF(TYPE(VLOOKUP(Table1[[#This Row],[Cost Centre]],$DA:$DA,1,FALSE))=16,1,0),0)</f>
        <v>0</v>
      </c>
      <c r="X844" s="14">
        <f>Table1[[#This Row],[Payments]]-Table1[[#This Row],[Receipts]]</f>
        <v>0</v>
      </c>
      <c r="Y844" s="14"/>
      <c r="Z844" s="14"/>
      <c r="AA844" s="14"/>
      <c r="AB844" s="13"/>
      <c r="AC844" s="39"/>
      <c r="AD844" s="39"/>
      <c r="AE844" s="39"/>
      <c r="AF844" s="39"/>
      <c r="AG844" s="42"/>
      <c r="AH8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4" t="str">
        <f>IF(Table1[[#This Row],[Date]]="","",TEXT(Table1[[#This Row],[Date]],"yyyymmdd"))</f>
        <v/>
      </c>
      <c r="AJ844" t="str">
        <f>Table1[[#This Row],[Date2]]</f>
        <v/>
      </c>
      <c r="AK844" t="str">
        <f>IF(Table1[[#This Row],[Date]]="","",Table1[[#This Row],[Voucher Type]])</f>
        <v/>
      </c>
      <c r="AL844" t="str">
        <f>IF(Table1[[#This Row],[Date]]="","",Table1[[#This Row],[Voucher No]])</f>
        <v/>
      </c>
      <c r="AM844" t="str">
        <f>IF(Table1[[#This Row],[Date]]="","",Table1[[#This Row],[Narration]])</f>
        <v/>
      </c>
      <c r="AN844" t="str">
        <f>IF(Table1[[#This Row],[Date]]="","","tallytools-voucherentry-adhjadhh-"&amp;$AH$1&amp;ROW())</f>
        <v/>
      </c>
      <c r="AO844" t="str">
        <f>IF(Table1[[#This Row],[Date]]="","",$AH$1)</f>
        <v/>
      </c>
      <c r="AP844"/>
      <c r="AQ844" t="str">
        <f>IF(Table1[[#This Row],[Date]]="","","No")</f>
        <v/>
      </c>
      <c r="AR844" t="str">
        <f>IF(Table1[[#This Row],[Date]]="","",IF(Table1[[#This Row],[Net Amt]]&lt;0,"No","Yes"))</f>
        <v/>
      </c>
      <c r="AS844" t="str">
        <f>IF(Table1[[#This Row],[Date]]="","",Table1[[#This Row],[Second Ledger]])</f>
        <v/>
      </c>
      <c r="AT844" t="str">
        <f>IF(Table1[[#This Row],[Date]]="","",IF(Table1[[#This Row],[DP-1]]="Yes",-(Table1[[#This Row],[Payments]]+Table1[[#This Row],[Receipts]]),Table1[[#This Row],[Payments]]+Table1[[#This Row],[Receipts]]))</f>
        <v/>
      </c>
      <c r="AU844"/>
      <c r="AV844" t="str">
        <f>IF(Table1[[#This Row],[Bill Ref No]]="","",Table1[[#This Row],[Bill Ref No]])</f>
        <v/>
      </c>
      <c r="AW844" t="str">
        <f>IF(Table1[[#This Row],[Bill ref name]]="","","New Ref")</f>
        <v/>
      </c>
      <c r="AX844" t="str">
        <f>IF(Table1[[#This Row],[Bill ref name]]="","",Table1[[#This Row],[Amount-1]])</f>
        <v/>
      </c>
      <c r="AY844"/>
      <c r="AZ844"/>
      <c r="BA844" t="str">
        <f>IF(Table1[[#This Row],[Cost Centre]]="","","Primary Cost Category")</f>
        <v/>
      </c>
      <c r="BB844" t="str">
        <f>IF(Table1[[#This Row],[Cost Centre]]="","",Table1[[#This Row],[DP-1]])</f>
        <v/>
      </c>
      <c r="BC844"/>
      <c r="BD844" t="str">
        <f>IF(Table1[[#This Row],[Cost Centre]]="","",Table1[[#This Row],[Cost Centre]])</f>
        <v/>
      </c>
      <c r="BE844" t="str">
        <f>IF(Table1[[#This Row],[Cost Centre]]="","",Table1[[#This Row],[Amount-1]])</f>
        <v/>
      </c>
      <c r="BF844"/>
      <c r="BG844"/>
      <c r="BH844"/>
      <c r="BI844"/>
      <c r="BJ844" t="str">
        <f>IF(Table1[[#This Row],[Date]]="","","No")</f>
        <v/>
      </c>
      <c r="BK844" t="str">
        <f>IF(Table1[[#This Row],[Date]]="","",IF(Table1[[#This Row],[Net Amt]]&lt;0,"Yes","No"))</f>
        <v/>
      </c>
      <c r="BL844" t="str">
        <f>IF(Table1[[#This Row],[Date]]="","",$C$3)</f>
        <v/>
      </c>
      <c r="BM844" t="str">
        <f>IF(Table1[[#This Row],[Date]]="","",-Table1[[#This Row],[Amount-1]])</f>
        <v/>
      </c>
      <c r="BO844" t="str">
        <f>IF(Table1[[#This Row],[Transaction Type]]="","",Table1[[#This Row],[Transaction Type]])</f>
        <v/>
      </c>
      <c r="BP844" t="str">
        <f>IF(Table1[[#This Row],[Instrument No.]]="","",Table1[[#This Row],[Instrument No.]])</f>
        <v/>
      </c>
      <c r="BQ844" t="str">
        <f>IF(Table1[[#This Row],[Instrument No.]]="","",Table1[[#This Row],[Amount-2]])</f>
        <v/>
      </c>
      <c r="BR844" t="str">
        <f>IF(Table1[[#This Row],[Instrument date]]="","",TEXT(Table1[[#This Row],[Instrument date]],"yyyymmdd"))</f>
        <v/>
      </c>
      <c r="BU844" s="48"/>
      <c r="BV844" s="48"/>
    </row>
    <row r="845" spans="1:74">
      <c r="A845" s="16">
        <f t="shared" si="13"/>
        <v>840</v>
      </c>
      <c r="B845" s="17"/>
      <c r="C845" s="57"/>
      <c r="D845" s="61"/>
      <c r="E845" s="61"/>
      <c r="F845" s="57"/>
      <c r="G845" s="18"/>
      <c r="H8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5" s="18"/>
      <c r="J845" s="18"/>
      <c r="K845" s="18"/>
      <c r="L845" s="18"/>
      <c r="M845" s="18"/>
      <c r="N845" s="51"/>
      <c r="O845" s="14">
        <f>IF(Table1[[#This Row],[Date]]="",COUNTA(B846:$B$1005),0)</f>
        <v>0</v>
      </c>
      <c r="P845" s="14">
        <f>IF(COUNTA(Table1[[#This Row],[Payments]:[Receipts]])=0,0,(IF(COUNTA(Table1[[#This Row],[Payments]:[Receipts]])&gt;1,1,0)))</f>
        <v>0</v>
      </c>
      <c r="Q845" s="14">
        <f>IF(Table1[[#This Row],[Date]]="",0,IF(AND(Table1[[#This Row],[Date]]&gt;=$Q$2,Table1[[#This Row],[Date]]&lt;=$Q$3),0,1))</f>
        <v>0</v>
      </c>
      <c r="R845" s="14">
        <f>IF(Table1[[#This Row],[Payments]]="",0,IF(ISNUMBER(Table1[[#This Row],[Payments]]),0,1))</f>
        <v>0</v>
      </c>
      <c r="S845" s="14">
        <f>IF(Table1[[#This Row],[Receipts]]="",0,IF(ISNUMBER(Table1[[#This Row],[Receipts]]),0,1))</f>
        <v>0</v>
      </c>
      <c r="T845" s="14">
        <f>IF(LEN(Table1[[#This Row],[Second Ledger]])&gt;0,IF(TYPE(VLOOKUP(Table1[[#This Row],[Second Ledger]],$CZ:$CZ,1,FALSE))=16,1,0),0)</f>
        <v>0</v>
      </c>
      <c r="U845" s="14">
        <f>IF(Table1[[#This Row],[Date]]="",0,IF(Table1[[#This Row],[Voucher Type]]&gt;0,IF(TYPE(VLOOKUP(Table1[[#This Row],[Voucher Type]],Table1[[#All],[Voucher Type Master]],1,FALSE))=16,1,0),0))</f>
        <v>0</v>
      </c>
      <c r="V8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5" s="14">
        <f>IF(LEN(Table1[[#This Row],[Cost Centre]])&gt;0,IF(TYPE(VLOOKUP(Table1[[#This Row],[Cost Centre]],$DA:$DA,1,FALSE))=16,1,0),0)</f>
        <v>0</v>
      </c>
      <c r="X845" s="14">
        <f>Table1[[#This Row],[Payments]]-Table1[[#This Row],[Receipts]]</f>
        <v>0</v>
      </c>
      <c r="Y845" s="14"/>
      <c r="Z845" s="14"/>
      <c r="AA845" s="14"/>
      <c r="AB845" s="13"/>
      <c r="AC845" s="39"/>
      <c r="AD845" s="39"/>
      <c r="AE845" s="39"/>
      <c r="AF845" s="39"/>
      <c r="AG845" s="42"/>
      <c r="AH8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5" t="str">
        <f>IF(Table1[[#This Row],[Date]]="","",TEXT(Table1[[#This Row],[Date]],"yyyymmdd"))</f>
        <v/>
      </c>
      <c r="AJ845" t="str">
        <f>Table1[[#This Row],[Date2]]</f>
        <v/>
      </c>
      <c r="AK845" t="str">
        <f>IF(Table1[[#This Row],[Date]]="","",Table1[[#This Row],[Voucher Type]])</f>
        <v/>
      </c>
      <c r="AL845" t="str">
        <f>IF(Table1[[#This Row],[Date]]="","",Table1[[#This Row],[Voucher No]])</f>
        <v/>
      </c>
      <c r="AM845" t="str">
        <f>IF(Table1[[#This Row],[Date]]="","",Table1[[#This Row],[Narration]])</f>
        <v/>
      </c>
      <c r="AN845" t="str">
        <f>IF(Table1[[#This Row],[Date]]="","","tallytools-voucherentry-adhjadhh-"&amp;$AH$1&amp;ROW())</f>
        <v/>
      </c>
      <c r="AO845" t="str">
        <f>IF(Table1[[#This Row],[Date]]="","",$AH$1)</f>
        <v/>
      </c>
      <c r="AP845"/>
      <c r="AQ845" t="str">
        <f>IF(Table1[[#This Row],[Date]]="","","No")</f>
        <v/>
      </c>
      <c r="AR845" t="str">
        <f>IF(Table1[[#This Row],[Date]]="","",IF(Table1[[#This Row],[Net Amt]]&lt;0,"No","Yes"))</f>
        <v/>
      </c>
      <c r="AS845" t="str">
        <f>IF(Table1[[#This Row],[Date]]="","",Table1[[#This Row],[Second Ledger]])</f>
        <v/>
      </c>
      <c r="AT845" t="str">
        <f>IF(Table1[[#This Row],[Date]]="","",IF(Table1[[#This Row],[DP-1]]="Yes",-(Table1[[#This Row],[Payments]]+Table1[[#This Row],[Receipts]]),Table1[[#This Row],[Payments]]+Table1[[#This Row],[Receipts]]))</f>
        <v/>
      </c>
      <c r="AU845"/>
      <c r="AV845" t="str">
        <f>IF(Table1[[#This Row],[Bill Ref No]]="","",Table1[[#This Row],[Bill Ref No]])</f>
        <v/>
      </c>
      <c r="AW845" t="str">
        <f>IF(Table1[[#This Row],[Bill ref name]]="","","New Ref")</f>
        <v/>
      </c>
      <c r="AX845" t="str">
        <f>IF(Table1[[#This Row],[Bill ref name]]="","",Table1[[#This Row],[Amount-1]])</f>
        <v/>
      </c>
      <c r="AY845"/>
      <c r="AZ845"/>
      <c r="BA845" t="str">
        <f>IF(Table1[[#This Row],[Cost Centre]]="","","Primary Cost Category")</f>
        <v/>
      </c>
      <c r="BB845" t="str">
        <f>IF(Table1[[#This Row],[Cost Centre]]="","",Table1[[#This Row],[DP-1]])</f>
        <v/>
      </c>
      <c r="BC845"/>
      <c r="BD845" t="str">
        <f>IF(Table1[[#This Row],[Cost Centre]]="","",Table1[[#This Row],[Cost Centre]])</f>
        <v/>
      </c>
      <c r="BE845" t="str">
        <f>IF(Table1[[#This Row],[Cost Centre]]="","",Table1[[#This Row],[Amount-1]])</f>
        <v/>
      </c>
      <c r="BF845"/>
      <c r="BG845"/>
      <c r="BH845"/>
      <c r="BI845"/>
      <c r="BJ845" t="str">
        <f>IF(Table1[[#This Row],[Date]]="","","No")</f>
        <v/>
      </c>
      <c r="BK845" t="str">
        <f>IF(Table1[[#This Row],[Date]]="","",IF(Table1[[#This Row],[Net Amt]]&lt;0,"Yes","No"))</f>
        <v/>
      </c>
      <c r="BL845" t="str">
        <f>IF(Table1[[#This Row],[Date]]="","",$C$3)</f>
        <v/>
      </c>
      <c r="BM845" t="str">
        <f>IF(Table1[[#This Row],[Date]]="","",-Table1[[#This Row],[Amount-1]])</f>
        <v/>
      </c>
      <c r="BO845" t="str">
        <f>IF(Table1[[#This Row],[Transaction Type]]="","",Table1[[#This Row],[Transaction Type]])</f>
        <v/>
      </c>
      <c r="BP845" t="str">
        <f>IF(Table1[[#This Row],[Instrument No.]]="","",Table1[[#This Row],[Instrument No.]])</f>
        <v/>
      </c>
      <c r="BQ845" t="str">
        <f>IF(Table1[[#This Row],[Instrument No.]]="","",Table1[[#This Row],[Amount-2]])</f>
        <v/>
      </c>
      <c r="BR845" t="str">
        <f>IF(Table1[[#This Row],[Instrument date]]="","",TEXT(Table1[[#This Row],[Instrument date]],"yyyymmdd"))</f>
        <v/>
      </c>
      <c r="BU845" s="48"/>
      <c r="BV845" s="48"/>
    </row>
    <row r="846" spans="1:74">
      <c r="A846" s="16">
        <f t="shared" si="13"/>
        <v>841</v>
      </c>
      <c r="B846" s="17"/>
      <c r="C846" s="57"/>
      <c r="D846" s="61"/>
      <c r="E846" s="61"/>
      <c r="F846" s="57"/>
      <c r="G846" s="18"/>
      <c r="H8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6" s="18"/>
      <c r="J846" s="18"/>
      <c r="K846" s="18"/>
      <c r="L846" s="18"/>
      <c r="M846" s="18"/>
      <c r="N846" s="51"/>
      <c r="O846" s="14">
        <f>IF(Table1[[#This Row],[Date]]="",COUNTA(B847:$B$1005),0)</f>
        <v>0</v>
      </c>
      <c r="P846" s="14">
        <f>IF(COUNTA(Table1[[#This Row],[Payments]:[Receipts]])=0,0,(IF(COUNTA(Table1[[#This Row],[Payments]:[Receipts]])&gt;1,1,0)))</f>
        <v>0</v>
      </c>
      <c r="Q846" s="14">
        <f>IF(Table1[[#This Row],[Date]]="",0,IF(AND(Table1[[#This Row],[Date]]&gt;=$Q$2,Table1[[#This Row],[Date]]&lt;=$Q$3),0,1))</f>
        <v>0</v>
      </c>
      <c r="R846" s="14">
        <f>IF(Table1[[#This Row],[Payments]]="",0,IF(ISNUMBER(Table1[[#This Row],[Payments]]),0,1))</f>
        <v>0</v>
      </c>
      <c r="S846" s="14">
        <f>IF(Table1[[#This Row],[Receipts]]="",0,IF(ISNUMBER(Table1[[#This Row],[Receipts]]),0,1))</f>
        <v>0</v>
      </c>
      <c r="T846" s="14">
        <f>IF(LEN(Table1[[#This Row],[Second Ledger]])&gt;0,IF(TYPE(VLOOKUP(Table1[[#This Row],[Second Ledger]],$CZ:$CZ,1,FALSE))=16,1,0),0)</f>
        <v>0</v>
      </c>
      <c r="U846" s="14">
        <f>IF(Table1[[#This Row],[Date]]="",0,IF(Table1[[#This Row],[Voucher Type]]&gt;0,IF(TYPE(VLOOKUP(Table1[[#This Row],[Voucher Type]],Table1[[#All],[Voucher Type Master]],1,FALSE))=16,1,0),0))</f>
        <v>0</v>
      </c>
      <c r="V8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6" s="14">
        <f>IF(LEN(Table1[[#This Row],[Cost Centre]])&gt;0,IF(TYPE(VLOOKUP(Table1[[#This Row],[Cost Centre]],$DA:$DA,1,FALSE))=16,1,0),0)</f>
        <v>0</v>
      </c>
      <c r="X846" s="14">
        <f>Table1[[#This Row],[Payments]]-Table1[[#This Row],[Receipts]]</f>
        <v>0</v>
      </c>
      <c r="Y846" s="14"/>
      <c r="Z846" s="14"/>
      <c r="AA846" s="14"/>
      <c r="AB846" s="13"/>
      <c r="AC846" s="39"/>
      <c r="AD846" s="39"/>
      <c r="AE846" s="39"/>
      <c r="AF846" s="39"/>
      <c r="AG846" s="42"/>
      <c r="AH8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6" t="str">
        <f>IF(Table1[[#This Row],[Date]]="","",TEXT(Table1[[#This Row],[Date]],"yyyymmdd"))</f>
        <v/>
      </c>
      <c r="AJ846" t="str">
        <f>Table1[[#This Row],[Date2]]</f>
        <v/>
      </c>
      <c r="AK846" t="str">
        <f>IF(Table1[[#This Row],[Date]]="","",Table1[[#This Row],[Voucher Type]])</f>
        <v/>
      </c>
      <c r="AL846" t="str">
        <f>IF(Table1[[#This Row],[Date]]="","",Table1[[#This Row],[Voucher No]])</f>
        <v/>
      </c>
      <c r="AM846" t="str">
        <f>IF(Table1[[#This Row],[Date]]="","",Table1[[#This Row],[Narration]])</f>
        <v/>
      </c>
      <c r="AN846" t="str">
        <f>IF(Table1[[#This Row],[Date]]="","","tallytools-voucherentry-adhjadhh-"&amp;$AH$1&amp;ROW())</f>
        <v/>
      </c>
      <c r="AO846" t="str">
        <f>IF(Table1[[#This Row],[Date]]="","",$AH$1)</f>
        <v/>
      </c>
      <c r="AP846"/>
      <c r="AQ846" t="str">
        <f>IF(Table1[[#This Row],[Date]]="","","No")</f>
        <v/>
      </c>
      <c r="AR846" t="str">
        <f>IF(Table1[[#This Row],[Date]]="","",IF(Table1[[#This Row],[Net Amt]]&lt;0,"No","Yes"))</f>
        <v/>
      </c>
      <c r="AS846" t="str">
        <f>IF(Table1[[#This Row],[Date]]="","",Table1[[#This Row],[Second Ledger]])</f>
        <v/>
      </c>
      <c r="AT846" t="str">
        <f>IF(Table1[[#This Row],[Date]]="","",IF(Table1[[#This Row],[DP-1]]="Yes",-(Table1[[#This Row],[Payments]]+Table1[[#This Row],[Receipts]]),Table1[[#This Row],[Payments]]+Table1[[#This Row],[Receipts]]))</f>
        <v/>
      </c>
      <c r="AU846"/>
      <c r="AV846" t="str">
        <f>IF(Table1[[#This Row],[Bill Ref No]]="","",Table1[[#This Row],[Bill Ref No]])</f>
        <v/>
      </c>
      <c r="AW846" t="str">
        <f>IF(Table1[[#This Row],[Bill ref name]]="","","New Ref")</f>
        <v/>
      </c>
      <c r="AX846" t="str">
        <f>IF(Table1[[#This Row],[Bill ref name]]="","",Table1[[#This Row],[Amount-1]])</f>
        <v/>
      </c>
      <c r="AY846"/>
      <c r="AZ846"/>
      <c r="BA846" t="str">
        <f>IF(Table1[[#This Row],[Cost Centre]]="","","Primary Cost Category")</f>
        <v/>
      </c>
      <c r="BB846" t="str">
        <f>IF(Table1[[#This Row],[Cost Centre]]="","",Table1[[#This Row],[DP-1]])</f>
        <v/>
      </c>
      <c r="BC846"/>
      <c r="BD846" t="str">
        <f>IF(Table1[[#This Row],[Cost Centre]]="","",Table1[[#This Row],[Cost Centre]])</f>
        <v/>
      </c>
      <c r="BE846" t="str">
        <f>IF(Table1[[#This Row],[Cost Centre]]="","",Table1[[#This Row],[Amount-1]])</f>
        <v/>
      </c>
      <c r="BF846"/>
      <c r="BG846"/>
      <c r="BH846"/>
      <c r="BI846"/>
      <c r="BJ846" t="str">
        <f>IF(Table1[[#This Row],[Date]]="","","No")</f>
        <v/>
      </c>
      <c r="BK846" t="str">
        <f>IF(Table1[[#This Row],[Date]]="","",IF(Table1[[#This Row],[Net Amt]]&lt;0,"Yes","No"))</f>
        <v/>
      </c>
      <c r="BL846" t="str">
        <f>IF(Table1[[#This Row],[Date]]="","",$C$3)</f>
        <v/>
      </c>
      <c r="BM846" t="str">
        <f>IF(Table1[[#This Row],[Date]]="","",-Table1[[#This Row],[Amount-1]])</f>
        <v/>
      </c>
      <c r="BO846" t="str">
        <f>IF(Table1[[#This Row],[Transaction Type]]="","",Table1[[#This Row],[Transaction Type]])</f>
        <v/>
      </c>
      <c r="BP846" t="str">
        <f>IF(Table1[[#This Row],[Instrument No.]]="","",Table1[[#This Row],[Instrument No.]])</f>
        <v/>
      </c>
      <c r="BQ846" t="str">
        <f>IF(Table1[[#This Row],[Instrument No.]]="","",Table1[[#This Row],[Amount-2]])</f>
        <v/>
      </c>
      <c r="BR846" t="str">
        <f>IF(Table1[[#This Row],[Instrument date]]="","",TEXT(Table1[[#This Row],[Instrument date]],"yyyymmdd"))</f>
        <v/>
      </c>
      <c r="BU846" s="48"/>
      <c r="BV846" s="48"/>
    </row>
    <row r="847" spans="1:74">
      <c r="A847" s="16">
        <f t="shared" si="13"/>
        <v>842</v>
      </c>
      <c r="B847" s="17"/>
      <c r="C847" s="57"/>
      <c r="D847" s="61"/>
      <c r="E847" s="61"/>
      <c r="F847" s="57"/>
      <c r="G847" s="18"/>
      <c r="H8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7" s="18"/>
      <c r="J847" s="18"/>
      <c r="K847" s="18"/>
      <c r="L847" s="18"/>
      <c r="M847" s="18"/>
      <c r="N847" s="51"/>
      <c r="O847" s="14">
        <f>IF(Table1[[#This Row],[Date]]="",COUNTA(B848:$B$1005),0)</f>
        <v>0</v>
      </c>
      <c r="P847" s="14">
        <f>IF(COUNTA(Table1[[#This Row],[Payments]:[Receipts]])=0,0,(IF(COUNTA(Table1[[#This Row],[Payments]:[Receipts]])&gt;1,1,0)))</f>
        <v>0</v>
      </c>
      <c r="Q847" s="14">
        <f>IF(Table1[[#This Row],[Date]]="",0,IF(AND(Table1[[#This Row],[Date]]&gt;=$Q$2,Table1[[#This Row],[Date]]&lt;=$Q$3),0,1))</f>
        <v>0</v>
      </c>
      <c r="R847" s="14">
        <f>IF(Table1[[#This Row],[Payments]]="",0,IF(ISNUMBER(Table1[[#This Row],[Payments]]),0,1))</f>
        <v>0</v>
      </c>
      <c r="S847" s="14">
        <f>IF(Table1[[#This Row],[Receipts]]="",0,IF(ISNUMBER(Table1[[#This Row],[Receipts]]),0,1))</f>
        <v>0</v>
      </c>
      <c r="T847" s="14">
        <f>IF(LEN(Table1[[#This Row],[Second Ledger]])&gt;0,IF(TYPE(VLOOKUP(Table1[[#This Row],[Second Ledger]],$CZ:$CZ,1,FALSE))=16,1,0),0)</f>
        <v>0</v>
      </c>
      <c r="U847" s="14">
        <f>IF(Table1[[#This Row],[Date]]="",0,IF(Table1[[#This Row],[Voucher Type]]&gt;0,IF(TYPE(VLOOKUP(Table1[[#This Row],[Voucher Type]],Table1[[#All],[Voucher Type Master]],1,FALSE))=16,1,0),0))</f>
        <v>0</v>
      </c>
      <c r="V8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7" s="14">
        <f>IF(LEN(Table1[[#This Row],[Cost Centre]])&gt;0,IF(TYPE(VLOOKUP(Table1[[#This Row],[Cost Centre]],$DA:$DA,1,FALSE))=16,1,0),0)</f>
        <v>0</v>
      </c>
      <c r="X847" s="14">
        <f>Table1[[#This Row],[Payments]]-Table1[[#This Row],[Receipts]]</f>
        <v>0</v>
      </c>
      <c r="Y847" s="14"/>
      <c r="Z847" s="14"/>
      <c r="AA847" s="14"/>
      <c r="AB847" s="13"/>
      <c r="AC847" s="39"/>
      <c r="AD847" s="39"/>
      <c r="AE847" s="39"/>
      <c r="AF847" s="39"/>
      <c r="AG847" s="42"/>
      <c r="AH8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7" t="str">
        <f>IF(Table1[[#This Row],[Date]]="","",TEXT(Table1[[#This Row],[Date]],"yyyymmdd"))</f>
        <v/>
      </c>
      <c r="AJ847" t="str">
        <f>Table1[[#This Row],[Date2]]</f>
        <v/>
      </c>
      <c r="AK847" t="str">
        <f>IF(Table1[[#This Row],[Date]]="","",Table1[[#This Row],[Voucher Type]])</f>
        <v/>
      </c>
      <c r="AL847" t="str">
        <f>IF(Table1[[#This Row],[Date]]="","",Table1[[#This Row],[Voucher No]])</f>
        <v/>
      </c>
      <c r="AM847" t="str">
        <f>IF(Table1[[#This Row],[Date]]="","",Table1[[#This Row],[Narration]])</f>
        <v/>
      </c>
      <c r="AN847" t="str">
        <f>IF(Table1[[#This Row],[Date]]="","","tallytools-voucherentry-adhjadhh-"&amp;$AH$1&amp;ROW())</f>
        <v/>
      </c>
      <c r="AO847" t="str">
        <f>IF(Table1[[#This Row],[Date]]="","",$AH$1)</f>
        <v/>
      </c>
      <c r="AP847"/>
      <c r="AQ847" t="str">
        <f>IF(Table1[[#This Row],[Date]]="","","No")</f>
        <v/>
      </c>
      <c r="AR847" t="str">
        <f>IF(Table1[[#This Row],[Date]]="","",IF(Table1[[#This Row],[Net Amt]]&lt;0,"No","Yes"))</f>
        <v/>
      </c>
      <c r="AS847" t="str">
        <f>IF(Table1[[#This Row],[Date]]="","",Table1[[#This Row],[Second Ledger]])</f>
        <v/>
      </c>
      <c r="AT847" t="str">
        <f>IF(Table1[[#This Row],[Date]]="","",IF(Table1[[#This Row],[DP-1]]="Yes",-(Table1[[#This Row],[Payments]]+Table1[[#This Row],[Receipts]]),Table1[[#This Row],[Payments]]+Table1[[#This Row],[Receipts]]))</f>
        <v/>
      </c>
      <c r="AU847"/>
      <c r="AV847" t="str">
        <f>IF(Table1[[#This Row],[Bill Ref No]]="","",Table1[[#This Row],[Bill Ref No]])</f>
        <v/>
      </c>
      <c r="AW847" t="str">
        <f>IF(Table1[[#This Row],[Bill ref name]]="","","New Ref")</f>
        <v/>
      </c>
      <c r="AX847" t="str">
        <f>IF(Table1[[#This Row],[Bill ref name]]="","",Table1[[#This Row],[Amount-1]])</f>
        <v/>
      </c>
      <c r="AY847"/>
      <c r="AZ847"/>
      <c r="BA847" t="str">
        <f>IF(Table1[[#This Row],[Cost Centre]]="","","Primary Cost Category")</f>
        <v/>
      </c>
      <c r="BB847" t="str">
        <f>IF(Table1[[#This Row],[Cost Centre]]="","",Table1[[#This Row],[DP-1]])</f>
        <v/>
      </c>
      <c r="BC847"/>
      <c r="BD847" t="str">
        <f>IF(Table1[[#This Row],[Cost Centre]]="","",Table1[[#This Row],[Cost Centre]])</f>
        <v/>
      </c>
      <c r="BE847" t="str">
        <f>IF(Table1[[#This Row],[Cost Centre]]="","",Table1[[#This Row],[Amount-1]])</f>
        <v/>
      </c>
      <c r="BF847"/>
      <c r="BG847"/>
      <c r="BH847"/>
      <c r="BI847"/>
      <c r="BJ847" t="str">
        <f>IF(Table1[[#This Row],[Date]]="","","No")</f>
        <v/>
      </c>
      <c r="BK847" t="str">
        <f>IF(Table1[[#This Row],[Date]]="","",IF(Table1[[#This Row],[Net Amt]]&lt;0,"Yes","No"))</f>
        <v/>
      </c>
      <c r="BL847" t="str">
        <f>IF(Table1[[#This Row],[Date]]="","",$C$3)</f>
        <v/>
      </c>
      <c r="BM847" t="str">
        <f>IF(Table1[[#This Row],[Date]]="","",-Table1[[#This Row],[Amount-1]])</f>
        <v/>
      </c>
      <c r="BO847" t="str">
        <f>IF(Table1[[#This Row],[Transaction Type]]="","",Table1[[#This Row],[Transaction Type]])</f>
        <v/>
      </c>
      <c r="BP847" t="str">
        <f>IF(Table1[[#This Row],[Instrument No.]]="","",Table1[[#This Row],[Instrument No.]])</f>
        <v/>
      </c>
      <c r="BQ847" t="str">
        <f>IF(Table1[[#This Row],[Instrument No.]]="","",Table1[[#This Row],[Amount-2]])</f>
        <v/>
      </c>
      <c r="BR847" t="str">
        <f>IF(Table1[[#This Row],[Instrument date]]="","",TEXT(Table1[[#This Row],[Instrument date]],"yyyymmdd"))</f>
        <v/>
      </c>
      <c r="BU847" s="48"/>
      <c r="BV847" s="48"/>
    </row>
    <row r="848" spans="1:74">
      <c r="A848" s="16">
        <f t="shared" si="13"/>
        <v>843</v>
      </c>
      <c r="B848" s="17"/>
      <c r="C848" s="57"/>
      <c r="D848" s="61"/>
      <c r="E848" s="61"/>
      <c r="F848" s="57"/>
      <c r="G848" s="18"/>
      <c r="H8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8" s="18"/>
      <c r="J848" s="18"/>
      <c r="K848" s="18"/>
      <c r="L848" s="18"/>
      <c r="M848" s="18"/>
      <c r="N848" s="51"/>
      <c r="O848" s="14">
        <f>IF(Table1[[#This Row],[Date]]="",COUNTA(B849:$B$1005),0)</f>
        <v>0</v>
      </c>
      <c r="P848" s="14">
        <f>IF(COUNTA(Table1[[#This Row],[Payments]:[Receipts]])=0,0,(IF(COUNTA(Table1[[#This Row],[Payments]:[Receipts]])&gt;1,1,0)))</f>
        <v>0</v>
      </c>
      <c r="Q848" s="14">
        <f>IF(Table1[[#This Row],[Date]]="",0,IF(AND(Table1[[#This Row],[Date]]&gt;=$Q$2,Table1[[#This Row],[Date]]&lt;=$Q$3),0,1))</f>
        <v>0</v>
      </c>
      <c r="R848" s="14">
        <f>IF(Table1[[#This Row],[Payments]]="",0,IF(ISNUMBER(Table1[[#This Row],[Payments]]),0,1))</f>
        <v>0</v>
      </c>
      <c r="S848" s="14">
        <f>IF(Table1[[#This Row],[Receipts]]="",0,IF(ISNUMBER(Table1[[#This Row],[Receipts]]),0,1))</f>
        <v>0</v>
      </c>
      <c r="T848" s="14">
        <f>IF(LEN(Table1[[#This Row],[Second Ledger]])&gt;0,IF(TYPE(VLOOKUP(Table1[[#This Row],[Second Ledger]],$CZ:$CZ,1,FALSE))=16,1,0),0)</f>
        <v>0</v>
      </c>
      <c r="U848" s="14">
        <f>IF(Table1[[#This Row],[Date]]="",0,IF(Table1[[#This Row],[Voucher Type]]&gt;0,IF(TYPE(VLOOKUP(Table1[[#This Row],[Voucher Type]],Table1[[#All],[Voucher Type Master]],1,FALSE))=16,1,0),0))</f>
        <v>0</v>
      </c>
      <c r="V8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8" s="14">
        <f>IF(LEN(Table1[[#This Row],[Cost Centre]])&gt;0,IF(TYPE(VLOOKUP(Table1[[#This Row],[Cost Centre]],$DA:$DA,1,FALSE))=16,1,0),0)</f>
        <v>0</v>
      </c>
      <c r="X848" s="14">
        <f>Table1[[#This Row],[Payments]]-Table1[[#This Row],[Receipts]]</f>
        <v>0</v>
      </c>
      <c r="Y848" s="14"/>
      <c r="Z848" s="14"/>
      <c r="AA848" s="14"/>
      <c r="AB848" s="13"/>
      <c r="AC848" s="39"/>
      <c r="AD848" s="39"/>
      <c r="AE848" s="39"/>
      <c r="AF848" s="39"/>
      <c r="AG848" s="42"/>
      <c r="AH8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8" t="str">
        <f>IF(Table1[[#This Row],[Date]]="","",TEXT(Table1[[#This Row],[Date]],"yyyymmdd"))</f>
        <v/>
      </c>
      <c r="AJ848" t="str">
        <f>Table1[[#This Row],[Date2]]</f>
        <v/>
      </c>
      <c r="AK848" t="str">
        <f>IF(Table1[[#This Row],[Date]]="","",Table1[[#This Row],[Voucher Type]])</f>
        <v/>
      </c>
      <c r="AL848" t="str">
        <f>IF(Table1[[#This Row],[Date]]="","",Table1[[#This Row],[Voucher No]])</f>
        <v/>
      </c>
      <c r="AM848" t="str">
        <f>IF(Table1[[#This Row],[Date]]="","",Table1[[#This Row],[Narration]])</f>
        <v/>
      </c>
      <c r="AN848" t="str">
        <f>IF(Table1[[#This Row],[Date]]="","","tallytools-voucherentry-adhjadhh-"&amp;$AH$1&amp;ROW())</f>
        <v/>
      </c>
      <c r="AO848" t="str">
        <f>IF(Table1[[#This Row],[Date]]="","",$AH$1)</f>
        <v/>
      </c>
      <c r="AP848"/>
      <c r="AQ848" t="str">
        <f>IF(Table1[[#This Row],[Date]]="","","No")</f>
        <v/>
      </c>
      <c r="AR848" t="str">
        <f>IF(Table1[[#This Row],[Date]]="","",IF(Table1[[#This Row],[Net Amt]]&lt;0,"No","Yes"))</f>
        <v/>
      </c>
      <c r="AS848" t="str">
        <f>IF(Table1[[#This Row],[Date]]="","",Table1[[#This Row],[Second Ledger]])</f>
        <v/>
      </c>
      <c r="AT848" t="str">
        <f>IF(Table1[[#This Row],[Date]]="","",IF(Table1[[#This Row],[DP-1]]="Yes",-(Table1[[#This Row],[Payments]]+Table1[[#This Row],[Receipts]]),Table1[[#This Row],[Payments]]+Table1[[#This Row],[Receipts]]))</f>
        <v/>
      </c>
      <c r="AU848"/>
      <c r="AV848" t="str">
        <f>IF(Table1[[#This Row],[Bill Ref No]]="","",Table1[[#This Row],[Bill Ref No]])</f>
        <v/>
      </c>
      <c r="AW848" t="str">
        <f>IF(Table1[[#This Row],[Bill ref name]]="","","New Ref")</f>
        <v/>
      </c>
      <c r="AX848" t="str">
        <f>IF(Table1[[#This Row],[Bill ref name]]="","",Table1[[#This Row],[Amount-1]])</f>
        <v/>
      </c>
      <c r="AY848"/>
      <c r="AZ848"/>
      <c r="BA848" t="str">
        <f>IF(Table1[[#This Row],[Cost Centre]]="","","Primary Cost Category")</f>
        <v/>
      </c>
      <c r="BB848" t="str">
        <f>IF(Table1[[#This Row],[Cost Centre]]="","",Table1[[#This Row],[DP-1]])</f>
        <v/>
      </c>
      <c r="BC848"/>
      <c r="BD848" t="str">
        <f>IF(Table1[[#This Row],[Cost Centre]]="","",Table1[[#This Row],[Cost Centre]])</f>
        <v/>
      </c>
      <c r="BE848" t="str">
        <f>IF(Table1[[#This Row],[Cost Centre]]="","",Table1[[#This Row],[Amount-1]])</f>
        <v/>
      </c>
      <c r="BF848"/>
      <c r="BG848"/>
      <c r="BH848"/>
      <c r="BI848"/>
      <c r="BJ848" t="str">
        <f>IF(Table1[[#This Row],[Date]]="","","No")</f>
        <v/>
      </c>
      <c r="BK848" t="str">
        <f>IF(Table1[[#This Row],[Date]]="","",IF(Table1[[#This Row],[Net Amt]]&lt;0,"Yes","No"))</f>
        <v/>
      </c>
      <c r="BL848" t="str">
        <f>IF(Table1[[#This Row],[Date]]="","",$C$3)</f>
        <v/>
      </c>
      <c r="BM848" t="str">
        <f>IF(Table1[[#This Row],[Date]]="","",-Table1[[#This Row],[Amount-1]])</f>
        <v/>
      </c>
      <c r="BO848" t="str">
        <f>IF(Table1[[#This Row],[Transaction Type]]="","",Table1[[#This Row],[Transaction Type]])</f>
        <v/>
      </c>
      <c r="BP848" t="str">
        <f>IF(Table1[[#This Row],[Instrument No.]]="","",Table1[[#This Row],[Instrument No.]])</f>
        <v/>
      </c>
      <c r="BQ848" t="str">
        <f>IF(Table1[[#This Row],[Instrument No.]]="","",Table1[[#This Row],[Amount-2]])</f>
        <v/>
      </c>
      <c r="BR848" t="str">
        <f>IF(Table1[[#This Row],[Instrument date]]="","",TEXT(Table1[[#This Row],[Instrument date]],"yyyymmdd"))</f>
        <v/>
      </c>
      <c r="BU848" s="48"/>
      <c r="BV848" s="48"/>
    </row>
    <row r="849" spans="1:74">
      <c r="A849" s="16">
        <f t="shared" si="13"/>
        <v>844</v>
      </c>
      <c r="B849" s="17"/>
      <c r="C849" s="57"/>
      <c r="D849" s="61"/>
      <c r="E849" s="61"/>
      <c r="F849" s="57"/>
      <c r="G849" s="18"/>
      <c r="H8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49" s="18"/>
      <c r="J849" s="18"/>
      <c r="K849" s="18"/>
      <c r="L849" s="18"/>
      <c r="M849" s="18"/>
      <c r="N849" s="51"/>
      <c r="O849" s="14">
        <f>IF(Table1[[#This Row],[Date]]="",COUNTA(B850:$B$1005),0)</f>
        <v>0</v>
      </c>
      <c r="P849" s="14">
        <f>IF(COUNTA(Table1[[#This Row],[Payments]:[Receipts]])=0,0,(IF(COUNTA(Table1[[#This Row],[Payments]:[Receipts]])&gt;1,1,0)))</f>
        <v>0</v>
      </c>
      <c r="Q849" s="14">
        <f>IF(Table1[[#This Row],[Date]]="",0,IF(AND(Table1[[#This Row],[Date]]&gt;=$Q$2,Table1[[#This Row],[Date]]&lt;=$Q$3),0,1))</f>
        <v>0</v>
      </c>
      <c r="R849" s="14">
        <f>IF(Table1[[#This Row],[Payments]]="",0,IF(ISNUMBER(Table1[[#This Row],[Payments]]),0,1))</f>
        <v>0</v>
      </c>
      <c r="S849" s="14">
        <f>IF(Table1[[#This Row],[Receipts]]="",0,IF(ISNUMBER(Table1[[#This Row],[Receipts]]),0,1))</f>
        <v>0</v>
      </c>
      <c r="T849" s="14">
        <f>IF(LEN(Table1[[#This Row],[Second Ledger]])&gt;0,IF(TYPE(VLOOKUP(Table1[[#This Row],[Second Ledger]],$CZ:$CZ,1,FALSE))=16,1,0),0)</f>
        <v>0</v>
      </c>
      <c r="U849" s="14">
        <f>IF(Table1[[#This Row],[Date]]="",0,IF(Table1[[#This Row],[Voucher Type]]&gt;0,IF(TYPE(VLOOKUP(Table1[[#This Row],[Voucher Type]],Table1[[#All],[Voucher Type Master]],1,FALSE))=16,1,0),0))</f>
        <v>0</v>
      </c>
      <c r="V8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49" s="14">
        <f>IF(LEN(Table1[[#This Row],[Cost Centre]])&gt;0,IF(TYPE(VLOOKUP(Table1[[#This Row],[Cost Centre]],$DA:$DA,1,FALSE))=16,1,0),0)</f>
        <v>0</v>
      </c>
      <c r="X849" s="14">
        <f>Table1[[#This Row],[Payments]]-Table1[[#This Row],[Receipts]]</f>
        <v>0</v>
      </c>
      <c r="Y849" s="14"/>
      <c r="Z849" s="14"/>
      <c r="AA849" s="14"/>
      <c r="AB849" s="13"/>
      <c r="AC849" s="39"/>
      <c r="AD849" s="39"/>
      <c r="AE849" s="39"/>
      <c r="AF849" s="39"/>
      <c r="AG849" s="42"/>
      <c r="AH8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49" t="str">
        <f>IF(Table1[[#This Row],[Date]]="","",TEXT(Table1[[#This Row],[Date]],"yyyymmdd"))</f>
        <v/>
      </c>
      <c r="AJ849" t="str">
        <f>Table1[[#This Row],[Date2]]</f>
        <v/>
      </c>
      <c r="AK849" t="str">
        <f>IF(Table1[[#This Row],[Date]]="","",Table1[[#This Row],[Voucher Type]])</f>
        <v/>
      </c>
      <c r="AL849" t="str">
        <f>IF(Table1[[#This Row],[Date]]="","",Table1[[#This Row],[Voucher No]])</f>
        <v/>
      </c>
      <c r="AM849" t="str">
        <f>IF(Table1[[#This Row],[Date]]="","",Table1[[#This Row],[Narration]])</f>
        <v/>
      </c>
      <c r="AN849" t="str">
        <f>IF(Table1[[#This Row],[Date]]="","","tallytools-voucherentry-adhjadhh-"&amp;$AH$1&amp;ROW())</f>
        <v/>
      </c>
      <c r="AO849" t="str">
        <f>IF(Table1[[#This Row],[Date]]="","",$AH$1)</f>
        <v/>
      </c>
      <c r="AP849"/>
      <c r="AQ849" t="str">
        <f>IF(Table1[[#This Row],[Date]]="","","No")</f>
        <v/>
      </c>
      <c r="AR849" t="str">
        <f>IF(Table1[[#This Row],[Date]]="","",IF(Table1[[#This Row],[Net Amt]]&lt;0,"No","Yes"))</f>
        <v/>
      </c>
      <c r="AS849" t="str">
        <f>IF(Table1[[#This Row],[Date]]="","",Table1[[#This Row],[Second Ledger]])</f>
        <v/>
      </c>
      <c r="AT849" t="str">
        <f>IF(Table1[[#This Row],[Date]]="","",IF(Table1[[#This Row],[DP-1]]="Yes",-(Table1[[#This Row],[Payments]]+Table1[[#This Row],[Receipts]]),Table1[[#This Row],[Payments]]+Table1[[#This Row],[Receipts]]))</f>
        <v/>
      </c>
      <c r="AU849"/>
      <c r="AV849" t="str">
        <f>IF(Table1[[#This Row],[Bill Ref No]]="","",Table1[[#This Row],[Bill Ref No]])</f>
        <v/>
      </c>
      <c r="AW849" t="str">
        <f>IF(Table1[[#This Row],[Bill ref name]]="","","New Ref")</f>
        <v/>
      </c>
      <c r="AX849" t="str">
        <f>IF(Table1[[#This Row],[Bill ref name]]="","",Table1[[#This Row],[Amount-1]])</f>
        <v/>
      </c>
      <c r="AY849"/>
      <c r="AZ849"/>
      <c r="BA849" t="str">
        <f>IF(Table1[[#This Row],[Cost Centre]]="","","Primary Cost Category")</f>
        <v/>
      </c>
      <c r="BB849" t="str">
        <f>IF(Table1[[#This Row],[Cost Centre]]="","",Table1[[#This Row],[DP-1]])</f>
        <v/>
      </c>
      <c r="BC849"/>
      <c r="BD849" t="str">
        <f>IF(Table1[[#This Row],[Cost Centre]]="","",Table1[[#This Row],[Cost Centre]])</f>
        <v/>
      </c>
      <c r="BE849" t="str">
        <f>IF(Table1[[#This Row],[Cost Centre]]="","",Table1[[#This Row],[Amount-1]])</f>
        <v/>
      </c>
      <c r="BF849"/>
      <c r="BG849"/>
      <c r="BH849"/>
      <c r="BI849"/>
      <c r="BJ849" t="str">
        <f>IF(Table1[[#This Row],[Date]]="","","No")</f>
        <v/>
      </c>
      <c r="BK849" t="str">
        <f>IF(Table1[[#This Row],[Date]]="","",IF(Table1[[#This Row],[Net Amt]]&lt;0,"Yes","No"))</f>
        <v/>
      </c>
      <c r="BL849" t="str">
        <f>IF(Table1[[#This Row],[Date]]="","",$C$3)</f>
        <v/>
      </c>
      <c r="BM849" t="str">
        <f>IF(Table1[[#This Row],[Date]]="","",-Table1[[#This Row],[Amount-1]])</f>
        <v/>
      </c>
      <c r="BO849" t="str">
        <f>IF(Table1[[#This Row],[Transaction Type]]="","",Table1[[#This Row],[Transaction Type]])</f>
        <v/>
      </c>
      <c r="BP849" t="str">
        <f>IF(Table1[[#This Row],[Instrument No.]]="","",Table1[[#This Row],[Instrument No.]])</f>
        <v/>
      </c>
      <c r="BQ849" t="str">
        <f>IF(Table1[[#This Row],[Instrument No.]]="","",Table1[[#This Row],[Amount-2]])</f>
        <v/>
      </c>
      <c r="BR849" t="str">
        <f>IF(Table1[[#This Row],[Instrument date]]="","",TEXT(Table1[[#This Row],[Instrument date]],"yyyymmdd"))</f>
        <v/>
      </c>
      <c r="BU849" s="48"/>
      <c r="BV849" s="48"/>
    </row>
    <row r="850" spans="1:74">
      <c r="A850" s="16">
        <f t="shared" si="13"/>
        <v>845</v>
      </c>
      <c r="B850" s="17"/>
      <c r="C850" s="57"/>
      <c r="D850" s="61"/>
      <c r="E850" s="61"/>
      <c r="F850" s="57"/>
      <c r="G850" s="18"/>
      <c r="H8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0" s="18"/>
      <c r="J850" s="18"/>
      <c r="K850" s="18"/>
      <c r="L850" s="18"/>
      <c r="M850" s="18"/>
      <c r="N850" s="51"/>
      <c r="O850" s="14">
        <f>IF(Table1[[#This Row],[Date]]="",COUNTA(B851:$B$1005),0)</f>
        <v>0</v>
      </c>
      <c r="P850" s="14">
        <f>IF(COUNTA(Table1[[#This Row],[Payments]:[Receipts]])=0,0,(IF(COUNTA(Table1[[#This Row],[Payments]:[Receipts]])&gt;1,1,0)))</f>
        <v>0</v>
      </c>
      <c r="Q850" s="14">
        <f>IF(Table1[[#This Row],[Date]]="",0,IF(AND(Table1[[#This Row],[Date]]&gt;=$Q$2,Table1[[#This Row],[Date]]&lt;=$Q$3),0,1))</f>
        <v>0</v>
      </c>
      <c r="R850" s="14">
        <f>IF(Table1[[#This Row],[Payments]]="",0,IF(ISNUMBER(Table1[[#This Row],[Payments]]),0,1))</f>
        <v>0</v>
      </c>
      <c r="S850" s="14">
        <f>IF(Table1[[#This Row],[Receipts]]="",0,IF(ISNUMBER(Table1[[#This Row],[Receipts]]),0,1))</f>
        <v>0</v>
      </c>
      <c r="T850" s="14">
        <f>IF(LEN(Table1[[#This Row],[Second Ledger]])&gt;0,IF(TYPE(VLOOKUP(Table1[[#This Row],[Second Ledger]],$CZ:$CZ,1,FALSE))=16,1,0),0)</f>
        <v>0</v>
      </c>
      <c r="U850" s="14">
        <f>IF(Table1[[#This Row],[Date]]="",0,IF(Table1[[#This Row],[Voucher Type]]&gt;0,IF(TYPE(VLOOKUP(Table1[[#This Row],[Voucher Type]],Table1[[#All],[Voucher Type Master]],1,FALSE))=16,1,0),0))</f>
        <v>0</v>
      </c>
      <c r="V8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0" s="14">
        <f>IF(LEN(Table1[[#This Row],[Cost Centre]])&gt;0,IF(TYPE(VLOOKUP(Table1[[#This Row],[Cost Centre]],$DA:$DA,1,FALSE))=16,1,0),0)</f>
        <v>0</v>
      </c>
      <c r="X850" s="14">
        <f>Table1[[#This Row],[Payments]]-Table1[[#This Row],[Receipts]]</f>
        <v>0</v>
      </c>
      <c r="Y850" s="14"/>
      <c r="Z850" s="14"/>
      <c r="AA850" s="14"/>
      <c r="AB850" s="13"/>
      <c r="AC850" s="39"/>
      <c r="AD850" s="39"/>
      <c r="AE850" s="39"/>
      <c r="AF850" s="39"/>
      <c r="AG850" s="42"/>
      <c r="AH8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0" t="str">
        <f>IF(Table1[[#This Row],[Date]]="","",TEXT(Table1[[#This Row],[Date]],"yyyymmdd"))</f>
        <v/>
      </c>
      <c r="AJ850" t="str">
        <f>Table1[[#This Row],[Date2]]</f>
        <v/>
      </c>
      <c r="AK850" t="str">
        <f>IF(Table1[[#This Row],[Date]]="","",Table1[[#This Row],[Voucher Type]])</f>
        <v/>
      </c>
      <c r="AL850" t="str">
        <f>IF(Table1[[#This Row],[Date]]="","",Table1[[#This Row],[Voucher No]])</f>
        <v/>
      </c>
      <c r="AM850" t="str">
        <f>IF(Table1[[#This Row],[Date]]="","",Table1[[#This Row],[Narration]])</f>
        <v/>
      </c>
      <c r="AN850" t="str">
        <f>IF(Table1[[#This Row],[Date]]="","","tallytools-voucherentry-adhjadhh-"&amp;$AH$1&amp;ROW())</f>
        <v/>
      </c>
      <c r="AO850" t="str">
        <f>IF(Table1[[#This Row],[Date]]="","",$AH$1)</f>
        <v/>
      </c>
      <c r="AP850"/>
      <c r="AQ850" t="str">
        <f>IF(Table1[[#This Row],[Date]]="","","No")</f>
        <v/>
      </c>
      <c r="AR850" t="str">
        <f>IF(Table1[[#This Row],[Date]]="","",IF(Table1[[#This Row],[Net Amt]]&lt;0,"No","Yes"))</f>
        <v/>
      </c>
      <c r="AS850" t="str">
        <f>IF(Table1[[#This Row],[Date]]="","",Table1[[#This Row],[Second Ledger]])</f>
        <v/>
      </c>
      <c r="AT850" t="str">
        <f>IF(Table1[[#This Row],[Date]]="","",IF(Table1[[#This Row],[DP-1]]="Yes",-(Table1[[#This Row],[Payments]]+Table1[[#This Row],[Receipts]]),Table1[[#This Row],[Payments]]+Table1[[#This Row],[Receipts]]))</f>
        <v/>
      </c>
      <c r="AU850"/>
      <c r="AV850" t="str">
        <f>IF(Table1[[#This Row],[Bill Ref No]]="","",Table1[[#This Row],[Bill Ref No]])</f>
        <v/>
      </c>
      <c r="AW850" t="str">
        <f>IF(Table1[[#This Row],[Bill ref name]]="","","New Ref")</f>
        <v/>
      </c>
      <c r="AX850" t="str">
        <f>IF(Table1[[#This Row],[Bill ref name]]="","",Table1[[#This Row],[Amount-1]])</f>
        <v/>
      </c>
      <c r="AY850"/>
      <c r="AZ850"/>
      <c r="BA850" t="str">
        <f>IF(Table1[[#This Row],[Cost Centre]]="","","Primary Cost Category")</f>
        <v/>
      </c>
      <c r="BB850" t="str">
        <f>IF(Table1[[#This Row],[Cost Centre]]="","",Table1[[#This Row],[DP-1]])</f>
        <v/>
      </c>
      <c r="BC850"/>
      <c r="BD850" t="str">
        <f>IF(Table1[[#This Row],[Cost Centre]]="","",Table1[[#This Row],[Cost Centre]])</f>
        <v/>
      </c>
      <c r="BE850" t="str">
        <f>IF(Table1[[#This Row],[Cost Centre]]="","",Table1[[#This Row],[Amount-1]])</f>
        <v/>
      </c>
      <c r="BF850"/>
      <c r="BG850"/>
      <c r="BH850"/>
      <c r="BI850"/>
      <c r="BJ850" t="str">
        <f>IF(Table1[[#This Row],[Date]]="","","No")</f>
        <v/>
      </c>
      <c r="BK850" t="str">
        <f>IF(Table1[[#This Row],[Date]]="","",IF(Table1[[#This Row],[Net Amt]]&lt;0,"Yes","No"))</f>
        <v/>
      </c>
      <c r="BL850" t="str">
        <f>IF(Table1[[#This Row],[Date]]="","",$C$3)</f>
        <v/>
      </c>
      <c r="BM850" t="str">
        <f>IF(Table1[[#This Row],[Date]]="","",-Table1[[#This Row],[Amount-1]])</f>
        <v/>
      </c>
      <c r="BO850" t="str">
        <f>IF(Table1[[#This Row],[Transaction Type]]="","",Table1[[#This Row],[Transaction Type]])</f>
        <v/>
      </c>
      <c r="BP850" t="str">
        <f>IF(Table1[[#This Row],[Instrument No.]]="","",Table1[[#This Row],[Instrument No.]])</f>
        <v/>
      </c>
      <c r="BQ850" t="str">
        <f>IF(Table1[[#This Row],[Instrument No.]]="","",Table1[[#This Row],[Amount-2]])</f>
        <v/>
      </c>
      <c r="BR850" t="str">
        <f>IF(Table1[[#This Row],[Instrument date]]="","",TEXT(Table1[[#This Row],[Instrument date]],"yyyymmdd"))</f>
        <v/>
      </c>
      <c r="BU850" s="48"/>
      <c r="BV850" s="48"/>
    </row>
    <row r="851" spans="1:74">
      <c r="A851" s="16">
        <f t="shared" si="13"/>
        <v>846</v>
      </c>
      <c r="B851" s="17"/>
      <c r="C851" s="57"/>
      <c r="D851" s="61"/>
      <c r="E851" s="61"/>
      <c r="F851" s="57"/>
      <c r="G851" s="18"/>
      <c r="H8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1" s="18"/>
      <c r="J851" s="18"/>
      <c r="K851" s="18"/>
      <c r="L851" s="18"/>
      <c r="M851" s="18"/>
      <c r="N851" s="51"/>
      <c r="O851" s="14">
        <f>IF(Table1[[#This Row],[Date]]="",COUNTA(B852:$B$1005),0)</f>
        <v>0</v>
      </c>
      <c r="P851" s="14">
        <f>IF(COUNTA(Table1[[#This Row],[Payments]:[Receipts]])=0,0,(IF(COUNTA(Table1[[#This Row],[Payments]:[Receipts]])&gt;1,1,0)))</f>
        <v>0</v>
      </c>
      <c r="Q851" s="14">
        <f>IF(Table1[[#This Row],[Date]]="",0,IF(AND(Table1[[#This Row],[Date]]&gt;=$Q$2,Table1[[#This Row],[Date]]&lt;=$Q$3),0,1))</f>
        <v>0</v>
      </c>
      <c r="R851" s="14">
        <f>IF(Table1[[#This Row],[Payments]]="",0,IF(ISNUMBER(Table1[[#This Row],[Payments]]),0,1))</f>
        <v>0</v>
      </c>
      <c r="S851" s="14">
        <f>IF(Table1[[#This Row],[Receipts]]="",0,IF(ISNUMBER(Table1[[#This Row],[Receipts]]),0,1))</f>
        <v>0</v>
      </c>
      <c r="T851" s="14">
        <f>IF(LEN(Table1[[#This Row],[Second Ledger]])&gt;0,IF(TYPE(VLOOKUP(Table1[[#This Row],[Second Ledger]],$CZ:$CZ,1,FALSE))=16,1,0),0)</f>
        <v>0</v>
      </c>
      <c r="U851" s="14">
        <f>IF(Table1[[#This Row],[Date]]="",0,IF(Table1[[#This Row],[Voucher Type]]&gt;0,IF(TYPE(VLOOKUP(Table1[[#This Row],[Voucher Type]],Table1[[#All],[Voucher Type Master]],1,FALSE))=16,1,0),0))</f>
        <v>0</v>
      </c>
      <c r="V8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1" s="14">
        <f>IF(LEN(Table1[[#This Row],[Cost Centre]])&gt;0,IF(TYPE(VLOOKUP(Table1[[#This Row],[Cost Centre]],$DA:$DA,1,FALSE))=16,1,0),0)</f>
        <v>0</v>
      </c>
      <c r="X851" s="14">
        <f>Table1[[#This Row],[Payments]]-Table1[[#This Row],[Receipts]]</f>
        <v>0</v>
      </c>
      <c r="Y851" s="14"/>
      <c r="Z851" s="14"/>
      <c r="AA851" s="14"/>
      <c r="AB851" s="13"/>
      <c r="AC851" s="39"/>
      <c r="AD851" s="39"/>
      <c r="AE851" s="39"/>
      <c r="AF851" s="39"/>
      <c r="AG851" s="42"/>
      <c r="AH8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1" t="str">
        <f>IF(Table1[[#This Row],[Date]]="","",TEXT(Table1[[#This Row],[Date]],"yyyymmdd"))</f>
        <v/>
      </c>
      <c r="AJ851" t="str">
        <f>Table1[[#This Row],[Date2]]</f>
        <v/>
      </c>
      <c r="AK851" t="str">
        <f>IF(Table1[[#This Row],[Date]]="","",Table1[[#This Row],[Voucher Type]])</f>
        <v/>
      </c>
      <c r="AL851" t="str">
        <f>IF(Table1[[#This Row],[Date]]="","",Table1[[#This Row],[Voucher No]])</f>
        <v/>
      </c>
      <c r="AM851" t="str">
        <f>IF(Table1[[#This Row],[Date]]="","",Table1[[#This Row],[Narration]])</f>
        <v/>
      </c>
      <c r="AN851" t="str">
        <f>IF(Table1[[#This Row],[Date]]="","","tallytools-voucherentry-adhjadhh-"&amp;$AH$1&amp;ROW())</f>
        <v/>
      </c>
      <c r="AO851" t="str">
        <f>IF(Table1[[#This Row],[Date]]="","",$AH$1)</f>
        <v/>
      </c>
      <c r="AP851"/>
      <c r="AQ851" t="str">
        <f>IF(Table1[[#This Row],[Date]]="","","No")</f>
        <v/>
      </c>
      <c r="AR851" t="str">
        <f>IF(Table1[[#This Row],[Date]]="","",IF(Table1[[#This Row],[Net Amt]]&lt;0,"No","Yes"))</f>
        <v/>
      </c>
      <c r="AS851" t="str">
        <f>IF(Table1[[#This Row],[Date]]="","",Table1[[#This Row],[Second Ledger]])</f>
        <v/>
      </c>
      <c r="AT851" t="str">
        <f>IF(Table1[[#This Row],[Date]]="","",IF(Table1[[#This Row],[DP-1]]="Yes",-(Table1[[#This Row],[Payments]]+Table1[[#This Row],[Receipts]]),Table1[[#This Row],[Payments]]+Table1[[#This Row],[Receipts]]))</f>
        <v/>
      </c>
      <c r="AU851"/>
      <c r="AV851" t="str">
        <f>IF(Table1[[#This Row],[Bill Ref No]]="","",Table1[[#This Row],[Bill Ref No]])</f>
        <v/>
      </c>
      <c r="AW851" t="str">
        <f>IF(Table1[[#This Row],[Bill ref name]]="","","New Ref")</f>
        <v/>
      </c>
      <c r="AX851" t="str">
        <f>IF(Table1[[#This Row],[Bill ref name]]="","",Table1[[#This Row],[Amount-1]])</f>
        <v/>
      </c>
      <c r="AY851"/>
      <c r="AZ851"/>
      <c r="BA851" t="str">
        <f>IF(Table1[[#This Row],[Cost Centre]]="","","Primary Cost Category")</f>
        <v/>
      </c>
      <c r="BB851" t="str">
        <f>IF(Table1[[#This Row],[Cost Centre]]="","",Table1[[#This Row],[DP-1]])</f>
        <v/>
      </c>
      <c r="BC851"/>
      <c r="BD851" t="str">
        <f>IF(Table1[[#This Row],[Cost Centre]]="","",Table1[[#This Row],[Cost Centre]])</f>
        <v/>
      </c>
      <c r="BE851" t="str">
        <f>IF(Table1[[#This Row],[Cost Centre]]="","",Table1[[#This Row],[Amount-1]])</f>
        <v/>
      </c>
      <c r="BF851"/>
      <c r="BG851"/>
      <c r="BH851"/>
      <c r="BI851"/>
      <c r="BJ851" t="str">
        <f>IF(Table1[[#This Row],[Date]]="","","No")</f>
        <v/>
      </c>
      <c r="BK851" t="str">
        <f>IF(Table1[[#This Row],[Date]]="","",IF(Table1[[#This Row],[Net Amt]]&lt;0,"Yes","No"))</f>
        <v/>
      </c>
      <c r="BL851" t="str">
        <f>IF(Table1[[#This Row],[Date]]="","",$C$3)</f>
        <v/>
      </c>
      <c r="BM851" t="str">
        <f>IF(Table1[[#This Row],[Date]]="","",-Table1[[#This Row],[Amount-1]])</f>
        <v/>
      </c>
      <c r="BO851" t="str">
        <f>IF(Table1[[#This Row],[Transaction Type]]="","",Table1[[#This Row],[Transaction Type]])</f>
        <v/>
      </c>
      <c r="BP851" t="str">
        <f>IF(Table1[[#This Row],[Instrument No.]]="","",Table1[[#This Row],[Instrument No.]])</f>
        <v/>
      </c>
      <c r="BQ851" t="str">
        <f>IF(Table1[[#This Row],[Instrument No.]]="","",Table1[[#This Row],[Amount-2]])</f>
        <v/>
      </c>
      <c r="BR851" t="str">
        <f>IF(Table1[[#This Row],[Instrument date]]="","",TEXT(Table1[[#This Row],[Instrument date]],"yyyymmdd"))</f>
        <v/>
      </c>
      <c r="BU851" s="48"/>
      <c r="BV851" s="48"/>
    </row>
    <row r="852" spans="1:74">
      <c r="A852" s="16">
        <f t="shared" si="13"/>
        <v>847</v>
      </c>
      <c r="B852" s="17"/>
      <c r="C852" s="57"/>
      <c r="D852" s="61"/>
      <c r="E852" s="61"/>
      <c r="F852" s="57"/>
      <c r="G852" s="18"/>
      <c r="H8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2" s="18"/>
      <c r="J852" s="18"/>
      <c r="K852" s="18"/>
      <c r="L852" s="18"/>
      <c r="M852" s="18"/>
      <c r="N852" s="51"/>
      <c r="O852" s="14">
        <f>IF(Table1[[#This Row],[Date]]="",COUNTA(B853:$B$1005),0)</f>
        <v>0</v>
      </c>
      <c r="P852" s="14">
        <f>IF(COUNTA(Table1[[#This Row],[Payments]:[Receipts]])=0,0,(IF(COUNTA(Table1[[#This Row],[Payments]:[Receipts]])&gt;1,1,0)))</f>
        <v>0</v>
      </c>
      <c r="Q852" s="14">
        <f>IF(Table1[[#This Row],[Date]]="",0,IF(AND(Table1[[#This Row],[Date]]&gt;=$Q$2,Table1[[#This Row],[Date]]&lt;=$Q$3),0,1))</f>
        <v>0</v>
      </c>
      <c r="R852" s="14">
        <f>IF(Table1[[#This Row],[Payments]]="",0,IF(ISNUMBER(Table1[[#This Row],[Payments]]),0,1))</f>
        <v>0</v>
      </c>
      <c r="S852" s="14">
        <f>IF(Table1[[#This Row],[Receipts]]="",0,IF(ISNUMBER(Table1[[#This Row],[Receipts]]),0,1))</f>
        <v>0</v>
      </c>
      <c r="T852" s="14">
        <f>IF(LEN(Table1[[#This Row],[Second Ledger]])&gt;0,IF(TYPE(VLOOKUP(Table1[[#This Row],[Second Ledger]],$CZ:$CZ,1,FALSE))=16,1,0),0)</f>
        <v>0</v>
      </c>
      <c r="U852" s="14">
        <f>IF(Table1[[#This Row],[Date]]="",0,IF(Table1[[#This Row],[Voucher Type]]&gt;0,IF(TYPE(VLOOKUP(Table1[[#This Row],[Voucher Type]],Table1[[#All],[Voucher Type Master]],1,FALSE))=16,1,0),0))</f>
        <v>0</v>
      </c>
      <c r="V8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2" s="14">
        <f>IF(LEN(Table1[[#This Row],[Cost Centre]])&gt;0,IF(TYPE(VLOOKUP(Table1[[#This Row],[Cost Centre]],$DA:$DA,1,FALSE))=16,1,0),0)</f>
        <v>0</v>
      </c>
      <c r="X852" s="14">
        <f>Table1[[#This Row],[Payments]]-Table1[[#This Row],[Receipts]]</f>
        <v>0</v>
      </c>
      <c r="Y852" s="14"/>
      <c r="Z852" s="14"/>
      <c r="AA852" s="14"/>
      <c r="AB852" s="13"/>
      <c r="AC852" s="39"/>
      <c r="AD852" s="39"/>
      <c r="AE852" s="39"/>
      <c r="AF852" s="39"/>
      <c r="AG852" s="42"/>
      <c r="AH8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2" t="str">
        <f>IF(Table1[[#This Row],[Date]]="","",TEXT(Table1[[#This Row],[Date]],"yyyymmdd"))</f>
        <v/>
      </c>
      <c r="AJ852" t="str">
        <f>Table1[[#This Row],[Date2]]</f>
        <v/>
      </c>
      <c r="AK852" t="str">
        <f>IF(Table1[[#This Row],[Date]]="","",Table1[[#This Row],[Voucher Type]])</f>
        <v/>
      </c>
      <c r="AL852" t="str">
        <f>IF(Table1[[#This Row],[Date]]="","",Table1[[#This Row],[Voucher No]])</f>
        <v/>
      </c>
      <c r="AM852" t="str">
        <f>IF(Table1[[#This Row],[Date]]="","",Table1[[#This Row],[Narration]])</f>
        <v/>
      </c>
      <c r="AN852" t="str">
        <f>IF(Table1[[#This Row],[Date]]="","","tallytools-voucherentry-adhjadhh-"&amp;$AH$1&amp;ROW())</f>
        <v/>
      </c>
      <c r="AO852" t="str">
        <f>IF(Table1[[#This Row],[Date]]="","",$AH$1)</f>
        <v/>
      </c>
      <c r="AP852"/>
      <c r="AQ852" t="str">
        <f>IF(Table1[[#This Row],[Date]]="","","No")</f>
        <v/>
      </c>
      <c r="AR852" t="str">
        <f>IF(Table1[[#This Row],[Date]]="","",IF(Table1[[#This Row],[Net Amt]]&lt;0,"No","Yes"))</f>
        <v/>
      </c>
      <c r="AS852" t="str">
        <f>IF(Table1[[#This Row],[Date]]="","",Table1[[#This Row],[Second Ledger]])</f>
        <v/>
      </c>
      <c r="AT852" t="str">
        <f>IF(Table1[[#This Row],[Date]]="","",IF(Table1[[#This Row],[DP-1]]="Yes",-(Table1[[#This Row],[Payments]]+Table1[[#This Row],[Receipts]]),Table1[[#This Row],[Payments]]+Table1[[#This Row],[Receipts]]))</f>
        <v/>
      </c>
      <c r="AU852"/>
      <c r="AV852" t="str">
        <f>IF(Table1[[#This Row],[Bill Ref No]]="","",Table1[[#This Row],[Bill Ref No]])</f>
        <v/>
      </c>
      <c r="AW852" t="str">
        <f>IF(Table1[[#This Row],[Bill ref name]]="","","New Ref")</f>
        <v/>
      </c>
      <c r="AX852" t="str">
        <f>IF(Table1[[#This Row],[Bill ref name]]="","",Table1[[#This Row],[Amount-1]])</f>
        <v/>
      </c>
      <c r="AY852"/>
      <c r="AZ852"/>
      <c r="BA852" t="str">
        <f>IF(Table1[[#This Row],[Cost Centre]]="","","Primary Cost Category")</f>
        <v/>
      </c>
      <c r="BB852" t="str">
        <f>IF(Table1[[#This Row],[Cost Centre]]="","",Table1[[#This Row],[DP-1]])</f>
        <v/>
      </c>
      <c r="BC852"/>
      <c r="BD852" t="str">
        <f>IF(Table1[[#This Row],[Cost Centre]]="","",Table1[[#This Row],[Cost Centre]])</f>
        <v/>
      </c>
      <c r="BE852" t="str">
        <f>IF(Table1[[#This Row],[Cost Centre]]="","",Table1[[#This Row],[Amount-1]])</f>
        <v/>
      </c>
      <c r="BF852"/>
      <c r="BG852"/>
      <c r="BH852"/>
      <c r="BI852"/>
      <c r="BJ852" t="str">
        <f>IF(Table1[[#This Row],[Date]]="","","No")</f>
        <v/>
      </c>
      <c r="BK852" t="str">
        <f>IF(Table1[[#This Row],[Date]]="","",IF(Table1[[#This Row],[Net Amt]]&lt;0,"Yes","No"))</f>
        <v/>
      </c>
      <c r="BL852" t="str">
        <f>IF(Table1[[#This Row],[Date]]="","",$C$3)</f>
        <v/>
      </c>
      <c r="BM852" t="str">
        <f>IF(Table1[[#This Row],[Date]]="","",-Table1[[#This Row],[Amount-1]])</f>
        <v/>
      </c>
      <c r="BO852" t="str">
        <f>IF(Table1[[#This Row],[Transaction Type]]="","",Table1[[#This Row],[Transaction Type]])</f>
        <v/>
      </c>
      <c r="BP852" t="str">
        <f>IF(Table1[[#This Row],[Instrument No.]]="","",Table1[[#This Row],[Instrument No.]])</f>
        <v/>
      </c>
      <c r="BQ852" t="str">
        <f>IF(Table1[[#This Row],[Instrument No.]]="","",Table1[[#This Row],[Amount-2]])</f>
        <v/>
      </c>
      <c r="BR852" t="str">
        <f>IF(Table1[[#This Row],[Instrument date]]="","",TEXT(Table1[[#This Row],[Instrument date]],"yyyymmdd"))</f>
        <v/>
      </c>
      <c r="BU852" s="48"/>
      <c r="BV852" s="48"/>
    </row>
    <row r="853" spans="1:74">
      <c r="A853" s="16">
        <f t="shared" si="13"/>
        <v>848</v>
      </c>
      <c r="B853" s="17"/>
      <c r="C853" s="57"/>
      <c r="D853" s="61"/>
      <c r="E853" s="61"/>
      <c r="F853" s="57"/>
      <c r="G853" s="18"/>
      <c r="H8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3" s="18"/>
      <c r="J853" s="18"/>
      <c r="K853" s="18"/>
      <c r="L853" s="18"/>
      <c r="M853" s="18"/>
      <c r="N853" s="51"/>
      <c r="O853" s="14">
        <f>IF(Table1[[#This Row],[Date]]="",COUNTA(B854:$B$1005),0)</f>
        <v>0</v>
      </c>
      <c r="P853" s="14">
        <f>IF(COUNTA(Table1[[#This Row],[Payments]:[Receipts]])=0,0,(IF(COUNTA(Table1[[#This Row],[Payments]:[Receipts]])&gt;1,1,0)))</f>
        <v>0</v>
      </c>
      <c r="Q853" s="14">
        <f>IF(Table1[[#This Row],[Date]]="",0,IF(AND(Table1[[#This Row],[Date]]&gt;=$Q$2,Table1[[#This Row],[Date]]&lt;=$Q$3),0,1))</f>
        <v>0</v>
      </c>
      <c r="R853" s="14">
        <f>IF(Table1[[#This Row],[Payments]]="",0,IF(ISNUMBER(Table1[[#This Row],[Payments]]),0,1))</f>
        <v>0</v>
      </c>
      <c r="S853" s="14">
        <f>IF(Table1[[#This Row],[Receipts]]="",0,IF(ISNUMBER(Table1[[#This Row],[Receipts]]),0,1))</f>
        <v>0</v>
      </c>
      <c r="T853" s="14">
        <f>IF(LEN(Table1[[#This Row],[Second Ledger]])&gt;0,IF(TYPE(VLOOKUP(Table1[[#This Row],[Second Ledger]],$CZ:$CZ,1,FALSE))=16,1,0),0)</f>
        <v>0</v>
      </c>
      <c r="U853" s="14">
        <f>IF(Table1[[#This Row],[Date]]="",0,IF(Table1[[#This Row],[Voucher Type]]&gt;0,IF(TYPE(VLOOKUP(Table1[[#This Row],[Voucher Type]],Table1[[#All],[Voucher Type Master]],1,FALSE))=16,1,0),0))</f>
        <v>0</v>
      </c>
      <c r="V8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3" s="14">
        <f>IF(LEN(Table1[[#This Row],[Cost Centre]])&gt;0,IF(TYPE(VLOOKUP(Table1[[#This Row],[Cost Centre]],$DA:$DA,1,FALSE))=16,1,0),0)</f>
        <v>0</v>
      </c>
      <c r="X853" s="14">
        <f>Table1[[#This Row],[Payments]]-Table1[[#This Row],[Receipts]]</f>
        <v>0</v>
      </c>
      <c r="Y853" s="14"/>
      <c r="Z853" s="14"/>
      <c r="AA853" s="14"/>
      <c r="AB853" s="13"/>
      <c r="AC853" s="39"/>
      <c r="AD853" s="39"/>
      <c r="AE853" s="39"/>
      <c r="AF853" s="39"/>
      <c r="AG853" s="42"/>
      <c r="AH8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3" t="str">
        <f>IF(Table1[[#This Row],[Date]]="","",TEXT(Table1[[#This Row],[Date]],"yyyymmdd"))</f>
        <v/>
      </c>
      <c r="AJ853" t="str">
        <f>Table1[[#This Row],[Date2]]</f>
        <v/>
      </c>
      <c r="AK853" t="str">
        <f>IF(Table1[[#This Row],[Date]]="","",Table1[[#This Row],[Voucher Type]])</f>
        <v/>
      </c>
      <c r="AL853" t="str">
        <f>IF(Table1[[#This Row],[Date]]="","",Table1[[#This Row],[Voucher No]])</f>
        <v/>
      </c>
      <c r="AM853" t="str">
        <f>IF(Table1[[#This Row],[Date]]="","",Table1[[#This Row],[Narration]])</f>
        <v/>
      </c>
      <c r="AN853" t="str">
        <f>IF(Table1[[#This Row],[Date]]="","","tallytools-voucherentry-adhjadhh-"&amp;$AH$1&amp;ROW())</f>
        <v/>
      </c>
      <c r="AO853" t="str">
        <f>IF(Table1[[#This Row],[Date]]="","",$AH$1)</f>
        <v/>
      </c>
      <c r="AP853"/>
      <c r="AQ853" t="str">
        <f>IF(Table1[[#This Row],[Date]]="","","No")</f>
        <v/>
      </c>
      <c r="AR853" t="str">
        <f>IF(Table1[[#This Row],[Date]]="","",IF(Table1[[#This Row],[Net Amt]]&lt;0,"No","Yes"))</f>
        <v/>
      </c>
      <c r="AS853" t="str">
        <f>IF(Table1[[#This Row],[Date]]="","",Table1[[#This Row],[Second Ledger]])</f>
        <v/>
      </c>
      <c r="AT853" t="str">
        <f>IF(Table1[[#This Row],[Date]]="","",IF(Table1[[#This Row],[DP-1]]="Yes",-(Table1[[#This Row],[Payments]]+Table1[[#This Row],[Receipts]]),Table1[[#This Row],[Payments]]+Table1[[#This Row],[Receipts]]))</f>
        <v/>
      </c>
      <c r="AU853"/>
      <c r="AV853" t="str">
        <f>IF(Table1[[#This Row],[Bill Ref No]]="","",Table1[[#This Row],[Bill Ref No]])</f>
        <v/>
      </c>
      <c r="AW853" t="str">
        <f>IF(Table1[[#This Row],[Bill ref name]]="","","New Ref")</f>
        <v/>
      </c>
      <c r="AX853" t="str">
        <f>IF(Table1[[#This Row],[Bill ref name]]="","",Table1[[#This Row],[Amount-1]])</f>
        <v/>
      </c>
      <c r="AY853"/>
      <c r="AZ853"/>
      <c r="BA853" t="str">
        <f>IF(Table1[[#This Row],[Cost Centre]]="","","Primary Cost Category")</f>
        <v/>
      </c>
      <c r="BB853" t="str">
        <f>IF(Table1[[#This Row],[Cost Centre]]="","",Table1[[#This Row],[DP-1]])</f>
        <v/>
      </c>
      <c r="BC853"/>
      <c r="BD853" t="str">
        <f>IF(Table1[[#This Row],[Cost Centre]]="","",Table1[[#This Row],[Cost Centre]])</f>
        <v/>
      </c>
      <c r="BE853" t="str">
        <f>IF(Table1[[#This Row],[Cost Centre]]="","",Table1[[#This Row],[Amount-1]])</f>
        <v/>
      </c>
      <c r="BF853"/>
      <c r="BG853"/>
      <c r="BH853"/>
      <c r="BI853"/>
      <c r="BJ853" t="str">
        <f>IF(Table1[[#This Row],[Date]]="","","No")</f>
        <v/>
      </c>
      <c r="BK853" t="str">
        <f>IF(Table1[[#This Row],[Date]]="","",IF(Table1[[#This Row],[Net Amt]]&lt;0,"Yes","No"))</f>
        <v/>
      </c>
      <c r="BL853" t="str">
        <f>IF(Table1[[#This Row],[Date]]="","",$C$3)</f>
        <v/>
      </c>
      <c r="BM853" t="str">
        <f>IF(Table1[[#This Row],[Date]]="","",-Table1[[#This Row],[Amount-1]])</f>
        <v/>
      </c>
      <c r="BO853" t="str">
        <f>IF(Table1[[#This Row],[Transaction Type]]="","",Table1[[#This Row],[Transaction Type]])</f>
        <v/>
      </c>
      <c r="BP853" t="str">
        <f>IF(Table1[[#This Row],[Instrument No.]]="","",Table1[[#This Row],[Instrument No.]])</f>
        <v/>
      </c>
      <c r="BQ853" t="str">
        <f>IF(Table1[[#This Row],[Instrument No.]]="","",Table1[[#This Row],[Amount-2]])</f>
        <v/>
      </c>
      <c r="BR853" t="str">
        <f>IF(Table1[[#This Row],[Instrument date]]="","",TEXT(Table1[[#This Row],[Instrument date]],"yyyymmdd"))</f>
        <v/>
      </c>
      <c r="BU853" s="48"/>
      <c r="BV853" s="48"/>
    </row>
    <row r="854" spans="1:74">
      <c r="A854" s="16">
        <f t="shared" si="13"/>
        <v>849</v>
      </c>
      <c r="B854" s="17"/>
      <c r="C854" s="57"/>
      <c r="D854" s="61"/>
      <c r="E854" s="61"/>
      <c r="F854" s="57"/>
      <c r="G854" s="18"/>
      <c r="H8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4" s="18"/>
      <c r="J854" s="18"/>
      <c r="K854" s="18"/>
      <c r="L854" s="18"/>
      <c r="M854" s="18"/>
      <c r="N854" s="51"/>
      <c r="O854" s="14">
        <f>IF(Table1[[#This Row],[Date]]="",COUNTA(B855:$B$1005),0)</f>
        <v>0</v>
      </c>
      <c r="P854" s="14">
        <f>IF(COUNTA(Table1[[#This Row],[Payments]:[Receipts]])=0,0,(IF(COUNTA(Table1[[#This Row],[Payments]:[Receipts]])&gt;1,1,0)))</f>
        <v>0</v>
      </c>
      <c r="Q854" s="14">
        <f>IF(Table1[[#This Row],[Date]]="",0,IF(AND(Table1[[#This Row],[Date]]&gt;=$Q$2,Table1[[#This Row],[Date]]&lt;=$Q$3),0,1))</f>
        <v>0</v>
      </c>
      <c r="R854" s="14">
        <f>IF(Table1[[#This Row],[Payments]]="",0,IF(ISNUMBER(Table1[[#This Row],[Payments]]),0,1))</f>
        <v>0</v>
      </c>
      <c r="S854" s="14">
        <f>IF(Table1[[#This Row],[Receipts]]="",0,IF(ISNUMBER(Table1[[#This Row],[Receipts]]),0,1))</f>
        <v>0</v>
      </c>
      <c r="T854" s="14">
        <f>IF(LEN(Table1[[#This Row],[Second Ledger]])&gt;0,IF(TYPE(VLOOKUP(Table1[[#This Row],[Second Ledger]],$CZ:$CZ,1,FALSE))=16,1,0),0)</f>
        <v>0</v>
      </c>
      <c r="U854" s="14">
        <f>IF(Table1[[#This Row],[Date]]="",0,IF(Table1[[#This Row],[Voucher Type]]&gt;0,IF(TYPE(VLOOKUP(Table1[[#This Row],[Voucher Type]],Table1[[#All],[Voucher Type Master]],1,FALSE))=16,1,0),0))</f>
        <v>0</v>
      </c>
      <c r="V8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4" s="14">
        <f>IF(LEN(Table1[[#This Row],[Cost Centre]])&gt;0,IF(TYPE(VLOOKUP(Table1[[#This Row],[Cost Centre]],$DA:$DA,1,FALSE))=16,1,0),0)</f>
        <v>0</v>
      </c>
      <c r="X854" s="14">
        <f>Table1[[#This Row],[Payments]]-Table1[[#This Row],[Receipts]]</f>
        <v>0</v>
      </c>
      <c r="Y854" s="14"/>
      <c r="Z854" s="14"/>
      <c r="AA854" s="14"/>
      <c r="AB854" s="13"/>
      <c r="AC854" s="39"/>
      <c r="AD854" s="39"/>
      <c r="AE854" s="39"/>
      <c r="AF854" s="39"/>
      <c r="AG854" s="42"/>
      <c r="AH8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4" t="str">
        <f>IF(Table1[[#This Row],[Date]]="","",TEXT(Table1[[#This Row],[Date]],"yyyymmdd"))</f>
        <v/>
      </c>
      <c r="AJ854" t="str">
        <f>Table1[[#This Row],[Date2]]</f>
        <v/>
      </c>
      <c r="AK854" t="str">
        <f>IF(Table1[[#This Row],[Date]]="","",Table1[[#This Row],[Voucher Type]])</f>
        <v/>
      </c>
      <c r="AL854" t="str">
        <f>IF(Table1[[#This Row],[Date]]="","",Table1[[#This Row],[Voucher No]])</f>
        <v/>
      </c>
      <c r="AM854" t="str">
        <f>IF(Table1[[#This Row],[Date]]="","",Table1[[#This Row],[Narration]])</f>
        <v/>
      </c>
      <c r="AN854" t="str">
        <f>IF(Table1[[#This Row],[Date]]="","","tallytools-voucherentry-adhjadhh-"&amp;$AH$1&amp;ROW())</f>
        <v/>
      </c>
      <c r="AO854" t="str">
        <f>IF(Table1[[#This Row],[Date]]="","",$AH$1)</f>
        <v/>
      </c>
      <c r="AP854"/>
      <c r="AQ854" t="str">
        <f>IF(Table1[[#This Row],[Date]]="","","No")</f>
        <v/>
      </c>
      <c r="AR854" t="str">
        <f>IF(Table1[[#This Row],[Date]]="","",IF(Table1[[#This Row],[Net Amt]]&lt;0,"No","Yes"))</f>
        <v/>
      </c>
      <c r="AS854" t="str">
        <f>IF(Table1[[#This Row],[Date]]="","",Table1[[#This Row],[Second Ledger]])</f>
        <v/>
      </c>
      <c r="AT854" t="str">
        <f>IF(Table1[[#This Row],[Date]]="","",IF(Table1[[#This Row],[DP-1]]="Yes",-(Table1[[#This Row],[Payments]]+Table1[[#This Row],[Receipts]]),Table1[[#This Row],[Payments]]+Table1[[#This Row],[Receipts]]))</f>
        <v/>
      </c>
      <c r="AU854"/>
      <c r="AV854" t="str">
        <f>IF(Table1[[#This Row],[Bill Ref No]]="","",Table1[[#This Row],[Bill Ref No]])</f>
        <v/>
      </c>
      <c r="AW854" t="str">
        <f>IF(Table1[[#This Row],[Bill ref name]]="","","New Ref")</f>
        <v/>
      </c>
      <c r="AX854" t="str">
        <f>IF(Table1[[#This Row],[Bill ref name]]="","",Table1[[#This Row],[Amount-1]])</f>
        <v/>
      </c>
      <c r="AY854"/>
      <c r="AZ854"/>
      <c r="BA854" t="str">
        <f>IF(Table1[[#This Row],[Cost Centre]]="","","Primary Cost Category")</f>
        <v/>
      </c>
      <c r="BB854" t="str">
        <f>IF(Table1[[#This Row],[Cost Centre]]="","",Table1[[#This Row],[DP-1]])</f>
        <v/>
      </c>
      <c r="BC854"/>
      <c r="BD854" t="str">
        <f>IF(Table1[[#This Row],[Cost Centre]]="","",Table1[[#This Row],[Cost Centre]])</f>
        <v/>
      </c>
      <c r="BE854" t="str">
        <f>IF(Table1[[#This Row],[Cost Centre]]="","",Table1[[#This Row],[Amount-1]])</f>
        <v/>
      </c>
      <c r="BF854"/>
      <c r="BG854"/>
      <c r="BH854"/>
      <c r="BI854"/>
      <c r="BJ854" t="str">
        <f>IF(Table1[[#This Row],[Date]]="","","No")</f>
        <v/>
      </c>
      <c r="BK854" t="str">
        <f>IF(Table1[[#This Row],[Date]]="","",IF(Table1[[#This Row],[Net Amt]]&lt;0,"Yes","No"))</f>
        <v/>
      </c>
      <c r="BL854" t="str">
        <f>IF(Table1[[#This Row],[Date]]="","",$C$3)</f>
        <v/>
      </c>
      <c r="BM854" t="str">
        <f>IF(Table1[[#This Row],[Date]]="","",-Table1[[#This Row],[Amount-1]])</f>
        <v/>
      </c>
      <c r="BO854" t="str">
        <f>IF(Table1[[#This Row],[Transaction Type]]="","",Table1[[#This Row],[Transaction Type]])</f>
        <v/>
      </c>
      <c r="BP854" t="str">
        <f>IF(Table1[[#This Row],[Instrument No.]]="","",Table1[[#This Row],[Instrument No.]])</f>
        <v/>
      </c>
      <c r="BQ854" t="str">
        <f>IF(Table1[[#This Row],[Instrument No.]]="","",Table1[[#This Row],[Amount-2]])</f>
        <v/>
      </c>
      <c r="BR854" t="str">
        <f>IF(Table1[[#This Row],[Instrument date]]="","",TEXT(Table1[[#This Row],[Instrument date]],"yyyymmdd"))</f>
        <v/>
      </c>
      <c r="BU854" s="48"/>
      <c r="BV854" s="48"/>
    </row>
    <row r="855" spans="1:74">
      <c r="A855" s="16">
        <f t="shared" si="13"/>
        <v>850</v>
      </c>
      <c r="B855" s="17"/>
      <c r="C855" s="57"/>
      <c r="D855" s="61"/>
      <c r="E855" s="61"/>
      <c r="F855" s="57"/>
      <c r="G855" s="18"/>
      <c r="H8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5" s="18"/>
      <c r="J855" s="18"/>
      <c r="K855" s="18"/>
      <c r="L855" s="18"/>
      <c r="M855" s="18"/>
      <c r="N855" s="51"/>
      <c r="O855" s="14">
        <f>IF(Table1[[#This Row],[Date]]="",COUNTA(B856:$B$1005),0)</f>
        <v>0</v>
      </c>
      <c r="P855" s="14">
        <f>IF(COUNTA(Table1[[#This Row],[Payments]:[Receipts]])=0,0,(IF(COUNTA(Table1[[#This Row],[Payments]:[Receipts]])&gt;1,1,0)))</f>
        <v>0</v>
      </c>
      <c r="Q855" s="14">
        <f>IF(Table1[[#This Row],[Date]]="",0,IF(AND(Table1[[#This Row],[Date]]&gt;=$Q$2,Table1[[#This Row],[Date]]&lt;=$Q$3),0,1))</f>
        <v>0</v>
      </c>
      <c r="R855" s="14">
        <f>IF(Table1[[#This Row],[Payments]]="",0,IF(ISNUMBER(Table1[[#This Row],[Payments]]),0,1))</f>
        <v>0</v>
      </c>
      <c r="S855" s="14">
        <f>IF(Table1[[#This Row],[Receipts]]="",0,IF(ISNUMBER(Table1[[#This Row],[Receipts]]),0,1))</f>
        <v>0</v>
      </c>
      <c r="T855" s="14">
        <f>IF(LEN(Table1[[#This Row],[Second Ledger]])&gt;0,IF(TYPE(VLOOKUP(Table1[[#This Row],[Second Ledger]],$CZ:$CZ,1,FALSE))=16,1,0),0)</f>
        <v>0</v>
      </c>
      <c r="U855" s="14">
        <f>IF(Table1[[#This Row],[Date]]="",0,IF(Table1[[#This Row],[Voucher Type]]&gt;0,IF(TYPE(VLOOKUP(Table1[[#This Row],[Voucher Type]],Table1[[#All],[Voucher Type Master]],1,FALSE))=16,1,0),0))</f>
        <v>0</v>
      </c>
      <c r="V8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5" s="14">
        <f>IF(LEN(Table1[[#This Row],[Cost Centre]])&gt;0,IF(TYPE(VLOOKUP(Table1[[#This Row],[Cost Centre]],$DA:$DA,1,FALSE))=16,1,0),0)</f>
        <v>0</v>
      </c>
      <c r="X855" s="14">
        <f>Table1[[#This Row],[Payments]]-Table1[[#This Row],[Receipts]]</f>
        <v>0</v>
      </c>
      <c r="Y855" s="14"/>
      <c r="Z855" s="14"/>
      <c r="AA855" s="14"/>
      <c r="AB855" s="13"/>
      <c r="AC855" s="39"/>
      <c r="AD855" s="39"/>
      <c r="AE855" s="39"/>
      <c r="AF855" s="39"/>
      <c r="AG855" s="42"/>
      <c r="AH8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5" t="str">
        <f>IF(Table1[[#This Row],[Date]]="","",TEXT(Table1[[#This Row],[Date]],"yyyymmdd"))</f>
        <v/>
      </c>
      <c r="AJ855" t="str">
        <f>Table1[[#This Row],[Date2]]</f>
        <v/>
      </c>
      <c r="AK855" t="str">
        <f>IF(Table1[[#This Row],[Date]]="","",Table1[[#This Row],[Voucher Type]])</f>
        <v/>
      </c>
      <c r="AL855" t="str">
        <f>IF(Table1[[#This Row],[Date]]="","",Table1[[#This Row],[Voucher No]])</f>
        <v/>
      </c>
      <c r="AM855" t="str">
        <f>IF(Table1[[#This Row],[Date]]="","",Table1[[#This Row],[Narration]])</f>
        <v/>
      </c>
      <c r="AN855" t="str">
        <f>IF(Table1[[#This Row],[Date]]="","","tallytools-voucherentry-adhjadhh-"&amp;$AH$1&amp;ROW())</f>
        <v/>
      </c>
      <c r="AO855" t="str">
        <f>IF(Table1[[#This Row],[Date]]="","",$AH$1)</f>
        <v/>
      </c>
      <c r="AP855"/>
      <c r="AQ855" t="str">
        <f>IF(Table1[[#This Row],[Date]]="","","No")</f>
        <v/>
      </c>
      <c r="AR855" t="str">
        <f>IF(Table1[[#This Row],[Date]]="","",IF(Table1[[#This Row],[Net Amt]]&lt;0,"No","Yes"))</f>
        <v/>
      </c>
      <c r="AS855" t="str">
        <f>IF(Table1[[#This Row],[Date]]="","",Table1[[#This Row],[Second Ledger]])</f>
        <v/>
      </c>
      <c r="AT855" t="str">
        <f>IF(Table1[[#This Row],[Date]]="","",IF(Table1[[#This Row],[DP-1]]="Yes",-(Table1[[#This Row],[Payments]]+Table1[[#This Row],[Receipts]]),Table1[[#This Row],[Payments]]+Table1[[#This Row],[Receipts]]))</f>
        <v/>
      </c>
      <c r="AU855"/>
      <c r="AV855" t="str">
        <f>IF(Table1[[#This Row],[Bill Ref No]]="","",Table1[[#This Row],[Bill Ref No]])</f>
        <v/>
      </c>
      <c r="AW855" t="str">
        <f>IF(Table1[[#This Row],[Bill ref name]]="","","New Ref")</f>
        <v/>
      </c>
      <c r="AX855" t="str">
        <f>IF(Table1[[#This Row],[Bill ref name]]="","",Table1[[#This Row],[Amount-1]])</f>
        <v/>
      </c>
      <c r="AY855"/>
      <c r="AZ855"/>
      <c r="BA855" t="str">
        <f>IF(Table1[[#This Row],[Cost Centre]]="","","Primary Cost Category")</f>
        <v/>
      </c>
      <c r="BB855" t="str">
        <f>IF(Table1[[#This Row],[Cost Centre]]="","",Table1[[#This Row],[DP-1]])</f>
        <v/>
      </c>
      <c r="BC855"/>
      <c r="BD855" t="str">
        <f>IF(Table1[[#This Row],[Cost Centre]]="","",Table1[[#This Row],[Cost Centre]])</f>
        <v/>
      </c>
      <c r="BE855" t="str">
        <f>IF(Table1[[#This Row],[Cost Centre]]="","",Table1[[#This Row],[Amount-1]])</f>
        <v/>
      </c>
      <c r="BF855"/>
      <c r="BG855"/>
      <c r="BH855"/>
      <c r="BI855"/>
      <c r="BJ855" t="str">
        <f>IF(Table1[[#This Row],[Date]]="","","No")</f>
        <v/>
      </c>
      <c r="BK855" t="str">
        <f>IF(Table1[[#This Row],[Date]]="","",IF(Table1[[#This Row],[Net Amt]]&lt;0,"Yes","No"))</f>
        <v/>
      </c>
      <c r="BL855" t="str">
        <f>IF(Table1[[#This Row],[Date]]="","",$C$3)</f>
        <v/>
      </c>
      <c r="BM855" t="str">
        <f>IF(Table1[[#This Row],[Date]]="","",-Table1[[#This Row],[Amount-1]])</f>
        <v/>
      </c>
      <c r="BO855" t="str">
        <f>IF(Table1[[#This Row],[Transaction Type]]="","",Table1[[#This Row],[Transaction Type]])</f>
        <v/>
      </c>
      <c r="BP855" t="str">
        <f>IF(Table1[[#This Row],[Instrument No.]]="","",Table1[[#This Row],[Instrument No.]])</f>
        <v/>
      </c>
      <c r="BQ855" t="str">
        <f>IF(Table1[[#This Row],[Instrument No.]]="","",Table1[[#This Row],[Amount-2]])</f>
        <v/>
      </c>
      <c r="BR855" t="str">
        <f>IF(Table1[[#This Row],[Instrument date]]="","",TEXT(Table1[[#This Row],[Instrument date]],"yyyymmdd"))</f>
        <v/>
      </c>
      <c r="BU855" s="48"/>
      <c r="BV855" s="48"/>
    </row>
    <row r="856" spans="1:74">
      <c r="A856" s="16">
        <f t="shared" si="13"/>
        <v>851</v>
      </c>
      <c r="B856" s="17"/>
      <c r="C856" s="57"/>
      <c r="D856" s="61"/>
      <c r="E856" s="61"/>
      <c r="F856" s="57"/>
      <c r="G856" s="18"/>
      <c r="H8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6" s="18"/>
      <c r="J856" s="18"/>
      <c r="K856" s="18"/>
      <c r="L856" s="18"/>
      <c r="M856" s="18"/>
      <c r="N856" s="51"/>
      <c r="O856" s="14">
        <f>IF(Table1[[#This Row],[Date]]="",COUNTA(B857:$B$1005),0)</f>
        <v>0</v>
      </c>
      <c r="P856" s="14">
        <f>IF(COUNTA(Table1[[#This Row],[Payments]:[Receipts]])=0,0,(IF(COUNTA(Table1[[#This Row],[Payments]:[Receipts]])&gt;1,1,0)))</f>
        <v>0</v>
      </c>
      <c r="Q856" s="14">
        <f>IF(Table1[[#This Row],[Date]]="",0,IF(AND(Table1[[#This Row],[Date]]&gt;=$Q$2,Table1[[#This Row],[Date]]&lt;=$Q$3),0,1))</f>
        <v>0</v>
      </c>
      <c r="R856" s="14">
        <f>IF(Table1[[#This Row],[Payments]]="",0,IF(ISNUMBER(Table1[[#This Row],[Payments]]),0,1))</f>
        <v>0</v>
      </c>
      <c r="S856" s="14">
        <f>IF(Table1[[#This Row],[Receipts]]="",0,IF(ISNUMBER(Table1[[#This Row],[Receipts]]),0,1))</f>
        <v>0</v>
      </c>
      <c r="T856" s="14">
        <f>IF(LEN(Table1[[#This Row],[Second Ledger]])&gt;0,IF(TYPE(VLOOKUP(Table1[[#This Row],[Second Ledger]],$CZ:$CZ,1,FALSE))=16,1,0),0)</f>
        <v>0</v>
      </c>
      <c r="U856" s="14">
        <f>IF(Table1[[#This Row],[Date]]="",0,IF(Table1[[#This Row],[Voucher Type]]&gt;0,IF(TYPE(VLOOKUP(Table1[[#This Row],[Voucher Type]],Table1[[#All],[Voucher Type Master]],1,FALSE))=16,1,0),0))</f>
        <v>0</v>
      </c>
      <c r="V8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6" s="14">
        <f>IF(LEN(Table1[[#This Row],[Cost Centre]])&gt;0,IF(TYPE(VLOOKUP(Table1[[#This Row],[Cost Centre]],$DA:$DA,1,FALSE))=16,1,0),0)</f>
        <v>0</v>
      </c>
      <c r="X856" s="14">
        <f>Table1[[#This Row],[Payments]]-Table1[[#This Row],[Receipts]]</f>
        <v>0</v>
      </c>
      <c r="Y856" s="14"/>
      <c r="Z856" s="14"/>
      <c r="AA856" s="14"/>
      <c r="AB856" s="13"/>
      <c r="AC856" s="39"/>
      <c r="AD856" s="39"/>
      <c r="AE856" s="39"/>
      <c r="AF856" s="39"/>
      <c r="AG856" s="42"/>
      <c r="AH8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6" t="str">
        <f>IF(Table1[[#This Row],[Date]]="","",TEXT(Table1[[#This Row],[Date]],"yyyymmdd"))</f>
        <v/>
      </c>
      <c r="AJ856" t="str">
        <f>Table1[[#This Row],[Date2]]</f>
        <v/>
      </c>
      <c r="AK856" t="str">
        <f>IF(Table1[[#This Row],[Date]]="","",Table1[[#This Row],[Voucher Type]])</f>
        <v/>
      </c>
      <c r="AL856" t="str">
        <f>IF(Table1[[#This Row],[Date]]="","",Table1[[#This Row],[Voucher No]])</f>
        <v/>
      </c>
      <c r="AM856" t="str">
        <f>IF(Table1[[#This Row],[Date]]="","",Table1[[#This Row],[Narration]])</f>
        <v/>
      </c>
      <c r="AN856" t="str">
        <f>IF(Table1[[#This Row],[Date]]="","","tallytools-voucherentry-adhjadhh-"&amp;$AH$1&amp;ROW())</f>
        <v/>
      </c>
      <c r="AO856" t="str">
        <f>IF(Table1[[#This Row],[Date]]="","",$AH$1)</f>
        <v/>
      </c>
      <c r="AP856"/>
      <c r="AQ856" t="str">
        <f>IF(Table1[[#This Row],[Date]]="","","No")</f>
        <v/>
      </c>
      <c r="AR856" t="str">
        <f>IF(Table1[[#This Row],[Date]]="","",IF(Table1[[#This Row],[Net Amt]]&lt;0,"No","Yes"))</f>
        <v/>
      </c>
      <c r="AS856" t="str">
        <f>IF(Table1[[#This Row],[Date]]="","",Table1[[#This Row],[Second Ledger]])</f>
        <v/>
      </c>
      <c r="AT856" t="str">
        <f>IF(Table1[[#This Row],[Date]]="","",IF(Table1[[#This Row],[DP-1]]="Yes",-(Table1[[#This Row],[Payments]]+Table1[[#This Row],[Receipts]]),Table1[[#This Row],[Payments]]+Table1[[#This Row],[Receipts]]))</f>
        <v/>
      </c>
      <c r="AU856"/>
      <c r="AV856" t="str">
        <f>IF(Table1[[#This Row],[Bill Ref No]]="","",Table1[[#This Row],[Bill Ref No]])</f>
        <v/>
      </c>
      <c r="AW856" t="str">
        <f>IF(Table1[[#This Row],[Bill ref name]]="","","New Ref")</f>
        <v/>
      </c>
      <c r="AX856" t="str">
        <f>IF(Table1[[#This Row],[Bill ref name]]="","",Table1[[#This Row],[Amount-1]])</f>
        <v/>
      </c>
      <c r="AY856"/>
      <c r="AZ856"/>
      <c r="BA856" t="str">
        <f>IF(Table1[[#This Row],[Cost Centre]]="","","Primary Cost Category")</f>
        <v/>
      </c>
      <c r="BB856" t="str">
        <f>IF(Table1[[#This Row],[Cost Centre]]="","",Table1[[#This Row],[DP-1]])</f>
        <v/>
      </c>
      <c r="BC856"/>
      <c r="BD856" t="str">
        <f>IF(Table1[[#This Row],[Cost Centre]]="","",Table1[[#This Row],[Cost Centre]])</f>
        <v/>
      </c>
      <c r="BE856" t="str">
        <f>IF(Table1[[#This Row],[Cost Centre]]="","",Table1[[#This Row],[Amount-1]])</f>
        <v/>
      </c>
      <c r="BF856"/>
      <c r="BG856"/>
      <c r="BH856"/>
      <c r="BI856"/>
      <c r="BJ856" t="str">
        <f>IF(Table1[[#This Row],[Date]]="","","No")</f>
        <v/>
      </c>
      <c r="BK856" t="str">
        <f>IF(Table1[[#This Row],[Date]]="","",IF(Table1[[#This Row],[Net Amt]]&lt;0,"Yes","No"))</f>
        <v/>
      </c>
      <c r="BL856" t="str">
        <f>IF(Table1[[#This Row],[Date]]="","",$C$3)</f>
        <v/>
      </c>
      <c r="BM856" t="str">
        <f>IF(Table1[[#This Row],[Date]]="","",-Table1[[#This Row],[Amount-1]])</f>
        <v/>
      </c>
      <c r="BO856" t="str">
        <f>IF(Table1[[#This Row],[Transaction Type]]="","",Table1[[#This Row],[Transaction Type]])</f>
        <v/>
      </c>
      <c r="BP856" t="str">
        <f>IF(Table1[[#This Row],[Instrument No.]]="","",Table1[[#This Row],[Instrument No.]])</f>
        <v/>
      </c>
      <c r="BQ856" t="str">
        <f>IF(Table1[[#This Row],[Instrument No.]]="","",Table1[[#This Row],[Amount-2]])</f>
        <v/>
      </c>
      <c r="BR856" t="str">
        <f>IF(Table1[[#This Row],[Instrument date]]="","",TEXT(Table1[[#This Row],[Instrument date]],"yyyymmdd"))</f>
        <v/>
      </c>
      <c r="BU856" s="48"/>
      <c r="BV856" s="48"/>
    </row>
    <row r="857" spans="1:74">
      <c r="A857" s="16">
        <f t="shared" si="13"/>
        <v>852</v>
      </c>
      <c r="B857" s="17"/>
      <c r="C857" s="57"/>
      <c r="D857" s="61"/>
      <c r="E857" s="61"/>
      <c r="F857" s="57"/>
      <c r="G857" s="18"/>
      <c r="H8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7" s="18"/>
      <c r="J857" s="18"/>
      <c r="K857" s="18"/>
      <c r="L857" s="18"/>
      <c r="M857" s="18"/>
      <c r="N857" s="51"/>
      <c r="O857" s="14">
        <f>IF(Table1[[#This Row],[Date]]="",COUNTA(B858:$B$1005),0)</f>
        <v>0</v>
      </c>
      <c r="P857" s="14">
        <f>IF(COUNTA(Table1[[#This Row],[Payments]:[Receipts]])=0,0,(IF(COUNTA(Table1[[#This Row],[Payments]:[Receipts]])&gt;1,1,0)))</f>
        <v>0</v>
      </c>
      <c r="Q857" s="14">
        <f>IF(Table1[[#This Row],[Date]]="",0,IF(AND(Table1[[#This Row],[Date]]&gt;=$Q$2,Table1[[#This Row],[Date]]&lt;=$Q$3),0,1))</f>
        <v>0</v>
      </c>
      <c r="R857" s="14">
        <f>IF(Table1[[#This Row],[Payments]]="",0,IF(ISNUMBER(Table1[[#This Row],[Payments]]),0,1))</f>
        <v>0</v>
      </c>
      <c r="S857" s="14">
        <f>IF(Table1[[#This Row],[Receipts]]="",0,IF(ISNUMBER(Table1[[#This Row],[Receipts]]),0,1))</f>
        <v>0</v>
      </c>
      <c r="T857" s="14">
        <f>IF(LEN(Table1[[#This Row],[Second Ledger]])&gt;0,IF(TYPE(VLOOKUP(Table1[[#This Row],[Second Ledger]],$CZ:$CZ,1,FALSE))=16,1,0),0)</f>
        <v>0</v>
      </c>
      <c r="U857" s="14">
        <f>IF(Table1[[#This Row],[Date]]="",0,IF(Table1[[#This Row],[Voucher Type]]&gt;0,IF(TYPE(VLOOKUP(Table1[[#This Row],[Voucher Type]],Table1[[#All],[Voucher Type Master]],1,FALSE))=16,1,0),0))</f>
        <v>0</v>
      </c>
      <c r="V8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7" s="14">
        <f>IF(LEN(Table1[[#This Row],[Cost Centre]])&gt;0,IF(TYPE(VLOOKUP(Table1[[#This Row],[Cost Centre]],$DA:$DA,1,FALSE))=16,1,0),0)</f>
        <v>0</v>
      </c>
      <c r="X857" s="14">
        <f>Table1[[#This Row],[Payments]]-Table1[[#This Row],[Receipts]]</f>
        <v>0</v>
      </c>
      <c r="Y857" s="14"/>
      <c r="Z857" s="14"/>
      <c r="AA857" s="14"/>
      <c r="AB857" s="13"/>
      <c r="AC857" s="39"/>
      <c r="AD857" s="39"/>
      <c r="AE857" s="39"/>
      <c r="AF857" s="39"/>
      <c r="AG857" s="42"/>
      <c r="AH8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7" t="str">
        <f>IF(Table1[[#This Row],[Date]]="","",TEXT(Table1[[#This Row],[Date]],"yyyymmdd"))</f>
        <v/>
      </c>
      <c r="AJ857" t="str">
        <f>Table1[[#This Row],[Date2]]</f>
        <v/>
      </c>
      <c r="AK857" t="str">
        <f>IF(Table1[[#This Row],[Date]]="","",Table1[[#This Row],[Voucher Type]])</f>
        <v/>
      </c>
      <c r="AL857" t="str">
        <f>IF(Table1[[#This Row],[Date]]="","",Table1[[#This Row],[Voucher No]])</f>
        <v/>
      </c>
      <c r="AM857" t="str">
        <f>IF(Table1[[#This Row],[Date]]="","",Table1[[#This Row],[Narration]])</f>
        <v/>
      </c>
      <c r="AN857" t="str">
        <f>IF(Table1[[#This Row],[Date]]="","","tallytools-voucherentry-adhjadhh-"&amp;$AH$1&amp;ROW())</f>
        <v/>
      </c>
      <c r="AO857" t="str">
        <f>IF(Table1[[#This Row],[Date]]="","",$AH$1)</f>
        <v/>
      </c>
      <c r="AP857"/>
      <c r="AQ857" t="str">
        <f>IF(Table1[[#This Row],[Date]]="","","No")</f>
        <v/>
      </c>
      <c r="AR857" t="str">
        <f>IF(Table1[[#This Row],[Date]]="","",IF(Table1[[#This Row],[Net Amt]]&lt;0,"No","Yes"))</f>
        <v/>
      </c>
      <c r="AS857" t="str">
        <f>IF(Table1[[#This Row],[Date]]="","",Table1[[#This Row],[Second Ledger]])</f>
        <v/>
      </c>
      <c r="AT857" t="str">
        <f>IF(Table1[[#This Row],[Date]]="","",IF(Table1[[#This Row],[DP-1]]="Yes",-(Table1[[#This Row],[Payments]]+Table1[[#This Row],[Receipts]]),Table1[[#This Row],[Payments]]+Table1[[#This Row],[Receipts]]))</f>
        <v/>
      </c>
      <c r="AU857"/>
      <c r="AV857" t="str">
        <f>IF(Table1[[#This Row],[Bill Ref No]]="","",Table1[[#This Row],[Bill Ref No]])</f>
        <v/>
      </c>
      <c r="AW857" t="str">
        <f>IF(Table1[[#This Row],[Bill ref name]]="","","New Ref")</f>
        <v/>
      </c>
      <c r="AX857" t="str">
        <f>IF(Table1[[#This Row],[Bill ref name]]="","",Table1[[#This Row],[Amount-1]])</f>
        <v/>
      </c>
      <c r="AY857"/>
      <c r="AZ857"/>
      <c r="BA857" t="str">
        <f>IF(Table1[[#This Row],[Cost Centre]]="","","Primary Cost Category")</f>
        <v/>
      </c>
      <c r="BB857" t="str">
        <f>IF(Table1[[#This Row],[Cost Centre]]="","",Table1[[#This Row],[DP-1]])</f>
        <v/>
      </c>
      <c r="BC857"/>
      <c r="BD857" t="str">
        <f>IF(Table1[[#This Row],[Cost Centre]]="","",Table1[[#This Row],[Cost Centre]])</f>
        <v/>
      </c>
      <c r="BE857" t="str">
        <f>IF(Table1[[#This Row],[Cost Centre]]="","",Table1[[#This Row],[Amount-1]])</f>
        <v/>
      </c>
      <c r="BF857"/>
      <c r="BG857"/>
      <c r="BH857"/>
      <c r="BI857"/>
      <c r="BJ857" t="str">
        <f>IF(Table1[[#This Row],[Date]]="","","No")</f>
        <v/>
      </c>
      <c r="BK857" t="str">
        <f>IF(Table1[[#This Row],[Date]]="","",IF(Table1[[#This Row],[Net Amt]]&lt;0,"Yes","No"))</f>
        <v/>
      </c>
      <c r="BL857" t="str">
        <f>IF(Table1[[#This Row],[Date]]="","",$C$3)</f>
        <v/>
      </c>
      <c r="BM857" t="str">
        <f>IF(Table1[[#This Row],[Date]]="","",-Table1[[#This Row],[Amount-1]])</f>
        <v/>
      </c>
      <c r="BO857" t="str">
        <f>IF(Table1[[#This Row],[Transaction Type]]="","",Table1[[#This Row],[Transaction Type]])</f>
        <v/>
      </c>
      <c r="BP857" t="str">
        <f>IF(Table1[[#This Row],[Instrument No.]]="","",Table1[[#This Row],[Instrument No.]])</f>
        <v/>
      </c>
      <c r="BQ857" t="str">
        <f>IF(Table1[[#This Row],[Instrument No.]]="","",Table1[[#This Row],[Amount-2]])</f>
        <v/>
      </c>
      <c r="BR857" t="str">
        <f>IF(Table1[[#This Row],[Instrument date]]="","",TEXT(Table1[[#This Row],[Instrument date]],"yyyymmdd"))</f>
        <v/>
      </c>
      <c r="BU857" s="48"/>
      <c r="BV857" s="48"/>
    </row>
    <row r="858" spans="1:74">
      <c r="A858" s="16">
        <f t="shared" si="13"/>
        <v>853</v>
      </c>
      <c r="B858" s="17"/>
      <c r="C858" s="57"/>
      <c r="D858" s="61"/>
      <c r="E858" s="61"/>
      <c r="F858" s="57"/>
      <c r="G858" s="18"/>
      <c r="H8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8" s="18"/>
      <c r="J858" s="18"/>
      <c r="K858" s="18"/>
      <c r="L858" s="18"/>
      <c r="M858" s="18"/>
      <c r="N858" s="51"/>
      <c r="O858" s="14">
        <f>IF(Table1[[#This Row],[Date]]="",COUNTA(B859:$B$1005),0)</f>
        <v>0</v>
      </c>
      <c r="P858" s="14">
        <f>IF(COUNTA(Table1[[#This Row],[Payments]:[Receipts]])=0,0,(IF(COUNTA(Table1[[#This Row],[Payments]:[Receipts]])&gt;1,1,0)))</f>
        <v>0</v>
      </c>
      <c r="Q858" s="14">
        <f>IF(Table1[[#This Row],[Date]]="",0,IF(AND(Table1[[#This Row],[Date]]&gt;=$Q$2,Table1[[#This Row],[Date]]&lt;=$Q$3),0,1))</f>
        <v>0</v>
      </c>
      <c r="R858" s="14">
        <f>IF(Table1[[#This Row],[Payments]]="",0,IF(ISNUMBER(Table1[[#This Row],[Payments]]),0,1))</f>
        <v>0</v>
      </c>
      <c r="S858" s="14">
        <f>IF(Table1[[#This Row],[Receipts]]="",0,IF(ISNUMBER(Table1[[#This Row],[Receipts]]),0,1))</f>
        <v>0</v>
      </c>
      <c r="T858" s="14">
        <f>IF(LEN(Table1[[#This Row],[Second Ledger]])&gt;0,IF(TYPE(VLOOKUP(Table1[[#This Row],[Second Ledger]],$CZ:$CZ,1,FALSE))=16,1,0),0)</f>
        <v>0</v>
      </c>
      <c r="U858" s="14">
        <f>IF(Table1[[#This Row],[Date]]="",0,IF(Table1[[#This Row],[Voucher Type]]&gt;0,IF(TYPE(VLOOKUP(Table1[[#This Row],[Voucher Type]],Table1[[#All],[Voucher Type Master]],1,FALSE))=16,1,0),0))</f>
        <v>0</v>
      </c>
      <c r="V8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8" s="14">
        <f>IF(LEN(Table1[[#This Row],[Cost Centre]])&gt;0,IF(TYPE(VLOOKUP(Table1[[#This Row],[Cost Centre]],$DA:$DA,1,FALSE))=16,1,0),0)</f>
        <v>0</v>
      </c>
      <c r="X858" s="14">
        <f>Table1[[#This Row],[Payments]]-Table1[[#This Row],[Receipts]]</f>
        <v>0</v>
      </c>
      <c r="Y858" s="14"/>
      <c r="Z858" s="14"/>
      <c r="AA858" s="14"/>
      <c r="AB858" s="13"/>
      <c r="AC858" s="39"/>
      <c r="AD858" s="39"/>
      <c r="AE858" s="39"/>
      <c r="AF858" s="39"/>
      <c r="AG858" s="42"/>
      <c r="AH8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8" t="str">
        <f>IF(Table1[[#This Row],[Date]]="","",TEXT(Table1[[#This Row],[Date]],"yyyymmdd"))</f>
        <v/>
      </c>
      <c r="AJ858" t="str">
        <f>Table1[[#This Row],[Date2]]</f>
        <v/>
      </c>
      <c r="AK858" t="str">
        <f>IF(Table1[[#This Row],[Date]]="","",Table1[[#This Row],[Voucher Type]])</f>
        <v/>
      </c>
      <c r="AL858" t="str">
        <f>IF(Table1[[#This Row],[Date]]="","",Table1[[#This Row],[Voucher No]])</f>
        <v/>
      </c>
      <c r="AM858" t="str">
        <f>IF(Table1[[#This Row],[Date]]="","",Table1[[#This Row],[Narration]])</f>
        <v/>
      </c>
      <c r="AN858" t="str">
        <f>IF(Table1[[#This Row],[Date]]="","","tallytools-voucherentry-adhjadhh-"&amp;$AH$1&amp;ROW())</f>
        <v/>
      </c>
      <c r="AO858" t="str">
        <f>IF(Table1[[#This Row],[Date]]="","",$AH$1)</f>
        <v/>
      </c>
      <c r="AP858"/>
      <c r="AQ858" t="str">
        <f>IF(Table1[[#This Row],[Date]]="","","No")</f>
        <v/>
      </c>
      <c r="AR858" t="str">
        <f>IF(Table1[[#This Row],[Date]]="","",IF(Table1[[#This Row],[Net Amt]]&lt;0,"No","Yes"))</f>
        <v/>
      </c>
      <c r="AS858" t="str">
        <f>IF(Table1[[#This Row],[Date]]="","",Table1[[#This Row],[Second Ledger]])</f>
        <v/>
      </c>
      <c r="AT858" t="str">
        <f>IF(Table1[[#This Row],[Date]]="","",IF(Table1[[#This Row],[DP-1]]="Yes",-(Table1[[#This Row],[Payments]]+Table1[[#This Row],[Receipts]]),Table1[[#This Row],[Payments]]+Table1[[#This Row],[Receipts]]))</f>
        <v/>
      </c>
      <c r="AU858"/>
      <c r="AV858" t="str">
        <f>IF(Table1[[#This Row],[Bill Ref No]]="","",Table1[[#This Row],[Bill Ref No]])</f>
        <v/>
      </c>
      <c r="AW858" t="str">
        <f>IF(Table1[[#This Row],[Bill ref name]]="","","New Ref")</f>
        <v/>
      </c>
      <c r="AX858" t="str">
        <f>IF(Table1[[#This Row],[Bill ref name]]="","",Table1[[#This Row],[Amount-1]])</f>
        <v/>
      </c>
      <c r="AY858"/>
      <c r="AZ858"/>
      <c r="BA858" t="str">
        <f>IF(Table1[[#This Row],[Cost Centre]]="","","Primary Cost Category")</f>
        <v/>
      </c>
      <c r="BB858" t="str">
        <f>IF(Table1[[#This Row],[Cost Centre]]="","",Table1[[#This Row],[DP-1]])</f>
        <v/>
      </c>
      <c r="BC858"/>
      <c r="BD858" t="str">
        <f>IF(Table1[[#This Row],[Cost Centre]]="","",Table1[[#This Row],[Cost Centre]])</f>
        <v/>
      </c>
      <c r="BE858" t="str">
        <f>IF(Table1[[#This Row],[Cost Centre]]="","",Table1[[#This Row],[Amount-1]])</f>
        <v/>
      </c>
      <c r="BF858"/>
      <c r="BG858"/>
      <c r="BH858"/>
      <c r="BI858"/>
      <c r="BJ858" t="str">
        <f>IF(Table1[[#This Row],[Date]]="","","No")</f>
        <v/>
      </c>
      <c r="BK858" t="str">
        <f>IF(Table1[[#This Row],[Date]]="","",IF(Table1[[#This Row],[Net Amt]]&lt;0,"Yes","No"))</f>
        <v/>
      </c>
      <c r="BL858" t="str">
        <f>IF(Table1[[#This Row],[Date]]="","",$C$3)</f>
        <v/>
      </c>
      <c r="BM858" t="str">
        <f>IF(Table1[[#This Row],[Date]]="","",-Table1[[#This Row],[Amount-1]])</f>
        <v/>
      </c>
      <c r="BO858" t="str">
        <f>IF(Table1[[#This Row],[Transaction Type]]="","",Table1[[#This Row],[Transaction Type]])</f>
        <v/>
      </c>
      <c r="BP858" t="str">
        <f>IF(Table1[[#This Row],[Instrument No.]]="","",Table1[[#This Row],[Instrument No.]])</f>
        <v/>
      </c>
      <c r="BQ858" t="str">
        <f>IF(Table1[[#This Row],[Instrument No.]]="","",Table1[[#This Row],[Amount-2]])</f>
        <v/>
      </c>
      <c r="BR858" t="str">
        <f>IF(Table1[[#This Row],[Instrument date]]="","",TEXT(Table1[[#This Row],[Instrument date]],"yyyymmdd"))</f>
        <v/>
      </c>
      <c r="BU858" s="48"/>
      <c r="BV858" s="48"/>
    </row>
    <row r="859" spans="1:74">
      <c r="A859" s="16">
        <f t="shared" si="13"/>
        <v>854</v>
      </c>
      <c r="B859" s="17"/>
      <c r="C859" s="57"/>
      <c r="D859" s="61"/>
      <c r="E859" s="61"/>
      <c r="F859" s="57"/>
      <c r="G859" s="18"/>
      <c r="H8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59" s="18"/>
      <c r="J859" s="18"/>
      <c r="K859" s="18"/>
      <c r="L859" s="18"/>
      <c r="M859" s="18"/>
      <c r="N859" s="51"/>
      <c r="O859" s="14">
        <f>IF(Table1[[#This Row],[Date]]="",COUNTA(B860:$B$1005),0)</f>
        <v>0</v>
      </c>
      <c r="P859" s="14">
        <f>IF(COUNTA(Table1[[#This Row],[Payments]:[Receipts]])=0,0,(IF(COUNTA(Table1[[#This Row],[Payments]:[Receipts]])&gt;1,1,0)))</f>
        <v>0</v>
      </c>
      <c r="Q859" s="14">
        <f>IF(Table1[[#This Row],[Date]]="",0,IF(AND(Table1[[#This Row],[Date]]&gt;=$Q$2,Table1[[#This Row],[Date]]&lt;=$Q$3),0,1))</f>
        <v>0</v>
      </c>
      <c r="R859" s="14">
        <f>IF(Table1[[#This Row],[Payments]]="",0,IF(ISNUMBER(Table1[[#This Row],[Payments]]),0,1))</f>
        <v>0</v>
      </c>
      <c r="S859" s="14">
        <f>IF(Table1[[#This Row],[Receipts]]="",0,IF(ISNUMBER(Table1[[#This Row],[Receipts]]),0,1))</f>
        <v>0</v>
      </c>
      <c r="T859" s="14">
        <f>IF(LEN(Table1[[#This Row],[Second Ledger]])&gt;0,IF(TYPE(VLOOKUP(Table1[[#This Row],[Second Ledger]],$CZ:$CZ,1,FALSE))=16,1,0),0)</f>
        <v>0</v>
      </c>
      <c r="U859" s="14">
        <f>IF(Table1[[#This Row],[Date]]="",0,IF(Table1[[#This Row],[Voucher Type]]&gt;0,IF(TYPE(VLOOKUP(Table1[[#This Row],[Voucher Type]],Table1[[#All],[Voucher Type Master]],1,FALSE))=16,1,0),0))</f>
        <v>0</v>
      </c>
      <c r="V8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59" s="14">
        <f>IF(LEN(Table1[[#This Row],[Cost Centre]])&gt;0,IF(TYPE(VLOOKUP(Table1[[#This Row],[Cost Centre]],$DA:$DA,1,FALSE))=16,1,0),0)</f>
        <v>0</v>
      </c>
      <c r="X859" s="14">
        <f>Table1[[#This Row],[Payments]]-Table1[[#This Row],[Receipts]]</f>
        <v>0</v>
      </c>
      <c r="Y859" s="14"/>
      <c r="Z859" s="14"/>
      <c r="AA859" s="14"/>
      <c r="AB859" s="13"/>
      <c r="AC859" s="39"/>
      <c r="AD859" s="39"/>
      <c r="AE859" s="39"/>
      <c r="AF859" s="39"/>
      <c r="AG859" s="42"/>
      <c r="AH8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59" t="str">
        <f>IF(Table1[[#This Row],[Date]]="","",TEXT(Table1[[#This Row],[Date]],"yyyymmdd"))</f>
        <v/>
      </c>
      <c r="AJ859" t="str">
        <f>Table1[[#This Row],[Date2]]</f>
        <v/>
      </c>
      <c r="AK859" t="str">
        <f>IF(Table1[[#This Row],[Date]]="","",Table1[[#This Row],[Voucher Type]])</f>
        <v/>
      </c>
      <c r="AL859" t="str">
        <f>IF(Table1[[#This Row],[Date]]="","",Table1[[#This Row],[Voucher No]])</f>
        <v/>
      </c>
      <c r="AM859" t="str">
        <f>IF(Table1[[#This Row],[Date]]="","",Table1[[#This Row],[Narration]])</f>
        <v/>
      </c>
      <c r="AN859" t="str">
        <f>IF(Table1[[#This Row],[Date]]="","","tallytools-voucherentry-adhjadhh-"&amp;$AH$1&amp;ROW())</f>
        <v/>
      </c>
      <c r="AO859" t="str">
        <f>IF(Table1[[#This Row],[Date]]="","",$AH$1)</f>
        <v/>
      </c>
      <c r="AP859"/>
      <c r="AQ859" t="str">
        <f>IF(Table1[[#This Row],[Date]]="","","No")</f>
        <v/>
      </c>
      <c r="AR859" t="str">
        <f>IF(Table1[[#This Row],[Date]]="","",IF(Table1[[#This Row],[Net Amt]]&lt;0,"No","Yes"))</f>
        <v/>
      </c>
      <c r="AS859" t="str">
        <f>IF(Table1[[#This Row],[Date]]="","",Table1[[#This Row],[Second Ledger]])</f>
        <v/>
      </c>
      <c r="AT859" t="str">
        <f>IF(Table1[[#This Row],[Date]]="","",IF(Table1[[#This Row],[DP-1]]="Yes",-(Table1[[#This Row],[Payments]]+Table1[[#This Row],[Receipts]]),Table1[[#This Row],[Payments]]+Table1[[#This Row],[Receipts]]))</f>
        <v/>
      </c>
      <c r="AU859"/>
      <c r="AV859" t="str">
        <f>IF(Table1[[#This Row],[Bill Ref No]]="","",Table1[[#This Row],[Bill Ref No]])</f>
        <v/>
      </c>
      <c r="AW859" t="str">
        <f>IF(Table1[[#This Row],[Bill ref name]]="","","New Ref")</f>
        <v/>
      </c>
      <c r="AX859" t="str">
        <f>IF(Table1[[#This Row],[Bill ref name]]="","",Table1[[#This Row],[Amount-1]])</f>
        <v/>
      </c>
      <c r="AY859"/>
      <c r="AZ859"/>
      <c r="BA859" t="str">
        <f>IF(Table1[[#This Row],[Cost Centre]]="","","Primary Cost Category")</f>
        <v/>
      </c>
      <c r="BB859" t="str">
        <f>IF(Table1[[#This Row],[Cost Centre]]="","",Table1[[#This Row],[DP-1]])</f>
        <v/>
      </c>
      <c r="BC859"/>
      <c r="BD859" t="str">
        <f>IF(Table1[[#This Row],[Cost Centre]]="","",Table1[[#This Row],[Cost Centre]])</f>
        <v/>
      </c>
      <c r="BE859" t="str">
        <f>IF(Table1[[#This Row],[Cost Centre]]="","",Table1[[#This Row],[Amount-1]])</f>
        <v/>
      </c>
      <c r="BF859"/>
      <c r="BG859"/>
      <c r="BH859"/>
      <c r="BI859"/>
      <c r="BJ859" t="str">
        <f>IF(Table1[[#This Row],[Date]]="","","No")</f>
        <v/>
      </c>
      <c r="BK859" t="str">
        <f>IF(Table1[[#This Row],[Date]]="","",IF(Table1[[#This Row],[Net Amt]]&lt;0,"Yes","No"))</f>
        <v/>
      </c>
      <c r="BL859" t="str">
        <f>IF(Table1[[#This Row],[Date]]="","",$C$3)</f>
        <v/>
      </c>
      <c r="BM859" t="str">
        <f>IF(Table1[[#This Row],[Date]]="","",-Table1[[#This Row],[Amount-1]])</f>
        <v/>
      </c>
      <c r="BO859" t="str">
        <f>IF(Table1[[#This Row],[Transaction Type]]="","",Table1[[#This Row],[Transaction Type]])</f>
        <v/>
      </c>
      <c r="BP859" t="str">
        <f>IF(Table1[[#This Row],[Instrument No.]]="","",Table1[[#This Row],[Instrument No.]])</f>
        <v/>
      </c>
      <c r="BQ859" t="str">
        <f>IF(Table1[[#This Row],[Instrument No.]]="","",Table1[[#This Row],[Amount-2]])</f>
        <v/>
      </c>
      <c r="BR859" t="str">
        <f>IF(Table1[[#This Row],[Instrument date]]="","",TEXT(Table1[[#This Row],[Instrument date]],"yyyymmdd"))</f>
        <v/>
      </c>
      <c r="BU859" s="48"/>
      <c r="BV859" s="48"/>
    </row>
    <row r="860" spans="1:74">
      <c r="A860" s="16">
        <f t="shared" si="13"/>
        <v>855</v>
      </c>
      <c r="B860" s="17"/>
      <c r="C860" s="57"/>
      <c r="D860" s="61"/>
      <c r="E860" s="61"/>
      <c r="F860" s="57"/>
      <c r="G860" s="18"/>
      <c r="H8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0" s="18"/>
      <c r="J860" s="18"/>
      <c r="K860" s="18"/>
      <c r="L860" s="18"/>
      <c r="M860" s="18"/>
      <c r="N860" s="51"/>
      <c r="O860" s="14">
        <f>IF(Table1[[#This Row],[Date]]="",COUNTA(B861:$B$1005),0)</f>
        <v>0</v>
      </c>
      <c r="P860" s="14">
        <f>IF(COUNTA(Table1[[#This Row],[Payments]:[Receipts]])=0,0,(IF(COUNTA(Table1[[#This Row],[Payments]:[Receipts]])&gt;1,1,0)))</f>
        <v>0</v>
      </c>
      <c r="Q860" s="14">
        <f>IF(Table1[[#This Row],[Date]]="",0,IF(AND(Table1[[#This Row],[Date]]&gt;=$Q$2,Table1[[#This Row],[Date]]&lt;=$Q$3),0,1))</f>
        <v>0</v>
      </c>
      <c r="R860" s="14">
        <f>IF(Table1[[#This Row],[Payments]]="",0,IF(ISNUMBER(Table1[[#This Row],[Payments]]),0,1))</f>
        <v>0</v>
      </c>
      <c r="S860" s="14">
        <f>IF(Table1[[#This Row],[Receipts]]="",0,IF(ISNUMBER(Table1[[#This Row],[Receipts]]),0,1))</f>
        <v>0</v>
      </c>
      <c r="T860" s="14">
        <f>IF(LEN(Table1[[#This Row],[Second Ledger]])&gt;0,IF(TYPE(VLOOKUP(Table1[[#This Row],[Second Ledger]],$CZ:$CZ,1,FALSE))=16,1,0),0)</f>
        <v>0</v>
      </c>
      <c r="U860" s="14">
        <f>IF(Table1[[#This Row],[Date]]="",0,IF(Table1[[#This Row],[Voucher Type]]&gt;0,IF(TYPE(VLOOKUP(Table1[[#This Row],[Voucher Type]],Table1[[#All],[Voucher Type Master]],1,FALSE))=16,1,0),0))</f>
        <v>0</v>
      </c>
      <c r="V8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0" s="14">
        <f>IF(LEN(Table1[[#This Row],[Cost Centre]])&gt;0,IF(TYPE(VLOOKUP(Table1[[#This Row],[Cost Centre]],$DA:$DA,1,FALSE))=16,1,0),0)</f>
        <v>0</v>
      </c>
      <c r="X860" s="14">
        <f>Table1[[#This Row],[Payments]]-Table1[[#This Row],[Receipts]]</f>
        <v>0</v>
      </c>
      <c r="Y860" s="14"/>
      <c r="Z860" s="14"/>
      <c r="AA860" s="14"/>
      <c r="AB860" s="13"/>
      <c r="AC860" s="39"/>
      <c r="AD860" s="39"/>
      <c r="AE860" s="39"/>
      <c r="AF860" s="39"/>
      <c r="AG860" s="42"/>
      <c r="AH8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0" t="str">
        <f>IF(Table1[[#This Row],[Date]]="","",TEXT(Table1[[#This Row],[Date]],"yyyymmdd"))</f>
        <v/>
      </c>
      <c r="AJ860" t="str">
        <f>Table1[[#This Row],[Date2]]</f>
        <v/>
      </c>
      <c r="AK860" t="str">
        <f>IF(Table1[[#This Row],[Date]]="","",Table1[[#This Row],[Voucher Type]])</f>
        <v/>
      </c>
      <c r="AL860" t="str">
        <f>IF(Table1[[#This Row],[Date]]="","",Table1[[#This Row],[Voucher No]])</f>
        <v/>
      </c>
      <c r="AM860" t="str">
        <f>IF(Table1[[#This Row],[Date]]="","",Table1[[#This Row],[Narration]])</f>
        <v/>
      </c>
      <c r="AN860" t="str">
        <f>IF(Table1[[#This Row],[Date]]="","","tallytools-voucherentry-adhjadhh-"&amp;$AH$1&amp;ROW())</f>
        <v/>
      </c>
      <c r="AO860" t="str">
        <f>IF(Table1[[#This Row],[Date]]="","",$AH$1)</f>
        <v/>
      </c>
      <c r="AP860"/>
      <c r="AQ860" t="str">
        <f>IF(Table1[[#This Row],[Date]]="","","No")</f>
        <v/>
      </c>
      <c r="AR860" t="str">
        <f>IF(Table1[[#This Row],[Date]]="","",IF(Table1[[#This Row],[Net Amt]]&lt;0,"No","Yes"))</f>
        <v/>
      </c>
      <c r="AS860" t="str">
        <f>IF(Table1[[#This Row],[Date]]="","",Table1[[#This Row],[Second Ledger]])</f>
        <v/>
      </c>
      <c r="AT860" t="str">
        <f>IF(Table1[[#This Row],[Date]]="","",IF(Table1[[#This Row],[DP-1]]="Yes",-(Table1[[#This Row],[Payments]]+Table1[[#This Row],[Receipts]]),Table1[[#This Row],[Payments]]+Table1[[#This Row],[Receipts]]))</f>
        <v/>
      </c>
      <c r="AU860"/>
      <c r="AV860" t="str">
        <f>IF(Table1[[#This Row],[Bill Ref No]]="","",Table1[[#This Row],[Bill Ref No]])</f>
        <v/>
      </c>
      <c r="AW860" t="str">
        <f>IF(Table1[[#This Row],[Bill ref name]]="","","New Ref")</f>
        <v/>
      </c>
      <c r="AX860" t="str">
        <f>IF(Table1[[#This Row],[Bill ref name]]="","",Table1[[#This Row],[Amount-1]])</f>
        <v/>
      </c>
      <c r="AY860"/>
      <c r="AZ860"/>
      <c r="BA860" t="str">
        <f>IF(Table1[[#This Row],[Cost Centre]]="","","Primary Cost Category")</f>
        <v/>
      </c>
      <c r="BB860" t="str">
        <f>IF(Table1[[#This Row],[Cost Centre]]="","",Table1[[#This Row],[DP-1]])</f>
        <v/>
      </c>
      <c r="BC860"/>
      <c r="BD860" t="str">
        <f>IF(Table1[[#This Row],[Cost Centre]]="","",Table1[[#This Row],[Cost Centre]])</f>
        <v/>
      </c>
      <c r="BE860" t="str">
        <f>IF(Table1[[#This Row],[Cost Centre]]="","",Table1[[#This Row],[Amount-1]])</f>
        <v/>
      </c>
      <c r="BF860"/>
      <c r="BG860"/>
      <c r="BH860"/>
      <c r="BI860"/>
      <c r="BJ860" t="str">
        <f>IF(Table1[[#This Row],[Date]]="","","No")</f>
        <v/>
      </c>
      <c r="BK860" t="str">
        <f>IF(Table1[[#This Row],[Date]]="","",IF(Table1[[#This Row],[Net Amt]]&lt;0,"Yes","No"))</f>
        <v/>
      </c>
      <c r="BL860" t="str">
        <f>IF(Table1[[#This Row],[Date]]="","",$C$3)</f>
        <v/>
      </c>
      <c r="BM860" t="str">
        <f>IF(Table1[[#This Row],[Date]]="","",-Table1[[#This Row],[Amount-1]])</f>
        <v/>
      </c>
      <c r="BO860" t="str">
        <f>IF(Table1[[#This Row],[Transaction Type]]="","",Table1[[#This Row],[Transaction Type]])</f>
        <v/>
      </c>
      <c r="BP860" t="str">
        <f>IF(Table1[[#This Row],[Instrument No.]]="","",Table1[[#This Row],[Instrument No.]])</f>
        <v/>
      </c>
      <c r="BQ860" t="str">
        <f>IF(Table1[[#This Row],[Instrument No.]]="","",Table1[[#This Row],[Amount-2]])</f>
        <v/>
      </c>
      <c r="BR860" t="str">
        <f>IF(Table1[[#This Row],[Instrument date]]="","",TEXT(Table1[[#This Row],[Instrument date]],"yyyymmdd"))</f>
        <v/>
      </c>
      <c r="BU860" s="48"/>
      <c r="BV860" s="48"/>
    </row>
    <row r="861" spans="1:74">
      <c r="A861" s="16">
        <f t="shared" si="13"/>
        <v>856</v>
      </c>
      <c r="B861" s="17"/>
      <c r="C861" s="57"/>
      <c r="D861" s="61"/>
      <c r="E861" s="61"/>
      <c r="F861" s="57"/>
      <c r="G861" s="18"/>
      <c r="H8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1" s="18"/>
      <c r="J861" s="18"/>
      <c r="K861" s="18"/>
      <c r="L861" s="18"/>
      <c r="M861" s="18"/>
      <c r="N861" s="51"/>
      <c r="O861" s="14">
        <f>IF(Table1[[#This Row],[Date]]="",COUNTA(B862:$B$1005),0)</f>
        <v>0</v>
      </c>
      <c r="P861" s="14">
        <f>IF(COUNTA(Table1[[#This Row],[Payments]:[Receipts]])=0,0,(IF(COUNTA(Table1[[#This Row],[Payments]:[Receipts]])&gt;1,1,0)))</f>
        <v>0</v>
      </c>
      <c r="Q861" s="14">
        <f>IF(Table1[[#This Row],[Date]]="",0,IF(AND(Table1[[#This Row],[Date]]&gt;=$Q$2,Table1[[#This Row],[Date]]&lt;=$Q$3),0,1))</f>
        <v>0</v>
      </c>
      <c r="R861" s="14">
        <f>IF(Table1[[#This Row],[Payments]]="",0,IF(ISNUMBER(Table1[[#This Row],[Payments]]),0,1))</f>
        <v>0</v>
      </c>
      <c r="S861" s="14">
        <f>IF(Table1[[#This Row],[Receipts]]="",0,IF(ISNUMBER(Table1[[#This Row],[Receipts]]),0,1))</f>
        <v>0</v>
      </c>
      <c r="T861" s="14">
        <f>IF(LEN(Table1[[#This Row],[Second Ledger]])&gt;0,IF(TYPE(VLOOKUP(Table1[[#This Row],[Second Ledger]],$CZ:$CZ,1,FALSE))=16,1,0),0)</f>
        <v>0</v>
      </c>
      <c r="U861" s="14">
        <f>IF(Table1[[#This Row],[Date]]="",0,IF(Table1[[#This Row],[Voucher Type]]&gt;0,IF(TYPE(VLOOKUP(Table1[[#This Row],[Voucher Type]],Table1[[#All],[Voucher Type Master]],1,FALSE))=16,1,0),0))</f>
        <v>0</v>
      </c>
      <c r="V8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1" s="14">
        <f>IF(LEN(Table1[[#This Row],[Cost Centre]])&gt;0,IF(TYPE(VLOOKUP(Table1[[#This Row],[Cost Centre]],$DA:$DA,1,FALSE))=16,1,0),0)</f>
        <v>0</v>
      </c>
      <c r="X861" s="14">
        <f>Table1[[#This Row],[Payments]]-Table1[[#This Row],[Receipts]]</f>
        <v>0</v>
      </c>
      <c r="Y861" s="14"/>
      <c r="Z861" s="14"/>
      <c r="AA861" s="14"/>
      <c r="AB861" s="13"/>
      <c r="AC861" s="39"/>
      <c r="AD861" s="39"/>
      <c r="AE861" s="39"/>
      <c r="AF861" s="39"/>
      <c r="AG861" s="42"/>
      <c r="AH8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1" t="str">
        <f>IF(Table1[[#This Row],[Date]]="","",TEXT(Table1[[#This Row],[Date]],"yyyymmdd"))</f>
        <v/>
      </c>
      <c r="AJ861" t="str">
        <f>Table1[[#This Row],[Date2]]</f>
        <v/>
      </c>
      <c r="AK861" t="str">
        <f>IF(Table1[[#This Row],[Date]]="","",Table1[[#This Row],[Voucher Type]])</f>
        <v/>
      </c>
      <c r="AL861" t="str">
        <f>IF(Table1[[#This Row],[Date]]="","",Table1[[#This Row],[Voucher No]])</f>
        <v/>
      </c>
      <c r="AM861" t="str">
        <f>IF(Table1[[#This Row],[Date]]="","",Table1[[#This Row],[Narration]])</f>
        <v/>
      </c>
      <c r="AN861" t="str">
        <f>IF(Table1[[#This Row],[Date]]="","","tallytools-voucherentry-adhjadhh-"&amp;$AH$1&amp;ROW())</f>
        <v/>
      </c>
      <c r="AO861" t="str">
        <f>IF(Table1[[#This Row],[Date]]="","",$AH$1)</f>
        <v/>
      </c>
      <c r="AP861"/>
      <c r="AQ861" t="str">
        <f>IF(Table1[[#This Row],[Date]]="","","No")</f>
        <v/>
      </c>
      <c r="AR861" t="str">
        <f>IF(Table1[[#This Row],[Date]]="","",IF(Table1[[#This Row],[Net Amt]]&lt;0,"No","Yes"))</f>
        <v/>
      </c>
      <c r="AS861" t="str">
        <f>IF(Table1[[#This Row],[Date]]="","",Table1[[#This Row],[Second Ledger]])</f>
        <v/>
      </c>
      <c r="AT861" t="str">
        <f>IF(Table1[[#This Row],[Date]]="","",IF(Table1[[#This Row],[DP-1]]="Yes",-(Table1[[#This Row],[Payments]]+Table1[[#This Row],[Receipts]]),Table1[[#This Row],[Payments]]+Table1[[#This Row],[Receipts]]))</f>
        <v/>
      </c>
      <c r="AU861"/>
      <c r="AV861" t="str">
        <f>IF(Table1[[#This Row],[Bill Ref No]]="","",Table1[[#This Row],[Bill Ref No]])</f>
        <v/>
      </c>
      <c r="AW861" t="str">
        <f>IF(Table1[[#This Row],[Bill ref name]]="","","New Ref")</f>
        <v/>
      </c>
      <c r="AX861" t="str">
        <f>IF(Table1[[#This Row],[Bill ref name]]="","",Table1[[#This Row],[Amount-1]])</f>
        <v/>
      </c>
      <c r="AY861"/>
      <c r="AZ861"/>
      <c r="BA861" t="str">
        <f>IF(Table1[[#This Row],[Cost Centre]]="","","Primary Cost Category")</f>
        <v/>
      </c>
      <c r="BB861" t="str">
        <f>IF(Table1[[#This Row],[Cost Centre]]="","",Table1[[#This Row],[DP-1]])</f>
        <v/>
      </c>
      <c r="BC861"/>
      <c r="BD861" t="str">
        <f>IF(Table1[[#This Row],[Cost Centre]]="","",Table1[[#This Row],[Cost Centre]])</f>
        <v/>
      </c>
      <c r="BE861" t="str">
        <f>IF(Table1[[#This Row],[Cost Centre]]="","",Table1[[#This Row],[Amount-1]])</f>
        <v/>
      </c>
      <c r="BF861"/>
      <c r="BG861"/>
      <c r="BH861"/>
      <c r="BI861"/>
      <c r="BJ861" t="str">
        <f>IF(Table1[[#This Row],[Date]]="","","No")</f>
        <v/>
      </c>
      <c r="BK861" t="str">
        <f>IF(Table1[[#This Row],[Date]]="","",IF(Table1[[#This Row],[Net Amt]]&lt;0,"Yes","No"))</f>
        <v/>
      </c>
      <c r="BL861" t="str">
        <f>IF(Table1[[#This Row],[Date]]="","",$C$3)</f>
        <v/>
      </c>
      <c r="BM861" t="str">
        <f>IF(Table1[[#This Row],[Date]]="","",-Table1[[#This Row],[Amount-1]])</f>
        <v/>
      </c>
      <c r="BO861" t="str">
        <f>IF(Table1[[#This Row],[Transaction Type]]="","",Table1[[#This Row],[Transaction Type]])</f>
        <v/>
      </c>
      <c r="BP861" t="str">
        <f>IF(Table1[[#This Row],[Instrument No.]]="","",Table1[[#This Row],[Instrument No.]])</f>
        <v/>
      </c>
      <c r="BQ861" t="str">
        <f>IF(Table1[[#This Row],[Instrument No.]]="","",Table1[[#This Row],[Amount-2]])</f>
        <v/>
      </c>
      <c r="BR861" t="str">
        <f>IF(Table1[[#This Row],[Instrument date]]="","",TEXT(Table1[[#This Row],[Instrument date]],"yyyymmdd"))</f>
        <v/>
      </c>
      <c r="BU861" s="48"/>
      <c r="BV861" s="48"/>
    </row>
    <row r="862" spans="1:74">
      <c r="A862" s="16">
        <f t="shared" si="13"/>
        <v>857</v>
      </c>
      <c r="B862" s="17"/>
      <c r="C862" s="57"/>
      <c r="D862" s="61"/>
      <c r="E862" s="61"/>
      <c r="F862" s="57"/>
      <c r="G862" s="18"/>
      <c r="H8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2" s="18"/>
      <c r="J862" s="18"/>
      <c r="K862" s="18"/>
      <c r="L862" s="18"/>
      <c r="M862" s="18"/>
      <c r="N862" s="51"/>
      <c r="O862" s="14">
        <f>IF(Table1[[#This Row],[Date]]="",COUNTA(B863:$B$1005),0)</f>
        <v>0</v>
      </c>
      <c r="P862" s="14">
        <f>IF(COUNTA(Table1[[#This Row],[Payments]:[Receipts]])=0,0,(IF(COUNTA(Table1[[#This Row],[Payments]:[Receipts]])&gt;1,1,0)))</f>
        <v>0</v>
      </c>
      <c r="Q862" s="14">
        <f>IF(Table1[[#This Row],[Date]]="",0,IF(AND(Table1[[#This Row],[Date]]&gt;=$Q$2,Table1[[#This Row],[Date]]&lt;=$Q$3),0,1))</f>
        <v>0</v>
      </c>
      <c r="R862" s="14">
        <f>IF(Table1[[#This Row],[Payments]]="",0,IF(ISNUMBER(Table1[[#This Row],[Payments]]),0,1))</f>
        <v>0</v>
      </c>
      <c r="S862" s="14">
        <f>IF(Table1[[#This Row],[Receipts]]="",0,IF(ISNUMBER(Table1[[#This Row],[Receipts]]),0,1))</f>
        <v>0</v>
      </c>
      <c r="T862" s="14">
        <f>IF(LEN(Table1[[#This Row],[Second Ledger]])&gt;0,IF(TYPE(VLOOKUP(Table1[[#This Row],[Second Ledger]],$CZ:$CZ,1,FALSE))=16,1,0),0)</f>
        <v>0</v>
      </c>
      <c r="U862" s="14">
        <f>IF(Table1[[#This Row],[Date]]="",0,IF(Table1[[#This Row],[Voucher Type]]&gt;0,IF(TYPE(VLOOKUP(Table1[[#This Row],[Voucher Type]],Table1[[#All],[Voucher Type Master]],1,FALSE))=16,1,0),0))</f>
        <v>0</v>
      </c>
      <c r="V8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2" s="14">
        <f>IF(LEN(Table1[[#This Row],[Cost Centre]])&gt;0,IF(TYPE(VLOOKUP(Table1[[#This Row],[Cost Centre]],$DA:$DA,1,FALSE))=16,1,0),0)</f>
        <v>0</v>
      </c>
      <c r="X862" s="14">
        <f>Table1[[#This Row],[Payments]]-Table1[[#This Row],[Receipts]]</f>
        <v>0</v>
      </c>
      <c r="Y862" s="14"/>
      <c r="Z862" s="14"/>
      <c r="AA862" s="14"/>
      <c r="AB862" s="13"/>
      <c r="AC862" s="39"/>
      <c r="AD862" s="39"/>
      <c r="AE862" s="39"/>
      <c r="AF862" s="39"/>
      <c r="AG862" s="42"/>
      <c r="AH8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2" t="str">
        <f>IF(Table1[[#This Row],[Date]]="","",TEXT(Table1[[#This Row],[Date]],"yyyymmdd"))</f>
        <v/>
      </c>
      <c r="AJ862" t="str">
        <f>Table1[[#This Row],[Date2]]</f>
        <v/>
      </c>
      <c r="AK862" t="str">
        <f>IF(Table1[[#This Row],[Date]]="","",Table1[[#This Row],[Voucher Type]])</f>
        <v/>
      </c>
      <c r="AL862" t="str">
        <f>IF(Table1[[#This Row],[Date]]="","",Table1[[#This Row],[Voucher No]])</f>
        <v/>
      </c>
      <c r="AM862" t="str">
        <f>IF(Table1[[#This Row],[Date]]="","",Table1[[#This Row],[Narration]])</f>
        <v/>
      </c>
      <c r="AN862" t="str">
        <f>IF(Table1[[#This Row],[Date]]="","","tallytools-voucherentry-adhjadhh-"&amp;$AH$1&amp;ROW())</f>
        <v/>
      </c>
      <c r="AO862" t="str">
        <f>IF(Table1[[#This Row],[Date]]="","",$AH$1)</f>
        <v/>
      </c>
      <c r="AP862"/>
      <c r="AQ862" t="str">
        <f>IF(Table1[[#This Row],[Date]]="","","No")</f>
        <v/>
      </c>
      <c r="AR862" t="str">
        <f>IF(Table1[[#This Row],[Date]]="","",IF(Table1[[#This Row],[Net Amt]]&lt;0,"No","Yes"))</f>
        <v/>
      </c>
      <c r="AS862" t="str">
        <f>IF(Table1[[#This Row],[Date]]="","",Table1[[#This Row],[Second Ledger]])</f>
        <v/>
      </c>
      <c r="AT862" t="str">
        <f>IF(Table1[[#This Row],[Date]]="","",IF(Table1[[#This Row],[DP-1]]="Yes",-(Table1[[#This Row],[Payments]]+Table1[[#This Row],[Receipts]]),Table1[[#This Row],[Payments]]+Table1[[#This Row],[Receipts]]))</f>
        <v/>
      </c>
      <c r="AU862"/>
      <c r="AV862" t="str">
        <f>IF(Table1[[#This Row],[Bill Ref No]]="","",Table1[[#This Row],[Bill Ref No]])</f>
        <v/>
      </c>
      <c r="AW862" t="str">
        <f>IF(Table1[[#This Row],[Bill ref name]]="","","New Ref")</f>
        <v/>
      </c>
      <c r="AX862" t="str">
        <f>IF(Table1[[#This Row],[Bill ref name]]="","",Table1[[#This Row],[Amount-1]])</f>
        <v/>
      </c>
      <c r="AY862"/>
      <c r="AZ862"/>
      <c r="BA862" t="str">
        <f>IF(Table1[[#This Row],[Cost Centre]]="","","Primary Cost Category")</f>
        <v/>
      </c>
      <c r="BB862" t="str">
        <f>IF(Table1[[#This Row],[Cost Centre]]="","",Table1[[#This Row],[DP-1]])</f>
        <v/>
      </c>
      <c r="BC862"/>
      <c r="BD862" t="str">
        <f>IF(Table1[[#This Row],[Cost Centre]]="","",Table1[[#This Row],[Cost Centre]])</f>
        <v/>
      </c>
      <c r="BE862" t="str">
        <f>IF(Table1[[#This Row],[Cost Centre]]="","",Table1[[#This Row],[Amount-1]])</f>
        <v/>
      </c>
      <c r="BF862"/>
      <c r="BG862"/>
      <c r="BH862"/>
      <c r="BI862"/>
      <c r="BJ862" t="str">
        <f>IF(Table1[[#This Row],[Date]]="","","No")</f>
        <v/>
      </c>
      <c r="BK862" t="str">
        <f>IF(Table1[[#This Row],[Date]]="","",IF(Table1[[#This Row],[Net Amt]]&lt;0,"Yes","No"))</f>
        <v/>
      </c>
      <c r="BL862" t="str">
        <f>IF(Table1[[#This Row],[Date]]="","",$C$3)</f>
        <v/>
      </c>
      <c r="BM862" t="str">
        <f>IF(Table1[[#This Row],[Date]]="","",-Table1[[#This Row],[Amount-1]])</f>
        <v/>
      </c>
      <c r="BO862" t="str">
        <f>IF(Table1[[#This Row],[Transaction Type]]="","",Table1[[#This Row],[Transaction Type]])</f>
        <v/>
      </c>
      <c r="BP862" t="str">
        <f>IF(Table1[[#This Row],[Instrument No.]]="","",Table1[[#This Row],[Instrument No.]])</f>
        <v/>
      </c>
      <c r="BQ862" t="str">
        <f>IF(Table1[[#This Row],[Instrument No.]]="","",Table1[[#This Row],[Amount-2]])</f>
        <v/>
      </c>
      <c r="BR862" t="str">
        <f>IF(Table1[[#This Row],[Instrument date]]="","",TEXT(Table1[[#This Row],[Instrument date]],"yyyymmdd"))</f>
        <v/>
      </c>
      <c r="BU862" s="48"/>
      <c r="BV862" s="48"/>
    </row>
    <row r="863" spans="1:74">
      <c r="A863" s="16">
        <f t="shared" si="13"/>
        <v>858</v>
      </c>
      <c r="B863" s="17"/>
      <c r="C863" s="57"/>
      <c r="D863" s="61"/>
      <c r="E863" s="61"/>
      <c r="F863" s="57"/>
      <c r="G863" s="18"/>
      <c r="H8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3" s="18"/>
      <c r="J863" s="18"/>
      <c r="K863" s="18"/>
      <c r="L863" s="18"/>
      <c r="M863" s="18"/>
      <c r="N863" s="51"/>
      <c r="O863" s="14">
        <f>IF(Table1[[#This Row],[Date]]="",COUNTA(B864:$B$1005),0)</f>
        <v>0</v>
      </c>
      <c r="P863" s="14">
        <f>IF(COUNTA(Table1[[#This Row],[Payments]:[Receipts]])=0,0,(IF(COUNTA(Table1[[#This Row],[Payments]:[Receipts]])&gt;1,1,0)))</f>
        <v>0</v>
      </c>
      <c r="Q863" s="14">
        <f>IF(Table1[[#This Row],[Date]]="",0,IF(AND(Table1[[#This Row],[Date]]&gt;=$Q$2,Table1[[#This Row],[Date]]&lt;=$Q$3),0,1))</f>
        <v>0</v>
      </c>
      <c r="R863" s="14">
        <f>IF(Table1[[#This Row],[Payments]]="",0,IF(ISNUMBER(Table1[[#This Row],[Payments]]),0,1))</f>
        <v>0</v>
      </c>
      <c r="S863" s="14">
        <f>IF(Table1[[#This Row],[Receipts]]="",0,IF(ISNUMBER(Table1[[#This Row],[Receipts]]),0,1))</f>
        <v>0</v>
      </c>
      <c r="T863" s="14">
        <f>IF(LEN(Table1[[#This Row],[Second Ledger]])&gt;0,IF(TYPE(VLOOKUP(Table1[[#This Row],[Second Ledger]],$CZ:$CZ,1,FALSE))=16,1,0),0)</f>
        <v>0</v>
      </c>
      <c r="U863" s="14">
        <f>IF(Table1[[#This Row],[Date]]="",0,IF(Table1[[#This Row],[Voucher Type]]&gt;0,IF(TYPE(VLOOKUP(Table1[[#This Row],[Voucher Type]],Table1[[#All],[Voucher Type Master]],1,FALSE))=16,1,0),0))</f>
        <v>0</v>
      </c>
      <c r="V8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3" s="14">
        <f>IF(LEN(Table1[[#This Row],[Cost Centre]])&gt;0,IF(TYPE(VLOOKUP(Table1[[#This Row],[Cost Centre]],$DA:$DA,1,FALSE))=16,1,0),0)</f>
        <v>0</v>
      </c>
      <c r="X863" s="14">
        <f>Table1[[#This Row],[Payments]]-Table1[[#This Row],[Receipts]]</f>
        <v>0</v>
      </c>
      <c r="Y863" s="14"/>
      <c r="Z863" s="14"/>
      <c r="AA863" s="14"/>
      <c r="AB863" s="13"/>
      <c r="AC863" s="39"/>
      <c r="AD863" s="39"/>
      <c r="AE863" s="39"/>
      <c r="AF863" s="39"/>
      <c r="AG863" s="42"/>
      <c r="AH8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3" t="str">
        <f>IF(Table1[[#This Row],[Date]]="","",TEXT(Table1[[#This Row],[Date]],"yyyymmdd"))</f>
        <v/>
      </c>
      <c r="AJ863" t="str">
        <f>Table1[[#This Row],[Date2]]</f>
        <v/>
      </c>
      <c r="AK863" t="str">
        <f>IF(Table1[[#This Row],[Date]]="","",Table1[[#This Row],[Voucher Type]])</f>
        <v/>
      </c>
      <c r="AL863" t="str">
        <f>IF(Table1[[#This Row],[Date]]="","",Table1[[#This Row],[Voucher No]])</f>
        <v/>
      </c>
      <c r="AM863" t="str">
        <f>IF(Table1[[#This Row],[Date]]="","",Table1[[#This Row],[Narration]])</f>
        <v/>
      </c>
      <c r="AN863" t="str">
        <f>IF(Table1[[#This Row],[Date]]="","","tallytools-voucherentry-adhjadhh-"&amp;$AH$1&amp;ROW())</f>
        <v/>
      </c>
      <c r="AO863" t="str">
        <f>IF(Table1[[#This Row],[Date]]="","",$AH$1)</f>
        <v/>
      </c>
      <c r="AP863"/>
      <c r="AQ863" t="str">
        <f>IF(Table1[[#This Row],[Date]]="","","No")</f>
        <v/>
      </c>
      <c r="AR863" t="str">
        <f>IF(Table1[[#This Row],[Date]]="","",IF(Table1[[#This Row],[Net Amt]]&lt;0,"No","Yes"))</f>
        <v/>
      </c>
      <c r="AS863" t="str">
        <f>IF(Table1[[#This Row],[Date]]="","",Table1[[#This Row],[Second Ledger]])</f>
        <v/>
      </c>
      <c r="AT863" t="str">
        <f>IF(Table1[[#This Row],[Date]]="","",IF(Table1[[#This Row],[DP-1]]="Yes",-(Table1[[#This Row],[Payments]]+Table1[[#This Row],[Receipts]]),Table1[[#This Row],[Payments]]+Table1[[#This Row],[Receipts]]))</f>
        <v/>
      </c>
      <c r="AU863"/>
      <c r="AV863" t="str">
        <f>IF(Table1[[#This Row],[Bill Ref No]]="","",Table1[[#This Row],[Bill Ref No]])</f>
        <v/>
      </c>
      <c r="AW863" t="str">
        <f>IF(Table1[[#This Row],[Bill ref name]]="","","New Ref")</f>
        <v/>
      </c>
      <c r="AX863" t="str">
        <f>IF(Table1[[#This Row],[Bill ref name]]="","",Table1[[#This Row],[Amount-1]])</f>
        <v/>
      </c>
      <c r="AY863"/>
      <c r="AZ863"/>
      <c r="BA863" t="str">
        <f>IF(Table1[[#This Row],[Cost Centre]]="","","Primary Cost Category")</f>
        <v/>
      </c>
      <c r="BB863" t="str">
        <f>IF(Table1[[#This Row],[Cost Centre]]="","",Table1[[#This Row],[DP-1]])</f>
        <v/>
      </c>
      <c r="BC863"/>
      <c r="BD863" t="str">
        <f>IF(Table1[[#This Row],[Cost Centre]]="","",Table1[[#This Row],[Cost Centre]])</f>
        <v/>
      </c>
      <c r="BE863" t="str">
        <f>IF(Table1[[#This Row],[Cost Centre]]="","",Table1[[#This Row],[Amount-1]])</f>
        <v/>
      </c>
      <c r="BF863"/>
      <c r="BG863"/>
      <c r="BH863"/>
      <c r="BI863"/>
      <c r="BJ863" t="str">
        <f>IF(Table1[[#This Row],[Date]]="","","No")</f>
        <v/>
      </c>
      <c r="BK863" t="str">
        <f>IF(Table1[[#This Row],[Date]]="","",IF(Table1[[#This Row],[Net Amt]]&lt;0,"Yes","No"))</f>
        <v/>
      </c>
      <c r="BL863" t="str">
        <f>IF(Table1[[#This Row],[Date]]="","",$C$3)</f>
        <v/>
      </c>
      <c r="BM863" t="str">
        <f>IF(Table1[[#This Row],[Date]]="","",-Table1[[#This Row],[Amount-1]])</f>
        <v/>
      </c>
      <c r="BO863" t="str">
        <f>IF(Table1[[#This Row],[Transaction Type]]="","",Table1[[#This Row],[Transaction Type]])</f>
        <v/>
      </c>
      <c r="BP863" t="str">
        <f>IF(Table1[[#This Row],[Instrument No.]]="","",Table1[[#This Row],[Instrument No.]])</f>
        <v/>
      </c>
      <c r="BQ863" t="str">
        <f>IF(Table1[[#This Row],[Instrument No.]]="","",Table1[[#This Row],[Amount-2]])</f>
        <v/>
      </c>
      <c r="BR863" t="str">
        <f>IF(Table1[[#This Row],[Instrument date]]="","",TEXT(Table1[[#This Row],[Instrument date]],"yyyymmdd"))</f>
        <v/>
      </c>
      <c r="BU863" s="48"/>
      <c r="BV863" s="48"/>
    </row>
    <row r="864" spans="1:74">
      <c r="A864" s="16">
        <f t="shared" si="13"/>
        <v>859</v>
      </c>
      <c r="B864" s="17"/>
      <c r="C864" s="57"/>
      <c r="D864" s="61"/>
      <c r="E864" s="61"/>
      <c r="F864" s="57"/>
      <c r="G864" s="18"/>
      <c r="H8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4" s="18"/>
      <c r="J864" s="18"/>
      <c r="K864" s="18"/>
      <c r="L864" s="18"/>
      <c r="M864" s="18"/>
      <c r="N864" s="51"/>
      <c r="O864" s="14">
        <f>IF(Table1[[#This Row],[Date]]="",COUNTA(B865:$B$1005),0)</f>
        <v>0</v>
      </c>
      <c r="P864" s="14">
        <f>IF(COUNTA(Table1[[#This Row],[Payments]:[Receipts]])=0,0,(IF(COUNTA(Table1[[#This Row],[Payments]:[Receipts]])&gt;1,1,0)))</f>
        <v>0</v>
      </c>
      <c r="Q864" s="14">
        <f>IF(Table1[[#This Row],[Date]]="",0,IF(AND(Table1[[#This Row],[Date]]&gt;=$Q$2,Table1[[#This Row],[Date]]&lt;=$Q$3),0,1))</f>
        <v>0</v>
      </c>
      <c r="R864" s="14">
        <f>IF(Table1[[#This Row],[Payments]]="",0,IF(ISNUMBER(Table1[[#This Row],[Payments]]),0,1))</f>
        <v>0</v>
      </c>
      <c r="S864" s="14">
        <f>IF(Table1[[#This Row],[Receipts]]="",0,IF(ISNUMBER(Table1[[#This Row],[Receipts]]),0,1))</f>
        <v>0</v>
      </c>
      <c r="T864" s="14">
        <f>IF(LEN(Table1[[#This Row],[Second Ledger]])&gt;0,IF(TYPE(VLOOKUP(Table1[[#This Row],[Second Ledger]],$CZ:$CZ,1,FALSE))=16,1,0),0)</f>
        <v>0</v>
      </c>
      <c r="U864" s="14">
        <f>IF(Table1[[#This Row],[Date]]="",0,IF(Table1[[#This Row],[Voucher Type]]&gt;0,IF(TYPE(VLOOKUP(Table1[[#This Row],[Voucher Type]],Table1[[#All],[Voucher Type Master]],1,FALSE))=16,1,0),0))</f>
        <v>0</v>
      </c>
      <c r="V8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4" s="14">
        <f>IF(LEN(Table1[[#This Row],[Cost Centre]])&gt;0,IF(TYPE(VLOOKUP(Table1[[#This Row],[Cost Centre]],$DA:$DA,1,FALSE))=16,1,0),0)</f>
        <v>0</v>
      </c>
      <c r="X864" s="14">
        <f>Table1[[#This Row],[Payments]]-Table1[[#This Row],[Receipts]]</f>
        <v>0</v>
      </c>
      <c r="Y864" s="14"/>
      <c r="Z864" s="14"/>
      <c r="AA864" s="14"/>
      <c r="AB864" s="13"/>
      <c r="AC864" s="39"/>
      <c r="AD864" s="39"/>
      <c r="AE864" s="39"/>
      <c r="AF864" s="39"/>
      <c r="AG864" s="42"/>
      <c r="AH8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4" t="str">
        <f>IF(Table1[[#This Row],[Date]]="","",TEXT(Table1[[#This Row],[Date]],"yyyymmdd"))</f>
        <v/>
      </c>
      <c r="AJ864" t="str">
        <f>Table1[[#This Row],[Date2]]</f>
        <v/>
      </c>
      <c r="AK864" t="str">
        <f>IF(Table1[[#This Row],[Date]]="","",Table1[[#This Row],[Voucher Type]])</f>
        <v/>
      </c>
      <c r="AL864" t="str">
        <f>IF(Table1[[#This Row],[Date]]="","",Table1[[#This Row],[Voucher No]])</f>
        <v/>
      </c>
      <c r="AM864" t="str">
        <f>IF(Table1[[#This Row],[Date]]="","",Table1[[#This Row],[Narration]])</f>
        <v/>
      </c>
      <c r="AN864" t="str">
        <f>IF(Table1[[#This Row],[Date]]="","","tallytools-voucherentry-adhjadhh-"&amp;$AH$1&amp;ROW())</f>
        <v/>
      </c>
      <c r="AO864" t="str">
        <f>IF(Table1[[#This Row],[Date]]="","",$AH$1)</f>
        <v/>
      </c>
      <c r="AP864"/>
      <c r="AQ864" t="str">
        <f>IF(Table1[[#This Row],[Date]]="","","No")</f>
        <v/>
      </c>
      <c r="AR864" t="str">
        <f>IF(Table1[[#This Row],[Date]]="","",IF(Table1[[#This Row],[Net Amt]]&lt;0,"No","Yes"))</f>
        <v/>
      </c>
      <c r="AS864" t="str">
        <f>IF(Table1[[#This Row],[Date]]="","",Table1[[#This Row],[Second Ledger]])</f>
        <v/>
      </c>
      <c r="AT864" t="str">
        <f>IF(Table1[[#This Row],[Date]]="","",IF(Table1[[#This Row],[DP-1]]="Yes",-(Table1[[#This Row],[Payments]]+Table1[[#This Row],[Receipts]]),Table1[[#This Row],[Payments]]+Table1[[#This Row],[Receipts]]))</f>
        <v/>
      </c>
      <c r="AU864"/>
      <c r="AV864" t="str">
        <f>IF(Table1[[#This Row],[Bill Ref No]]="","",Table1[[#This Row],[Bill Ref No]])</f>
        <v/>
      </c>
      <c r="AW864" t="str">
        <f>IF(Table1[[#This Row],[Bill ref name]]="","","New Ref")</f>
        <v/>
      </c>
      <c r="AX864" t="str">
        <f>IF(Table1[[#This Row],[Bill ref name]]="","",Table1[[#This Row],[Amount-1]])</f>
        <v/>
      </c>
      <c r="AY864"/>
      <c r="AZ864"/>
      <c r="BA864" t="str">
        <f>IF(Table1[[#This Row],[Cost Centre]]="","","Primary Cost Category")</f>
        <v/>
      </c>
      <c r="BB864" t="str">
        <f>IF(Table1[[#This Row],[Cost Centre]]="","",Table1[[#This Row],[DP-1]])</f>
        <v/>
      </c>
      <c r="BC864"/>
      <c r="BD864" t="str">
        <f>IF(Table1[[#This Row],[Cost Centre]]="","",Table1[[#This Row],[Cost Centre]])</f>
        <v/>
      </c>
      <c r="BE864" t="str">
        <f>IF(Table1[[#This Row],[Cost Centre]]="","",Table1[[#This Row],[Amount-1]])</f>
        <v/>
      </c>
      <c r="BF864"/>
      <c r="BG864"/>
      <c r="BH864"/>
      <c r="BI864"/>
      <c r="BJ864" t="str">
        <f>IF(Table1[[#This Row],[Date]]="","","No")</f>
        <v/>
      </c>
      <c r="BK864" t="str">
        <f>IF(Table1[[#This Row],[Date]]="","",IF(Table1[[#This Row],[Net Amt]]&lt;0,"Yes","No"))</f>
        <v/>
      </c>
      <c r="BL864" t="str">
        <f>IF(Table1[[#This Row],[Date]]="","",$C$3)</f>
        <v/>
      </c>
      <c r="BM864" t="str">
        <f>IF(Table1[[#This Row],[Date]]="","",-Table1[[#This Row],[Amount-1]])</f>
        <v/>
      </c>
      <c r="BO864" t="str">
        <f>IF(Table1[[#This Row],[Transaction Type]]="","",Table1[[#This Row],[Transaction Type]])</f>
        <v/>
      </c>
      <c r="BP864" t="str">
        <f>IF(Table1[[#This Row],[Instrument No.]]="","",Table1[[#This Row],[Instrument No.]])</f>
        <v/>
      </c>
      <c r="BQ864" t="str">
        <f>IF(Table1[[#This Row],[Instrument No.]]="","",Table1[[#This Row],[Amount-2]])</f>
        <v/>
      </c>
      <c r="BR864" t="str">
        <f>IF(Table1[[#This Row],[Instrument date]]="","",TEXT(Table1[[#This Row],[Instrument date]],"yyyymmdd"))</f>
        <v/>
      </c>
      <c r="BU864" s="48"/>
      <c r="BV864" s="48"/>
    </row>
    <row r="865" spans="1:74">
      <c r="A865" s="16">
        <f t="shared" si="13"/>
        <v>860</v>
      </c>
      <c r="B865" s="17"/>
      <c r="C865" s="57"/>
      <c r="D865" s="61"/>
      <c r="E865" s="61"/>
      <c r="F865" s="57"/>
      <c r="G865" s="18"/>
      <c r="H8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5" s="18"/>
      <c r="J865" s="18"/>
      <c r="K865" s="18"/>
      <c r="L865" s="18"/>
      <c r="M865" s="18"/>
      <c r="N865" s="51"/>
      <c r="O865" s="14">
        <f>IF(Table1[[#This Row],[Date]]="",COUNTA(B866:$B$1005),0)</f>
        <v>0</v>
      </c>
      <c r="P865" s="14">
        <f>IF(COUNTA(Table1[[#This Row],[Payments]:[Receipts]])=0,0,(IF(COUNTA(Table1[[#This Row],[Payments]:[Receipts]])&gt;1,1,0)))</f>
        <v>0</v>
      </c>
      <c r="Q865" s="14">
        <f>IF(Table1[[#This Row],[Date]]="",0,IF(AND(Table1[[#This Row],[Date]]&gt;=$Q$2,Table1[[#This Row],[Date]]&lt;=$Q$3),0,1))</f>
        <v>0</v>
      </c>
      <c r="R865" s="14">
        <f>IF(Table1[[#This Row],[Payments]]="",0,IF(ISNUMBER(Table1[[#This Row],[Payments]]),0,1))</f>
        <v>0</v>
      </c>
      <c r="S865" s="14">
        <f>IF(Table1[[#This Row],[Receipts]]="",0,IF(ISNUMBER(Table1[[#This Row],[Receipts]]),0,1))</f>
        <v>0</v>
      </c>
      <c r="T865" s="14">
        <f>IF(LEN(Table1[[#This Row],[Second Ledger]])&gt;0,IF(TYPE(VLOOKUP(Table1[[#This Row],[Second Ledger]],$CZ:$CZ,1,FALSE))=16,1,0),0)</f>
        <v>0</v>
      </c>
      <c r="U865" s="14">
        <f>IF(Table1[[#This Row],[Date]]="",0,IF(Table1[[#This Row],[Voucher Type]]&gt;0,IF(TYPE(VLOOKUP(Table1[[#This Row],[Voucher Type]],Table1[[#All],[Voucher Type Master]],1,FALSE))=16,1,0),0))</f>
        <v>0</v>
      </c>
      <c r="V8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5" s="14">
        <f>IF(LEN(Table1[[#This Row],[Cost Centre]])&gt;0,IF(TYPE(VLOOKUP(Table1[[#This Row],[Cost Centre]],$DA:$DA,1,FALSE))=16,1,0),0)</f>
        <v>0</v>
      </c>
      <c r="X865" s="14">
        <f>Table1[[#This Row],[Payments]]-Table1[[#This Row],[Receipts]]</f>
        <v>0</v>
      </c>
      <c r="Y865" s="14"/>
      <c r="Z865" s="14"/>
      <c r="AA865" s="14"/>
      <c r="AB865" s="13"/>
      <c r="AC865" s="39"/>
      <c r="AD865" s="39"/>
      <c r="AE865" s="39"/>
      <c r="AF865" s="39"/>
      <c r="AG865" s="42"/>
      <c r="AH8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5" t="str">
        <f>IF(Table1[[#This Row],[Date]]="","",TEXT(Table1[[#This Row],[Date]],"yyyymmdd"))</f>
        <v/>
      </c>
      <c r="AJ865" t="str">
        <f>Table1[[#This Row],[Date2]]</f>
        <v/>
      </c>
      <c r="AK865" t="str">
        <f>IF(Table1[[#This Row],[Date]]="","",Table1[[#This Row],[Voucher Type]])</f>
        <v/>
      </c>
      <c r="AL865" t="str">
        <f>IF(Table1[[#This Row],[Date]]="","",Table1[[#This Row],[Voucher No]])</f>
        <v/>
      </c>
      <c r="AM865" t="str">
        <f>IF(Table1[[#This Row],[Date]]="","",Table1[[#This Row],[Narration]])</f>
        <v/>
      </c>
      <c r="AN865" t="str">
        <f>IF(Table1[[#This Row],[Date]]="","","tallytools-voucherentry-adhjadhh-"&amp;$AH$1&amp;ROW())</f>
        <v/>
      </c>
      <c r="AO865" t="str">
        <f>IF(Table1[[#This Row],[Date]]="","",$AH$1)</f>
        <v/>
      </c>
      <c r="AP865"/>
      <c r="AQ865" t="str">
        <f>IF(Table1[[#This Row],[Date]]="","","No")</f>
        <v/>
      </c>
      <c r="AR865" t="str">
        <f>IF(Table1[[#This Row],[Date]]="","",IF(Table1[[#This Row],[Net Amt]]&lt;0,"No","Yes"))</f>
        <v/>
      </c>
      <c r="AS865" t="str">
        <f>IF(Table1[[#This Row],[Date]]="","",Table1[[#This Row],[Second Ledger]])</f>
        <v/>
      </c>
      <c r="AT865" t="str">
        <f>IF(Table1[[#This Row],[Date]]="","",IF(Table1[[#This Row],[DP-1]]="Yes",-(Table1[[#This Row],[Payments]]+Table1[[#This Row],[Receipts]]),Table1[[#This Row],[Payments]]+Table1[[#This Row],[Receipts]]))</f>
        <v/>
      </c>
      <c r="AU865"/>
      <c r="AV865" t="str">
        <f>IF(Table1[[#This Row],[Bill Ref No]]="","",Table1[[#This Row],[Bill Ref No]])</f>
        <v/>
      </c>
      <c r="AW865" t="str">
        <f>IF(Table1[[#This Row],[Bill ref name]]="","","New Ref")</f>
        <v/>
      </c>
      <c r="AX865" t="str">
        <f>IF(Table1[[#This Row],[Bill ref name]]="","",Table1[[#This Row],[Amount-1]])</f>
        <v/>
      </c>
      <c r="AY865"/>
      <c r="AZ865"/>
      <c r="BA865" t="str">
        <f>IF(Table1[[#This Row],[Cost Centre]]="","","Primary Cost Category")</f>
        <v/>
      </c>
      <c r="BB865" t="str">
        <f>IF(Table1[[#This Row],[Cost Centre]]="","",Table1[[#This Row],[DP-1]])</f>
        <v/>
      </c>
      <c r="BC865"/>
      <c r="BD865" t="str">
        <f>IF(Table1[[#This Row],[Cost Centre]]="","",Table1[[#This Row],[Cost Centre]])</f>
        <v/>
      </c>
      <c r="BE865" t="str">
        <f>IF(Table1[[#This Row],[Cost Centre]]="","",Table1[[#This Row],[Amount-1]])</f>
        <v/>
      </c>
      <c r="BF865"/>
      <c r="BG865"/>
      <c r="BH865"/>
      <c r="BI865"/>
      <c r="BJ865" t="str">
        <f>IF(Table1[[#This Row],[Date]]="","","No")</f>
        <v/>
      </c>
      <c r="BK865" t="str">
        <f>IF(Table1[[#This Row],[Date]]="","",IF(Table1[[#This Row],[Net Amt]]&lt;0,"Yes","No"))</f>
        <v/>
      </c>
      <c r="BL865" t="str">
        <f>IF(Table1[[#This Row],[Date]]="","",$C$3)</f>
        <v/>
      </c>
      <c r="BM865" t="str">
        <f>IF(Table1[[#This Row],[Date]]="","",-Table1[[#This Row],[Amount-1]])</f>
        <v/>
      </c>
      <c r="BO865" t="str">
        <f>IF(Table1[[#This Row],[Transaction Type]]="","",Table1[[#This Row],[Transaction Type]])</f>
        <v/>
      </c>
      <c r="BP865" t="str">
        <f>IF(Table1[[#This Row],[Instrument No.]]="","",Table1[[#This Row],[Instrument No.]])</f>
        <v/>
      </c>
      <c r="BQ865" t="str">
        <f>IF(Table1[[#This Row],[Instrument No.]]="","",Table1[[#This Row],[Amount-2]])</f>
        <v/>
      </c>
      <c r="BR865" t="str">
        <f>IF(Table1[[#This Row],[Instrument date]]="","",TEXT(Table1[[#This Row],[Instrument date]],"yyyymmdd"))</f>
        <v/>
      </c>
      <c r="BU865" s="48"/>
      <c r="BV865" s="48"/>
    </row>
    <row r="866" spans="1:74">
      <c r="A866" s="16">
        <f t="shared" si="13"/>
        <v>861</v>
      </c>
      <c r="B866" s="17"/>
      <c r="C866" s="57"/>
      <c r="D866" s="61"/>
      <c r="E866" s="61"/>
      <c r="F866" s="57"/>
      <c r="G866" s="18"/>
      <c r="H8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6" s="18"/>
      <c r="J866" s="18"/>
      <c r="K866" s="18"/>
      <c r="L866" s="18"/>
      <c r="M866" s="18"/>
      <c r="N866" s="51"/>
      <c r="O866" s="14">
        <f>IF(Table1[[#This Row],[Date]]="",COUNTA(B867:$B$1005),0)</f>
        <v>0</v>
      </c>
      <c r="P866" s="14">
        <f>IF(COUNTA(Table1[[#This Row],[Payments]:[Receipts]])=0,0,(IF(COUNTA(Table1[[#This Row],[Payments]:[Receipts]])&gt;1,1,0)))</f>
        <v>0</v>
      </c>
      <c r="Q866" s="14">
        <f>IF(Table1[[#This Row],[Date]]="",0,IF(AND(Table1[[#This Row],[Date]]&gt;=$Q$2,Table1[[#This Row],[Date]]&lt;=$Q$3),0,1))</f>
        <v>0</v>
      </c>
      <c r="R866" s="14">
        <f>IF(Table1[[#This Row],[Payments]]="",0,IF(ISNUMBER(Table1[[#This Row],[Payments]]),0,1))</f>
        <v>0</v>
      </c>
      <c r="S866" s="14">
        <f>IF(Table1[[#This Row],[Receipts]]="",0,IF(ISNUMBER(Table1[[#This Row],[Receipts]]),0,1))</f>
        <v>0</v>
      </c>
      <c r="T866" s="14">
        <f>IF(LEN(Table1[[#This Row],[Second Ledger]])&gt;0,IF(TYPE(VLOOKUP(Table1[[#This Row],[Second Ledger]],$CZ:$CZ,1,FALSE))=16,1,0),0)</f>
        <v>0</v>
      </c>
      <c r="U866" s="14">
        <f>IF(Table1[[#This Row],[Date]]="",0,IF(Table1[[#This Row],[Voucher Type]]&gt;0,IF(TYPE(VLOOKUP(Table1[[#This Row],[Voucher Type]],Table1[[#All],[Voucher Type Master]],1,FALSE))=16,1,0),0))</f>
        <v>0</v>
      </c>
      <c r="V8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6" s="14">
        <f>IF(LEN(Table1[[#This Row],[Cost Centre]])&gt;0,IF(TYPE(VLOOKUP(Table1[[#This Row],[Cost Centre]],$DA:$DA,1,FALSE))=16,1,0),0)</f>
        <v>0</v>
      </c>
      <c r="X866" s="14">
        <f>Table1[[#This Row],[Payments]]-Table1[[#This Row],[Receipts]]</f>
        <v>0</v>
      </c>
      <c r="Y866" s="14"/>
      <c r="Z866" s="14"/>
      <c r="AA866" s="14"/>
      <c r="AB866" s="13"/>
      <c r="AC866" s="39"/>
      <c r="AD866" s="39"/>
      <c r="AE866" s="39"/>
      <c r="AF866" s="39"/>
      <c r="AG866" s="42"/>
      <c r="AH8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6" t="str">
        <f>IF(Table1[[#This Row],[Date]]="","",TEXT(Table1[[#This Row],[Date]],"yyyymmdd"))</f>
        <v/>
      </c>
      <c r="AJ866" t="str">
        <f>Table1[[#This Row],[Date2]]</f>
        <v/>
      </c>
      <c r="AK866" t="str">
        <f>IF(Table1[[#This Row],[Date]]="","",Table1[[#This Row],[Voucher Type]])</f>
        <v/>
      </c>
      <c r="AL866" t="str">
        <f>IF(Table1[[#This Row],[Date]]="","",Table1[[#This Row],[Voucher No]])</f>
        <v/>
      </c>
      <c r="AM866" t="str">
        <f>IF(Table1[[#This Row],[Date]]="","",Table1[[#This Row],[Narration]])</f>
        <v/>
      </c>
      <c r="AN866" t="str">
        <f>IF(Table1[[#This Row],[Date]]="","","tallytools-voucherentry-adhjadhh-"&amp;$AH$1&amp;ROW())</f>
        <v/>
      </c>
      <c r="AO866" t="str">
        <f>IF(Table1[[#This Row],[Date]]="","",$AH$1)</f>
        <v/>
      </c>
      <c r="AP866"/>
      <c r="AQ866" t="str">
        <f>IF(Table1[[#This Row],[Date]]="","","No")</f>
        <v/>
      </c>
      <c r="AR866" t="str">
        <f>IF(Table1[[#This Row],[Date]]="","",IF(Table1[[#This Row],[Net Amt]]&lt;0,"No","Yes"))</f>
        <v/>
      </c>
      <c r="AS866" t="str">
        <f>IF(Table1[[#This Row],[Date]]="","",Table1[[#This Row],[Second Ledger]])</f>
        <v/>
      </c>
      <c r="AT866" t="str">
        <f>IF(Table1[[#This Row],[Date]]="","",IF(Table1[[#This Row],[DP-1]]="Yes",-(Table1[[#This Row],[Payments]]+Table1[[#This Row],[Receipts]]),Table1[[#This Row],[Payments]]+Table1[[#This Row],[Receipts]]))</f>
        <v/>
      </c>
      <c r="AU866"/>
      <c r="AV866" t="str">
        <f>IF(Table1[[#This Row],[Bill Ref No]]="","",Table1[[#This Row],[Bill Ref No]])</f>
        <v/>
      </c>
      <c r="AW866" t="str">
        <f>IF(Table1[[#This Row],[Bill ref name]]="","","New Ref")</f>
        <v/>
      </c>
      <c r="AX866" t="str">
        <f>IF(Table1[[#This Row],[Bill ref name]]="","",Table1[[#This Row],[Amount-1]])</f>
        <v/>
      </c>
      <c r="AY866"/>
      <c r="AZ866"/>
      <c r="BA866" t="str">
        <f>IF(Table1[[#This Row],[Cost Centre]]="","","Primary Cost Category")</f>
        <v/>
      </c>
      <c r="BB866" t="str">
        <f>IF(Table1[[#This Row],[Cost Centre]]="","",Table1[[#This Row],[DP-1]])</f>
        <v/>
      </c>
      <c r="BC866"/>
      <c r="BD866" t="str">
        <f>IF(Table1[[#This Row],[Cost Centre]]="","",Table1[[#This Row],[Cost Centre]])</f>
        <v/>
      </c>
      <c r="BE866" t="str">
        <f>IF(Table1[[#This Row],[Cost Centre]]="","",Table1[[#This Row],[Amount-1]])</f>
        <v/>
      </c>
      <c r="BF866"/>
      <c r="BG866"/>
      <c r="BH866"/>
      <c r="BI866"/>
      <c r="BJ866" t="str">
        <f>IF(Table1[[#This Row],[Date]]="","","No")</f>
        <v/>
      </c>
      <c r="BK866" t="str">
        <f>IF(Table1[[#This Row],[Date]]="","",IF(Table1[[#This Row],[Net Amt]]&lt;0,"Yes","No"))</f>
        <v/>
      </c>
      <c r="BL866" t="str">
        <f>IF(Table1[[#This Row],[Date]]="","",$C$3)</f>
        <v/>
      </c>
      <c r="BM866" t="str">
        <f>IF(Table1[[#This Row],[Date]]="","",-Table1[[#This Row],[Amount-1]])</f>
        <v/>
      </c>
      <c r="BO866" t="str">
        <f>IF(Table1[[#This Row],[Transaction Type]]="","",Table1[[#This Row],[Transaction Type]])</f>
        <v/>
      </c>
      <c r="BP866" t="str">
        <f>IF(Table1[[#This Row],[Instrument No.]]="","",Table1[[#This Row],[Instrument No.]])</f>
        <v/>
      </c>
      <c r="BQ866" t="str">
        <f>IF(Table1[[#This Row],[Instrument No.]]="","",Table1[[#This Row],[Amount-2]])</f>
        <v/>
      </c>
      <c r="BR866" t="str">
        <f>IF(Table1[[#This Row],[Instrument date]]="","",TEXT(Table1[[#This Row],[Instrument date]],"yyyymmdd"))</f>
        <v/>
      </c>
      <c r="BU866" s="48"/>
      <c r="BV866" s="48"/>
    </row>
    <row r="867" spans="1:74">
      <c r="A867" s="16">
        <f t="shared" si="13"/>
        <v>862</v>
      </c>
      <c r="B867" s="17"/>
      <c r="C867" s="57"/>
      <c r="D867" s="61"/>
      <c r="E867" s="61"/>
      <c r="F867" s="57"/>
      <c r="G867" s="18"/>
      <c r="H8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7" s="18"/>
      <c r="J867" s="18"/>
      <c r="K867" s="18"/>
      <c r="L867" s="18"/>
      <c r="M867" s="18"/>
      <c r="N867" s="51"/>
      <c r="O867" s="14">
        <f>IF(Table1[[#This Row],[Date]]="",COUNTA(B868:$B$1005),0)</f>
        <v>0</v>
      </c>
      <c r="P867" s="14">
        <f>IF(COUNTA(Table1[[#This Row],[Payments]:[Receipts]])=0,0,(IF(COUNTA(Table1[[#This Row],[Payments]:[Receipts]])&gt;1,1,0)))</f>
        <v>0</v>
      </c>
      <c r="Q867" s="14">
        <f>IF(Table1[[#This Row],[Date]]="",0,IF(AND(Table1[[#This Row],[Date]]&gt;=$Q$2,Table1[[#This Row],[Date]]&lt;=$Q$3),0,1))</f>
        <v>0</v>
      </c>
      <c r="R867" s="14">
        <f>IF(Table1[[#This Row],[Payments]]="",0,IF(ISNUMBER(Table1[[#This Row],[Payments]]),0,1))</f>
        <v>0</v>
      </c>
      <c r="S867" s="14">
        <f>IF(Table1[[#This Row],[Receipts]]="",0,IF(ISNUMBER(Table1[[#This Row],[Receipts]]),0,1))</f>
        <v>0</v>
      </c>
      <c r="T867" s="14">
        <f>IF(LEN(Table1[[#This Row],[Second Ledger]])&gt;0,IF(TYPE(VLOOKUP(Table1[[#This Row],[Second Ledger]],$CZ:$CZ,1,FALSE))=16,1,0),0)</f>
        <v>0</v>
      </c>
      <c r="U867" s="14">
        <f>IF(Table1[[#This Row],[Date]]="",0,IF(Table1[[#This Row],[Voucher Type]]&gt;0,IF(TYPE(VLOOKUP(Table1[[#This Row],[Voucher Type]],Table1[[#All],[Voucher Type Master]],1,FALSE))=16,1,0),0))</f>
        <v>0</v>
      </c>
      <c r="V8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7" s="14">
        <f>IF(LEN(Table1[[#This Row],[Cost Centre]])&gt;0,IF(TYPE(VLOOKUP(Table1[[#This Row],[Cost Centre]],$DA:$DA,1,FALSE))=16,1,0),0)</f>
        <v>0</v>
      </c>
      <c r="X867" s="14">
        <f>Table1[[#This Row],[Payments]]-Table1[[#This Row],[Receipts]]</f>
        <v>0</v>
      </c>
      <c r="Y867" s="14"/>
      <c r="Z867" s="14"/>
      <c r="AA867" s="14"/>
      <c r="AB867" s="13"/>
      <c r="AC867" s="39"/>
      <c r="AD867" s="39"/>
      <c r="AE867" s="39"/>
      <c r="AF867" s="39"/>
      <c r="AG867" s="42"/>
      <c r="AH8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7" t="str">
        <f>IF(Table1[[#This Row],[Date]]="","",TEXT(Table1[[#This Row],[Date]],"yyyymmdd"))</f>
        <v/>
      </c>
      <c r="AJ867" t="str">
        <f>Table1[[#This Row],[Date2]]</f>
        <v/>
      </c>
      <c r="AK867" t="str">
        <f>IF(Table1[[#This Row],[Date]]="","",Table1[[#This Row],[Voucher Type]])</f>
        <v/>
      </c>
      <c r="AL867" t="str">
        <f>IF(Table1[[#This Row],[Date]]="","",Table1[[#This Row],[Voucher No]])</f>
        <v/>
      </c>
      <c r="AM867" t="str">
        <f>IF(Table1[[#This Row],[Date]]="","",Table1[[#This Row],[Narration]])</f>
        <v/>
      </c>
      <c r="AN867" t="str">
        <f>IF(Table1[[#This Row],[Date]]="","","tallytools-voucherentry-adhjadhh-"&amp;$AH$1&amp;ROW())</f>
        <v/>
      </c>
      <c r="AO867" t="str">
        <f>IF(Table1[[#This Row],[Date]]="","",$AH$1)</f>
        <v/>
      </c>
      <c r="AP867"/>
      <c r="AQ867" t="str">
        <f>IF(Table1[[#This Row],[Date]]="","","No")</f>
        <v/>
      </c>
      <c r="AR867" t="str">
        <f>IF(Table1[[#This Row],[Date]]="","",IF(Table1[[#This Row],[Net Amt]]&lt;0,"No","Yes"))</f>
        <v/>
      </c>
      <c r="AS867" t="str">
        <f>IF(Table1[[#This Row],[Date]]="","",Table1[[#This Row],[Second Ledger]])</f>
        <v/>
      </c>
      <c r="AT867" t="str">
        <f>IF(Table1[[#This Row],[Date]]="","",IF(Table1[[#This Row],[DP-1]]="Yes",-(Table1[[#This Row],[Payments]]+Table1[[#This Row],[Receipts]]),Table1[[#This Row],[Payments]]+Table1[[#This Row],[Receipts]]))</f>
        <v/>
      </c>
      <c r="AU867"/>
      <c r="AV867" t="str">
        <f>IF(Table1[[#This Row],[Bill Ref No]]="","",Table1[[#This Row],[Bill Ref No]])</f>
        <v/>
      </c>
      <c r="AW867" t="str">
        <f>IF(Table1[[#This Row],[Bill ref name]]="","","New Ref")</f>
        <v/>
      </c>
      <c r="AX867" t="str">
        <f>IF(Table1[[#This Row],[Bill ref name]]="","",Table1[[#This Row],[Amount-1]])</f>
        <v/>
      </c>
      <c r="AY867"/>
      <c r="AZ867"/>
      <c r="BA867" t="str">
        <f>IF(Table1[[#This Row],[Cost Centre]]="","","Primary Cost Category")</f>
        <v/>
      </c>
      <c r="BB867" t="str">
        <f>IF(Table1[[#This Row],[Cost Centre]]="","",Table1[[#This Row],[DP-1]])</f>
        <v/>
      </c>
      <c r="BC867"/>
      <c r="BD867" t="str">
        <f>IF(Table1[[#This Row],[Cost Centre]]="","",Table1[[#This Row],[Cost Centre]])</f>
        <v/>
      </c>
      <c r="BE867" t="str">
        <f>IF(Table1[[#This Row],[Cost Centre]]="","",Table1[[#This Row],[Amount-1]])</f>
        <v/>
      </c>
      <c r="BF867"/>
      <c r="BG867"/>
      <c r="BH867"/>
      <c r="BI867"/>
      <c r="BJ867" t="str">
        <f>IF(Table1[[#This Row],[Date]]="","","No")</f>
        <v/>
      </c>
      <c r="BK867" t="str">
        <f>IF(Table1[[#This Row],[Date]]="","",IF(Table1[[#This Row],[Net Amt]]&lt;0,"Yes","No"))</f>
        <v/>
      </c>
      <c r="BL867" t="str">
        <f>IF(Table1[[#This Row],[Date]]="","",$C$3)</f>
        <v/>
      </c>
      <c r="BM867" t="str">
        <f>IF(Table1[[#This Row],[Date]]="","",-Table1[[#This Row],[Amount-1]])</f>
        <v/>
      </c>
      <c r="BO867" t="str">
        <f>IF(Table1[[#This Row],[Transaction Type]]="","",Table1[[#This Row],[Transaction Type]])</f>
        <v/>
      </c>
      <c r="BP867" t="str">
        <f>IF(Table1[[#This Row],[Instrument No.]]="","",Table1[[#This Row],[Instrument No.]])</f>
        <v/>
      </c>
      <c r="BQ867" t="str">
        <f>IF(Table1[[#This Row],[Instrument No.]]="","",Table1[[#This Row],[Amount-2]])</f>
        <v/>
      </c>
      <c r="BR867" t="str">
        <f>IF(Table1[[#This Row],[Instrument date]]="","",TEXT(Table1[[#This Row],[Instrument date]],"yyyymmdd"))</f>
        <v/>
      </c>
      <c r="BU867" s="48"/>
      <c r="BV867" s="48"/>
    </row>
    <row r="868" spans="1:74">
      <c r="A868" s="16">
        <f t="shared" si="13"/>
        <v>863</v>
      </c>
      <c r="B868" s="17"/>
      <c r="C868" s="57"/>
      <c r="D868" s="61"/>
      <c r="E868" s="61"/>
      <c r="F868" s="57"/>
      <c r="G868" s="18"/>
      <c r="H8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8" s="18"/>
      <c r="J868" s="18"/>
      <c r="K868" s="18"/>
      <c r="L868" s="18"/>
      <c r="M868" s="18"/>
      <c r="N868" s="51"/>
      <c r="O868" s="14">
        <f>IF(Table1[[#This Row],[Date]]="",COUNTA(B869:$B$1005),0)</f>
        <v>0</v>
      </c>
      <c r="P868" s="14">
        <f>IF(COUNTA(Table1[[#This Row],[Payments]:[Receipts]])=0,0,(IF(COUNTA(Table1[[#This Row],[Payments]:[Receipts]])&gt;1,1,0)))</f>
        <v>0</v>
      </c>
      <c r="Q868" s="14">
        <f>IF(Table1[[#This Row],[Date]]="",0,IF(AND(Table1[[#This Row],[Date]]&gt;=$Q$2,Table1[[#This Row],[Date]]&lt;=$Q$3),0,1))</f>
        <v>0</v>
      </c>
      <c r="R868" s="14">
        <f>IF(Table1[[#This Row],[Payments]]="",0,IF(ISNUMBER(Table1[[#This Row],[Payments]]),0,1))</f>
        <v>0</v>
      </c>
      <c r="S868" s="14">
        <f>IF(Table1[[#This Row],[Receipts]]="",0,IF(ISNUMBER(Table1[[#This Row],[Receipts]]),0,1))</f>
        <v>0</v>
      </c>
      <c r="T868" s="14">
        <f>IF(LEN(Table1[[#This Row],[Second Ledger]])&gt;0,IF(TYPE(VLOOKUP(Table1[[#This Row],[Second Ledger]],$CZ:$CZ,1,FALSE))=16,1,0),0)</f>
        <v>0</v>
      </c>
      <c r="U868" s="14">
        <f>IF(Table1[[#This Row],[Date]]="",0,IF(Table1[[#This Row],[Voucher Type]]&gt;0,IF(TYPE(VLOOKUP(Table1[[#This Row],[Voucher Type]],Table1[[#All],[Voucher Type Master]],1,FALSE))=16,1,0),0))</f>
        <v>0</v>
      </c>
      <c r="V8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8" s="14">
        <f>IF(LEN(Table1[[#This Row],[Cost Centre]])&gt;0,IF(TYPE(VLOOKUP(Table1[[#This Row],[Cost Centre]],$DA:$DA,1,FALSE))=16,1,0),0)</f>
        <v>0</v>
      </c>
      <c r="X868" s="14">
        <f>Table1[[#This Row],[Payments]]-Table1[[#This Row],[Receipts]]</f>
        <v>0</v>
      </c>
      <c r="Y868" s="14"/>
      <c r="Z868" s="14"/>
      <c r="AA868" s="14"/>
      <c r="AB868" s="13"/>
      <c r="AC868" s="39"/>
      <c r="AD868" s="39"/>
      <c r="AE868" s="39"/>
      <c r="AF868" s="39"/>
      <c r="AG868" s="42"/>
      <c r="AH8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8" t="str">
        <f>IF(Table1[[#This Row],[Date]]="","",TEXT(Table1[[#This Row],[Date]],"yyyymmdd"))</f>
        <v/>
      </c>
      <c r="AJ868" t="str">
        <f>Table1[[#This Row],[Date2]]</f>
        <v/>
      </c>
      <c r="AK868" t="str">
        <f>IF(Table1[[#This Row],[Date]]="","",Table1[[#This Row],[Voucher Type]])</f>
        <v/>
      </c>
      <c r="AL868" t="str">
        <f>IF(Table1[[#This Row],[Date]]="","",Table1[[#This Row],[Voucher No]])</f>
        <v/>
      </c>
      <c r="AM868" t="str">
        <f>IF(Table1[[#This Row],[Date]]="","",Table1[[#This Row],[Narration]])</f>
        <v/>
      </c>
      <c r="AN868" t="str">
        <f>IF(Table1[[#This Row],[Date]]="","","tallytools-voucherentry-adhjadhh-"&amp;$AH$1&amp;ROW())</f>
        <v/>
      </c>
      <c r="AO868" t="str">
        <f>IF(Table1[[#This Row],[Date]]="","",$AH$1)</f>
        <v/>
      </c>
      <c r="AP868"/>
      <c r="AQ868" t="str">
        <f>IF(Table1[[#This Row],[Date]]="","","No")</f>
        <v/>
      </c>
      <c r="AR868" t="str">
        <f>IF(Table1[[#This Row],[Date]]="","",IF(Table1[[#This Row],[Net Amt]]&lt;0,"No","Yes"))</f>
        <v/>
      </c>
      <c r="AS868" t="str">
        <f>IF(Table1[[#This Row],[Date]]="","",Table1[[#This Row],[Second Ledger]])</f>
        <v/>
      </c>
      <c r="AT868" t="str">
        <f>IF(Table1[[#This Row],[Date]]="","",IF(Table1[[#This Row],[DP-1]]="Yes",-(Table1[[#This Row],[Payments]]+Table1[[#This Row],[Receipts]]),Table1[[#This Row],[Payments]]+Table1[[#This Row],[Receipts]]))</f>
        <v/>
      </c>
      <c r="AU868"/>
      <c r="AV868" t="str">
        <f>IF(Table1[[#This Row],[Bill Ref No]]="","",Table1[[#This Row],[Bill Ref No]])</f>
        <v/>
      </c>
      <c r="AW868" t="str">
        <f>IF(Table1[[#This Row],[Bill ref name]]="","","New Ref")</f>
        <v/>
      </c>
      <c r="AX868" t="str">
        <f>IF(Table1[[#This Row],[Bill ref name]]="","",Table1[[#This Row],[Amount-1]])</f>
        <v/>
      </c>
      <c r="AY868"/>
      <c r="AZ868"/>
      <c r="BA868" t="str">
        <f>IF(Table1[[#This Row],[Cost Centre]]="","","Primary Cost Category")</f>
        <v/>
      </c>
      <c r="BB868" t="str">
        <f>IF(Table1[[#This Row],[Cost Centre]]="","",Table1[[#This Row],[DP-1]])</f>
        <v/>
      </c>
      <c r="BC868"/>
      <c r="BD868" t="str">
        <f>IF(Table1[[#This Row],[Cost Centre]]="","",Table1[[#This Row],[Cost Centre]])</f>
        <v/>
      </c>
      <c r="BE868" t="str">
        <f>IF(Table1[[#This Row],[Cost Centre]]="","",Table1[[#This Row],[Amount-1]])</f>
        <v/>
      </c>
      <c r="BF868"/>
      <c r="BG868"/>
      <c r="BH868"/>
      <c r="BI868"/>
      <c r="BJ868" t="str">
        <f>IF(Table1[[#This Row],[Date]]="","","No")</f>
        <v/>
      </c>
      <c r="BK868" t="str">
        <f>IF(Table1[[#This Row],[Date]]="","",IF(Table1[[#This Row],[Net Amt]]&lt;0,"Yes","No"))</f>
        <v/>
      </c>
      <c r="BL868" t="str">
        <f>IF(Table1[[#This Row],[Date]]="","",$C$3)</f>
        <v/>
      </c>
      <c r="BM868" t="str">
        <f>IF(Table1[[#This Row],[Date]]="","",-Table1[[#This Row],[Amount-1]])</f>
        <v/>
      </c>
      <c r="BO868" t="str">
        <f>IF(Table1[[#This Row],[Transaction Type]]="","",Table1[[#This Row],[Transaction Type]])</f>
        <v/>
      </c>
      <c r="BP868" t="str">
        <f>IF(Table1[[#This Row],[Instrument No.]]="","",Table1[[#This Row],[Instrument No.]])</f>
        <v/>
      </c>
      <c r="BQ868" t="str">
        <f>IF(Table1[[#This Row],[Instrument No.]]="","",Table1[[#This Row],[Amount-2]])</f>
        <v/>
      </c>
      <c r="BR868" t="str">
        <f>IF(Table1[[#This Row],[Instrument date]]="","",TEXT(Table1[[#This Row],[Instrument date]],"yyyymmdd"))</f>
        <v/>
      </c>
      <c r="BU868" s="48"/>
      <c r="BV868" s="48"/>
    </row>
    <row r="869" spans="1:74">
      <c r="A869" s="16">
        <f t="shared" si="13"/>
        <v>864</v>
      </c>
      <c r="B869" s="17"/>
      <c r="C869" s="57"/>
      <c r="D869" s="61"/>
      <c r="E869" s="61"/>
      <c r="F869" s="57"/>
      <c r="G869" s="18"/>
      <c r="H8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69" s="18"/>
      <c r="J869" s="18"/>
      <c r="K869" s="18"/>
      <c r="L869" s="18"/>
      <c r="M869" s="18"/>
      <c r="N869" s="51"/>
      <c r="O869" s="14">
        <f>IF(Table1[[#This Row],[Date]]="",COUNTA(B870:$B$1005),0)</f>
        <v>0</v>
      </c>
      <c r="P869" s="14">
        <f>IF(COUNTA(Table1[[#This Row],[Payments]:[Receipts]])=0,0,(IF(COUNTA(Table1[[#This Row],[Payments]:[Receipts]])&gt;1,1,0)))</f>
        <v>0</v>
      </c>
      <c r="Q869" s="14">
        <f>IF(Table1[[#This Row],[Date]]="",0,IF(AND(Table1[[#This Row],[Date]]&gt;=$Q$2,Table1[[#This Row],[Date]]&lt;=$Q$3),0,1))</f>
        <v>0</v>
      </c>
      <c r="R869" s="14">
        <f>IF(Table1[[#This Row],[Payments]]="",0,IF(ISNUMBER(Table1[[#This Row],[Payments]]),0,1))</f>
        <v>0</v>
      </c>
      <c r="S869" s="14">
        <f>IF(Table1[[#This Row],[Receipts]]="",0,IF(ISNUMBER(Table1[[#This Row],[Receipts]]),0,1))</f>
        <v>0</v>
      </c>
      <c r="T869" s="14">
        <f>IF(LEN(Table1[[#This Row],[Second Ledger]])&gt;0,IF(TYPE(VLOOKUP(Table1[[#This Row],[Second Ledger]],$CZ:$CZ,1,FALSE))=16,1,0),0)</f>
        <v>0</v>
      </c>
      <c r="U869" s="14">
        <f>IF(Table1[[#This Row],[Date]]="",0,IF(Table1[[#This Row],[Voucher Type]]&gt;0,IF(TYPE(VLOOKUP(Table1[[#This Row],[Voucher Type]],Table1[[#All],[Voucher Type Master]],1,FALSE))=16,1,0),0))</f>
        <v>0</v>
      </c>
      <c r="V8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69" s="14">
        <f>IF(LEN(Table1[[#This Row],[Cost Centre]])&gt;0,IF(TYPE(VLOOKUP(Table1[[#This Row],[Cost Centre]],$DA:$DA,1,FALSE))=16,1,0),0)</f>
        <v>0</v>
      </c>
      <c r="X869" s="14">
        <f>Table1[[#This Row],[Payments]]-Table1[[#This Row],[Receipts]]</f>
        <v>0</v>
      </c>
      <c r="Y869" s="14"/>
      <c r="Z869" s="14"/>
      <c r="AA869" s="14"/>
      <c r="AB869" s="13"/>
      <c r="AC869" s="39"/>
      <c r="AD869" s="39"/>
      <c r="AE869" s="39"/>
      <c r="AF869" s="39"/>
      <c r="AG869" s="42"/>
      <c r="AH8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69" t="str">
        <f>IF(Table1[[#This Row],[Date]]="","",TEXT(Table1[[#This Row],[Date]],"yyyymmdd"))</f>
        <v/>
      </c>
      <c r="AJ869" t="str">
        <f>Table1[[#This Row],[Date2]]</f>
        <v/>
      </c>
      <c r="AK869" t="str">
        <f>IF(Table1[[#This Row],[Date]]="","",Table1[[#This Row],[Voucher Type]])</f>
        <v/>
      </c>
      <c r="AL869" t="str">
        <f>IF(Table1[[#This Row],[Date]]="","",Table1[[#This Row],[Voucher No]])</f>
        <v/>
      </c>
      <c r="AM869" t="str">
        <f>IF(Table1[[#This Row],[Date]]="","",Table1[[#This Row],[Narration]])</f>
        <v/>
      </c>
      <c r="AN869" t="str">
        <f>IF(Table1[[#This Row],[Date]]="","","tallytools-voucherentry-adhjadhh-"&amp;$AH$1&amp;ROW())</f>
        <v/>
      </c>
      <c r="AO869" t="str">
        <f>IF(Table1[[#This Row],[Date]]="","",$AH$1)</f>
        <v/>
      </c>
      <c r="AP869"/>
      <c r="AQ869" t="str">
        <f>IF(Table1[[#This Row],[Date]]="","","No")</f>
        <v/>
      </c>
      <c r="AR869" t="str">
        <f>IF(Table1[[#This Row],[Date]]="","",IF(Table1[[#This Row],[Net Amt]]&lt;0,"No","Yes"))</f>
        <v/>
      </c>
      <c r="AS869" t="str">
        <f>IF(Table1[[#This Row],[Date]]="","",Table1[[#This Row],[Second Ledger]])</f>
        <v/>
      </c>
      <c r="AT869" t="str">
        <f>IF(Table1[[#This Row],[Date]]="","",IF(Table1[[#This Row],[DP-1]]="Yes",-(Table1[[#This Row],[Payments]]+Table1[[#This Row],[Receipts]]),Table1[[#This Row],[Payments]]+Table1[[#This Row],[Receipts]]))</f>
        <v/>
      </c>
      <c r="AU869"/>
      <c r="AV869" t="str">
        <f>IF(Table1[[#This Row],[Bill Ref No]]="","",Table1[[#This Row],[Bill Ref No]])</f>
        <v/>
      </c>
      <c r="AW869" t="str">
        <f>IF(Table1[[#This Row],[Bill ref name]]="","","New Ref")</f>
        <v/>
      </c>
      <c r="AX869" t="str">
        <f>IF(Table1[[#This Row],[Bill ref name]]="","",Table1[[#This Row],[Amount-1]])</f>
        <v/>
      </c>
      <c r="AY869"/>
      <c r="AZ869"/>
      <c r="BA869" t="str">
        <f>IF(Table1[[#This Row],[Cost Centre]]="","","Primary Cost Category")</f>
        <v/>
      </c>
      <c r="BB869" t="str">
        <f>IF(Table1[[#This Row],[Cost Centre]]="","",Table1[[#This Row],[DP-1]])</f>
        <v/>
      </c>
      <c r="BC869"/>
      <c r="BD869" t="str">
        <f>IF(Table1[[#This Row],[Cost Centre]]="","",Table1[[#This Row],[Cost Centre]])</f>
        <v/>
      </c>
      <c r="BE869" t="str">
        <f>IF(Table1[[#This Row],[Cost Centre]]="","",Table1[[#This Row],[Amount-1]])</f>
        <v/>
      </c>
      <c r="BF869"/>
      <c r="BG869"/>
      <c r="BH869"/>
      <c r="BI869"/>
      <c r="BJ869" t="str">
        <f>IF(Table1[[#This Row],[Date]]="","","No")</f>
        <v/>
      </c>
      <c r="BK869" t="str">
        <f>IF(Table1[[#This Row],[Date]]="","",IF(Table1[[#This Row],[Net Amt]]&lt;0,"Yes","No"))</f>
        <v/>
      </c>
      <c r="BL869" t="str">
        <f>IF(Table1[[#This Row],[Date]]="","",$C$3)</f>
        <v/>
      </c>
      <c r="BM869" t="str">
        <f>IF(Table1[[#This Row],[Date]]="","",-Table1[[#This Row],[Amount-1]])</f>
        <v/>
      </c>
      <c r="BO869" t="str">
        <f>IF(Table1[[#This Row],[Transaction Type]]="","",Table1[[#This Row],[Transaction Type]])</f>
        <v/>
      </c>
      <c r="BP869" t="str">
        <f>IF(Table1[[#This Row],[Instrument No.]]="","",Table1[[#This Row],[Instrument No.]])</f>
        <v/>
      </c>
      <c r="BQ869" t="str">
        <f>IF(Table1[[#This Row],[Instrument No.]]="","",Table1[[#This Row],[Amount-2]])</f>
        <v/>
      </c>
      <c r="BR869" t="str">
        <f>IF(Table1[[#This Row],[Instrument date]]="","",TEXT(Table1[[#This Row],[Instrument date]],"yyyymmdd"))</f>
        <v/>
      </c>
      <c r="BU869" s="48"/>
      <c r="BV869" s="48"/>
    </row>
    <row r="870" spans="1:74">
      <c r="A870" s="16">
        <f t="shared" si="13"/>
        <v>865</v>
      </c>
      <c r="B870" s="17"/>
      <c r="C870" s="57"/>
      <c r="D870" s="61"/>
      <c r="E870" s="61"/>
      <c r="F870" s="57"/>
      <c r="G870" s="18"/>
      <c r="H8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0" s="18"/>
      <c r="J870" s="18"/>
      <c r="K870" s="18"/>
      <c r="L870" s="18"/>
      <c r="M870" s="18"/>
      <c r="N870" s="51"/>
      <c r="O870" s="14">
        <f>IF(Table1[[#This Row],[Date]]="",COUNTA(B871:$B$1005),0)</f>
        <v>0</v>
      </c>
      <c r="P870" s="14">
        <f>IF(COUNTA(Table1[[#This Row],[Payments]:[Receipts]])=0,0,(IF(COUNTA(Table1[[#This Row],[Payments]:[Receipts]])&gt;1,1,0)))</f>
        <v>0</v>
      </c>
      <c r="Q870" s="14">
        <f>IF(Table1[[#This Row],[Date]]="",0,IF(AND(Table1[[#This Row],[Date]]&gt;=$Q$2,Table1[[#This Row],[Date]]&lt;=$Q$3),0,1))</f>
        <v>0</v>
      </c>
      <c r="R870" s="14">
        <f>IF(Table1[[#This Row],[Payments]]="",0,IF(ISNUMBER(Table1[[#This Row],[Payments]]),0,1))</f>
        <v>0</v>
      </c>
      <c r="S870" s="14">
        <f>IF(Table1[[#This Row],[Receipts]]="",0,IF(ISNUMBER(Table1[[#This Row],[Receipts]]),0,1))</f>
        <v>0</v>
      </c>
      <c r="T870" s="14">
        <f>IF(LEN(Table1[[#This Row],[Second Ledger]])&gt;0,IF(TYPE(VLOOKUP(Table1[[#This Row],[Second Ledger]],$CZ:$CZ,1,FALSE))=16,1,0),0)</f>
        <v>0</v>
      </c>
      <c r="U870" s="14">
        <f>IF(Table1[[#This Row],[Date]]="",0,IF(Table1[[#This Row],[Voucher Type]]&gt;0,IF(TYPE(VLOOKUP(Table1[[#This Row],[Voucher Type]],Table1[[#All],[Voucher Type Master]],1,FALSE))=16,1,0),0))</f>
        <v>0</v>
      </c>
      <c r="V8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0" s="14">
        <f>IF(LEN(Table1[[#This Row],[Cost Centre]])&gt;0,IF(TYPE(VLOOKUP(Table1[[#This Row],[Cost Centre]],$DA:$DA,1,FALSE))=16,1,0),0)</f>
        <v>0</v>
      </c>
      <c r="X870" s="14">
        <f>Table1[[#This Row],[Payments]]-Table1[[#This Row],[Receipts]]</f>
        <v>0</v>
      </c>
      <c r="Y870" s="14"/>
      <c r="Z870" s="14"/>
      <c r="AA870" s="14"/>
      <c r="AB870" s="13"/>
      <c r="AC870" s="39"/>
      <c r="AD870" s="39"/>
      <c r="AE870" s="39"/>
      <c r="AF870" s="39"/>
      <c r="AG870" s="42"/>
      <c r="AH8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0" t="str">
        <f>IF(Table1[[#This Row],[Date]]="","",TEXT(Table1[[#This Row],[Date]],"yyyymmdd"))</f>
        <v/>
      </c>
      <c r="AJ870" t="str">
        <f>Table1[[#This Row],[Date2]]</f>
        <v/>
      </c>
      <c r="AK870" t="str">
        <f>IF(Table1[[#This Row],[Date]]="","",Table1[[#This Row],[Voucher Type]])</f>
        <v/>
      </c>
      <c r="AL870" t="str">
        <f>IF(Table1[[#This Row],[Date]]="","",Table1[[#This Row],[Voucher No]])</f>
        <v/>
      </c>
      <c r="AM870" t="str">
        <f>IF(Table1[[#This Row],[Date]]="","",Table1[[#This Row],[Narration]])</f>
        <v/>
      </c>
      <c r="AN870" t="str">
        <f>IF(Table1[[#This Row],[Date]]="","","tallytools-voucherentry-adhjadhh-"&amp;$AH$1&amp;ROW())</f>
        <v/>
      </c>
      <c r="AO870" t="str">
        <f>IF(Table1[[#This Row],[Date]]="","",$AH$1)</f>
        <v/>
      </c>
      <c r="AP870"/>
      <c r="AQ870" t="str">
        <f>IF(Table1[[#This Row],[Date]]="","","No")</f>
        <v/>
      </c>
      <c r="AR870" t="str">
        <f>IF(Table1[[#This Row],[Date]]="","",IF(Table1[[#This Row],[Net Amt]]&lt;0,"No","Yes"))</f>
        <v/>
      </c>
      <c r="AS870" t="str">
        <f>IF(Table1[[#This Row],[Date]]="","",Table1[[#This Row],[Second Ledger]])</f>
        <v/>
      </c>
      <c r="AT870" t="str">
        <f>IF(Table1[[#This Row],[Date]]="","",IF(Table1[[#This Row],[DP-1]]="Yes",-(Table1[[#This Row],[Payments]]+Table1[[#This Row],[Receipts]]),Table1[[#This Row],[Payments]]+Table1[[#This Row],[Receipts]]))</f>
        <v/>
      </c>
      <c r="AU870"/>
      <c r="AV870" t="str">
        <f>IF(Table1[[#This Row],[Bill Ref No]]="","",Table1[[#This Row],[Bill Ref No]])</f>
        <v/>
      </c>
      <c r="AW870" t="str">
        <f>IF(Table1[[#This Row],[Bill ref name]]="","","New Ref")</f>
        <v/>
      </c>
      <c r="AX870" t="str">
        <f>IF(Table1[[#This Row],[Bill ref name]]="","",Table1[[#This Row],[Amount-1]])</f>
        <v/>
      </c>
      <c r="AY870"/>
      <c r="AZ870"/>
      <c r="BA870" t="str">
        <f>IF(Table1[[#This Row],[Cost Centre]]="","","Primary Cost Category")</f>
        <v/>
      </c>
      <c r="BB870" t="str">
        <f>IF(Table1[[#This Row],[Cost Centre]]="","",Table1[[#This Row],[DP-1]])</f>
        <v/>
      </c>
      <c r="BC870"/>
      <c r="BD870" t="str">
        <f>IF(Table1[[#This Row],[Cost Centre]]="","",Table1[[#This Row],[Cost Centre]])</f>
        <v/>
      </c>
      <c r="BE870" t="str">
        <f>IF(Table1[[#This Row],[Cost Centre]]="","",Table1[[#This Row],[Amount-1]])</f>
        <v/>
      </c>
      <c r="BF870"/>
      <c r="BG870"/>
      <c r="BH870"/>
      <c r="BI870"/>
      <c r="BJ870" t="str">
        <f>IF(Table1[[#This Row],[Date]]="","","No")</f>
        <v/>
      </c>
      <c r="BK870" t="str">
        <f>IF(Table1[[#This Row],[Date]]="","",IF(Table1[[#This Row],[Net Amt]]&lt;0,"Yes","No"))</f>
        <v/>
      </c>
      <c r="BL870" t="str">
        <f>IF(Table1[[#This Row],[Date]]="","",$C$3)</f>
        <v/>
      </c>
      <c r="BM870" t="str">
        <f>IF(Table1[[#This Row],[Date]]="","",-Table1[[#This Row],[Amount-1]])</f>
        <v/>
      </c>
      <c r="BO870" t="str">
        <f>IF(Table1[[#This Row],[Transaction Type]]="","",Table1[[#This Row],[Transaction Type]])</f>
        <v/>
      </c>
      <c r="BP870" t="str">
        <f>IF(Table1[[#This Row],[Instrument No.]]="","",Table1[[#This Row],[Instrument No.]])</f>
        <v/>
      </c>
      <c r="BQ870" t="str">
        <f>IF(Table1[[#This Row],[Instrument No.]]="","",Table1[[#This Row],[Amount-2]])</f>
        <v/>
      </c>
      <c r="BR870" t="str">
        <f>IF(Table1[[#This Row],[Instrument date]]="","",TEXT(Table1[[#This Row],[Instrument date]],"yyyymmdd"))</f>
        <v/>
      </c>
      <c r="BU870" s="48"/>
      <c r="BV870" s="48"/>
    </row>
    <row r="871" spans="1:74">
      <c r="A871" s="16">
        <f t="shared" si="13"/>
        <v>866</v>
      </c>
      <c r="B871" s="17"/>
      <c r="C871" s="57"/>
      <c r="D871" s="61"/>
      <c r="E871" s="61"/>
      <c r="F871" s="57"/>
      <c r="G871" s="18"/>
      <c r="H8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1" s="18"/>
      <c r="J871" s="18"/>
      <c r="K871" s="18"/>
      <c r="L871" s="18"/>
      <c r="M871" s="18"/>
      <c r="N871" s="51"/>
      <c r="O871" s="14">
        <f>IF(Table1[[#This Row],[Date]]="",COUNTA(B872:$B$1005),0)</f>
        <v>0</v>
      </c>
      <c r="P871" s="14">
        <f>IF(COUNTA(Table1[[#This Row],[Payments]:[Receipts]])=0,0,(IF(COUNTA(Table1[[#This Row],[Payments]:[Receipts]])&gt;1,1,0)))</f>
        <v>0</v>
      </c>
      <c r="Q871" s="14">
        <f>IF(Table1[[#This Row],[Date]]="",0,IF(AND(Table1[[#This Row],[Date]]&gt;=$Q$2,Table1[[#This Row],[Date]]&lt;=$Q$3),0,1))</f>
        <v>0</v>
      </c>
      <c r="R871" s="14">
        <f>IF(Table1[[#This Row],[Payments]]="",0,IF(ISNUMBER(Table1[[#This Row],[Payments]]),0,1))</f>
        <v>0</v>
      </c>
      <c r="S871" s="14">
        <f>IF(Table1[[#This Row],[Receipts]]="",0,IF(ISNUMBER(Table1[[#This Row],[Receipts]]),0,1))</f>
        <v>0</v>
      </c>
      <c r="T871" s="14">
        <f>IF(LEN(Table1[[#This Row],[Second Ledger]])&gt;0,IF(TYPE(VLOOKUP(Table1[[#This Row],[Second Ledger]],$CZ:$CZ,1,FALSE))=16,1,0),0)</f>
        <v>0</v>
      </c>
      <c r="U871" s="14">
        <f>IF(Table1[[#This Row],[Date]]="",0,IF(Table1[[#This Row],[Voucher Type]]&gt;0,IF(TYPE(VLOOKUP(Table1[[#This Row],[Voucher Type]],Table1[[#All],[Voucher Type Master]],1,FALSE))=16,1,0),0))</f>
        <v>0</v>
      </c>
      <c r="V8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1" s="14">
        <f>IF(LEN(Table1[[#This Row],[Cost Centre]])&gt;0,IF(TYPE(VLOOKUP(Table1[[#This Row],[Cost Centre]],$DA:$DA,1,FALSE))=16,1,0),0)</f>
        <v>0</v>
      </c>
      <c r="X871" s="14">
        <f>Table1[[#This Row],[Payments]]-Table1[[#This Row],[Receipts]]</f>
        <v>0</v>
      </c>
      <c r="Y871" s="14"/>
      <c r="Z871" s="14"/>
      <c r="AA871" s="14"/>
      <c r="AB871" s="13"/>
      <c r="AC871" s="39"/>
      <c r="AD871" s="39"/>
      <c r="AE871" s="39"/>
      <c r="AF871" s="39"/>
      <c r="AG871" s="42"/>
      <c r="AH8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1" t="str">
        <f>IF(Table1[[#This Row],[Date]]="","",TEXT(Table1[[#This Row],[Date]],"yyyymmdd"))</f>
        <v/>
      </c>
      <c r="AJ871" t="str">
        <f>Table1[[#This Row],[Date2]]</f>
        <v/>
      </c>
      <c r="AK871" t="str">
        <f>IF(Table1[[#This Row],[Date]]="","",Table1[[#This Row],[Voucher Type]])</f>
        <v/>
      </c>
      <c r="AL871" t="str">
        <f>IF(Table1[[#This Row],[Date]]="","",Table1[[#This Row],[Voucher No]])</f>
        <v/>
      </c>
      <c r="AM871" t="str">
        <f>IF(Table1[[#This Row],[Date]]="","",Table1[[#This Row],[Narration]])</f>
        <v/>
      </c>
      <c r="AN871" t="str">
        <f>IF(Table1[[#This Row],[Date]]="","","tallytools-voucherentry-adhjadhh-"&amp;$AH$1&amp;ROW())</f>
        <v/>
      </c>
      <c r="AO871" t="str">
        <f>IF(Table1[[#This Row],[Date]]="","",$AH$1)</f>
        <v/>
      </c>
      <c r="AP871"/>
      <c r="AQ871" t="str">
        <f>IF(Table1[[#This Row],[Date]]="","","No")</f>
        <v/>
      </c>
      <c r="AR871" t="str">
        <f>IF(Table1[[#This Row],[Date]]="","",IF(Table1[[#This Row],[Net Amt]]&lt;0,"No","Yes"))</f>
        <v/>
      </c>
      <c r="AS871" t="str">
        <f>IF(Table1[[#This Row],[Date]]="","",Table1[[#This Row],[Second Ledger]])</f>
        <v/>
      </c>
      <c r="AT871" t="str">
        <f>IF(Table1[[#This Row],[Date]]="","",IF(Table1[[#This Row],[DP-1]]="Yes",-(Table1[[#This Row],[Payments]]+Table1[[#This Row],[Receipts]]),Table1[[#This Row],[Payments]]+Table1[[#This Row],[Receipts]]))</f>
        <v/>
      </c>
      <c r="AU871"/>
      <c r="AV871" t="str">
        <f>IF(Table1[[#This Row],[Bill Ref No]]="","",Table1[[#This Row],[Bill Ref No]])</f>
        <v/>
      </c>
      <c r="AW871" t="str">
        <f>IF(Table1[[#This Row],[Bill ref name]]="","","New Ref")</f>
        <v/>
      </c>
      <c r="AX871" t="str">
        <f>IF(Table1[[#This Row],[Bill ref name]]="","",Table1[[#This Row],[Amount-1]])</f>
        <v/>
      </c>
      <c r="AY871"/>
      <c r="AZ871"/>
      <c r="BA871" t="str">
        <f>IF(Table1[[#This Row],[Cost Centre]]="","","Primary Cost Category")</f>
        <v/>
      </c>
      <c r="BB871" t="str">
        <f>IF(Table1[[#This Row],[Cost Centre]]="","",Table1[[#This Row],[DP-1]])</f>
        <v/>
      </c>
      <c r="BC871"/>
      <c r="BD871" t="str">
        <f>IF(Table1[[#This Row],[Cost Centre]]="","",Table1[[#This Row],[Cost Centre]])</f>
        <v/>
      </c>
      <c r="BE871" t="str">
        <f>IF(Table1[[#This Row],[Cost Centre]]="","",Table1[[#This Row],[Amount-1]])</f>
        <v/>
      </c>
      <c r="BF871"/>
      <c r="BG871"/>
      <c r="BH871"/>
      <c r="BI871"/>
      <c r="BJ871" t="str">
        <f>IF(Table1[[#This Row],[Date]]="","","No")</f>
        <v/>
      </c>
      <c r="BK871" t="str">
        <f>IF(Table1[[#This Row],[Date]]="","",IF(Table1[[#This Row],[Net Amt]]&lt;0,"Yes","No"))</f>
        <v/>
      </c>
      <c r="BL871" t="str">
        <f>IF(Table1[[#This Row],[Date]]="","",$C$3)</f>
        <v/>
      </c>
      <c r="BM871" t="str">
        <f>IF(Table1[[#This Row],[Date]]="","",-Table1[[#This Row],[Amount-1]])</f>
        <v/>
      </c>
      <c r="BO871" t="str">
        <f>IF(Table1[[#This Row],[Transaction Type]]="","",Table1[[#This Row],[Transaction Type]])</f>
        <v/>
      </c>
      <c r="BP871" t="str">
        <f>IF(Table1[[#This Row],[Instrument No.]]="","",Table1[[#This Row],[Instrument No.]])</f>
        <v/>
      </c>
      <c r="BQ871" t="str">
        <f>IF(Table1[[#This Row],[Instrument No.]]="","",Table1[[#This Row],[Amount-2]])</f>
        <v/>
      </c>
      <c r="BR871" t="str">
        <f>IF(Table1[[#This Row],[Instrument date]]="","",TEXT(Table1[[#This Row],[Instrument date]],"yyyymmdd"))</f>
        <v/>
      </c>
      <c r="BU871" s="48"/>
      <c r="BV871" s="48"/>
    </row>
    <row r="872" spans="1:74">
      <c r="A872" s="16">
        <f t="shared" si="13"/>
        <v>867</v>
      </c>
      <c r="B872" s="17"/>
      <c r="C872" s="57"/>
      <c r="D872" s="61"/>
      <c r="E872" s="61"/>
      <c r="F872" s="57"/>
      <c r="G872" s="18"/>
      <c r="H8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2" s="18"/>
      <c r="J872" s="18"/>
      <c r="K872" s="18"/>
      <c r="L872" s="18"/>
      <c r="M872" s="18"/>
      <c r="N872" s="51"/>
      <c r="O872" s="14">
        <f>IF(Table1[[#This Row],[Date]]="",COUNTA(B873:$B$1005),0)</f>
        <v>0</v>
      </c>
      <c r="P872" s="14">
        <f>IF(COUNTA(Table1[[#This Row],[Payments]:[Receipts]])=0,0,(IF(COUNTA(Table1[[#This Row],[Payments]:[Receipts]])&gt;1,1,0)))</f>
        <v>0</v>
      </c>
      <c r="Q872" s="14">
        <f>IF(Table1[[#This Row],[Date]]="",0,IF(AND(Table1[[#This Row],[Date]]&gt;=$Q$2,Table1[[#This Row],[Date]]&lt;=$Q$3),0,1))</f>
        <v>0</v>
      </c>
      <c r="R872" s="14">
        <f>IF(Table1[[#This Row],[Payments]]="",0,IF(ISNUMBER(Table1[[#This Row],[Payments]]),0,1))</f>
        <v>0</v>
      </c>
      <c r="S872" s="14">
        <f>IF(Table1[[#This Row],[Receipts]]="",0,IF(ISNUMBER(Table1[[#This Row],[Receipts]]),0,1))</f>
        <v>0</v>
      </c>
      <c r="T872" s="14">
        <f>IF(LEN(Table1[[#This Row],[Second Ledger]])&gt;0,IF(TYPE(VLOOKUP(Table1[[#This Row],[Second Ledger]],$CZ:$CZ,1,FALSE))=16,1,0),0)</f>
        <v>0</v>
      </c>
      <c r="U872" s="14">
        <f>IF(Table1[[#This Row],[Date]]="",0,IF(Table1[[#This Row],[Voucher Type]]&gt;0,IF(TYPE(VLOOKUP(Table1[[#This Row],[Voucher Type]],Table1[[#All],[Voucher Type Master]],1,FALSE))=16,1,0),0))</f>
        <v>0</v>
      </c>
      <c r="V8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2" s="14">
        <f>IF(LEN(Table1[[#This Row],[Cost Centre]])&gt;0,IF(TYPE(VLOOKUP(Table1[[#This Row],[Cost Centre]],$DA:$DA,1,FALSE))=16,1,0),0)</f>
        <v>0</v>
      </c>
      <c r="X872" s="14">
        <f>Table1[[#This Row],[Payments]]-Table1[[#This Row],[Receipts]]</f>
        <v>0</v>
      </c>
      <c r="Y872" s="14"/>
      <c r="Z872" s="14"/>
      <c r="AA872" s="14"/>
      <c r="AB872" s="13"/>
      <c r="AC872" s="39"/>
      <c r="AD872" s="39"/>
      <c r="AE872" s="39"/>
      <c r="AF872" s="39"/>
      <c r="AG872" s="42"/>
      <c r="AH8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2" t="str">
        <f>IF(Table1[[#This Row],[Date]]="","",TEXT(Table1[[#This Row],[Date]],"yyyymmdd"))</f>
        <v/>
      </c>
      <c r="AJ872" t="str">
        <f>Table1[[#This Row],[Date2]]</f>
        <v/>
      </c>
      <c r="AK872" t="str">
        <f>IF(Table1[[#This Row],[Date]]="","",Table1[[#This Row],[Voucher Type]])</f>
        <v/>
      </c>
      <c r="AL872" t="str">
        <f>IF(Table1[[#This Row],[Date]]="","",Table1[[#This Row],[Voucher No]])</f>
        <v/>
      </c>
      <c r="AM872" t="str">
        <f>IF(Table1[[#This Row],[Date]]="","",Table1[[#This Row],[Narration]])</f>
        <v/>
      </c>
      <c r="AN872" t="str">
        <f>IF(Table1[[#This Row],[Date]]="","","tallytools-voucherentry-adhjadhh-"&amp;$AH$1&amp;ROW())</f>
        <v/>
      </c>
      <c r="AO872" t="str">
        <f>IF(Table1[[#This Row],[Date]]="","",$AH$1)</f>
        <v/>
      </c>
      <c r="AP872"/>
      <c r="AQ872" t="str">
        <f>IF(Table1[[#This Row],[Date]]="","","No")</f>
        <v/>
      </c>
      <c r="AR872" t="str">
        <f>IF(Table1[[#This Row],[Date]]="","",IF(Table1[[#This Row],[Net Amt]]&lt;0,"No","Yes"))</f>
        <v/>
      </c>
      <c r="AS872" t="str">
        <f>IF(Table1[[#This Row],[Date]]="","",Table1[[#This Row],[Second Ledger]])</f>
        <v/>
      </c>
      <c r="AT872" t="str">
        <f>IF(Table1[[#This Row],[Date]]="","",IF(Table1[[#This Row],[DP-1]]="Yes",-(Table1[[#This Row],[Payments]]+Table1[[#This Row],[Receipts]]),Table1[[#This Row],[Payments]]+Table1[[#This Row],[Receipts]]))</f>
        <v/>
      </c>
      <c r="AU872"/>
      <c r="AV872" t="str">
        <f>IF(Table1[[#This Row],[Bill Ref No]]="","",Table1[[#This Row],[Bill Ref No]])</f>
        <v/>
      </c>
      <c r="AW872" t="str">
        <f>IF(Table1[[#This Row],[Bill ref name]]="","","New Ref")</f>
        <v/>
      </c>
      <c r="AX872" t="str">
        <f>IF(Table1[[#This Row],[Bill ref name]]="","",Table1[[#This Row],[Amount-1]])</f>
        <v/>
      </c>
      <c r="AY872"/>
      <c r="AZ872"/>
      <c r="BA872" t="str">
        <f>IF(Table1[[#This Row],[Cost Centre]]="","","Primary Cost Category")</f>
        <v/>
      </c>
      <c r="BB872" t="str">
        <f>IF(Table1[[#This Row],[Cost Centre]]="","",Table1[[#This Row],[DP-1]])</f>
        <v/>
      </c>
      <c r="BC872"/>
      <c r="BD872" t="str">
        <f>IF(Table1[[#This Row],[Cost Centre]]="","",Table1[[#This Row],[Cost Centre]])</f>
        <v/>
      </c>
      <c r="BE872" t="str">
        <f>IF(Table1[[#This Row],[Cost Centre]]="","",Table1[[#This Row],[Amount-1]])</f>
        <v/>
      </c>
      <c r="BF872"/>
      <c r="BG872"/>
      <c r="BH872"/>
      <c r="BI872"/>
      <c r="BJ872" t="str">
        <f>IF(Table1[[#This Row],[Date]]="","","No")</f>
        <v/>
      </c>
      <c r="BK872" t="str">
        <f>IF(Table1[[#This Row],[Date]]="","",IF(Table1[[#This Row],[Net Amt]]&lt;0,"Yes","No"))</f>
        <v/>
      </c>
      <c r="BL872" t="str">
        <f>IF(Table1[[#This Row],[Date]]="","",$C$3)</f>
        <v/>
      </c>
      <c r="BM872" t="str">
        <f>IF(Table1[[#This Row],[Date]]="","",-Table1[[#This Row],[Amount-1]])</f>
        <v/>
      </c>
      <c r="BO872" t="str">
        <f>IF(Table1[[#This Row],[Transaction Type]]="","",Table1[[#This Row],[Transaction Type]])</f>
        <v/>
      </c>
      <c r="BP872" t="str">
        <f>IF(Table1[[#This Row],[Instrument No.]]="","",Table1[[#This Row],[Instrument No.]])</f>
        <v/>
      </c>
      <c r="BQ872" t="str">
        <f>IF(Table1[[#This Row],[Instrument No.]]="","",Table1[[#This Row],[Amount-2]])</f>
        <v/>
      </c>
      <c r="BR872" t="str">
        <f>IF(Table1[[#This Row],[Instrument date]]="","",TEXT(Table1[[#This Row],[Instrument date]],"yyyymmdd"))</f>
        <v/>
      </c>
      <c r="BU872" s="48"/>
      <c r="BV872" s="48"/>
    </row>
    <row r="873" spans="1:74">
      <c r="A873" s="16">
        <f t="shared" si="13"/>
        <v>868</v>
      </c>
      <c r="B873" s="17"/>
      <c r="C873" s="57"/>
      <c r="D873" s="61"/>
      <c r="E873" s="61"/>
      <c r="F873" s="57"/>
      <c r="G873" s="18"/>
      <c r="H8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3" s="18"/>
      <c r="J873" s="18"/>
      <c r="K873" s="18"/>
      <c r="L873" s="18"/>
      <c r="M873" s="18"/>
      <c r="N873" s="51"/>
      <c r="O873" s="14">
        <f>IF(Table1[[#This Row],[Date]]="",COUNTA(B874:$B$1005),0)</f>
        <v>0</v>
      </c>
      <c r="P873" s="14">
        <f>IF(COUNTA(Table1[[#This Row],[Payments]:[Receipts]])=0,0,(IF(COUNTA(Table1[[#This Row],[Payments]:[Receipts]])&gt;1,1,0)))</f>
        <v>0</v>
      </c>
      <c r="Q873" s="14">
        <f>IF(Table1[[#This Row],[Date]]="",0,IF(AND(Table1[[#This Row],[Date]]&gt;=$Q$2,Table1[[#This Row],[Date]]&lt;=$Q$3),0,1))</f>
        <v>0</v>
      </c>
      <c r="R873" s="14">
        <f>IF(Table1[[#This Row],[Payments]]="",0,IF(ISNUMBER(Table1[[#This Row],[Payments]]),0,1))</f>
        <v>0</v>
      </c>
      <c r="S873" s="14">
        <f>IF(Table1[[#This Row],[Receipts]]="",0,IF(ISNUMBER(Table1[[#This Row],[Receipts]]),0,1))</f>
        <v>0</v>
      </c>
      <c r="T873" s="14">
        <f>IF(LEN(Table1[[#This Row],[Second Ledger]])&gt;0,IF(TYPE(VLOOKUP(Table1[[#This Row],[Second Ledger]],$CZ:$CZ,1,FALSE))=16,1,0),0)</f>
        <v>0</v>
      </c>
      <c r="U873" s="14">
        <f>IF(Table1[[#This Row],[Date]]="",0,IF(Table1[[#This Row],[Voucher Type]]&gt;0,IF(TYPE(VLOOKUP(Table1[[#This Row],[Voucher Type]],Table1[[#All],[Voucher Type Master]],1,FALSE))=16,1,0),0))</f>
        <v>0</v>
      </c>
      <c r="V8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3" s="14">
        <f>IF(LEN(Table1[[#This Row],[Cost Centre]])&gt;0,IF(TYPE(VLOOKUP(Table1[[#This Row],[Cost Centre]],$DA:$DA,1,FALSE))=16,1,0),0)</f>
        <v>0</v>
      </c>
      <c r="X873" s="14">
        <f>Table1[[#This Row],[Payments]]-Table1[[#This Row],[Receipts]]</f>
        <v>0</v>
      </c>
      <c r="Y873" s="14"/>
      <c r="Z873" s="14"/>
      <c r="AA873" s="14"/>
      <c r="AB873" s="13"/>
      <c r="AC873" s="39"/>
      <c r="AD873" s="39"/>
      <c r="AE873" s="39"/>
      <c r="AF873" s="39"/>
      <c r="AG873" s="42"/>
      <c r="AH8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3" t="str">
        <f>IF(Table1[[#This Row],[Date]]="","",TEXT(Table1[[#This Row],[Date]],"yyyymmdd"))</f>
        <v/>
      </c>
      <c r="AJ873" t="str">
        <f>Table1[[#This Row],[Date2]]</f>
        <v/>
      </c>
      <c r="AK873" t="str">
        <f>IF(Table1[[#This Row],[Date]]="","",Table1[[#This Row],[Voucher Type]])</f>
        <v/>
      </c>
      <c r="AL873" t="str">
        <f>IF(Table1[[#This Row],[Date]]="","",Table1[[#This Row],[Voucher No]])</f>
        <v/>
      </c>
      <c r="AM873" t="str">
        <f>IF(Table1[[#This Row],[Date]]="","",Table1[[#This Row],[Narration]])</f>
        <v/>
      </c>
      <c r="AN873" t="str">
        <f>IF(Table1[[#This Row],[Date]]="","","tallytools-voucherentry-adhjadhh-"&amp;$AH$1&amp;ROW())</f>
        <v/>
      </c>
      <c r="AO873" t="str">
        <f>IF(Table1[[#This Row],[Date]]="","",$AH$1)</f>
        <v/>
      </c>
      <c r="AP873"/>
      <c r="AQ873" t="str">
        <f>IF(Table1[[#This Row],[Date]]="","","No")</f>
        <v/>
      </c>
      <c r="AR873" t="str">
        <f>IF(Table1[[#This Row],[Date]]="","",IF(Table1[[#This Row],[Net Amt]]&lt;0,"No","Yes"))</f>
        <v/>
      </c>
      <c r="AS873" t="str">
        <f>IF(Table1[[#This Row],[Date]]="","",Table1[[#This Row],[Second Ledger]])</f>
        <v/>
      </c>
      <c r="AT873" t="str">
        <f>IF(Table1[[#This Row],[Date]]="","",IF(Table1[[#This Row],[DP-1]]="Yes",-(Table1[[#This Row],[Payments]]+Table1[[#This Row],[Receipts]]),Table1[[#This Row],[Payments]]+Table1[[#This Row],[Receipts]]))</f>
        <v/>
      </c>
      <c r="AU873"/>
      <c r="AV873" t="str">
        <f>IF(Table1[[#This Row],[Bill Ref No]]="","",Table1[[#This Row],[Bill Ref No]])</f>
        <v/>
      </c>
      <c r="AW873" t="str">
        <f>IF(Table1[[#This Row],[Bill ref name]]="","","New Ref")</f>
        <v/>
      </c>
      <c r="AX873" t="str">
        <f>IF(Table1[[#This Row],[Bill ref name]]="","",Table1[[#This Row],[Amount-1]])</f>
        <v/>
      </c>
      <c r="AY873"/>
      <c r="AZ873"/>
      <c r="BA873" t="str">
        <f>IF(Table1[[#This Row],[Cost Centre]]="","","Primary Cost Category")</f>
        <v/>
      </c>
      <c r="BB873" t="str">
        <f>IF(Table1[[#This Row],[Cost Centre]]="","",Table1[[#This Row],[DP-1]])</f>
        <v/>
      </c>
      <c r="BC873"/>
      <c r="BD873" t="str">
        <f>IF(Table1[[#This Row],[Cost Centre]]="","",Table1[[#This Row],[Cost Centre]])</f>
        <v/>
      </c>
      <c r="BE873" t="str">
        <f>IF(Table1[[#This Row],[Cost Centre]]="","",Table1[[#This Row],[Amount-1]])</f>
        <v/>
      </c>
      <c r="BF873"/>
      <c r="BG873"/>
      <c r="BH873"/>
      <c r="BI873"/>
      <c r="BJ873" t="str">
        <f>IF(Table1[[#This Row],[Date]]="","","No")</f>
        <v/>
      </c>
      <c r="BK873" t="str">
        <f>IF(Table1[[#This Row],[Date]]="","",IF(Table1[[#This Row],[Net Amt]]&lt;0,"Yes","No"))</f>
        <v/>
      </c>
      <c r="BL873" t="str">
        <f>IF(Table1[[#This Row],[Date]]="","",$C$3)</f>
        <v/>
      </c>
      <c r="BM873" t="str">
        <f>IF(Table1[[#This Row],[Date]]="","",-Table1[[#This Row],[Amount-1]])</f>
        <v/>
      </c>
      <c r="BO873" t="str">
        <f>IF(Table1[[#This Row],[Transaction Type]]="","",Table1[[#This Row],[Transaction Type]])</f>
        <v/>
      </c>
      <c r="BP873" t="str">
        <f>IF(Table1[[#This Row],[Instrument No.]]="","",Table1[[#This Row],[Instrument No.]])</f>
        <v/>
      </c>
      <c r="BQ873" t="str">
        <f>IF(Table1[[#This Row],[Instrument No.]]="","",Table1[[#This Row],[Amount-2]])</f>
        <v/>
      </c>
      <c r="BR873" t="str">
        <f>IF(Table1[[#This Row],[Instrument date]]="","",TEXT(Table1[[#This Row],[Instrument date]],"yyyymmdd"))</f>
        <v/>
      </c>
      <c r="BU873" s="48"/>
      <c r="BV873" s="48"/>
    </row>
    <row r="874" spans="1:74">
      <c r="A874" s="16">
        <f t="shared" si="13"/>
        <v>869</v>
      </c>
      <c r="B874" s="17"/>
      <c r="C874" s="57"/>
      <c r="D874" s="61"/>
      <c r="E874" s="61"/>
      <c r="F874" s="57"/>
      <c r="G874" s="18"/>
      <c r="H8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4" s="18"/>
      <c r="J874" s="18"/>
      <c r="K874" s="18"/>
      <c r="L874" s="18"/>
      <c r="M874" s="18"/>
      <c r="N874" s="51"/>
      <c r="O874" s="14">
        <f>IF(Table1[[#This Row],[Date]]="",COUNTA(B875:$B$1005),0)</f>
        <v>0</v>
      </c>
      <c r="P874" s="14">
        <f>IF(COUNTA(Table1[[#This Row],[Payments]:[Receipts]])=0,0,(IF(COUNTA(Table1[[#This Row],[Payments]:[Receipts]])&gt;1,1,0)))</f>
        <v>0</v>
      </c>
      <c r="Q874" s="14">
        <f>IF(Table1[[#This Row],[Date]]="",0,IF(AND(Table1[[#This Row],[Date]]&gt;=$Q$2,Table1[[#This Row],[Date]]&lt;=$Q$3),0,1))</f>
        <v>0</v>
      </c>
      <c r="R874" s="14">
        <f>IF(Table1[[#This Row],[Payments]]="",0,IF(ISNUMBER(Table1[[#This Row],[Payments]]),0,1))</f>
        <v>0</v>
      </c>
      <c r="S874" s="14">
        <f>IF(Table1[[#This Row],[Receipts]]="",0,IF(ISNUMBER(Table1[[#This Row],[Receipts]]),0,1))</f>
        <v>0</v>
      </c>
      <c r="T874" s="14">
        <f>IF(LEN(Table1[[#This Row],[Second Ledger]])&gt;0,IF(TYPE(VLOOKUP(Table1[[#This Row],[Second Ledger]],$CZ:$CZ,1,FALSE))=16,1,0),0)</f>
        <v>0</v>
      </c>
      <c r="U874" s="14">
        <f>IF(Table1[[#This Row],[Date]]="",0,IF(Table1[[#This Row],[Voucher Type]]&gt;0,IF(TYPE(VLOOKUP(Table1[[#This Row],[Voucher Type]],Table1[[#All],[Voucher Type Master]],1,FALSE))=16,1,0),0))</f>
        <v>0</v>
      </c>
      <c r="V8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4" s="14">
        <f>IF(LEN(Table1[[#This Row],[Cost Centre]])&gt;0,IF(TYPE(VLOOKUP(Table1[[#This Row],[Cost Centre]],$DA:$DA,1,FALSE))=16,1,0),0)</f>
        <v>0</v>
      </c>
      <c r="X874" s="14">
        <f>Table1[[#This Row],[Payments]]-Table1[[#This Row],[Receipts]]</f>
        <v>0</v>
      </c>
      <c r="Y874" s="14"/>
      <c r="Z874" s="14"/>
      <c r="AA874" s="14"/>
      <c r="AB874" s="13"/>
      <c r="AC874" s="39"/>
      <c r="AD874" s="39"/>
      <c r="AE874" s="39"/>
      <c r="AF874" s="39"/>
      <c r="AG874" s="42"/>
      <c r="AH8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4" t="str">
        <f>IF(Table1[[#This Row],[Date]]="","",TEXT(Table1[[#This Row],[Date]],"yyyymmdd"))</f>
        <v/>
      </c>
      <c r="AJ874" t="str">
        <f>Table1[[#This Row],[Date2]]</f>
        <v/>
      </c>
      <c r="AK874" t="str">
        <f>IF(Table1[[#This Row],[Date]]="","",Table1[[#This Row],[Voucher Type]])</f>
        <v/>
      </c>
      <c r="AL874" t="str">
        <f>IF(Table1[[#This Row],[Date]]="","",Table1[[#This Row],[Voucher No]])</f>
        <v/>
      </c>
      <c r="AM874" t="str">
        <f>IF(Table1[[#This Row],[Date]]="","",Table1[[#This Row],[Narration]])</f>
        <v/>
      </c>
      <c r="AN874" t="str">
        <f>IF(Table1[[#This Row],[Date]]="","","tallytools-voucherentry-adhjadhh-"&amp;$AH$1&amp;ROW())</f>
        <v/>
      </c>
      <c r="AO874" t="str">
        <f>IF(Table1[[#This Row],[Date]]="","",$AH$1)</f>
        <v/>
      </c>
      <c r="AP874"/>
      <c r="AQ874" t="str">
        <f>IF(Table1[[#This Row],[Date]]="","","No")</f>
        <v/>
      </c>
      <c r="AR874" t="str">
        <f>IF(Table1[[#This Row],[Date]]="","",IF(Table1[[#This Row],[Net Amt]]&lt;0,"No","Yes"))</f>
        <v/>
      </c>
      <c r="AS874" t="str">
        <f>IF(Table1[[#This Row],[Date]]="","",Table1[[#This Row],[Second Ledger]])</f>
        <v/>
      </c>
      <c r="AT874" t="str">
        <f>IF(Table1[[#This Row],[Date]]="","",IF(Table1[[#This Row],[DP-1]]="Yes",-(Table1[[#This Row],[Payments]]+Table1[[#This Row],[Receipts]]),Table1[[#This Row],[Payments]]+Table1[[#This Row],[Receipts]]))</f>
        <v/>
      </c>
      <c r="AU874"/>
      <c r="AV874" t="str">
        <f>IF(Table1[[#This Row],[Bill Ref No]]="","",Table1[[#This Row],[Bill Ref No]])</f>
        <v/>
      </c>
      <c r="AW874" t="str">
        <f>IF(Table1[[#This Row],[Bill ref name]]="","","New Ref")</f>
        <v/>
      </c>
      <c r="AX874" t="str">
        <f>IF(Table1[[#This Row],[Bill ref name]]="","",Table1[[#This Row],[Amount-1]])</f>
        <v/>
      </c>
      <c r="AY874"/>
      <c r="AZ874"/>
      <c r="BA874" t="str">
        <f>IF(Table1[[#This Row],[Cost Centre]]="","","Primary Cost Category")</f>
        <v/>
      </c>
      <c r="BB874" t="str">
        <f>IF(Table1[[#This Row],[Cost Centre]]="","",Table1[[#This Row],[DP-1]])</f>
        <v/>
      </c>
      <c r="BC874"/>
      <c r="BD874" t="str">
        <f>IF(Table1[[#This Row],[Cost Centre]]="","",Table1[[#This Row],[Cost Centre]])</f>
        <v/>
      </c>
      <c r="BE874" t="str">
        <f>IF(Table1[[#This Row],[Cost Centre]]="","",Table1[[#This Row],[Amount-1]])</f>
        <v/>
      </c>
      <c r="BF874"/>
      <c r="BG874"/>
      <c r="BH874"/>
      <c r="BI874"/>
      <c r="BJ874" t="str">
        <f>IF(Table1[[#This Row],[Date]]="","","No")</f>
        <v/>
      </c>
      <c r="BK874" t="str">
        <f>IF(Table1[[#This Row],[Date]]="","",IF(Table1[[#This Row],[Net Amt]]&lt;0,"Yes","No"))</f>
        <v/>
      </c>
      <c r="BL874" t="str">
        <f>IF(Table1[[#This Row],[Date]]="","",$C$3)</f>
        <v/>
      </c>
      <c r="BM874" t="str">
        <f>IF(Table1[[#This Row],[Date]]="","",-Table1[[#This Row],[Amount-1]])</f>
        <v/>
      </c>
      <c r="BO874" t="str">
        <f>IF(Table1[[#This Row],[Transaction Type]]="","",Table1[[#This Row],[Transaction Type]])</f>
        <v/>
      </c>
      <c r="BP874" t="str">
        <f>IF(Table1[[#This Row],[Instrument No.]]="","",Table1[[#This Row],[Instrument No.]])</f>
        <v/>
      </c>
      <c r="BQ874" t="str">
        <f>IF(Table1[[#This Row],[Instrument No.]]="","",Table1[[#This Row],[Amount-2]])</f>
        <v/>
      </c>
      <c r="BR874" t="str">
        <f>IF(Table1[[#This Row],[Instrument date]]="","",TEXT(Table1[[#This Row],[Instrument date]],"yyyymmdd"))</f>
        <v/>
      </c>
      <c r="BU874" s="48"/>
      <c r="BV874" s="48"/>
    </row>
    <row r="875" spans="1:74">
      <c r="A875" s="16">
        <f t="shared" si="13"/>
        <v>870</v>
      </c>
      <c r="B875" s="17"/>
      <c r="C875" s="57"/>
      <c r="D875" s="61"/>
      <c r="E875" s="61"/>
      <c r="F875" s="57"/>
      <c r="G875" s="18"/>
      <c r="H8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5" s="18"/>
      <c r="J875" s="18"/>
      <c r="K875" s="18"/>
      <c r="L875" s="18"/>
      <c r="M875" s="18"/>
      <c r="N875" s="51"/>
      <c r="O875" s="14">
        <f>IF(Table1[[#This Row],[Date]]="",COUNTA(B876:$B$1005),0)</f>
        <v>0</v>
      </c>
      <c r="P875" s="14">
        <f>IF(COUNTA(Table1[[#This Row],[Payments]:[Receipts]])=0,0,(IF(COUNTA(Table1[[#This Row],[Payments]:[Receipts]])&gt;1,1,0)))</f>
        <v>0</v>
      </c>
      <c r="Q875" s="14">
        <f>IF(Table1[[#This Row],[Date]]="",0,IF(AND(Table1[[#This Row],[Date]]&gt;=$Q$2,Table1[[#This Row],[Date]]&lt;=$Q$3),0,1))</f>
        <v>0</v>
      </c>
      <c r="R875" s="14">
        <f>IF(Table1[[#This Row],[Payments]]="",0,IF(ISNUMBER(Table1[[#This Row],[Payments]]),0,1))</f>
        <v>0</v>
      </c>
      <c r="S875" s="14">
        <f>IF(Table1[[#This Row],[Receipts]]="",0,IF(ISNUMBER(Table1[[#This Row],[Receipts]]),0,1))</f>
        <v>0</v>
      </c>
      <c r="T875" s="14">
        <f>IF(LEN(Table1[[#This Row],[Second Ledger]])&gt;0,IF(TYPE(VLOOKUP(Table1[[#This Row],[Second Ledger]],$CZ:$CZ,1,FALSE))=16,1,0),0)</f>
        <v>0</v>
      </c>
      <c r="U875" s="14">
        <f>IF(Table1[[#This Row],[Date]]="",0,IF(Table1[[#This Row],[Voucher Type]]&gt;0,IF(TYPE(VLOOKUP(Table1[[#This Row],[Voucher Type]],Table1[[#All],[Voucher Type Master]],1,FALSE))=16,1,0),0))</f>
        <v>0</v>
      </c>
      <c r="V8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5" s="14">
        <f>IF(LEN(Table1[[#This Row],[Cost Centre]])&gt;0,IF(TYPE(VLOOKUP(Table1[[#This Row],[Cost Centre]],$DA:$DA,1,FALSE))=16,1,0),0)</f>
        <v>0</v>
      </c>
      <c r="X875" s="14">
        <f>Table1[[#This Row],[Payments]]-Table1[[#This Row],[Receipts]]</f>
        <v>0</v>
      </c>
      <c r="Y875" s="14"/>
      <c r="Z875" s="14"/>
      <c r="AA875" s="14"/>
      <c r="AB875" s="13"/>
      <c r="AC875" s="39"/>
      <c r="AD875" s="39"/>
      <c r="AE875" s="39"/>
      <c r="AF875" s="39"/>
      <c r="AG875" s="42"/>
      <c r="AH8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5" t="str">
        <f>IF(Table1[[#This Row],[Date]]="","",TEXT(Table1[[#This Row],[Date]],"yyyymmdd"))</f>
        <v/>
      </c>
      <c r="AJ875" t="str">
        <f>Table1[[#This Row],[Date2]]</f>
        <v/>
      </c>
      <c r="AK875" t="str">
        <f>IF(Table1[[#This Row],[Date]]="","",Table1[[#This Row],[Voucher Type]])</f>
        <v/>
      </c>
      <c r="AL875" t="str">
        <f>IF(Table1[[#This Row],[Date]]="","",Table1[[#This Row],[Voucher No]])</f>
        <v/>
      </c>
      <c r="AM875" t="str">
        <f>IF(Table1[[#This Row],[Date]]="","",Table1[[#This Row],[Narration]])</f>
        <v/>
      </c>
      <c r="AN875" t="str">
        <f>IF(Table1[[#This Row],[Date]]="","","tallytools-voucherentry-adhjadhh-"&amp;$AH$1&amp;ROW())</f>
        <v/>
      </c>
      <c r="AO875" t="str">
        <f>IF(Table1[[#This Row],[Date]]="","",$AH$1)</f>
        <v/>
      </c>
      <c r="AP875"/>
      <c r="AQ875" t="str">
        <f>IF(Table1[[#This Row],[Date]]="","","No")</f>
        <v/>
      </c>
      <c r="AR875" t="str">
        <f>IF(Table1[[#This Row],[Date]]="","",IF(Table1[[#This Row],[Net Amt]]&lt;0,"No","Yes"))</f>
        <v/>
      </c>
      <c r="AS875" t="str">
        <f>IF(Table1[[#This Row],[Date]]="","",Table1[[#This Row],[Second Ledger]])</f>
        <v/>
      </c>
      <c r="AT875" t="str">
        <f>IF(Table1[[#This Row],[Date]]="","",IF(Table1[[#This Row],[DP-1]]="Yes",-(Table1[[#This Row],[Payments]]+Table1[[#This Row],[Receipts]]),Table1[[#This Row],[Payments]]+Table1[[#This Row],[Receipts]]))</f>
        <v/>
      </c>
      <c r="AU875"/>
      <c r="AV875" t="str">
        <f>IF(Table1[[#This Row],[Bill Ref No]]="","",Table1[[#This Row],[Bill Ref No]])</f>
        <v/>
      </c>
      <c r="AW875" t="str">
        <f>IF(Table1[[#This Row],[Bill ref name]]="","","New Ref")</f>
        <v/>
      </c>
      <c r="AX875" t="str">
        <f>IF(Table1[[#This Row],[Bill ref name]]="","",Table1[[#This Row],[Amount-1]])</f>
        <v/>
      </c>
      <c r="AY875"/>
      <c r="AZ875"/>
      <c r="BA875" t="str">
        <f>IF(Table1[[#This Row],[Cost Centre]]="","","Primary Cost Category")</f>
        <v/>
      </c>
      <c r="BB875" t="str">
        <f>IF(Table1[[#This Row],[Cost Centre]]="","",Table1[[#This Row],[DP-1]])</f>
        <v/>
      </c>
      <c r="BC875"/>
      <c r="BD875" t="str">
        <f>IF(Table1[[#This Row],[Cost Centre]]="","",Table1[[#This Row],[Cost Centre]])</f>
        <v/>
      </c>
      <c r="BE875" t="str">
        <f>IF(Table1[[#This Row],[Cost Centre]]="","",Table1[[#This Row],[Amount-1]])</f>
        <v/>
      </c>
      <c r="BF875"/>
      <c r="BG875"/>
      <c r="BH875"/>
      <c r="BI875"/>
      <c r="BJ875" t="str">
        <f>IF(Table1[[#This Row],[Date]]="","","No")</f>
        <v/>
      </c>
      <c r="BK875" t="str">
        <f>IF(Table1[[#This Row],[Date]]="","",IF(Table1[[#This Row],[Net Amt]]&lt;0,"Yes","No"))</f>
        <v/>
      </c>
      <c r="BL875" t="str">
        <f>IF(Table1[[#This Row],[Date]]="","",$C$3)</f>
        <v/>
      </c>
      <c r="BM875" t="str">
        <f>IF(Table1[[#This Row],[Date]]="","",-Table1[[#This Row],[Amount-1]])</f>
        <v/>
      </c>
      <c r="BO875" t="str">
        <f>IF(Table1[[#This Row],[Transaction Type]]="","",Table1[[#This Row],[Transaction Type]])</f>
        <v/>
      </c>
      <c r="BP875" t="str">
        <f>IF(Table1[[#This Row],[Instrument No.]]="","",Table1[[#This Row],[Instrument No.]])</f>
        <v/>
      </c>
      <c r="BQ875" t="str">
        <f>IF(Table1[[#This Row],[Instrument No.]]="","",Table1[[#This Row],[Amount-2]])</f>
        <v/>
      </c>
      <c r="BR875" t="str">
        <f>IF(Table1[[#This Row],[Instrument date]]="","",TEXT(Table1[[#This Row],[Instrument date]],"yyyymmdd"))</f>
        <v/>
      </c>
      <c r="BU875" s="48"/>
      <c r="BV875" s="48"/>
    </row>
    <row r="876" spans="1:74">
      <c r="A876" s="16">
        <f t="shared" si="13"/>
        <v>871</v>
      </c>
      <c r="B876" s="17"/>
      <c r="C876" s="57"/>
      <c r="D876" s="61"/>
      <c r="E876" s="61"/>
      <c r="F876" s="57"/>
      <c r="G876" s="18"/>
      <c r="H8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6" s="18"/>
      <c r="J876" s="18"/>
      <c r="K876" s="18"/>
      <c r="L876" s="18"/>
      <c r="M876" s="18"/>
      <c r="N876" s="51"/>
      <c r="O876" s="14">
        <f>IF(Table1[[#This Row],[Date]]="",COUNTA(B877:$B$1005),0)</f>
        <v>0</v>
      </c>
      <c r="P876" s="14">
        <f>IF(COUNTA(Table1[[#This Row],[Payments]:[Receipts]])=0,0,(IF(COUNTA(Table1[[#This Row],[Payments]:[Receipts]])&gt;1,1,0)))</f>
        <v>0</v>
      </c>
      <c r="Q876" s="14">
        <f>IF(Table1[[#This Row],[Date]]="",0,IF(AND(Table1[[#This Row],[Date]]&gt;=$Q$2,Table1[[#This Row],[Date]]&lt;=$Q$3),0,1))</f>
        <v>0</v>
      </c>
      <c r="R876" s="14">
        <f>IF(Table1[[#This Row],[Payments]]="",0,IF(ISNUMBER(Table1[[#This Row],[Payments]]),0,1))</f>
        <v>0</v>
      </c>
      <c r="S876" s="14">
        <f>IF(Table1[[#This Row],[Receipts]]="",0,IF(ISNUMBER(Table1[[#This Row],[Receipts]]),0,1))</f>
        <v>0</v>
      </c>
      <c r="T876" s="14">
        <f>IF(LEN(Table1[[#This Row],[Second Ledger]])&gt;0,IF(TYPE(VLOOKUP(Table1[[#This Row],[Second Ledger]],$CZ:$CZ,1,FALSE))=16,1,0),0)</f>
        <v>0</v>
      </c>
      <c r="U876" s="14">
        <f>IF(Table1[[#This Row],[Date]]="",0,IF(Table1[[#This Row],[Voucher Type]]&gt;0,IF(TYPE(VLOOKUP(Table1[[#This Row],[Voucher Type]],Table1[[#All],[Voucher Type Master]],1,FALSE))=16,1,0),0))</f>
        <v>0</v>
      </c>
      <c r="V8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6" s="14">
        <f>IF(LEN(Table1[[#This Row],[Cost Centre]])&gt;0,IF(TYPE(VLOOKUP(Table1[[#This Row],[Cost Centre]],$DA:$DA,1,FALSE))=16,1,0),0)</f>
        <v>0</v>
      </c>
      <c r="X876" s="14">
        <f>Table1[[#This Row],[Payments]]-Table1[[#This Row],[Receipts]]</f>
        <v>0</v>
      </c>
      <c r="Y876" s="14"/>
      <c r="Z876" s="14"/>
      <c r="AA876" s="14"/>
      <c r="AB876" s="13"/>
      <c r="AC876" s="39"/>
      <c r="AD876" s="39"/>
      <c r="AE876" s="39"/>
      <c r="AF876" s="39"/>
      <c r="AG876" s="42"/>
      <c r="AH8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6" t="str">
        <f>IF(Table1[[#This Row],[Date]]="","",TEXT(Table1[[#This Row],[Date]],"yyyymmdd"))</f>
        <v/>
      </c>
      <c r="AJ876" t="str">
        <f>Table1[[#This Row],[Date2]]</f>
        <v/>
      </c>
      <c r="AK876" t="str">
        <f>IF(Table1[[#This Row],[Date]]="","",Table1[[#This Row],[Voucher Type]])</f>
        <v/>
      </c>
      <c r="AL876" t="str">
        <f>IF(Table1[[#This Row],[Date]]="","",Table1[[#This Row],[Voucher No]])</f>
        <v/>
      </c>
      <c r="AM876" t="str">
        <f>IF(Table1[[#This Row],[Date]]="","",Table1[[#This Row],[Narration]])</f>
        <v/>
      </c>
      <c r="AN876" t="str">
        <f>IF(Table1[[#This Row],[Date]]="","","tallytools-voucherentry-adhjadhh-"&amp;$AH$1&amp;ROW())</f>
        <v/>
      </c>
      <c r="AO876" t="str">
        <f>IF(Table1[[#This Row],[Date]]="","",$AH$1)</f>
        <v/>
      </c>
      <c r="AP876"/>
      <c r="AQ876" t="str">
        <f>IF(Table1[[#This Row],[Date]]="","","No")</f>
        <v/>
      </c>
      <c r="AR876" t="str">
        <f>IF(Table1[[#This Row],[Date]]="","",IF(Table1[[#This Row],[Net Amt]]&lt;0,"No","Yes"))</f>
        <v/>
      </c>
      <c r="AS876" t="str">
        <f>IF(Table1[[#This Row],[Date]]="","",Table1[[#This Row],[Second Ledger]])</f>
        <v/>
      </c>
      <c r="AT876" t="str">
        <f>IF(Table1[[#This Row],[Date]]="","",IF(Table1[[#This Row],[DP-1]]="Yes",-(Table1[[#This Row],[Payments]]+Table1[[#This Row],[Receipts]]),Table1[[#This Row],[Payments]]+Table1[[#This Row],[Receipts]]))</f>
        <v/>
      </c>
      <c r="AU876"/>
      <c r="AV876" t="str">
        <f>IF(Table1[[#This Row],[Bill Ref No]]="","",Table1[[#This Row],[Bill Ref No]])</f>
        <v/>
      </c>
      <c r="AW876" t="str">
        <f>IF(Table1[[#This Row],[Bill ref name]]="","","New Ref")</f>
        <v/>
      </c>
      <c r="AX876" t="str">
        <f>IF(Table1[[#This Row],[Bill ref name]]="","",Table1[[#This Row],[Amount-1]])</f>
        <v/>
      </c>
      <c r="AY876"/>
      <c r="AZ876"/>
      <c r="BA876" t="str">
        <f>IF(Table1[[#This Row],[Cost Centre]]="","","Primary Cost Category")</f>
        <v/>
      </c>
      <c r="BB876" t="str">
        <f>IF(Table1[[#This Row],[Cost Centre]]="","",Table1[[#This Row],[DP-1]])</f>
        <v/>
      </c>
      <c r="BC876"/>
      <c r="BD876" t="str">
        <f>IF(Table1[[#This Row],[Cost Centre]]="","",Table1[[#This Row],[Cost Centre]])</f>
        <v/>
      </c>
      <c r="BE876" t="str">
        <f>IF(Table1[[#This Row],[Cost Centre]]="","",Table1[[#This Row],[Amount-1]])</f>
        <v/>
      </c>
      <c r="BF876"/>
      <c r="BG876"/>
      <c r="BH876"/>
      <c r="BI876"/>
      <c r="BJ876" t="str">
        <f>IF(Table1[[#This Row],[Date]]="","","No")</f>
        <v/>
      </c>
      <c r="BK876" t="str">
        <f>IF(Table1[[#This Row],[Date]]="","",IF(Table1[[#This Row],[Net Amt]]&lt;0,"Yes","No"))</f>
        <v/>
      </c>
      <c r="BL876" t="str">
        <f>IF(Table1[[#This Row],[Date]]="","",$C$3)</f>
        <v/>
      </c>
      <c r="BM876" t="str">
        <f>IF(Table1[[#This Row],[Date]]="","",-Table1[[#This Row],[Amount-1]])</f>
        <v/>
      </c>
      <c r="BO876" t="str">
        <f>IF(Table1[[#This Row],[Transaction Type]]="","",Table1[[#This Row],[Transaction Type]])</f>
        <v/>
      </c>
      <c r="BP876" t="str">
        <f>IF(Table1[[#This Row],[Instrument No.]]="","",Table1[[#This Row],[Instrument No.]])</f>
        <v/>
      </c>
      <c r="BQ876" t="str">
        <f>IF(Table1[[#This Row],[Instrument No.]]="","",Table1[[#This Row],[Amount-2]])</f>
        <v/>
      </c>
      <c r="BR876" t="str">
        <f>IF(Table1[[#This Row],[Instrument date]]="","",TEXT(Table1[[#This Row],[Instrument date]],"yyyymmdd"))</f>
        <v/>
      </c>
      <c r="BU876" s="48"/>
      <c r="BV876" s="48"/>
    </row>
    <row r="877" spans="1:74">
      <c r="A877" s="16">
        <f t="shared" si="13"/>
        <v>872</v>
      </c>
      <c r="B877" s="17"/>
      <c r="C877" s="57"/>
      <c r="D877" s="61"/>
      <c r="E877" s="61"/>
      <c r="F877" s="57"/>
      <c r="G877" s="18"/>
      <c r="H8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7" s="18"/>
      <c r="J877" s="18"/>
      <c r="K877" s="18"/>
      <c r="L877" s="18"/>
      <c r="M877" s="18"/>
      <c r="N877" s="51"/>
      <c r="O877" s="14">
        <f>IF(Table1[[#This Row],[Date]]="",COUNTA(B878:$B$1005),0)</f>
        <v>0</v>
      </c>
      <c r="P877" s="14">
        <f>IF(COUNTA(Table1[[#This Row],[Payments]:[Receipts]])=0,0,(IF(COUNTA(Table1[[#This Row],[Payments]:[Receipts]])&gt;1,1,0)))</f>
        <v>0</v>
      </c>
      <c r="Q877" s="14">
        <f>IF(Table1[[#This Row],[Date]]="",0,IF(AND(Table1[[#This Row],[Date]]&gt;=$Q$2,Table1[[#This Row],[Date]]&lt;=$Q$3),0,1))</f>
        <v>0</v>
      </c>
      <c r="R877" s="14">
        <f>IF(Table1[[#This Row],[Payments]]="",0,IF(ISNUMBER(Table1[[#This Row],[Payments]]),0,1))</f>
        <v>0</v>
      </c>
      <c r="S877" s="14">
        <f>IF(Table1[[#This Row],[Receipts]]="",0,IF(ISNUMBER(Table1[[#This Row],[Receipts]]),0,1))</f>
        <v>0</v>
      </c>
      <c r="T877" s="14">
        <f>IF(LEN(Table1[[#This Row],[Second Ledger]])&gt;0,IF(TYPE(VLOOKUP(Table1[[#This Row],[Second Ledger]],$CZ:$CZ,1,FALSE))=16,1,0),0)</f>
        <v>0</v>
      </c>
      <c r="U877" s="14">
        <f>IF(Table1[[#This Row],[Date]]="",0,IF(Table1[[#This Row],[Voucher Type]]&gt;0,IF(TYPE(VLOOKUP(Table1[[#This Row],[Voucher Type]],Table1[[#All],[Voucher Type Master]],1,FALSE))=16,1,0),0))</f>
        <v>0</v>
      </c>
      <c r="V8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7" s="14">
        <f>IF(LEN(Table1[[#This Row],[Cost Centre]])&gt;0,IF(TYPE(VLOOKUP(Table1[[#This Row],[Cost Centre]],$DA:$DA,1,FALSE))=16,1,0),0)</f>
        <v>0</v>
      </c>
      <c r="X877" s="14">
        <f>Table1[[#This Row],[Payments]]-Table1[[#This Row],[Receipts]]</f>
        <v>0</v>
      </c>
      <c r="Y877" s="14"/>
      <c r="Z877" s="14"/>
      <c r="AA877" s="14"/>
      <c r="AB877" s="13"/>
      <c r="AC877" s="39"/>
      <c r="AD877" s="39"/>
      <c r="AE877" s="39"/>
      <c r="AF877" s="39"/>
      <c r="AG877" s="42"/>
      <c r="AH8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7" t="str">
        <f>IF(Table1[[#This Row],[Date]]="","",TEXT(Table1[[#This Row],[Date]],"yyyymmdd"))</f>
        <v/>
      </c>
      <c r="AJ877" t="str">
        <f>Table1[[#This Row],[Date2]]</f>
        <v/>
      </c>
      <c r="AK877" t="str">
        <f>IF(Table1[[#This Row],[Date]]="","",Table1[[#This Row],[Voucher Type]])</f>
        <v/>
      </c>
      <c r="AL877" t="str">
        <f>IF(Table1[[#This Row],[Date]]="","",Table1[[#This Row],[Voucher No]])</f>
        <v/>
      </c>
      <c r="AM877" t="str">
        <f>IF(Table1[[#This Row],[Date]]="","",Table1[[#This Row],[Narration]])</f>
        <v/>
      </c>
      <c r="AN877" t="str">
        <f>IF(Table1[[#This Row],[Date]]="","","tallytools-voucherentry-adhjadhh-"&amp;$AH$1&amp;ROW())</f>
        <v/>
      </c>
      <c r="AO877" t="str">
        <f>IF(Table1[[#This Row],[Date]]="","",$AH$1)</f>
        <v/>
      </c>
      <c r="AP877"/>
      <c r="AQ877" t="str">
        <f>IF(Table1[[#This Row],[Date]]="","","No")</f>
        <v/>
      </c>
      <c r="AR877" t="str">
        <f>IF(Table1[[#This Row],[Date]]="","",IF(Table1[[#This Row],[Net Amt]]&lt;0,"No","Yes"))</f>
        <v/>
      </c>
      <c r="AS877" t="str">
        <f>IF(Table1[[#This Row],[Date]]="","",Table1[[#This Row],[Second Ledger]])</f>
        <v/>
      </c>
      <c r="AT877" t="str">
        <f>IF(Table1[[#This Row],[Date]]="","",IF(Table1[[#This Row],[DP-1]]="Yes",-(Table1[[#This Row],[Payments]]+Table1[[#This Row],[Receipts]]),Table1[[#This Row],[Payments]]+Table1[[#This Row],[Receipts]]))</f>
        <v/>
      </c>
      <c r="AU877"/>
      <c r="AV877" t="str">
        <f>IF(Table1[[#This Row],[Bill Ref No]]="","",Table1[[#This Row],[Bill Ref No]])</f>
        <v/>
      </c>
      <c r="AW877" t="str">
        <f>IF(Table1[[#This Row],[Bill ref name]]="","","New Ref")</f>
        <v/>
      </c>
      <c r="AX877" t="str">
        <f>IF(Table1[[#This Row],[Bill ref name]]="","",Table1[[#This Row],[Amount-1]])</f>
        <v/>
      </c>
      <c r="AY877"/>
      <c r="AZ877"/>
      <c r="BA877" t="str">
        <f>IF(Table1[[#This Row],[Cost Centre]]="","","Primary Cost Category")</f>
        <v/>
      </c>
      <c r="BB877" t="str">
        <f>IF(Table1[[#This Row],[Cost Centre]]="","",Table1[[#This Row],[DP-1]])</f>
        <v/>
      </c>
      <c r="BC877"/>
      <c r="BD877" t="str">
        <f>IF(Table1[[#This Row],[Cost Centre]]="","",Table1[[#This Row],[Cost Centre]])</f>
        <v/>
      </c>
      <c r="BE877" t="str">
        <f>IF(Table1[[#This Row],[Cost Centre]]="","",Table1[[#This Row],[Amount-1]])</f>
        <v/>
      </c>
      <c r="BF877"/>
      <c r="BG877"/>
      <c r="BH877"/>
      <c r="BI877"/>
      <c r="BJ877" t="str">
        <f>IF(Table1[[#This Row],[Date]]="","","No")</f>
        <v/>
      </c>
      <c r="BK877" t="str">
        <f>IF(Table1[[#This Row],[Date]]="","",IF(Table1[[#This Row],[Net Amt]]&lt;0,"Yes","No"))</f>
        <v/>
      </c>
      <c r="BL877" t="str">
        <f>IF(Table1[[#This Row],[Date]]="","",$C$3)</f>
        <v/>
      </c>
      <c r="BM877" t="str">
        <f>IF(Table1[[#This Row],[Date]]="","",-Table1[[#This Row],[Amount-1]])</f>
        <v/>
      </c>
      <c r="BO877" t="str">
        <f>IF(Table1[[#This Row],[Transaction Type]]="","",Table1[[#This Row],[Transaction Type]])</f>
        <v/>
      </c>
      <c r="BP877" t="str">
        <f>IF(Table1[[#This Row],[Instrument No.]]="","",Table1[[#This Row],[Instrument No.]])</f>
        <v/>
      </c>
      <c r="BQ877" t="str">
        <f>IF(Table1[[#This Row],[Instrument No.]]="","",Table1[[#This Row],[Amount-2]])</f>
        <v/>
      </c>
      <c r="BR877" t="str">
        <f>IF(Table1[[#This Row],[Instrument date]]="","",TEXT(Table1[[#This Row],[Instrument date]],"yyyymmdd"))</f>
        <v/>
      </c>
      <c r="BU877" s="48"/>
      <c r="BV877" s="48"/>
    </row>
    <row r="878" spans="1:74">
      <c r="A878" s="16">
        <f t="shared" si="13"/>
        <v>873</v>
      </c>
      <c r="B878" s="17"/>
      <c r="C878" s="57"/>
      <c r="D878" s="61"/>
      <c r="E878" s="61"/>
      <c r="F878" s="57"/>
      <c r="G878" s="18"/>
      <c r="H8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8" s="18"/>
      <c r="J878" s="18"/>
      <c r="K878" s="18"/>
      <c r="L878" s="18"/>
      <c r="M878" s="18"/>
      <c r="N878" s="51"/>
      <c r="O878" s="14">
        <f>IF(Table1[[#This Row],[Date]]="",COUNTA(B879:$B$1005),0)</f>
        <v>0</v>
      </c>
      <c r="P878" s="14">
        <f>IF(COUNTA(Table1[[#This Row],[Payments]:[Receipts]])=0,0,(IF(COUNTA(Table1[[#This Row],[Payments]:[Receipts]])&gt;1,1,0)))</f>
        <v>0</v>
      </c>
      <c r="Q878" s="14">
        <f>IF(Table1[[#This Row],[Date]]="",0,IF(AND(Table1[[#This Row],[Date]]&gt;=$Q$2,Table1[[#This Row],[Date]]&lt;=$Q$3),0,1))</f>
        <v>0</v>
      </c>
      <c r="R878" s="14">
        <f>IF(Table1[[#This Row],[Payments]]="",0,IF(ISNUMBER(Table1[[#This Row],[Payments]]),0,1))</f>
        <v>0</v>
      </c>
      <c r="S878" s="14">
        <f>IF(Table1[[#This Row],[Receipts]]="",0,IF(ISNUMBER(Table1[[#This Row],[Receipts]]),0,1))</f>
        <v>0</v>
      </c>
      <c r="T878" s="14">
        <f>IF(LEN(Table1[[#This Row],[Second Ledger]])&gt;0,IF(TYPE(VLOOKUP(Table1[[#This Row],[Second Ledger]],$CZ:$CZ,1,FALSE))=16,1,0),0)</f>
        <v>0</v>
      </c>
      <c r="U878" s="14">
        <f>IF(Table1[[#This Row],[Date]]="",0,IF(Table1[[#This Row],[Voucher Type]]&gt;0,IF(TYPE(VLOOKUP(Table1[[#This Row],[Voucher Type]],Table1[[#All],[Voucher Type Master]],1,FALSE))=16,1,0),0))</f>
        <v>0</v>
      </c>
      <c r="V8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8" s="14">
        <f>IF(LEN(Table1[[#This Row],[Cost Centre]])&gt;0,IF(TYPE(VLOOKUP(Table1[[#This Row],[Cost Centre]],$DA:$DA,1,FALSE))=16,1,0),0)</f>
        <v>0</v>
      </c>
      <c r="X878" s="14">
        <f>Table1[[#This Row],[Payments]]-Table1[[#This Row],[Receipts]]</f>
        <v>0</v>
      </c>
      <c r="Y878" s="14"/>
      <c r="Z878" s="14"/>
      <c r="AA878" s="14"/>
      <c r="AB878" s="13"/>
      <c r="AC878" s="39"/>
      <c r="AD878" s="39"/>
      <c r="AE878" s="39"/>
      <c r="AF878" s="39"/>
      <c r="AG878" s="42"/>
      <c r="AH8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8" t="str">
        <f>IF(Table1[[#This Row],[Date]]="","",TEXT(Table1[[#This Row],[Date]],"yyyymmdd"))</f>
        <v/>
      </c>
      <c r="AJ878" t="str">
        <f>Table1[[#This Row],[Date2]]</f>
        <v/>
      </c>
      <c r="AK878" t="str">
        <f>IF(Table1[[#This Row],[Date]]="","",Table1[[#This Row],[Voucher Type]])</f>
        <v/>
      </c>
      <c r="AL878" t="str">
        <f>IF(Table1[[#This Row],[Date]]="","",Table1[[#This Row],[Voucher No]])</f>
        <v/>
      </c>
      <c r="AM878" t="str">
        <f>IF(Table1[[#This Row],[Date]]="","",Table1[[#This Row],[Narration]])</f>
        <v/>
      </c>
      <c r="AN878" t="str">
        <f>IF(Table1[[#This Row],[Date]]="","","tallytools-voucherentry-adhjadhh-"&amp;$AH$1&amp;ROW())</f>
        <v/>
      </c>
      <c r="AO878" t="str">
        <f>IF(Table1[[#This Row],[Date]]="","",$AH$1)</f>
        <v/>
      </c>
      <c r="AP878"/>
      <c r="AQ878" t="str">
        <f>IF(Table1[[#This Row],[Date]]="","","No")</f>
        <v/>
      </c>
      <c r="AR878" t="str">
        <f>IF(Table1[[#This Row],[Date]]="","",IF(Table1[[#This Row],[Net Amt]]&lt;0,"No","Yes"))</f>
        <v/>
      </c>
      <c r="AS878" t="str">
        <f>IF(Table1[[#This Row],[Date]]="","",Table1[[#This Row],[Second Ledger]])</f>
        <v/>
      </c>
      <c r="AT878" t="str">
        <f>IF(Table1[[#This Row],[Date]]="","",IF(Table1[[#This Row],[DP-1]]="Yes",-(Table1[[#This Row],[Payments]]+Table1[[#This Row],[Receipts]]),Table1[[#This Row],[Payments]]+Table1[[#This Row],[Receipts]]))</f>
        <v/>
      </c>
      <c r="AU878"/>
      <c r="AV878" t="str">
        <f>IF(Table1[[#This Row],[Bill Ref No]]="","",Table1[[#This Row],[Bill Ref No]])</f>
        <v/>
      </c>
      <c r="AW878" t="str">
        <f>IF(Table1[[#This Row],[Bill ref name]]="","","New Ref")</f>
        <v/>
      </c>
      <c r="AX878" t="str">
        <f>IF(Table1[[#This Row],[Bill ref name]]="","",Table1[[#This Row],[Amount-1]])</f>
        <v/>
      </c>
      <c r="AY878"/>
      <c r="AZ878"/>
      <c r="BA878" t="str">
        <f>IF(Table1[[#This Row],[Cost Centre]]="","","Primary Cost Category")</f>
        <v/>
      </c>
      <c r="BB878" t="str">
        <f>IF(Table1[[#This Row],[Cost Centre]]="","",Table1[[#This Row],[DP-1]])</f>
        <v/>
      </c>
      <c r="BC878"/>
      <c r="BD878" t="str">
        <f>IF(Table1[[#This Row],[Cost Centre]]="","",Table1[[#This Row],[Cost Centre]])</f>
        <v/>
      </c>
      <c r="BE878" t="str">
        <f>IF(Table1[[#This Row],[Cost Centre]]="","",Table1[[#This Row],[Amount-1]])</f>
        <v/>
      </c>
      <c r="BF878"/>
      <c r="BG878"/>
      <c r="BH878"/>
      <c r="BI878"/>
      <c r="BJ878" t="str">
        <f>IF(Table1[[#This Row],[Date]]="","","No")</f>
        <v/>
      </c>
      <c r="BK878" t="str">
        <f>IF(Table1[[#This Row],[Date]]="","",IF(Table1[[#This Row],[Net Amt]]&lt;0,"Yes","No"))</f>
        <v/>
      </c>
      <c r="BL878" t="str">
        <f>IF(Table1[[#This Row],[Date]]="","",$C$3)</f>
        <v/>
      </c>
      <c r="BM878" t="str">
        <f>IF(Table1[[#This Row],[Date]]="","",-Table1[[#This Row],[Amount-1]])</f>
        <v/>
      </c>
      <c r="BO878" t="str">
        <f>IF(Table1[[#This Row],[Transaction Type]]="","",Table1[[#This Row],[Transaction Type]])</f>
        <v/>
      </c>
      <c r="BP878" t="str">
        <f>IF(Table1[[#This Row],[Instrument No.]]="","",Table1[[#This Row],[Instrument No.]])</f>
        <v/>
      </c>
      <c r="BQ878" t="str">
        <f>IF(Table1[[#This Row],[Instrument No.]]="","",Table1[[#This Row],[Amount-2]])</f>
        <v/>
      </c>
      <c r="BR878" t="str">
        <f>IF(Table1[[#This Row],[Instrument date]]="","",TEXT(Table1[[#This Row],[Instrument date]],"yyyymmdd"))</f>
        <v/>
      </c>
      <c r="BU878" s="48"/>
      <c r="BV878" s="48"/>
    </row>
    <row r="879" spans="1:74">
      <c r="A879" s="16">
        <f t="shared" si="13"/>
        <v>874</v>
      </c>
      <c r="B879" s="17"/>
      <c r="C879" s="57"/>
      <c r="D879" s="61"/>
      <c r="E879" s="61"/>
      <c r="F879" s="57"/>
      <c r="G879" s="18"/>
      <c r="H8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79" s="18"/>
      <c r="J879" s="18"/>
      <c r="K879" s="18"/>
      <c r="L879" s="18"/>
      <c r="M879" s="18"/>
      <c r="N879" s="51"/>
      <c r="O879" s="14">
        <f>IF(Table1[[#This Row],[Date]]="",COUNTA(B880:$B$1005),0)</f>
        <v>0</v>
      </c>
      <c r="P879" s="14">
        <f>IF(COUNTA(Table1[[#This Row],[Payments]:[Receipts]])=0,0,(IF(COUNTA(Table1[[#This Row],[Payments]:[Receipts]])&gt;1,1,0)))</f>
        <v>0</v>
      </c>
      <c r="Q879" s="14">
        <f>IF(Table1[[#This Row],[Date]]="",0,IF(AND(Table1[[#This Row],[Date]]&gt;=$Q$2,Table1[[#This Row],[Date]]&lt;=$Q$3),0,1))</f>
        <v>0</v>
      </c>
      <c r="R879" s="14">
        <f>IF(Table1[[#This Row],[Payments]]="",0,IF(ISNUMBER(Table1[[#This Row],[Payments]]),0,1))</f>
        <v>0</v>
      </c>
      <c r="S879" s="14">
        <f>IF(Table1[[#This Row],[Receipts]]="",0,IF(ISNUMBER(Table1[[#This Row],[Receipts]]),0,1))</f>
        <v>0</v>
      </c>
      <c r="T879" s="14">
        <f>IF(LEN(Table1[[#This Row],[Second Ledger]])&gt;0,IF(TYPE(VLOOKUP(Table1[[#This Row],[Second Ledger]],$CZ:$CZ,1,FALSE))=16,1,0),0)</f>
        <v>0</v>
      </c>
      <c r="U879" s="14">
        <f>IF(Table1[[#This Row],[Date]]="",0,IF(Table1[[#This Row],[Voucher Type]]&gt;0,IF(TYPE(VLOOKUP(Table1[[#This Row],[Voucher Type]],Table1[[#All],[Voucher Type Master]],1,FALSE))=16,1,0),0))</f>
        <v>0</v>
      </c>
      <c r="V8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79" s="14">
        <f>IF(LEN(Table1[[#This Row],[Cost Centre]])&gt;0,IF(TYPE(VLOOKUP(Table1[[#This Row],[Cost Centre]],$DA:$DA,1,FALSE))=16,1,0),0)</f>
        <v>0</v>
      </c>
      <c r="X879" s="14">
        <f>Table1[[#This Row],[Payments]]-Table1[[#This Row],[Receipts]]</f>
        <v>0</v>
      </c>
      <c r="Y879" s="14"/>
      <c r="Z879" s="14"/>
      <c r="AA879" s="14"/>
      <c r="AB879" s="13"/>
      <c r="AC879" s="39"/>
      <c r="AD879" s="39"/>
      <c r="AE879" s="39"/>
      <c r="AF879" s="39"/>
      <c r="AG879" s="42"/>
      <c r="AH8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79" t="str">
        <f>IF(Table1[[#This Row],[Date]]="","",TEXT(Table1[[#This Row],[Date]],"yyyymmdd"))</f>
        <v/>
      </c>
      <c r="AJ879" t="str">
        <f>Table1[[#This Row],[Date2]]</f>
        <v/>
      </c>
      <c r="AK879" t="str">
        <f>IF(Table1[[#This Row],[Date]]="","",Table1[[#This Row],[Voucher Type]])</f>
        <v/>
      </c>
      <c r="AL879" t="str">
        <f>IF(Table1[[#This Row],[Date]]="","",Table1[[#This Row],[Voucher No]])</f>
        <v/>
      </c>
      <c r="AM879" t="str">
        <f>IF(Table1[[#This Row],[Date]]="","",Table1[[#This Row],[Narration]])</f>
        <v/>
      </c>
      <c r="AN879" t="str">
        <f>IF(Table1[[#This Row],[Date]]="","","tallytools-voucherentry-adhjadhh-"&amp;$AH$1&amp;ROW())</f>
        <v/>
      </c>
      <c r="AO879" t="str">
        <f>IF(Table1[[#This Row],[Date]]="","",$AH$1)</f>
        <v/>
      </c>
      <c r="AP879"/>
      <c r="AQ879" t="str">
        <f>IF(Table1[[#This Row],[Date]]="","","No")</f>
        <v/>
      </c>
      <c r="AR879" t="str">
        <f>IF(Table1[[#This Row],[Date]]="","",IF(Table1[[#This Row],[Net Amt]]&lt;0,"No","Yes"))</f>
        <v/>
      </c>
      <c r="AS879" t="str">
        <f>IF(Table1[[#This Row],[Date]]="","",Table1[[#This Row],[Second Ledger]])</f>
        <v/>
      </c>
      <c r="AT879" t="str">
        <f>IF(Table1[[#This Row],[Date]]="","",IF(Table1[[#This Row],[DP-1]]="Yes",-(Table1[[#This Row],[Payments]]+Table1[[#This Row],[Receipts]]),Table1[[#This Row],[Payments]]+Table1[[#This Row],[Receipts]]))</f>
        <v/>
      </c>
      <c r="AU879"/>
      <c r="AV879" t="str">
        <f>IF(Table1[[#This Row],[Bill Ref No]]="","",Table1[[#This Row],[Bill Ref No]])</f>
        <v/>
      </c>
      <c r="AW879" t="str">
        <f>IF(Table1[[#This Row],[Bill ref name]]="","","New Ref")</f>
        <v/>
      </c>
      <c r="AX879" t="str">
        <f>IF(Table1[[#This Row],[Bill ref name]]="","",Table1[[#This Row],[Amount-1]])</f>
        <v/>
      </c>
      <c r="AY879"/>
      <c r="AZ879"/>
      <c r="BA879" t="str">
        <f>IF(Table1[[#This Row],[Cost Centre]]="","","Primary Cost Category")</f>
        <v/>
      </c>
      <c r="BB879" t="str">
        <f>IF(Table1[[#This Row],[Cost Centre]]="","",Table1[[#This Row],[DP-1]])</f>
        <v/>
      </c>
      <c r="BC879"/>
      <c r="BD879" t="str">
        <f>IF(Table1[[#This Row],[Cost Centre]]="","",Table1[[#This Row],[Cost Centre]])</f>
        <v/>
      </c>
      <c r="BE879" t="str">
        <f>IF(Table1[[#This Row],[Cost Centre]]="","",Table1[[#This Row],[Amount-1]])</f>
        <v/>
      </c>
      <c r="BF879"/>
      <c r="BG879"/>
      <c r="BH879"/>
      <c r="BI879"/>
      <c r="BJ879" t="str">
        <f>IF(Table1[[#This Row],[Date]]="","","No")</f>
        <v/>
      </c>
      <c r="BK879" t="str">
        <f>IF(Table1[[#This Row],[Date]]="","",IF(Table1[[#This Row],[Net Amt]]&lt;0,"Yes","No"))</f>
        <v/>
      </c>
      <c r="BL879" t="str">
        <f>IF(Table1[[#This Row],[Date]]="","",$C$3)</f>
        <v/>
      </c>
      <c r="BM879" t="str">
        <f>IF(Table1[[#This Row],[Date]]="","",-Table1[[#This Row],[Amount-1]])</f>
        <v/>
      </c>
      <c r="BO879" t="str">
        <f>IF(Table1[[#This Row],[Transaction Type]]="","",Table1[[#This Row],[Transaction Type]])</f>
        <v/>
      </c>
      <c r="BP879" t="str">
        <f>IF(Table1[[#This Row],[Instrument No.]]="","",Table1[[#This Row],[Instrument No.]])</f>
        <v/>
      </c>
      <c r="BQ879" t="str">
        <f>IF(Table1[[#This Row],[Instrument No.]]="","",Table1[[#This Row],[Amount-2]])</f>
        <v/>
      </c>
      <c r="BR879" t="str">
        <f>IF(Table1[[#This Row],[Instrument date]]="","",TEXT(Table1[[#This Row],[Instrument date]],"yyyymmdd"))</f>
        <v/>
      </c>
      <c r="BU879" s="48"/>
      <c r="BV879" s="48"/>
    </row>
    <row r="880" spans="1:74">
      <c r="A880" s="16">
        <f t="shared" si="13"/>
        <v>875</v>
      </c>
      <c r="B880" s="17"/>
      <c r="C880" s="57"/>
      <c r="D880" s="61"/>
      <c r="E880" s="61"/>
      <c r="F880" s="57"/>
      <c r="G880" s="18"/>
      <c r="H8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0" s="18"/>
      <c r="J880" s="18"/>
      <c r="K880" s="18"/>
      <c r="L880" s="18"/>
      <c r="M880" s="18"/>
      <c r="N880" s="51"/>
      <c r="O880" s="14">
        <f>IF(Table1[[#This Row],[Date]]="",COUNTA(B881:$B$1005),0)</f>
        <v>0</v>
      </c>
      <c r="P880" s="14">
        <f>IF(COUNTA(Table1[[#This Row],[Payments]:[Receipts]])=0,0,(IF(COUNTA(Table1[[#This Row],[Payments]:[Receipts]])&gt;1,1,0)))</f>
        <v>0</v>
      </c>
      <c r="Q880" s="14">
        <f>IF(Table1[[#This Row],[Date]]="",0,IF(AND(Table1[[#This Row],[Date]]&gt;=$Q$2,Table1[[#This Row],[Date]]&lt;=$Q$3),0,1))</f>
        <v>0</v>
      </c>
      <c r="R880" s="14">
        <f>IF(Table1[[#This Row],[Payments]]="",0,IF(ISNUMBER(Table1[[#This Row],[Payments]]),0,1))</f>
        <v>0</v>
      </c>
      <c r="S880" s="14">
        <f>IF(Table1[[#This Row],[Receipts]]="",0,IF(ISNUMBER(Table1[[#This Row],[Receipts]]),0,1))</f>
        <v>0</v>
      </c>
      <c r="T880" s="14">
        <f>IF(LEN(Table1[[#This Row],[Second Ledger]])&gt;0,IF(TYPE(VLOOKUP(Table1[[#This Row],[Second Ledger]],$CZ:$CZ,1,FALSE))=16,1,0),0)</f>
        <v>0</v>
      </c>
      <c r="U880" s="14">
        <f>IF(Table1[[#This Row],[Date]]="",0,IF(Table1[[#This Row],[Voucher Type]]&gt;0,IF(TYPE(VLOOKUP(Table1[[#This Row],[Voucher Type]],Table1[[#All],[Voucher Type Master]],1,FALSE))=16,1,0),0))</f>
        <v>0</v>
      </c>
      <c r="V8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0" s="14">
        <f>IF(LEN(Table1[[#This Row],[Cost Centre]])&gt;0,IF(TYPE(VLOOKUP(Table1[[#This Row],[Cost Centre]],$DA:$DA,1,FALSE))=16,1,0),0)</f>
        <v>0</v>
      </c>
      <c r="X880" s="14">
        <f>Table1[[#This Row],[Payments]]-Table1[[#This Row],[Receipts]]</f>
        <v>0</v>
      </c>
      <c r="Y880" s="14"/>
      <c r="Z880" s="14"/>
      <c r="AA880" s="14"/>
      <c r="AB880" s="13"/>
      <c r="AC880" s="39"/>
      <c r="AD880" s="39"/>
      <c r="AE880" s="39"/>
      <c r="AF880" s="39"/>
      <c r="AG880" s="42"/>
      <c r="AH8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0" t="str">
        <f>IF(Table1[[#This Row],[Date]]="","",TEXT(Table1[[#This Row],[Date]],"yyyymmdd"))</f>
        <v/>
      </c>
      <c r="AJ880" t="str">
        <f>Table1[[#This Row],[Date2]]</f>
        <v/>
      </c>
      <c r="AK880" t="str">
        <f>IF(Table1[[#This Row],[Date]]="","",Table1[[#This Row],[Voucher Type]])</f>
        <v/>
      </c>
      <c r="AL880" t="str">
        <f>IF(Table1[[#This Row],[Date]]="","",Table1[[#This Row],[Voucher No]])</f>
        <v/>
      </c>
      <c r="AM880" t="str">
        <f>IF(Table1[[#This Row],[Date]]="","",Table1[[#This Row],[Narration]])</f>
        <v/>
      </c>
      <c r="AN880" t="str">
        <f>IF(Table1[[#This Row],[Date]]="","","tallytools-voucherentry-adhjadhh-"&amp;$AH$1&amp;ROW())</f>
        <v/>
      </c>
      <c r="AO880" t="str">
        <f>IF(Table1[[#This Row],[Date]]="","",$AH$1)</f>
        <v/>
      </c>
      <c r="AP880"/>
      <c r="AQ880" t="str">
        <f>IF(Table1[[#This Row],[Date]]="","","No")</f>
        <v/>
      </c>
      <c r="AR880" t="str">
        <f>IF(Table1[[#This Row],[Date]]="","",IF(Table1[[#This Row],[Net Amt]]&lt;0,"No","Yes"))</f>
        <v/>
      </c>
      <c r="AS880" t="str">
        <f>IF(Table1[[#This Row],[Date]]="","",Table1[[#This Row],[Second Ledger]])</f>
        <v/>
      </c>
      <c r="AT880" t="str">
        <f>IF(Table1[[#This Row],[Date]]="","",IF(Table1[[#This Row],[DP-1]]="Yes",-(Table1[[#This Row],[Payments]]+Table1[[#This Row],[Receipts]]),Table1[[#This Row],[Payments]]+Table1[[#This Row],[Receipts]]))</f>
        <v/>
      </c>
      <c r="AU880"/>
      <c r="AV880" t="str">
        <f>IF(Table1[[#This Row],[Bill Ref No]]="","",Table1[[#This Row],[Bill Ref No]])</f>
        <v/>
      </c>
      <c r="AW880" t="str">
        <f>IF(Table1[[#This Row],[Bill ref name]]="","","New Ref")</f>
        <v/>
      </c>
      <c r="AX880" t="str">
        <f>IF(Table1[[#This Row],[Bill ref name]]="","",Table1[[#This Row],[Amount-1]])</f>
        <v/>
      </c>
      <c r="AY880"/>
      <c r="AZ880"/>
      <c r="BA880" t="str">
        <f>IF(Table1[[#This Row],[Cost Centre]]="","","Primary Cost Category")</f>
        <v/>
      </c>
      <c r="BB880" t="str">
        <f>IF(Table1[[#This Row],[Cost Centre]]="","",Table1[[#This Row],[DP-1]])</f>
        <v/>
      </c>
      <c r="BC880"/>
      <c r="BD880" t="str">
        <f>IF(Table1[[#This Row],[Cost Centre]]="","",Table1[[#This Row],[Cost Centre]])</f>
        <v/>
      </c>
      <c r="BE880" t="str">
        <f>IF(Table1[[#This Row],[Cost Centre]]="","",Table1[[#This Row],[Amount-1]])</f>
        <v/>
      </c>
      <c r="BF880"/>
      <c r="BG880"/>
      <c r="BH880"/>
      <c r="BI880"/>
      <c r="BJ880" t="str">
        <f>IF(Table1[[#This Row],[Date]]="","","No")</f>
        <v/>
      </c>
      <c r="BK880" t="str">
        <f>IF(Table1[[#This Row],[Date]]="","",IF(Table1[[#This Row],[Net Amt]]&lt;0,"Yes","No"))</f>
        <v/>
      </c>
      <c r="BL880" t="str">
        <f>IF(Table1[[#This Row],[Date]]="","",$C$3)</f>
        <v/>
      </c>
      <c r="BM880" t="str">
        <f>IF(Table1[[#This Row],[Date]]="","",-Table1[[#This Row],[Amount-1]])</f>
        <v/>
      </c>
      <c r="BO880" t="str">
        <f>IF(Table1[[#This Row],[Transaction Type]]="","",Table1[[#This Row],[Transaction Type]])</f>
        <v/>
      </c>
      <c r="BP880" t="str">
        <f>IF(Table1[[#This Row],[Instrument No.]]="","",Table1[[#This Row],[Instrument No.]])</f>
        <v/>
      </c>
      <c r="BQ880" t="str">
        <f>IF(Table1[[#This Row],[Instrument No.]]="","",Table1[[#This Row],[Amount-2]])</f>
        <v/>
      </c>
      <c r="BR880" t="str">
        <f>IF(Table1[[#This Row],[Instrument date]]="","",TEXT(Table1[[#This Row],[Instrument date]],"yyyymmdd"))</f>
        <v/>
      </c>
      <c r="BU880" s="48"/>
      <c r="BV880" s="48"/>
    </row>
    <row r="881" spans="1:74">
      <c r="A881" s="16">
        <f t="shared" si="13"/>
        <v>876</v>
      </c>
      <c r="B881" s="17"/>
      <c r="C881" s="57"/>
      <c r="D881" s="61"/>
      <c r="E881" s="61"/>
      <c r="F881" s="57"/>
      <c r="G881" s="18"/>
      <c r="H8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1" s="18"/>
      <c r="J881" s="18"/>
      <c r="K881" s="18"/>
      <c r="L881" s="18"/>
      <c r="M881" s="18"/>
      <c r="N881" s="51"/>
      <c r="O881" s="14">
        <f>IF(Table1[[#This Row],[Date]]="",COUNTA(B882:$B$1005),0)</f>
        <v>0</v>
      </c>
      <c r="P881" s="14">
        <f>IF(COUNTA(Table1[[#This Row],[Payments]:[Receipts]])=0,0,(IF(COUNTA(Table1[[#This Row],[Payments]:[Receipts]])&gt;1,1,0)))</f>
        <v>0</v>
      </c>
      <c r="Q881" s="14">
        <f>IF(Table1[[#This Row],[Date]]="",0,IF(AND(Table1[[#This Row],[Date]]&gt;=$Q$2,Table1[[#This Row],[Date]]&lt;=$Q$3),0,1))</f>
        <v>0</v>
      </c>
      <c r="R881" s="14">
        <f>IF(Table1[[#This Row],[Payments]]="",0,IF(ISNUMBER(Table1[[#This Row],[Payments]]),0,1))</f>
        <v>0</v>
      </c>
      <c r="S881" s="14">
        <f>IF(Table1[[#This Row],[Receipts]]="",0,IF(ISNUMBER(Table1[[#This Row],[Receipts]]),0,1))</f>
        <v>0</v>
      </c>
      <c r="T881" s="14">
        <f>IF(LEN(Table1[[#This Row],[Second Ledger]])&gt;0,IF(TYPE(VLOOKUP(Table1[[#This Row],[Second Ledger]],$CZ:$CZ,1,FALSE))=16,1,0),0)</f>
        <v>0</v>
      </c>
      <c r="U881" s="14">
        <f>IF(Table1[[#This Row],[Date]]="",0,IF(Table1[[#This Row],[Voucher Type]]&gt;0,IF(TYPE(VLOOKUP(Table1[[#This Row],[Voucher Type]],Table1[[#All],[Voucher Type Master]],1,FALSE))=16,1,0),0))</f>
        <v>0</v>
      </c>
      <c r="V8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1" s="14">
        <f>IF(LEN(Table1[[#This Row],[Cost Centre]])&gt;0,IF(TYPE(VLOOKUP(Table1[[#This Row],[Cost Centre]],$DA:$DA,1,FALSE))=16,1,0),0)</f>
        <v>0</v>
      </c>
      <c r="X881" s="14">
        <f>Table1[[#This Row],[Payments]]-Table1[[#This Row],[Receipts]]</f>
        <v>0</v>
      </c>
      <c r="Y881" s="14"/>
      <c r="Z881" s="14"/>
      <c r="AA881" s="14"/>
      <c r="AB881" s="13"/>
      <c r="AC881" s="39"/>
      <c r="AD881" s="39"/>
      <c r="AE881" s="39"/>
      <c r="AF881" s="39"/>
      <c r="AG881" s="42"/>
      <c r="AH8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1" t="str">
        <f>IF(Table1[[#This Row],[Date]]="","",TEXT(Table1[[#This Row],[Date]],"yyyymmdd"))</f>
        <v/>
      </c>
      <c r="AJ881" t="str">
        <f>Table1[[#This Row],[Date2]]</f>
        <v/>
      </c>
      <c r="AK881" t="str">
        <f>IF(Table1[[#This Row],[Date]]="","",Table1[[#This Row],[Voucher Type]])</f>
        <v/>
      </c>
      <c r="AL881" t="str">
        <f>IF(Table1[[#This Row],[Date]]="","",Table1[[#This Row],[Voucher No]])</f>
        <v/>
      </c>
      <c r="AM881" t="str">
        <f>IF(Table1[[#This Row],[Date]]="","",Table1[[#This Row],[Narration]])</f>
        <v/>
      </c>
      <c r="AN881" t="str">
        <f>IF(Table1[[#This Row],[Date]]="","","tallytools-voucherentry-adhjadhh-"&amp;$AH$1&amp;ROW())</f>
        <v/>
      </c>
      <c r="AO881" t="str">
        <f>IF(Table1[[#This Row],[Date]]="","",$AH$1)</f>
        <v/>
      </c>
      <c r="AP881"/>
      <c r="AQ881" t="str">
        <f>IF(Table1[[#This Row],[Date]]="","","No")</f>
        <v/>
      </c>
      <c r="AR881" t="str">
        <f>IF(Table1[[#This Row],[Date]]="","",IF(Table1[[#This Row],[Net Amt]]&lt;0,"No","Yes"))</f>
        <v/>
      </c>
      <c r="AS881" t="str">
        <f>IF(Table1[[#This Row],[Date]]="","",Table1[[#This Row],[Second Ledger]])</f>
        <v/>
      </c>
      <c r="AT881" t="str">
        <f>IF(Table1[[#This Row],[Date]]="","",IF(Table1[[#This Row],[DP-1]]="Yes",-(Table1[[#This Row],[Payments]]+Table1[[#This Row],[Receipts]]),Table1[[#This Row],[Payments]]+Table1[[#This Row],[Receipts]]))</f>
        <v/>
      </c>
      <c r="AU881"/>
      <c r="AV881" t="str">
        <f>IF(Table1[[#This Row],[Bill Ref No]]="","",Table1[[#This Row],[Bill Ref No]])</f>
        <v/>
      </c>
      <c r="AW881" t="str">
        <f>IF(Table1[[#This Row],[Bill ref name]]="","","New Ref")</f>
        <v/>
      </c>
      <c r="AX881" t="str">
        <f>IF(Table1[[#This Row],[Bill ref name]]="","",Table1[[#This Row],[Amount-1]])</f>
        <v/>
      </c>
      <c r="AY881"/>
      <c r="AZ881"/>
      <c r="BA881" t="str">
        <f>IF(Table1[[#This Row],[Cost Centre]]="","","Primary Cost Category")</f>
        <v/>
      </c>
      <c r="BB881" t="str">
        <f>IF(Table1[[#This Row],[Cost Centre]]="","",Table1[[#This Row],[DP-1]])</f>
        <v/>
      </c>
      <c r="BC881"/>
      <c r="BD881" t="str">
        <f>IF(Table1[[#This Row],[Cost Centre]]="","",Table1[[#This Row],[Cost Centre]])</f>
        <v/>
      </c>
      <c r="BE881" t="str">
        <f>IF(Table1[[#This Row],[Cost Centre]]="","",Table1[[#This Row],[Amount-1]])</f>
        <v/>
      </c>
      <c r="BF881"/>
      <c r="BG881"/>
      <c r="BH881"/>
      <c r="BI881"/>
      <c r="BJ881" t="str">
        <f>IF(Table1[[#This Row],[Date]]="","","No")</f>
        <v/>
      </c>
      <c r="BK881" t="str">
        <f>IF(Table1[[#This Row],[Date]]="","",IF(Table1[[#This Row],[Net Amt]]&lt;0,"Yes","No"))</f>
        <v/>
      </c>
      <c r="BL881" t="str">
        <f>IF(Table1[[#This Row],[Date]]="","",$C$3)</f>
        <v/>
      </c>
      <c r="BM881" t="str">
        <f>IF(Table1[[#This Row],[Date]]="","",-Table1[[#This Row],[Amount-1]])</f>
        <v/>
      </c>
      <c r="BO881" t="str">
        <f>IF(Table1[[#This Row],[Transaction Type]]="","",Table1[[#This Row],[Transaction Type]])</f>
        <v/>
      </c>
      <c r="BP881" t="str">
        <f>IF(Table1[[#This Row],[Instrument No.]]="","",Table1[[#This Row],[Instrument No.]])</f>
        <v/>
      </c>
      <c r="BQ881" t="str">
        <f>IF(Table1[[#This Row],[Instrument No.]]="","",Table1[[#This Row],[Amount-2]])</f>
        <v/>
      </c>
      <c r="BR881" t="str">
        <f>IF(Table1[[#This Row],[Instrument date]]="","",TEXT(Table1[[#This Row],[Instrument date]],"yyyymmdd"))</f>
        <v/>
      </c>
      <c r="BU881" s="48"/>
      <c r="BV881" s="48"/>
    </row>
    <row r="882" spans="1:74">
      <c r="A882" s="16">
        <f t="shared" si="13"/>
        <v>877</v>
      </c>
      <c r="B882" s="17"/>
      <c r="C882" s="57"/>
      <c r="D882" s="61"/>
      <c r="E882" s="61"/>
      <c r="F882" s="57"/>
      <c r="G882" s="18"/>
      <c r="H8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2" s="18"/>
      <c r="J882" s="18"/>
      <c r="K882" s="18"/>
      <c r="L882" s="18"/>
      <c r="M882" s="18"/>
      <c r="N882" s="51"/>
      <c r="O882" s="14">
        <f>IF(Table1[[#This Row],[Date]]="",COUNTA(B883:$B$1005),0)</f>
        <v>0</v>
      </c>
      <c r="P882" s="14">
        <f>IF(COUNTA(Table1[[#This Row],[Payments]:[Receipts]])=0,0,(IF(COUNTA(Table1[[#This Row],[Payments]:[Receipts]])&gt;1,1,0)))</f>
        <v>0</v>
      </c>
      <c r="Q882" s="14">
        <f>IF(Table1[[#This Row],[Date]]="",0,IF(AND(Table1[[#This Row],[Date]]&gt;=$Q$2,Table1[[#This Row],[Date]]&lt;=$Q$3),0,1))</f>
        <v>0</v>
      </c>
      <c r="R882" s="14">
        <f>IF(Table1[[#This Row],[Payments]]="",0,IF(ISNUMBER(Table1[[#This Row],[Payments]]),0,1))</f>
        <v>0</v>
      </c>
      <c r="S882" s="14">
        <f>IF(Table1[[#This Row],[Receipts]]="",0,IF(ISNUMBER(Table1[[#This Row],[Receipts]]),0,1))</f>
        <v>0</v>
      </c>
      <c r="T882" s="14">
        <f>IF(LEN(Table1[[#This Row],[Second Ledger]])&gt;0,IF(TYPE(VLOOKUP(Table1[[#This Row],[Second Ledger]],$CZ:$CZ,1,FALSE))=16,1,0),0)</f>
        <v>0</v>
      </c>
      <c r="U882" s="14">
        <f>IF(Table1[[#This Row],[Date]]="",0,IF(Table1[[#This Row],[Voucher Type]]&gt;0,IF(TYPE(VLOOKUP(Table1[[#This Row],[Voucher Type]],Table1[[#All],[Voucher Type Master]],1,FALSE))=16,1,0),0))</f>
        <v>0</v>
      </c>
      <c r="V8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2" s="14">
        <f>IF(LEN(Table1[[#This Row],[Cost Centre]])&gt;0,IF(TYPE(VLOOKUP(Table1[[#This Row],[Cost Centre]],$DA:$DA,1,FALSE))=16,1,0),0)</f>
        <v>0</v>
      </c>
      <c r="X882" s="14">
        <f>Table1[[#This Row],[Payments]]-Table1[[#This Row],[Receipts]]</f>
        <v>0</v>
      </c>
      <c r="Y882" s="14"/>
      <c r="Z882" s="14"/>
      <c r="AA882" s="14"/>
      <c r="AB882" s="13"/>
      <c r="AC882" s="39"/>
      <c r="AD882" s="39"/>
      <c r="AE882" s="39"/>
      <c r="AF882" s="39"/>
      <c r="AG882" s="42"/>
      <c r="AH8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2" t="str">
        <f>IF(Table1[[#This Row],[Date]]="","",TEXT(Table1[[#This Row],[Date]],"yyyymmdd"))</f>
        <v/>
      </c>
      <c r="AJ882" t="str">
        <f>Table1[[#This Row],[Date2]]</f>
        <v/>
      </c>
      <c r="AK882" t="str">
        <f>IF(Table1[[#This Row],[Date]]="","",Table1[[#This Row],[Voucher Type]])</f>
        <v/>
      </c>
      <c r="AL882" t="str">
        <f>IF(Table1[[#This Row],[Date]]="","",Table1[[#This Row],[Voucher No]])</f>
        <v/>
      </c>
      <c r="AM882" t="str">
        <f>IF(Table1[[#This Row],[Date]]="","",Table1[[#This Row],[Narration]])</f>
        <v/>
      </c>
      <c r="AN882" t="str">
        <f>IF(Table1[[#This Row],[Date]]="","","tallytools-voucherentry-adhjadhh-"&amp;$AH$1&amp;ROW())</f>
        <v/>
      </c>
      <c r="AO882" t="str">
        <f>IF(Table1[[#This Row],[Date]]="","",$AH$1)</f>
        <v/>
      </c>
      <c r="AP882"/>
      <c r="AQ882" t="str">
        <f>IF(Table1[[#This Row],[Date]]="","","No")</f>
        <v/>
      </c>
      <c r="AR882" t="str">
        <f>IF(Table1[[#This Row],[Date]]="","",IF(Table1[[#This Row],[Net Amt]]&lt;0,"No","Yes"))</f>
        <v/>
      </c>
      <c r="AS882" t="str">
        <f>IF(Table1[[#This Row],[Date]]="","",Table1[[#This Row],[Second Ledger]])</f>
        <v/>
      </c>
      <c r="AT882" t="str">
        <f>IF(Table1[[#This Row],[Date]]="","",IF(Table1[[#This Row],[DP-1]]="Yes",-(Table1[[#This Row],[Payments]]+Table1[[#This Row],[Receipts]]),Table1[[#This Row],[Payments]]+Table1[[#This Row],[Receipts]]))</f>
        <v/>
      </c>
      <c r="AU882"/>
      <c r="AV882" t="str">
        <f>IF(Table1[[#This Row],[Bill Ref No]]="","",Table1[[#This Row],[Bill Ref No]])</f>
        <v/>
      </c>
      <c r="AW882" t="str">
        <f>IF(Table1[[#This Row],[Bill ref name]]="","","New Ref")</f>
        <v/>
      </c>
      <c r="AX882" t="str">
        <f>IF(Table1[[#This Row],[Bill ref name]]="","",Table1[[#This Row],[Amount-1]])</f>
        <v/>
      </c>
      <c r="AY882"/>
      <c r="AZ882"/>
      <c r="BA882" t="str">
        <f>IF(Table1[[#This Row],[Cost Centre]]="","","Primary Cost Category")</f>
        <v/>
      </c>
      <c r="BB882" t="str">
        <f>IF(Table1[[#This Row],[Cost Centre]]="","",Table1[[#This Row],[DP-1]])</f>
        <v/>
      </c>
      <c r="BC882"/>
      <c r="BD882" t="str">
        <f>IF(Table1[[#This Row],[Cost Centre]]="","",Table1[[#This Row],[Cost Centre]])</f>
        <v/>
      </c>
      <c r="BE882" t="str">
        <f>IF(Table1[[#This Row],[Cost Centre]]="","",Table1[[#This Row],[Amount-1]])</f>
        <v/>
      </c>
      <c r="BF882"/>
      <c r="BG882"/>
      <c r="BH882"/>
      <c r="BI882"/>
      <c r="BJ882" t="str">
        <f>IF(Table1[[#This Row],[Date]]="","","No")</f>
        <v/>
      </c>
      <c r="BK882" t="str">
        <f>IF(Table1[[#This Row],[Date]]="","",IF(Table1[[#This Row],[Net Amt]]&lt;0,"Yes","No"))</f>
        <v/>
      </c>
      <c r="BL882" t="str">
        <f>IF(Table1[[#This Row],[Date]]="","",$C$3)</f>
        <v/>
      </c>
      <c r="BM882" t="str">
        <f>IF(Table1[[#This Row],[Date]]="","",-Table1[[#This Row],[Amount-1]])</f>
        <v/>
      </c>
      <c r="BO882" t="str">
        <f>IF(Table1[[#This Row],[Transaction Type]]="","",Table1[[#This Row],[Transaction Type]])</f>
        <v/>
      </c>
      <c r="BP882" t="str">
        <f>IF(Table1[[#This Row],[Instrument No.]]="","",Table1[[#This Row],[Instrument No.]])</f>
        <v/>
      </c>
      <c r="BQ882" t="str">
        <f>IF(Table1[[#This Row],[Instrument No.]]="","",Table1[[#This Row],[Amount-2]])</f>
        <v/>
      </c>
      <c r="BR882" t="str">
        <f>IF(Table1[[#This Row],[Instrument date]]="","",TEXT(Table1[[#This Row],[Instrument date]],"yyyymmdd"))</f>
        <v/>
      </c>
      <c r="BU882" s="48"/>
      <c r="BV882" s="48"/>
    </row>
    <row r="883" spans="1:74">
      <c r="A883" s="16">
        <f t="shared" si="13"/>
        <v>878</v>
      </c>
      <c r="B883" s="17"/>
      <c r="C883" s="57"/>
      <c r="D883" s="61"/>
      <c r="E883" s="61"/>
      <c r="F883" s="57"/>
      <c r="G883" s="18"/>
      <c r="H8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3" s="18"/>
      <c r="J883" s="18"/>
      <c r="K883" s="18"/>
      <c r="L883" s="18"/>
      <c r="M883" s="18"/>
      <c r="N883" s="51"/>
      <c r="O883" s="14">
        <f>IF(Table1[[#This Row],[Date]]="",COUNTA(B884:$B$1005),0)</f>
        <v>0</v>
      </c>
      <c r="P883" s="14">
        <f>IF(COUNTA(Table1[[#This Row],[Payments]:[Receipts]])=0,0,(IF(COUNTA(Table1[[#This Row],[Payments]:[Receipts]])&gt;1,1,0)))</f>
        <v>0</v>
      </c>
      <c r="Q883" s="14">
        <f>IF(Table1[[#This Row],[Date]]="",0,IF(AND(Table1[[#This Row],[Date]]&gt;=$Q$2,Table1[[#This Row],[Date]]&lt;=$Q$3),0,1))</f>
        <v>0</v>
      </c>
      <c r="R883" s="14">
        <f>IF(Table1[[#This Row],[Payments]]="",0,IF(ISNUMBER(Table1[[#This Row],[Payments]]),0,1))</f>
        <v>0</v>
      </c>
      <c r="S883" s="14">
        <f>IF(Table1[[#This Row],[Receipts]]="",0,IF(ISNUMBER(Table1[[#This Row],[Receipts]]),0,1))</f>
        <v>0</v>
      </c>
      <c r="T883" s="14">
        <f>IF(LEN(Table1[[#This Row],[Second Ledger]])&gt;0,IF(TYPE(VLOOKUP(Table1[[#This Row],[Second Ledger]],$CZ:$CZ,1,FALSE))=16,1,0),0)</f>
        <v>0</v>
      </c>
      <c r="U883" s="14">
        <f>IF(Table1[[#This Row],[Date]]="",0,IF(Table1[[#This Row],[Voucher Type]]&gt;0,IF(TYPE(VLOOKUP(Table1[[#This Row],[Voucher Type]],Table1[[#All],[Voucher Type Master]],1,FALSE))=16,1,0),0))</f>
        <v>0</v>
      </c>
      <c r="V8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3" s="14">
        <f>IF(LEN(Table1[[#This Row],[Cost Centre]])&gt;0,IF(TYPE(VLOOKUP(Table1[[#This Row],[Cost Centre]],$DA:$DA,1,FALSE))=16,1,0),0)</f>
        <v>0</v>
      </c>
      <c r="X883" s="14">
        <f>Table1[[#This Row],[Payments]]-Table1[[#This Row],[Receipts]]</f>
        <v>0</v>
      </c>
      <c r="Y883" s="14"/>
      <c r="Z883" s="14"/>
      <c r="AA883" s="14"/>
      <c r="AB883" s="13"/>
      <c r="AC883" s="39"/>
      <c r="AD883" s="39"/>
      <c r="AE883" s="39"/>
      <c r="AF883" s="39"/>
      <c r="AG883" s="42"/>
      <c r="AH8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3" t="str">
        <f>IF(Table1[[#This Row],[Date]]="","",TEXT(Table1[[#This Row],[Date]],"yyyymmdd"))</f>
        <v/>
      </c>
      <c r="AJ883" t="str">
        <f>Table1[[#This Row],[Date2]]</f>
        <v/>
      </c>
      <c r="AK883" t="str">
        <f>IF(Table1[[#This Row],[Date]]="","",Table1[[#This Row],[Voucher Type]])</f>
        <v/>
      </c>
      <c r="AL883" t="str">
        <f>IF(Table1[[#This Row],[Date]]="","",Table1[[#This Row],[Voucher No]])</f>
        <v/>
      </c>
      <c r="AM883" t="str">
        <f>IF(Table1[[#This Row],[Date]]="","",Table1[[#This Row],[Narration]])</f>
        <v/>
      </c>
      <c r="AN883" t="str">
        <f>IF(Table1[[#This Row],[Date]]="","","tallytools-voucherentry-adhjadhh-"&amp;$AH$1&amp;ROW())</f>
        <v/>
      </c>
      <c r="AO883" t="str">
        <f>IF(Table1[[#This Row],[Date]]="","",$AH$1)</f>
        <v/>
      </c>
      <c r="AP883"/>
      <c r="AQ883" t="str">
        <f>IF(Table1[[#This Row],[Date]]="","","No")</f>
        <v/>
      </c>
      <c r="AR883" t="str">
        <f>IF(Table1[[#This Row],[Date]]="","",IF(Table1[[#This Row],[Net Amt]]&lt;0,"No","Yes"))</f>
        <v/>
      </c>
      <c r="AS883" t="str">
        <f>IF(Table1[[#This Row],[Date]]="","",Table1[[#This Row],[Second Ledger]])</f>
        <v/>
      </c>
      <c r="AT883" t="str">
        <f>IF(Table1[[#This Row],[Date]]="","",IF(Table1[[#This Row],[DP-1]]="Yes",-(Table1[[#This Row],[Payments]]+Table1[[#This Row],[Receipts]]),Table1[[#This Row],[Payments]]+Table1[[#This Row],[Receipts]]))</f>
        <v/>
      </c>
      <c r="AU883"/>
      <c r="AV883" t="str">
        <f>IF(Table1[[#This Row],[Bill Ref No]]="","",Table1[[#This Row],[Bill Ref No]])</f>
        <v/>
      </c>
      <c r="AW883" t="str">
        <f>IF(Table1[[#This Row],[Bill ref name]]="","","New Ref")</f>
        <v/>
      </c>
      <c r="AX883" t="str">
        <f>IF(Table1[[#This Row],[Bill ref name]]="","",Table1[[#This Row],[Amount-1]])</f>
        <v/>
      </c>
      <c r="AY883"/>
      <c r="AZ883"/>
      <c r="BA883" t="str">
        <f>IF(Table1[[#This Row],[Cost Centre]]="","","Primary Cost Category")</f>
        <v/>
      </c>
      <c r="BB883" t="str">
        <f>IF(Table1[[#This Row],[Cost Centre]]="","",Table1[[#This Row],[DP-1]])</f>
        <v/>
      </c>
      <c r="BC883"/>
      <c r="BD883" t="str">
        <f>IF(Table1[[#This Row],[Cost Centre]]="","",Table1[[#This Row],[Cost Centre]])</f>
        <v/>
      </c>
      <c r="BE883" t="str">
        <f>IF(Table1[[#This Row],[Cost Centre]]="","",Table1[[#This Row],[Amount-1]])</f>
        <v/>
      </c>
      <c r="BF883"/>
      <c r="BG883"/>
      <c r="BH883"/>
      <c r="BI883"/>
      <c r="BJ883" t="str">
        <f>IF(Table1[[#This Row],[Date]]="","","No")</f>
        <v/>
      </c>
      <c r="BK883" t="str">
        <f>IF(Table1[[#This Row],[Date]]="","",IF(Table1[[#This Row],[Net Amt]]&lt;0,"Yes","No"))</f>
        <v/>
      </c>
      <c r="BL883" t="str">
        <f>IF(Table1[[#This Row],[Date]]="","",$C$3)</f>
        <v/>
      </c>
      <c r="BM883" t="str">
        <f>IF(Table1[[#This Row],[Date]]="","",-Table1[[#This Row],[Amount-1]])</f>
        <v/>
      </c>
      <c r="BO883" t="str">
        <f>IF(Table1[[#This Row],[Transaction Type]]="","",Table1[[#This Row],[Transaction Type]])</f>
        <v/>
      </c>
      <c r="BP883" t="str">
        <f>IF(Table1[[#This Row],[Instrument No.]]="","",Table1[[#This Row],[Instrument No.]])</f>
        <v/>
      </c>
      <c r="BQ883" t="str">
        <f>IF(Table1[[#This Row],[Instrument No.]]="","",Table1[[#This Row],[Amount-2]])</f>
        <v/>
      </c>
      <c r="BR883" t="str">
        <f>IF(Table1[[#This Row],[Instrument date]]="","",TEXT(Table1[[#This Row],[Instrument date]],"yyyymmdd"))</f>
        <v/>
      </c>
      <c r="BU883" s="48"/>
      <c r="BV883" s="48"/>
    </row>
    <row r="884" spans="1:74">
      <c r="A884" s="16">
        <f t="shared" si="13"/>
        <v>879</v>
      </c>
      <c r="B884" s="17"/>
      <c r="C884" s="57"/>
      <c r="D884" s="61"/>
      <c r="E884" s="61"/>
      <c r="F884" s="57"/>
      <c r="G884" s="18"/>
      <c r="H8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4" s="18"/>
      <c r="J884" s="18"/>
      <c r="K884" s="18"/>
      <c r="L884" s="18"/>
      <c r="M884" s="18"/>
      <c r="N884" s="51"/>
      <c r="O884" s="14">
        <f>IF(Table1[[#This Row],[Date]]="",COUNTA(B885:$B$1005),0)</f>
        <v>0</v>
      </c>
      <c r="P884" s="14">
        <f>IF(COUNTA(Table1[[#This Row],[Payments]:[Receipts]])=0,0,(IF(COUNTA(Table1[[#This Row],[Payments]:[Receipts]])&gt;1,1,0)))</f>
        <v>0</v>
      </c>
      <c r="Q884" s="14">
        <f>IF(Table1[[#This Row],[Date]]="",0,IF(AND(Table1[[#This Row],[Date]]&gt;=$Q$2,Table1[[#This Row],[Date]]&lt;=$Q$3),0,1))</f>
        <v>0</v>
      </c>
      <c r="R884" s="14">
        <f>IF(Table1[[#This Row],[Payments]]="",0,IF(ISNUMBER(Table1[[#This Row],[Payments]]),0,1))</f>
        <v>0</v>
      </c>
      <c r="S884" s="14">
        <f>IF(Table1[[#This Row],[Receipts]]="",0,IF(ISNUMBER(Table1[[#This Row],[Receipts]]),0,1))</f>
        <v>0</v>
      </c>
      <c r="T884" s="14">
        <f>IF(LEN(Table1[[#This Row],[Second Ledger]])&gt;0,IF(TYPE(VLOOKUP(Table1[[#This Row],[Second Ledger]],$CZ:$CZ,1,FALSE))=16,1,0),0)</f>
        <v>0</v>
      </c>
      <c r="U884" s="14">
        <f>IF(Table1[[#This Row],[Date]]="",0,IF(Table1[[#This Row],[Voucher Type]]&gt;0,IF(TYPE(VLOOKUP(Table1[[#This Row],[Voucher Type]],Table1[[#All],[Voucher Type Master]],1,FALSE))=16,1,0),0))</f>
        <v>0</v>
      </c>
      <c r="V8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4" s="14">
        <f>IF(LEN(Table1[[#This Row],[Cost Centre]])&gt;0,IF(TYPE(VLOOKUP(Table1[[#This Row],[Cost Centre]],$DA:$DA,1,FALSE))=16,1,0),0)</f>
        <v>0</v>
      </c>
      <c r="X884" s="14">
        <f>Table1[[#This Row],[Payments]]-Table1[[#This Row],[Receipts]]</f>
        <v>0</v>
      </c>
      <c r="Y884" s="14"/>
      <c r="Z884" s="14"/>
      <c r="AA884" s="14"/>
      <c r="AB884" s="13"/>
      <c r="AC884" s="39"/>
      <c r="AD884" s="39"/>
      <c r="AE884" s="39"/>
      <c r="AF884" s="39"/>
      <c r="AG884" s="42"/>
      <c r="AH8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4" t="str">
        <f>IF(Table1[[#This Row],[Date]]="","",TEXT(Table1[[#This Row],[Date]],"yyyymmdd"))</f>
        <v/>
      </c>
      <c r="AJ884" t="str">
        <f>Table1[[#This Row],[Date2]]</f>
        <v/>
      </c>
      <c r="AK884" t="str">
        <f>IF(Table1[[#This Row],[Date]]="","",Table1[[#This Row],[Voucher Type]])</f>
        <v/>
      </c>
      <c r="AL884" t="str">
        <f>IF(Table1[[#This Row],[Date]]="","",Table1[[#This Row],[Voucher No]])</f>
        <v/>
      </c>
      <c r="AM884" t="str">
        <f>IF(Table1[[#This Row],[Date]]="","",Table1[[#This Row],[Narration]])</f>
        <v/>
      </c>
      <c r="AN884" t="str">
        <f>IF(Table1[[#This Row],[Date]]="","","tallytools-voucherentry-adhjadhh-"&amp;$AH$1&amp;ROW())</f>
        <v/>
      </c>
      <c r="AO884" t="str">
        <f>IF(Table1[[#This Row],[Date]]="","",$AH$1)</f>
        <v/>
      </c>
      <c r="AP884"/>
      <c r="AQ884" t="str">
        <f>IF(Table1[[#This Row],[Date]]="","","No")</f>
        <v/>
      </c>
      <c r="AR884" t="str">
        <f>IF(Table1[[#This Row],[Date]]="","",IF(Table1[[#This Row],[Net Amt]]&lt;0,"No","Yes"))</f>
        <v/>
      </c>
      <c r="AS884" t="str">
        <f>IF(Table1[[#This Row],[Date]]="","",Table1[[#This Row],[Second Ledger]])</f>
        <v/>
      </c>
      <c r="AT884" t="str">
        <f>IF(Table1[[#This Row],[Date]]="","",IF(Table1[[#This Row],[DP-1]]="Yes",-(Table1[[#This Row],[Payments]]+Table1[[#This Row],[Receipts]]),Table1[[#This Row],[Payments]]+Table1[[#This Row],[Receipts]]))</f>
        <v/>
      </c>
      <c r="AU884"/>
      <c r="AV884" t="str">
        <f>IF(Table1[[#This Row],[Bill Ref No]]="","",Table1[[#This Row],[Bill Ref No]])</f>
        <v/>
      </c>
      <c r="AW884" t="str">
        <f>IF(Table1[[#This Row],[Bill ref name]]="","","New Ref")</f>
        <v/>
      </c>
      <c r="AX884" t="str">
        <f>IF(Table1[[#This Row],[Bill ref name]]="","",Table1[[#This Row],[Amount-1]])</f>
        <v/>
      </c>
      <c r="AY884"/>
      <c r="AZ884"/>
      <c r="BA884" t="str">
        <f>IF(Table1[[#This Row],[Cost Centre]]="","","Primary Cost Category")</f>
        <v/>
      </c>
      <c r="BB884" t="str">
        <f>IF(Table1[[#This Row],[Cost Centre]]="","",Table1[[#This Row],[DP-1]])</f>
        <v/>
      </c>
      <c r="BC884"/>
      <c r="BD884" t="str">
        <f>IF(Table1[[#This Row],[Cost Centre]]="","",Table1[[#This Row],[Cost Centre]])</f>
        <v/>
      </c>
      <c r="BE884" t="str">
        <f>IF(Table1[[#This Row],[Cost Centre]]="","",Table1[[#This Row],[Amount-1]])</f>
        <v/>
      </c>
      <c r="BF884"/>
      <c r="BG884"/>
      <c r="BH884"/>
      <c r="BI884"/>
      <c r="BJ884" t="str">
        <f>IF(Table1[[#This Row],[Date]]="","","No")</f>
        <v/>
      </c>
      <c r="BK884" t="str">
        <f>IF(Table1[[#This Row],[Date]]="","",IF(Table1[[#This Row],[Net Amt]]&lt;0,"Yes","No"))</f>
        <v/>
      </c>
      <c r="BL884" t="str">
        <f>IF(Table1[[#This Row],[Date]]="","",$C$3)</f>
        <v/>
      </c>
      <c r="BM884" t="str">
        <f>IF(Table1[[#This Row],[Date]]="","",-Table1[[#This Row],[Amount-1]])</f>
        <v/>
      </c>
      <c r="BO884" t="str">
        <f>IF(Table1[[#This Row],[Transaction Type]]="","",Table1[[#This Row],[Transaction Type]])</f>
        <v/>
      </c>
      <c r="BP884" t="str">
        <f>IF(Table1[[#This Row],[Instrument No.]]="","",Table1[[#This Row],[Instrument No.]])</f>
        <v/>
      </c>
      <c r="BQ884" t="str">
        <f>IF(Table1[[#This Row],[Instrument No.]]="","",Table1[[#This Row],[Amount-2]])</f>
        <v/>
      </c>
      <c r="BR884" t="str">
        <f>IF(Table1[[#This Row],[Instrument date]]="","",TEXT(Table1[[#This Row],[Instrument date]],"yyyymmdd"))</f>
        <v/>
      </c>
      <c r="BU884" s="48"/>
      <c r="BV884" s="48"/>
    </row>
    <row r="885" spans="1:74">
      <c r="A885" s="16">
        <f t="shared" si="13"/>
        <v>880</v>
      </c>
      <c r="B885" s="17"/>
      <c r="C885" s="57"/>
      <c r="D885" s="61"/>
      <c r="E885" s="61"/>
      <c r="F885" s="57"/>
      <c r="G885" s="18"/>
      <c r="H8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5" s="18"/>
      <c r="J885" s="18"/>
      <c r="K885" s="18"/>
      <c r="L885" s="18"/>
      <c r="M885" s="18"/>
      <c r="N885" s="51"/>
      <c r="O885" s="14">
        <f>IF(Table1[[#This Row],[Date]]="",COUNTA(B886:$B$1005),0)</f>
        <v>0</v>
      </c>
      <c r="P885" s="14">
        <f>IF(COUNTA(Table1[[#This Row],[Payments]:[Receipts]])=0,0,(IF(COUNTA(Table1[[#This Row],[Payments]:[Receipts]])&gt;1,1,0)))</f>
        <v>0</v>
      </c>
      <c r="Q885" s="14">
        <f>IF(Table1[[#This Row],[Date]]="",0,IF(AND(Table1[[#This Row],[Date]]&gt;=$Q$2,Table1[[#This Row],[Date]]&lt;=$Q$3),0,1))</f>
        <v>0</v>
      </c>
      <c r="R885" s="14">
        <f>IF(Table1[[#This Row],[Payments]]="",0,IF(ISNUMBER(Table1[[#This Row],[Payments]]),0,1))</f>
        <v>0</v>
      </c>
      <c r="S885" s="14">
        <f>IF(Table1[[#This Row],[Receipts]]="",0,IF(ISNUMBER(Table1[[#This Row],[Receipts]]),0,1))</f>
        <v>0</v>
      </c>
      <c r="T885" s="14">
        <f>IF(LEN(Table1[[#This Row],[Second Ledger]])&gt;0,IF(TYPE(VLOOKUP(Table1[[#This Row],[Second Ledger]],$CZ:$CZ,1,FALSE))=16,1,0),0)</f>
        <v>0</v>
      </c>
      <c r="U885" s="14">
        <f>IF(Table1[[#This Row],[Date]]="",0,IF(Table1[[#This Row],[Voucher Type]]&gt;0,IF(TYPE(VLOOKUP(Table1[[#This Row],[Voucher Type]],Table1[[#All],[Voucher Type Master]],1,FALSE))=16,1,0),0))</f>
        <v>0</v>
      </c>
      <c r="V8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5" s="14">
        <f>IF(LEN(Table1[[#This Row],[Cost Centre]])&gt;0,IF(TYPE(VLOOKUP(Table1[[#This Row],[Cost Centre]],$DA:$DA,1,FALSE))=16,1,0),0)</f>
        <v>0</v>
      </c>
      <c r="X885" s="14">
        <f>Table1[[#This Row],[Payments]]-Table1[[#This Row],[Receipts]]</f>
        <v>0</v>
      </c>
      <c r="Y885" s="14"/>
      <c r="Z885" s="14"/>
      <c r="AA885" s="14"/>
      <c r="AB885" s="13"/>
      <c r="AC885" s="39"/>
      <c r="AD885" s="39"/>
      <c r="AE885" s="39"/>
      <c r="AF885" s="39"/>
      <c r="AG885" s="42"/>
      <c r="AH8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5" t="str">
        <f>IF(Table1[[#This Row],[Date]]="","",TEXT(Table1[[#This Row],[Date]],"yyyymmdd"))</f>
        <v/>
      </c>
      <c r="AJ885" t="str">
        <f>Table1[[#This Row],[Date2]]</f>
        <v/>
      </c>
      <c r="AK885" t="str">
        <f>IF(Table1[[#This Row],[Date]]="","",Table1[[#This Row],[Voucher Type]])</f>
        <v/>
      </c>
      <c r="AL885" t="str">
        <f>IF(Table1[[#This Row],[Date]]="","",Table1[[#This Row],[Voucher No]])</f>
        <v/>
      </c>
      <c r="AM885" t="str">
        <f>IF(Table1[[#This Row],[Date]]="","",Table1[[#This Row],[Narration]])</f>
        <v/>
      </c>
      <c r="AN885" t="str">
        <f>IF(Table1[[#This Row],[Date]]="","","tallytools-voucherentry-adhjadhh-"&amp;$AH$1&amp;ROW())</f>
        <v/>
      </c>
      <c r="AO885" t="str">
        <f>IF(Table1[[#This Row],[Date]]="","",$AH$1)</f>
        <v/>
      </c>
      <c r="AP885"/>
      <c r="AQ885" t="str">
        <f>IF(Table1[[#This Row],[Date]]="","","No")</f>
        <v/>
      </c>
      <c r="AR885" t="str">
        <f>IF(Table1[[#This Row],[Date]]="","",IF(Table1[[#This Row],[Net Amt]]&lt;0,"No","Yes"))</f>
        <v/>
      </c>
      <c r="AS885" t="str">
        <f>IF(Table1[[#This Row],[Date]]="","",Table1[[#This Row],[Second Ledger]])</f>
        <v/>
      </c>
      <c r="AT885" t="str">
        <f>IF(Table1[[#This Row],[Date]]="","",IF(Table1[[#This Row],[DP-1]]="Yes",-(Table1[[#This Row],[Payments]]+Table1[[#This Row],[Receipts]]),Table1[[#This Row],[Payments]]+Table1[[#This Row],[Receipts]]))</f>
        <v/>
      </c>
      <c r="AU885"/>
      <c r="AV885" t="str">
        <f>IF(Table1[[#This Row],[Bill Ref No]]="","",Table1[[#This Row],[Bill Ref No]])</f>
        <v/>
      </c>
      <c r="AW885" t="str">
        <f>IF(Table1[[#This Row],[Bill ref name]]="","","New Ref")</f>
        <v/>
      </c>
      <c r="AX885" t="str">
        <f>IF(Table1[[#This Row],[Bill ref name]]="","",Table1[[#This Row],[Amount-1]])</f>
        <v/>
      </c>
      <c r="AY885"/>
      <c r="AZ885"/>
      <c r="BA885" t="str">
        <f>IF(Table1[[#This Row],[Cost Centre]]="","","Primary Cost Category")</f>
        <v/>
      </c>
      <c r="BB885" t="str">
        <f>IF(Table1[[#This Row],[Cost Centre]]="","",Table1[[#This Row],[DP-1]])</f>
        <v/>
      </c>
      <c r="BC885"/>
      <c r="BD885" t="str">
        <f>IF(Table1[[#This Row],[Cost Centre]]="","",Table1[[#This Row],[Cost Centre]])</f>
        <v/>
      </c>
      <c r="BE885" t="str">
        <f>IF(Table1[[#This Row],[Cost Centre]]="","",Table1[[#This Row],[Amount-1]])</f>
        <v/>
      </c>
      <c r="BF885"/>
      <c r="BG885"/>
      <c r="BH885"/>
      <c r="BI885"/>
      <c r="BJ885" t="str">
        <f>IF(Table1[[#This Row],[Date]]="","","No")</f>
        <v/>
      </c>
      <c r="BK885" t="str">
        <f>IF(Table1[[#This Row],[Date]]="","",IF(Table1[[#This Row],[Net Amt]]&lt;0,"Yes","No"))</f>
        <v/>
      </c>
      <c r="BL885" t="str">
        <f>IF(Table1[[#This Row],[Date]]="","",$C$3)</f>
        <v/>
      </c>
      <c r="BM885" t="str">
        <f>IF(Table1[[#This Row],[Date]]="","",-Table1[[#This Row],[Amount-1]])</f>
        <v/>
      </c>
      <c r="BO885" t="str">
        <f>IF(Table1[[#This Row],[Transaction Type]]="","",Table1[[#This Row],[Transaction Type]])</f>
        <v/>
      </c>
      <c r="BP885" t="str">
        <f>IF(Table1[[#This Row],[Instrument No.]]="","",Table1[[#This Row],[Instrument No.]])</f>
        <v/>
      </c>
      <c r="BQ885" t="str">
        <f>IF(Table1[[#This Row],[Instrument No.]]="","",Table1[[#This Row],[Amount-2]])</f>
        <v/>
      </c>
      <c r="BR885" t="str">
        <f>IF(Table1[[#This Row],[Instrument date]]="","",TEXT(Table1[[#This Row],[Instrument date]],"yyyymmdd"))</f>
        <v/>
      </c>
      <c r="BU885" s="48"/>
      <c r="BV885" s="48"/>
    </row>
    <row r="886" spans="1:74">
      <c r="A886" s="16">
        <f t="shared" si="13"/>
        <v>881</v>
      </c>
      <c r="B886" s="17"/>
      <c r="C886" s="57"/>
      <c r="D886" s="61"/>
      <c r="E886" s="61"/>
      <c r="F886" s="57"/>
      <c r="G886" s="18"/>
      <c r="H8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6" s="18"/>
      <c r="J886" s="18"/>
      <c r="K886" s="18"/>
      <c r="L886" s="18"/>
      <c r="M886" s="18"/>
      <c r="N886" s="51"/>
      <c r="O886" s="14">
        <f>IF(Table1[[#This Row],[Date]]="",COUNTA(B887:$B$1005),0)</f>
        <v>0</v>
      </c>
      <c r="P886" s="14">
        <f>IF(COUNTA(Table1[[#This Row],[Payments]:[Receipts]])=0,0,(IF(COUNTA(Table1[[#This Row],[Payments]:[Receipts]])&gt;1,1,0)))</f>
        <v>0</v>
      </c>
      <c r="Q886" s="14">
        <f>IF(Table1[[#This Row],[Date]]="",0,IF(AND(Table1[[#This Row],[Date]]&gt;=$Q$2,Table1[[#This Row],[Date]]&lt;=$Q$3),0,1))</f>
        <v>0</v>
      </c>
      <c r="R886" s="14">
        <f>IF(Table1[[#This Row],[Payments]]="",0,IF(ISNUMBER(Table1[[#This Row],[Payments]]),0,1))</f>
        <v>0</v>
      </c>
      <c r="S886" s="14">
        <f>IF(Table1[[#This Row],[Receipts]]="",0,IF(ISNUMBER(Table1[[#This Row],[Receipts]]),0,1))</f>
        <v>0</v>
      </c>
      <c r="T886" s="14">
        <f>IF(LEN(Table1[[#This Row],[Second Ledger]])&gt;0,IF(TYPE(VLOOKUP(Table1[[#This Row],[Second Ledger]],$CZ:$CZ,1,FALSE))=16,1,0),0)</f>
        <v>0</v>
      </c>
      <c r="U886" s="14">
        <f>IF(Table1[[#This Row],[Date]]="",0,IF(Table1[[#This Row],[Voucher Type]]&gt;0,IF(TYPE(VLOOKUP(Table1[[#This Row],[Voucher Type]],Table1[[#All],[Voucher Type Master]],1,FALSE))=16,1,0),0))</f>
        <v>0</v>
      </c>
      <c r="V8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6" s="14">
        <f>IF(LEN(Table1[[#This Row],[Cost Centre]])&gt;0,IF(TYPE(VLOOKUP(Table1[[#This Row],[Cost Centre]],$DA:$DA,1,FALSE))=16,1,0),0)</f>
        <v>0</v>
      </c>
      <c r="X886" s="14">
        <f>Table1[[#This Row],[Payments]]-Table1[[#This Row],[Receipts]]</f>
        <v>0</v>
      </c>
      <c r="Y886" s="14"/>
      <c r="Z886" s="14"/>
      <c r="AA886" s="14"/>
      <c r="AB886" s="13"/>
      <c r="AC886" s="39"/>
      <c r="AD886" s="39"/>
      <c r="AE886" s="39"/>
      <c r="AF886" s="39"/>
      <c r="AG886" s="42"/>
      <c r="AH8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6" t="str">
        <f>IF(Table1[[#This Row],[Date]]="","",TEXT(Table1[[#This Row],[Date]],"yyyymmdd"))</f>
        <v/>
      </c>
      <c r="AJ886" t="str">
        <f>Table1[[#This Row],[Date2]]</f>
        <v/>
      </c>
      <c r="AK886" t="str">
        <f>IF(Table1[[#This Row],[Date]]="","",Table1[[#This Row],[Voucher Type]])</f>
        <v/>
      </c>
      <c r="AL886" t="str">
        <f>IF(Table1[[#This Row],[Date]]="","",Table1[[#This Row],[Voucher No]])</f>
        <v/>
      </c>
      <c r="AM886" t="str">
        <f>IF(Table1[[#This Row],[Date]]="","",Table1[[#This Row],[Narration]])</f>
        <v/>
      </c>
      <c r="AN886" t="str">
        <f>IF(Table1[[#This Row],[Date]]="","","tallytools-voucherentry-adhjadhh-"&amp;$AH$1&amp;ROW())</f>
        <v/>
      </c>
      <c r="AO886" t="str">
        <f>IF(Table1[[#This Row],[Date]]="","",$AH$1)</f>
        <v/>
      </c>
      <c r="AP886"/>
      <c r="AQ886" t="str">
        <f>IF(Table1[[#This Row],[Date]]="","","No")</f>
        <v/>
      </c>
      <c r="AR886" t="str">
        <f>IF(Table1[[#This Row],[Date]]="","",IF(Table1[[#This Row],[Net Amt]]&lt;0,"No","Yes"))</f>
        <v/>
      </c>
      <c r="AS886" t="str">
        <f>IF(Table1[[#This Row],[Date]]="","",Table1[[#This Row],[Second Ledger]])</f>
        <v/>
      </c>
      <c r="AT886" t="str">
        <f>IF(Table1[[#This Row],[Date]]="","",IF(Table1[[#This Row],[DP-1]]="Yes",-(Table1[[#This Row],[Payments]]+Table1[[#This Row],[Receipts]]),Table1[[#This Row],[Payments]]+Table1[[#This Row],[Receipts]]))</f>
        <v/>
      </c>
      <c r="AU886"/>
      <c r="AV886" t="str">
        <f>IF(Table1[[#This Row],[Bill Ref No]]="","",Table1[[#This Row],[Bill Ref No]])</f>
        <v/>
      </c>
      <c r="AW886" t="str">
        <f>IF(Table1[[#This Row],[Bill ref name]]="","","New Ref")</f>
        <v/>
      </c>
      <c r="AX886" t="str">
        <f>IF(Table1[[#This Row],[Bill ref name]]="","",Table1[[#This Row],[Amount-1]])</f>
        <v/>
      </c>
      <c r="AY886"/>
      <c r="AZ886"/>
      <c r="BA886" t="str">
        <f>IF(Table1[[#This Row],[Cost Centre]]="","","Primary Cost Category")</f>
        <v/>
      </c>
      <c r="BB886" t="str">
        <f>IF(Table1[[#This Row],[Cost Centre]]="","",Table1[[#This Row],[DP-1]])</f>
        <v/>
      </c>
      <c r="BC886"/>
      <c r="BD886" t="str">
        <f>IF(Table1[[#This Row],[Cost Centre]]="","",Table1[[#This Row],[Cost Centre]])</f>
        <v/>
      </c>
      <c r="BE886" t="str">
        <f>IF(Table1[[#This Row],[Cost Centre]]="","",Table1[[#This Row],[Amount-1]])</f>
        <v/>
      </c>
      <c r="BF886"/>
      <c r="BG886"/>
      <c r="BH886"/>
      <c r="BI886"/>
      <c r="BJ886" t="str">
        <f>IF(Table1[[#This Row],[Date]]="","","No")</f>
        <v/>
      </c>
      <c r="BK886" t="str">
        <f>IF(Table1[[#This Row],[Date]]="","",IF(Table1[[#This Row],[Net Amt]]&lt;0,"Yes","No"))</f>
        <v/>
      </c>
      <c r="BL886" t="str">
        <f>IF(Table1[[#This Row],[Date]]="","",$C$3)</f>
        <v/>
      </c>
      <c r="BM886" t="str">
        <f>IF(Table1[[#This Row],[Date]]="","",-Table1[[#This Row],[Amount-1]])</f>
        <v/>
      </c>
      <c r="BO886" t="str">
        <f>IF(Table1[[#This Row],[Transaction Type]]="","",Table1[[#This Row],[Transaction Type]])</f>
        <v/>
      </c>
      <c r="BP886" t="str">
        <f>IF(Table1[[#This Row],[Instrument No.]]="","",Table1[[#This Row],[Instrument No.]])</f>
        <v/>
      </c>
      <c r="BQ886" t="str">
        <f>IF(Table1[[#This Row],[Instrument No.]]="","",Table1[[#This Row],[Amount-2]])</f>
        <v/>
      </c>
      <c r="BR886" t="str">
        <f>IF(Table1[[#This Row],[Instrument date]]="","",TEXT(Table1[[#This Row],[Instrument date]],"yyyymmdd"))</f>
        <v/>
      </c>
      <c r="BU886" s="48"/>
      <c r="BV886" s="48"/>
    </row>
    <row r="887" spans="1:74">
      <c r="A887" s="16">
        <f t="shared" si="13"/>
        <v>882</v>
      </c>
      <c r="B887" s="17"/>
      <c r="C887" s="57"/>
      <c r="D887" s="61"/>
      <c r="E887" s="61"/>
      <c r="F887" s="57"/>
      <c r="G887" s="18"/>
      <c r="H8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7" s="18"/>
      <c r="J887" s="18"/>
      <c r="K887" s="18"/>
      <c r="L887" s="18"/>
      <c r="M887" s="18"/>
      <c r="N887" s="51"/>
      <c r="O887" s="14">
        <f>IF(Table1[[#This Row],[Date]]="",COUNTA(B888:$B$1005),0)</f>
        <v>0</v>
      </c>
      <c r="P887" s="14">
        <f>IF(COUNTA(Table1[[#This Row],[Payments]:[Receipts]])=0,0,(IF(COUNTA(Table1[[#This Row],[Payments]:[Receipts]])&gt;1,1,0)))</f>
        <v>0</v>
      </c>
      <c r="Q887" s="14">
        <f>IF(Table1[[#This Row],[Date]]="",0,IF(AND(Table1[[#This Row],[Date]]&gt;=$Q$2,Table1[[#This Row],[Date]]&lt;=$Q$3),0,1))</f>
        <v>0</v>
      </c>
      <c r="R887" s="14">
        <f>IF(Table1[[#This Row],[Payments]]="",0,IF(ISNUMBER(Table1[[#This Row],[Payments]]),0,1))</f>
        <v>0</v>
      </c>
      <c r="S887" s="14">
        <f>IF(Table1[[#This Row],[Receipts]]="",0,IF(ISNUMBER(Table1[[#This Row],[Receipts]]),0,1))</f>
        <v>0</v>
      </c>
      <c r="T887" s="14">
        <f>IF(LEN(Table1[[#This Row],[Second Ledger]])&gt;0,IF(TYPE(VLOOKUP(Table1[[#This Row],[Second Ledger]],$CZ:$CZ,1,FALSE))=16,1,0),0)</f>
        <v>0</v>
      </c>
      <c r="U887" s="14">
        <f>IF(Table1[[#This Row],[Date]]="",0,IF(Table1[[#This Row],[Voucher Type]]&gt;0,IF(TYPE(VLOOKUP(Table1[[#This Row],[Voucher Type]],Table1[[#All],[Voucher Type Master]],1,FALSE))=16,1,0),0))</f>
        <v>0</v>
      </c>
      <c r="V8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7" s="14">
        <f>IF(LEN(Table1[[#This Row],[Cost Centre]])&gt;0,IF(TYPE(VLOOKUP(Table1[[#This Row],[Cost Centre]],$DA:$DA,1,FALSE))=16,1,0),0)</f>
        <v>0</v>
      </c>
      <c r="X887" s="14">
        <f>Table1[[#This Row],[Payments]]-Table1[[#This Row],[Receipts]]</f>
        <v>0</v>
      </c>
      <c r="Y887" s="14"/>
      <c r="Z887" s="14"/>
      <c r="AA887" s="14"/>
      <c r="AB887" s="13"/>
      <c r="AC887" s="39"/>
      <c r="AD887" s="39"/>
      <c r="AE887" s="39"/>
      <c r="AF887" s="39"/>
      <c r="AG887" s="42"/>
      <c r="AH8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7" t="str">
        <f>IF(Table1[[#This Row],[Date]]="","",TEXT(Table1[[#This Row],[Date]],"yyyymmdd"))</f>
        <v/>
      </c>
      <c r="AJ887" t="str">
        <f>Table1[[#This Row],[Date2]]</f>
        <v/>
      </c>
      <c r="AK887" t="str">
        <f>IF(Table1[[#This Row],[Date]]="","",Table1[[#This Row],[Voucher Type]])</f>
        <v/>
      </c>
      <c r="AL887" t="str">
        <f>IF(Table1[[#This Row],[Date]]="","",Table1[[#This Row],[Voucher No]])</f>
        <v/>
      </c>
      <c r="AM887" t="str">
        <f>IF(Table1[[#This Row],[Date]]="","",Table1[[#This Row],[Narration]])</f>
        <v/>
      </c>
      <c r="AN887" t="str">
        <f>IF(Table1[[#This Row],[Date]]="","","tallytools-voucherentry-adhjadhh-"&amp;$AH$1&amp;ROW())</f>
        <v/>
      </c>
      <c r="AO887" t="str">
        <f>IF(Table1[[#This Row],[Date]]="","",$AH$1)</f>
        <v/>
      </c>
      <c r="AP887"/>
      <c r="AQ887" t="str">
        <f>IF(Table1[[#This Row],[Date]]="","","No")</f>
        <v/>
      </c>
      <c r="AR887" t="str">
        <f>IF(Table1[[#This Row],[Date]]="","",IF(Table1[[#This Row],[Net Amt]]&lt;0,"No","Yes"))</f>
        <v/>
      </c>
      <c r="AS887" t="str">
        <f>IF(Table1[[#This Row],[Date]]="","",Table1[[#This Row],[Second Ledger]])</f>
        <v/>
      </c>
      <c r="AT887" t="str">
        <f>IF(Table1[[#This Row],[Date]]="","",IF(Table1[[#This Row],[DP-1]]="Yes",-(Table1[[#This Row],[Payments]]+Table1[[#This Row],[Receipts]]),Table1[[#This Row],[Payments]]+Table1[[#This Row],[Receipts]]))</f>
        <v/>
      </c>
      <c r="AU887"/>
      <c r="AV887" t="str">
        <f>IF(Table1[[#This Row],[Bill Ref No]]="","",Table1[[#This Row],[Bill Ref No]])</f>
        <v/>
      </c>
      <c r="AW887" t="str">
        <f>IF(Table1[[#This Row],[Bill ref name]]="","","New Ref")</f>
        <v/>
      </c>
      <c r="AX887" t="str">
        <f>IF(Table1[[#This Row],[Bill ref name]]="","",Table1[[#This Row],[Amount-1]])</f>
        <v/>
      </c>
      <c r="AY887"/>
      <c r="AZ887"/>
      <c r="BA887" t="str">
        <f>IF(Table1[[#This Row],[Cost Centre]]="","","Primary Cost Category")</f>
        <v/>
      </c>
      <c r="BB887" t="str">
        <f>IF(Table1[[#This Row],[Cost Centre]]="","",Table1[[#This Row],[DP-1]])</f>
        <v/>
      </c>
      <c r="BC887"/>
      <c r="BD887" t="str">
        <f>IF(Table1[[#This Row],[Cost Centre]]="","",Table1[[#This Row],[Cost Centre]])</f>
        <v/>
      </c>
      <c r="BE887" t="str">
        <f>IF(Table1[[#This Row],[Cost Centre]]="","",Table1[[#This Row],[Amount-1]])</f>
        <v/>
      </c>
      <c r="BF887"/>
      <c r="BG887"/>
      <c r="BH887"/>
      <c r="BI887"/>
      <c r="BJ887" t="str">
        <f>IF(Table1[[#This Row],[Date]]="","","No")</f>
        <v/>
      </c>
      <c r="BK887" t="str">
        <f>IF(Table1[[#This Row],[Date]]="","",IF(Table1[[#This Row],[Net Amt]]&lt;0,"Yes","No"))</f>
        <v/>
      </c>
      <c r="BL887" t="str">
        <f>IF(Table1[[#This Row],[Date]]="","",$C$3)</f>
        <v/>
      </c>
      <c r="BM887" t="str">
        <f>IF(Table1[[#This Row],[Date]]="","",-Table1[[#This Row],[Amount-1]])</f>
        <v/>
      </c>
      <c r="BO887" t="str">
        <f>IF(Table1[[#This Row],[Transaction Type]]="","",Table1[[#This Row],[Transaction Type]])</f>
        <v/>
      </c>
      <c r="BP887" t="str">
        <f>IF(Table1[[#This Row],[Instrument No.]]="","",Table1[[#This Row],[Instrument No.]])</f>
        <v/>
      </c>
      <c r="BQ887" t="str">
        <f>IF(Table1[[#This Row],[Instrument No.]]="","",Table1[[#This Row],[Amount-2]])</f>
        <v/>
      </c>
      <c r="BR887" t="str">
        <f>IF(Table1[[#This Row],[Instrument date]]="","",TEXT(Table1[[#This Row],[Instrument date]],"yyyymmdd"))</f>
        <v/>
      </c>
      <c r="BU887" s="48"/>
      <c r="BV887" s="48"/>
    </row>
    <row r="888" spans="1:74">
      <c r="A888" s="16">
        <f t="shared" si="13"/>
        <v>883</v>
      </c>
      <c r="B888" s="17"/>
      <c r="C888" s="57"/>
      <c r="D888" s="61"/>
      <c r="E888" s="61"/>
      <c r="F888" s="57"/>
      <c r="G888" s="18"/>
      <c r="H8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8" s="18"/>
      <c r="J888" s="18"/>
      <c r="K888" s="18"/>
      <c r="L888" s="18"/>
      <c r="M888" s="18"/>
      <c r="N888" s="51"/>
      <c r="O888" s="14">
        <f>IF(Table1[[#This Row],[Date]]="",COUNTA(B889:$B$1005),0)</f>
        <v>0</v>
      </c>
      <c r="P888" s="14">
        <f>IF(COUNTA(Table1[[#This Row],[Payments]:[Receipts]])=0,0,(IF(COUNTA(Table1[[#This Row],[Payments]:[Receipts]])&gt;1,1,0)))</f>
        <v>0</v>
      </c>
      <c r="Q888" s="14">
        <f>IF(Table1[[#This Row],[Date]]="",0,IF(AND(Table1[[#This Row],[Date]]&gt;=$Q$2,Table1[[#This Row],[Date]]&lt;=$Q$3),0,1))</f>
        <v>0</v>
      </c>
      <c r="R888" s="14">
        <f>IF(Table1[[#This Row],[Payments]]="",0,IF(ISNUMBER(Table1[[#This Row],[Payments]]),0,1))</f>
        <v>0</v>
      </c>
      <c r="S888" s="14">
        <f>IF(Table1[[#This Row],[Receipts]]="",0,IF(ISNUMBER(Table1[[#This Row],[Receipts]]),0,1))</f>
        <v>0</v>
      </c>
      <c r="T888" s="14">
        <f>IF(LEN(Table1[[#This Row],[Second Ledger]])&gt;0,IF(TYPE(VLOOKUP(Table1[[#This Row],[Second Ledger]],$CZ:$CZ,1,FALSE))=16,1,0),0)</f>
        <v>0</v>
      </c>
      <c r="U888" s="14">
        <f>IF(Table1[[#This Row],[Date]]="",0,IF(Table1[[#This Row],[Voucher Type]]&gt;0,IF(TYPE(VLOOKUP(Table1[[#This Row],[Voucher Type]],Table1[[#All],[Voucher Type Master]],1,FALSE))=16,1,0),0))</f>
        <v>0</v>
      </c>
      <c r="V8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8" s="14">
        <f>IF(LEN(Table1[[#This Row],[Cost Centre]])&gt;0,IF(TYPE(VLOOKUP(Table1[[#This Row],[Cost Centre]],$DA:$DA,1,FALSE))=16,1,0),0)</f>
        <v>0</v>
      </c>
      <c r="X888" s="14">
        <f>Table1[[#This Row],[Payments]]-Table1[[#This Row],[Receipts]]</f>
        <v>0</v>
      </c>
      <c r="Y888" s="14"/>
      <c r="Z888" s="14"/>
      <c r="AA888" s="14"/>
      <c r="AB888" s="13"/>
      <c r="AC888" s="39"/>
      <c r="AD888" s="39"/>
      <c r="AE888" s="39"/>
      <c r="AF888" s="39"/>
      <c r="AG888" s="42"/>
      <c r="AH8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8" t="str">
        <f>IF(Table1[[#This Row],[Date]]="","",TEXT(Table1[[#This Row],[Date]],"yyyymmdd"))</f>
        <v/>
      </c>
      <c r="AJ888" t="str">
        <f>Table1[[#This Row],[Date2]]</f>
        <v/>
      </c>
      <c r="AK888" t="str">
        <f>IF(Table1[[#This Row],[Date]]="","",Table1[[#This Row],[Voucher Type]])</f>
        <v/>
      </c>
      <c r="AL888" t="str">
        <f>IF(Table1[[#This Row],[Date]]="","",Table1[[#This Row],[Voucher No]])</f>
        <v/>
      </c>
      <c r="AM888" t="str">
        <f>IF(Table1[[#This Row],[Date]]="","",Table1[[#This Row],[Narration]])</f>
        <v/>
      </c>
      <c r="AN888" t="str">
        <f>IF(Table1[[#This Row],[Date]]="","","tallytools-voucherentry-adhjadhh-"&amp;$AH$1&amp;ROW())</f>
        <v/>
      </c>
      <c r="AO888" t="str">
        <f>IF(Table1[[#This Row],[Date]]="","",$AH$1)</f>
        <v/>
      </c>
      <c r="AP888"/>
      <c r="AQ888" t="str">
        <f>IF(Table1[[#This Row],[Date]]="","","No")</f>
        <v/>
      </c>
      <c r="AR888" t="str">
        <f>IF(Table1[[#This Row],[Date]]="","",IF(Table1[[#This Row],[Net Amt]]&lt;0,"No","Yes"))</f>
        <v/>
      </c>
      <c r="AS888" t="str">
        <f>IF(Table1[[#This Row],[Date]]="","",Table1[[#This Row],[Second Ledger]])</f>
        <v/>
      </c>
      <c r="AT888" t="str">
        <f>IF(Table1[[#This Row],[Date]]="","",IF(Table1[[#This Row],[DP-1]]="Yes",-(Table1[[#This Row],[Payments]]+Table1[[#This Row],[Receipts]]),Table1[[#This Row],[Payments]]+Table1[[#This Row],[Receipts]]))</f>
        <v/>
      </c>
      <c r="AU888"/>
      <c r="AV888" t="str">
        <f>IF(Table1[[#This Row],[Bill Ref No]]="","",Table1[[#This Row],[Bill Ref No]])</f>
        <v/>
      </c>
      <c r="AW888" t="str">
        <f>IF(Table1[[#This Row],[Bill ref name]]="","","New Ref")</f>
        <v/>
      </c>
      <c r="AX888" t="str">
        <f>IF(Table1[[#This Row],[Bill ref name]]="","",Table1[[#This Row],[Amount-1]])</f>
        <v/>
      </c>
      <c r="AY888"/>
      <c r="AZ888"/>
      <c r="BA888" t="str">
        <f>IF(Table1[[#This Row],[Cost Centre]]="","","Primary Cost Category")</f>
        <v/>
      </c>
      <c r="BB888" t="str">
        <f>IF(Table1[[#This Row],[Cost Centre]]="","",Table1[[#This Row],[DP-1]])</f>
        <v/>
      </c>
      <c r="BC888"/>
      <c r="BD888" t="str">
        <f>IF(Table1[[#This Row],[Cost Centre]]="","",Table1[[#This Row],[Cost Centre]])</f>
        <v/>
      </c>
      <c r="BE888" t="str">
        <f>IF(Table1[[#This Row],[Cost Centre]]="","",Table1[[#This Row],[Amount-1]])</f>
        <v/>
      </c>
      <c r="BF888"/>
      <c r="BG888"/>
      <c r="BH888"/>
      <c r="BI888"/>
      <c r="BJ888" t="str">
        <f>IF(Table1[[#This Row],[Date]]="","","No")</f>
        <v/>
      </c>
      <c r="BK888" t="str">
        <f>IF(Table1[[#This Row],[Date]]="","",IF(Table1[[#This Row],[Net Amt]]&lt;0,"Yes","No"))</f>
        <v/>
      </c>
      <c r="BL888" t="str">
        <f>IF(Table1[[#This Row],[Date]]="","",$C$3)</f>
        <v/>
      </c>
      <c r="BM888" t="str">
        <f>IF(Table1[[#This Row],[Date]]="","",-Table1[[#This Row],[Amount-1]])</f>
        <v/>
      </c>
      <c r="BO888" t="str">
        <f>IF(Table1[[#This Row],[Transaction Type]]="","",Table1[[#This Row],[Transaction Type]])</f>
        <v/>
      </c>
      <c r="BP888" t="str">
        <f>IF(Table1[[#This Row],[Instrument No.]]="","",Table1[[#This Row],[Instrument No.]])</f>
        <v/>
      </c>
      <c r="BQ888" t="str">
        <f>IF(Table1[[#This Row],[Instrument No.]]="","",Table1[[#This Row],[Amount-2]])</f>
        <v/>
      </c>
      <c r="BR888" t="str">
        <f>IF(Table1[[#This Row],[Instrument date]]="","",TEXT(Table1[[#This Row],[Instrument date]],"yyyymmdd"))</f>
        <v/>
      </c>
      <c r="BU888" s="48"/>
      <c r="BV888" s="48"/>
    </row>
    <row r="889" spans="1:74">
      <c r="A889" s="16">
        <f t="shared" si="13"/>
        <v>884</v>
      </c>
      <c r="B889" s="17"/>
      <c r="C889" s="57"/>
      <c r="D889" s="61"/>
      <c r="E889" s="61"/>
      <c r="F889" s="57"/>
      <c r="G889" s="18"/>
      <c r="H8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89" s="18"/>
      <c r="J889" s="18"/>
      <c r="K889" s="18"/>
      <c r="L889" s="18"/>
      <c r="M889" s="18"/>
      <c r="N889" s="51"/>
      <c r="O889" s="14">
        <f>IF(Table1[[#This Row],[Date]]="",COUNTA(B890:$B$1005),0)</f>
        <v>0</v>
      </c>
      <c r="P889" s="14">
        <f>IF(COUNTA(Table1[[#This Row],[Payments]:[Receipts]])=0,0,(IF(COUNTA(Table1[[#This Row],[Payments]:[Receipts]])&gt;1,1,0)))</f>
        <v>0</v>
      </c>
      <c r="Q889" s="14">
        <f>IF(Table1[[#This Row],[Date]]="",0,IF(AND(Table1[[#This Row],[Date]]&gt;=$Q$2,Table1[[#This Row],[Date]]&lt;=$Q$3),0,1))</f>
        <v>0</v>
      </c>
      <c r="R889" s="14">
        <f>IF(Table1[[#This Row],[Payments]]="",0,IF(ISNUMBER(Table1[[#This Row],[Payments]]),0,1))</f>
        <v>0</v>
      </c>
      <c r="S889" s="14">
        <f>IF(Table1[[#This Row],[Receipts]]="",0,IF(ISNUMBER(Table1[[#This Row],[Receipts]]),0,1))</f>
        <v>0</v>
      </c>
      <c r="T889" s="14">
        <f>IF(LEN(Table1[[#This Row],[Second Ledger]])&gt;0,IF(TYPE(VLOOKUP(Table1[[#This Row],[Second Ledger]],$CZ:$CZ,1,FALSE))=16,1,0),0)</f>
        <v>0</v>
      </c>
      <c r="U889" s="14">
        <f>IF(Table1[[#This Row],[Date]]="",0,IF(Table1[[#This Row],[Voucher Type]]&gt;0,IF(TYPE(VLOOKUP(Table1[[#This Row],[Voucher Type]],Table1[[#All],[Voucher Type Master]],1,FALSE))=16,1,0),0))</f>
        <v>0</v>
      </c>
      <c r="V8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89" s="14">
        <f>IF(LEN(Table1[[#This Row],[Cost Centre]])&gt;0,IF(TYPE(VLOOKUP(Table1[[#This Row],[Cost Centre]],$DA:$DA,1,FALSE))=16,1,0),0)</f>
        <v>0</v>
      </c>
      <c r="X889" s="14">
        <f>Table1[[#This Row],[Payments]]-Table1[[#This Row],[Receipts]]</f>
        <v>0</v>
      </c>
      <c r="Y889" s="14"/>
      <c r="Z889" s="14"/>
      <c r="AA889" s="14"/>
      <c r="AB889" s="13"/>
      <c r="AC889" s="39"/>
      <c r="AD889" s="39"/>
      <c r="AE889" s="39"/>
      <c r="AF889" s="39"/>
      <c r="AG889" s="42"/>
      <c r="AH8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89" t="str">
        <f>IF(Table1[[#This Row],[Date]]="","",TEXT(Table1[[#This Row],[Date]],"yyyymmdd"))</f>
        <v/>
      </c>
      <c r="AJ889" t="str">
        <f>Table1[[#This Row],[Date2]]</f>
        <v/>
      </c>
      <c r="AK889" t="str">
        <f>IF(Table1[[#This Row],[Date]]="","",Table1[[#This Row],[Voucher Type]])</f>
        <v/>
      </c>
      <c r="AL889" t="str">
        <f>IF(Table1[[#This Row],[Date]]="","",Table1[[#This Row],[Voucher No]])</f>
        <v/>
      </c>
      <c r="AM889" t="str">
        <f>IF(Table1[[#This Row],[Date]]="","",Table1[[#This Row],[Narration]])</f>
        <v/>
      </c>
      <c r="AN889" t="str">
        <f>IF(Table1[[#This Row],[Date]]="","","tallytools-voucherentry-adhjadhh-"&amp;$AH$1&amp;ROW())</f>
        <v/>
      </c>
      <c r="AO889" t="str">
        <f>IF(Table1[[#This Row],[Date]]="","",$AH$1)</f>
        <v/>
      </c>
      <c r="AP889"/>
      <c r="AQ889" t="str">
        <f>IF(Table1[[#This Row],[Date]]="","","No")</f>
        <v/>
      </c>
      <c r="AR889" t="str">
        <f>IF(Table1[[#This Row],[Date]]="","",IF(Table1[[#This Row],[Net Amt]]&lt;0,"No","Yes"))</f>
        <v/>
      </c>
      <c r="AS889" t="str">
        <f>IF(Table1[[#This Row],[Date]]="","",Table1[[#This Row],[Second Ledger]])</f>
        <v/>
      </c>
      <c r="AT889" t="str">
        <f>IF(Table1[[#This Row],[Date]]="","",IF(Table1[[#This Row],[DP-1]]="Yes",-(Table1[[#This Row],[Payments]]+Table1[[#This Row],[Receipts]]),Table1[[#This Row],[Payments]]+Table1[[#This Row],[Receipts]]))</f>
        <v/>
      </c>
      <c r="AU889"/>
      <c r="AV889" t="str">
        <f>IF(Table1[[#This Row],[Bill Ref No]]="","",Table1[[#This Row],[Bill Ref No]])</f>
        <v/>
      </c>
      <c r="AW889" t="str">
        <f>IF(Table1[[#This Row],[Bill ref name]]="","","New Ref")</f>
        <v/>
      </c>
      <c r="AX889" t="str">
        <f>IF(Table1[[#This Row],[Bill ref name]]="","",Table1[[#This Row],[Amount-1]])</f>
        <v/>
      </c>
      <c r="AY889"/>
      <c r="AZ889"/>
      <c r="BA889" t="str">
        <f>IF(Table1[[#This Row],[Cost Centre]]="","","Primary Cost Category")</f>
        <v/>
      </c>
      <c r="BB889" t="str">
        <f>IF(Table1[[#This Row],[Cost Centre]]="","",Table1[[#This Row],[DP-1]])</f>
        <v/>
      </c>
      <c r="BC889"/>
      <c r="BD889" t="str">
        <f>IF(Table1[[#This Row],[Cost Centre]]="","",Table1[[#This Row],[Cost Centre]])</f>
        <v/>
      </c>
      <c r="BE889" t="str">
        <f>IF(Table1[[#This Row],[Cost Centre]]="","",Table1[[#This Row],[Amount-1]])</f>
        <v/>
      </c>
      <c r="BF889"/>
      <c r="BG889"/>
      <c r="BH889"/>
      <c r="BI889"/>
      <c r="BJ889" t="str">
        <f>IF(Table1[[#This Row],[Date]]="","","No")</f>
        <v/>
      </c>
      <c r="BK889" t="str">
        <f>IF(Table1[[#This Row],[Date]]="","",IF(Table1[[#This Row],[Net Amt]]&lt;0,"Yes","No"))</f>
        <v/>
      </c>
      <c r="BL889" t="str">
        <f>IF(Table1[[#This Row],[Date]]="","",$C$3)</f>
        <v/>
      </c>
      <c r="BM889" t="str">
        <f>IF(Table1[[#This Row],[Date]]="","",-Table1[[#This Row],[Amount-1]])</f>
        <v/>
      </c>
      <c r="BO889" t="str">
        <f>IF(Table1[[#This Row],[Transaction Type]]="","",Table1[[#This Row],[Transaction Type]])</f>
        <v/>
      </c>
      <c r="BP889" t="str">
        <f>IF(Table1[[#This Row],[Instrument No.]]="","",Table1[[#This Row],[Instrument No.]])</f>
        <v/>
      </c>
      <c r="BQ889" t="str">
        <f>IF(Table1[[#This Row],[Instrument No.]]="","",Table1[[#This Row],[Amount-2]])</f>
        <v/>
      </c>
      <c r="BR889" t="str">
        <f>IF(Table1[[#This Row],[Instrument date]]="","",TEXT(Table1[[#This Row],[Instrument date]],"yyyymmdd"))</f>
        <v/>
      </c>
      <c r="BU889" s="48"/>
      <c r="BV889" s="48"/>
    </row>
    <row r="890" spans="1:74">
      <c r="A890" s="16">
        <f t="shared" si="13"/>
        <v>885</v>
      </c>
      <c r="B890" s="17"/>
      <c r="C890" s="57"/>
      <c r="D890" s="61"/>
      <c r="E890" s="61"/>
      <c r="F890" s="57"/>
      <c r="G890" s="18"/>
      <c r="H8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0" s="18"/>
      <c r="J890" s="18"/>
      <c r="K890" s="18"/>
      <c r="L890" s="18"/>
      <c r="M890" s="18"/>
      <c r="N890" s="51"/>
      <c r="O890" s="14">
        <f>IF(Table1[[#This Row],[Date]]="",COUNTA(B891:$B$1005),0)</f>
        <v>0</v>
      </c>
      <c r="P890" s="14">
        <f>IF(COUNTA(Table1[[#This Row],[Payments]:[Receipts]])=0,0,(IF(COUNTA(Table1[[#This Row],[Payments]:[Receipts]])&gt;1,1,0)))</f>
        <v>0</v>
      </c>
      <c r="Q890" s="14">
        <f>IF(Table1[[#This Row],[Date]]="",0,IF(AND(Table1[[#This Row],[Date]]&gt;=$Q$2,Table1[[#This Row],[Date]]&lt;=$Q$3),0,1))</f>
        <v>0</v>
      </c>
      <c r="R890" s="14">
        <f>IF(Table1[[#This Row],[Payments]]="",0,IF(ISNUMBER(Table1[[#This Row],[Payments]]),0,1))</f>
        <v>0</v>
      </c>
      <c r="S890" s="14">
        <f>IF(Table1[[#This Row],[Receipts]]="",0,IF(ISNUMBER(Table1[[#This Row],[Receipts]]),0,1))</f>
        <v>0</v>
      </c>
      <c r="T890" s="14">
        <f>IF(LEN(Table1[[#This Row],[Second Ledger]])&gt;0,IF(TYPE(VLOOKUP(Table1[[#This Row],[Second Ledger]],$CZ:$CZ,1,FALSE))=16,1,0),0)</f>
        <v>0</v>
      </c>
      <c r="U890" s="14">
        <f>IF(Table1[[#This Row],[Date]]="",0,IF(Table1[[#This Row],[Voucher Type]]&gt;0,IF(TYPE(VLOOKUP(Table1[[#This Row],[Voucher Type]],Table1[[#All],[Voucher Type Master]],1,FALSE))=16,1,0),0))</f>
        <v>0</v>
      </c>
      <c r="V8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0" s="14">
        <f>IF(LEN(Table1[[#This Row],[Cost Centre]])&gt;0,IF(TYPE(VLOOKUP(Table1[[#This Row],[Cost Centre]],$DA:$DA,1,FALSE))=16,1,0),0)</f>
        <v>0</v>
      </c>
      <c r="X890" s="14">
        <f>Table1[[#This Row],[Payments]]-Table1[[#This Row],[Receipts]]</f>
        <v>0</v>
      </c>
      <c r="Y890" s="14"/>
      <c r="Z890" s="14"/>
      <c r="AA890" s="14"/>
      <c r="AB890" s="13"/>
      <c r="AC890" s="39"/>
      <c r="AD890" s="39"/>
      <c r="AE890" s="39"/>
      <c r="AF890" s="39"/>
      <c r="AG890" s="42"/>
      <c r="AH8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0" t="str">
        <f>IF(Table1[[#This Row],[Date]]="","",TEXT(Table1[[#This Row],[Date]],"yyyymmdd"))</f>
        <v/>
      </c>
      <c r="AJ890" t="str">
        <f>Table1[[#This Row],[Date2]]</f>
        <v/>
      </c>
      <c r="AK890" t="str">
        <f>IF(Table1[[#This Row],[Date]]="","",Table1[[#This Row],[Voucher Type]])</f>
        <v/>
      </c>
      <c r="AL890" t="str">
        <f>IF(Table1[[#This Row],[Date]]="","",Table1[[#This Row],[Voucher No]])</f>
        <v/>
      </c>
      <c r="AM890" t="str">
        <f>IF(Table1[[#This Row],[Date]]="","",Table1[[#This Row],[Narration]])</f>
        <v/>
      </c>
      <c r="AN890" t="str">
        <f>IF(Table1[[#This Row],[Date]]="","","tallytools-voucherentry-adhjadhh-"&amp;$AH$1&amp;ROW())</f>
        <v/>
      </c>
      <c r="AO890" t="str">
        <f>IF(Table1[[#This Row],[Date]]="","",$AH$1)</f>
        <v/>
      </c>
      <c r="AP890"/>
      <c r="AQ890" t="str">
        <f>IF(Table1[[#This Row],[Date]]="","","No")</f>
        <v/>
      </c>
      <c r="AR890" t="str">
        <f>IF(Table1[[#This Row],[Date]]="","",IF(Table1[[#This Row],[Net Amt]]&lt;0,"No","Yes"))</f>
        <v/>
      </c>
      <c r="AS890" t="str">
        <f>IF(Table1[[#This Row],[Date]]="","",Table1[[#This Row],[Second Ledger]])</f>
        <v/>
      </c>
      <c r="AT890" t="str">
        <f>IF(Table1[[#This Row],[Date]]="","",IF(Table1[[#This Row],[DP-1]]="Yes",-(Table1[[#This Row],[Payments]]+Table1[[#This Row],[Receipts]]),Table1[[#This Row],[Payments]]+Table1[[#This Row],[Receipts]]))</f>
        <v/>
      </c>
      <c r="AU890"/>
      <c r="AV890" t="str">
        <f>IF(Table1[[#This Row],[Bill Ref No]]="","",Table1[[#This Row],[Bill Ref No]])</f>
        <v/>
      </c>
      <c r="AW890" t="str">
        <f>IF(Table1[[#This Row],[Bill ref name]]="","","New Ref")</f>
        <v/>
      </c>
      <c r="AX890" t="str">
        <f>IF(Table1[[#This Row],[Bill ref name]]="","",Table1[[#This Row],[Amount-1]])</f>
        <v/>
      </c>
      <c r="AY890"/>
      <c r="AZ890"/>
      <c r="BA890" t="str">
        <f>IF(Table1[[#This Row],[Cost Centre]]="","","Primary Cost Category")</f>
        <v/>
      </c>
      <c r="BB890" t="str">
        <f>IF(Table1[[#This Row],[Cost Centre]]="","",Table1[[#This Row],[DP-1]])</f>
        <v/>
      </c>
      <c r="BC890"/>
      <c r="BD890" t="str">
        <f>IF(Table1[[#This Row],[Cost Centre]]="","",Table1[[#This Row],[Cost Centre]])</f>
        <v/>
      </c>
      <c r="BE890" t="str">
        <f>IF(Table1[[#This Row],[Cost Centre]]="","",Table1[[#This Row],[Amount-1]])</f>
        <v/>
      </c>
      <c r="BF890"/>
      <c r="BG890"/>
      <c r="BH890"/>
      <c r="BI890"/>
      <c r="BJ890" t="str">
        <f>IF(Table1[[#This Row],[Date]]="","","No")</f>
        <v/>
      </c>
      <c r="BK890" t="str">
        <f>IF(Table1[[#This Row],[Date]]="","",IF(Table1[[#This Row],[Net Amt]]&lt;0,"Yes","No"))</f>
        <v/>
      </c>
      <c r="BL890" t="str">
        <f>IF(Table1[[#This Row],[Date]]="","",$C$3)</f>
        <v/>
      </c>
      <c r="BM890" t="str">
        <f>IF(Table1[[#This Row],[Date]]="","",-Table1[[#This Row],[Amount-1]])</f>
        <v/>
      </c>
      <c r="BO890" t="str">
        <f>IF(Table1[[#This Row],[Transaction Type]]="","",Table1[[#This Row],[Transaction Type]])</f>
        <v/>
      </c>
      <c r="BP890" t="str">
        <f>IF(Table1[[#This Row],[Instrument No.]]="","",Table1[[#This Row],[Instrument No.]])</f>
        <v/>
      </c>
      <c r="BQ890" t="str">
        <f>IF(Table1[[#This Row],[Instrument No.]]="","",Table1[[#This Row],[Amount-2]])</f>
        <v/>
      </c>
      <c r="BR890" t="str">
        <f>IF(Table1[[#This Row],[Instrument date]]="","",TEXT(Table1[[#This Row],[Instrument date]],"yyyymmdd"))</f>
        <v/>
      </c>
      <c r="BU890" s="48"/>
      <c r="BV890" s="48"/>
    </row>
    <row r="891" spans="1:74">
      <c r="A891" s="16">
        <f t="shared" si="13"/>
        <v>886</v>
      </c>
      <c r="B891" s="17"/>
      <c r="C891" s="57"/>
      <c r="D891" s="61"/>
      <c r="E891" s="61"/>
      <c r="F891" s="57"/>
      <c r="G891" s="18"/>
      <c r="H8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1" s="18"/>
      <c r="J891" s="18"/>
      <c r="K891" s="18"/>
      <c r="L891" s="18"/>
      <c r="M891" s="18"/>
      <c r="N891" s="51"/>
      <c r="O891" s="14">
        <f>IF(Table1[[#This Row],[Date]]="",COUNTA(B892:$B$1005),0)</f>
        <v>0</v>
      </c>
      <c r="P891" s="14">
        <f>IF(COUNTA(Table1[[#This Row],[Payments]:[Receipts]])=0,0,(IF(COUNTA(Table1[[#This Row],[Payments]:[Receipts]])&gt;1,1,0)))</f>
        <v>0</v>
      </c>
      <c r="Q891" s="14">
        <f>IF(Table1[[#This Row],[Date]]="",0,IF(AND(Table1[[#This Row],[Date]]&gt;=$Q$2,Table1[[#This Row],[Date]]&lt;=$Q$3),0,1))</f>
        <v>0</v>
      </c>
      <c r="R891" s="14">
        <f>IF(Table1[[#This Row],[Payments]]="",0,IF(ISNUMBER(Table1[[#This Row],[Payments]]),0,1))</f>
        <v>0</v>
      </c>
      <c r="S891" s="14">
        <f>IF(Table1[[#This Row],[Receipts]]="",0,IF(ISNUMBER(Table1[[#This Row],[Receipts]]),0,1))</f>
        <v>0</v>
      </c>
      <c r="T891" s="14">
        <f>IF(LEN(Table1[[#This Row],[Second Ledger]])&gt;0,IF(TYPE(VLOOKUP(Table1[[#This Row],[Second Ledger]],$CZ:$CZ,1,FALSE))=16,1,0),0)</f>
        <v>0</v>
      </c>
      <c r="U891" s="14">
        <f>IF(Table1[[#This Row],[Date]]="",0,IF(Table1[[#This Row],[Voucher Type]]&gt;0,IF(TYPE(VLOOKUP(Table1[[#This Row],[Voucher Type]],Table1[[#All],[Voucher Type Master]],1,FALSE))=16,1,0),0))</f>
        <v>0</v>
      </c>
      <c r="V8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1" s="14">
        <f>IF(LEN(Table1[[#This Row],[Cost Centre]])&gt;0,IF(TYPE(VLOOKUP(Table1[[#This Row],[Cost Centre]],$DA:$DA,1,FALSE))=16,1,0),0)</f>
        <v>0</v>
      </c>
      <c r="X891" s="14">
        <f>Table1[[#This Row],[Payments]]-Table1[[#This Row],[Receipts]]</f>
        <v>0</v>
      </c>
      <c r="Y891" s="14"/>
      <c r="Z891" s="14"/>
      <c r="AA891" s="14"/>
      <c r="AB891" s="13"/>
      <c r="AC891" s="39"/>
      <c r="AD891" s="39"/>
      <c r="AE891" s="39"/>
      <c r="AF891" s="39"/>
      <c r="AG891" s="42"/>
      <c r="AH8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1" t="str">
        <f>IF(Table1[[#This Row],[Date]]="","",TEXT(Table1[[#This Row],[Date]],"yyyymmdd"))</f>
        <v/>
      </c>
      <c r="AJ891" t="str">
        <f>Table1[[#This Row],[Date2]]</f>
        <v/>
      </c>
      <c r="AK891" t="str">
        <f>IF(Table1[[#This Row],[Date]]="","",Table1[[#This Row],[Voucher Type]])</f>
        <v/>
      </c>
      <c r="AL891" t="str">
        <f>IF(Table1[[#This Row],[Date]]="","",Table1[[#This Row],[Voucher No]])</f>
        <v/>
      </c>
      <c r="AM891" t="str">
        <f>IF(Table1[[#This Row],[Date]]="","",Table1[[#This Row],[Narration]])</f>
        <v/>
      </c>
      <c r="AN891" t="str">
        <f>IF(Table1[[#This Row],[Date]]="","","tallytools-voucherentry-adhjadhh-"&amp;$AH$1&amp;ROW())</f>
        <v/>
      </c>
      <c r="AO891" t="str">
        <f>IF(Table1[[#This Row],[Date]]="","",$AH$1)</f>
        <v/>
      </c>
      <c r="AP891"/>
      <c r="AQ891" t="str">
        <f>IF(Table1[[#This Row],[Date]]="","","No")</f>
        <v/>
      </c>
      <c r="AR891" t="str">
        <f>IF(Table1[[#This Row],[Date]]="","",IF(Table1[[#This Row],[Net Amt]]&lt;0,"No","Yes"))</f>
        <v/>
      </c>
      <c r="AS891" t="str">
        <f>IF(Table1[[#This Row],[Date]]="","",Table1[[#This Row],[Second Ledger]])</f>
        <v/>
      </c>
      <c r="AT891" t="str">
        <f>IF(Table1[[#This Row],[Date]]="","",IF(Table1[[#This Row],[DP-1]]="Yes",-(Table1[[#This Row],[Payments]]+Table1[[#This Row],[Receipts]]),Table1[[#This Row],[Payments]]+Table1[[#This Row],[Receipts]]))</f>
        <v/>
      </c>
      <c r="AU891"/>
      <c r="AV891" t="str">
        <f>IF(Table1[[#This Row],[Bill Ref No]]="","",Table1[[#This Row],[Bill Ref No]])</f>
        <v/>
      </c>
      <c r="AW891" t="str">
        <f>IF(Table1[[#This Row],[Bill ref name]]="","","New Ref")</f>
        <v/>
      </c>
      <c r="AX891" t="str">
        <f>IF(Table1[[#This Row],[Bill ref name]]="","",Table1[[#This Row],[Amount-1]])</f>
        <v/>
      </c>
      <c r="AY891"/>
      <c r="AZ891"/>
      <c r="BA891" t="str">
        <f>IF(Table1[[#This Row],[Cost Centre]]="","","Primary Cost Category")</f>
        <v/>
      </c>
      <c r="BB891" t="str">
        <f>IF(Table1[[#This Row],[Cost Centre]]="","",Table1[[#This Row],[DP-1]])</f>
        <v/>
      </c>
      <c r="BC891"/>
      <c r="BD891" t="str">
        <f>IF(Table1[[#This Row],[Cost Centre]]="","",Table1[[#This Row],[Cost Centre]])</f>
        <v/>
      </c>
      <c r="BE891" t="str">
        <f>IF(Table1[[#This Row],[Cost Centre]]="","",Table1[[#This Row],[Amount-1]])</f>
        <v/>
      </c>
      <c r="BF891"/>
      <c r="BG891"/>
      <c r="BH891"/>
      <c r="BI891"/>
      <c r="BJ891" t="str">
        <f>IF(Table1[[#This Row],[Date]]="","","No")</f>
        <v/>
      </c>
      <c r="BK891" t="str">
        <f>IF(Table1[[#This Row],[Date]]="","",IF(Table1[[#This Row],[Net Amt]]&lt;0,"Yes","No"))</f>
        <v/>
      </c>
      <c r="BL891" t="str">
        <f>IF(Table1[[#This Row],[Date]]="","",$C$3)</f>
        <v/>
      </c>
      <c r="BM891" t="str">
        <f>IF(Table1[[#This Row],[Date]]="","",-Table1[[#This Row],[Amount-1]])</f>
        <v/>
      </c>
      <c r="BO891" t="str">
        <f>IF(Table1[[#This Row],[Transaction Type]]="","",Table1[[#This Row],[Transaction Type]])</f>
        <v/>
      </c>
      <c r="BP891" t="str">
        <f>IF(Table1[[#This Row],[Instrument No.]]="","",Table1[[#This Row],[Instrument No.]])</f>
        <v/>
      </c>
      <c r="BQ891" t="str">
        <f>IF(Table1[[#This Row],[Instrument No.]]="","",Table1[[#This Row],[Amount-2]])</f>
        <v/>
      </c>
      <c r="BR891" t="str">
        <f>IF(Table1[[#This Row],[Instrument date]]="","",TEXT(Table1[[#This Row],[Instrument date]],"yyyymmdd"))</f>
        <v/>
      </c>
      <c r="BU891" s="48"/>
      <c r="BV891" s="48"/>
    </row>
    <row r="892" spans="1:74">
      <c r="A892" s="16">
        <f t="shared" si="13"/>
        <v>887</v>
      </c>
      <c r="B892" s="17"/>
      <c r="C892" s="57"/>
      <c r="D892" s="61"/>
      <c r="E892" s="61"/>
      <c r="F892" s="57"/>
      <c r="G892" s="18"/>
      <c r="H8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2" s="18"/>
      <c r="J892" s="18"/>
      <c r="K892" s="18"/>
      <c r="L892" s="18"/>
      <c r="M892" s="18"/>
      <c r="N892" s="51"/>
      <c r="O892" s="14">
        <f>IF(Table1[[#This Row],[Date]]="",COUNTA(B893:$B$1005),0)</f>
        <v>0</v>
      </c>
      <c r="P892" s="14">
        <f>IF(COUNTA(Table1[[#This Row],[Payments]:[Receipts]])=0,0,(IF(COUNTA(Table1[[#This Row],[Payments]:[Receipts]])&gt;1,1,0)))</f>
        <v>0</v>
      </c>
      <c r="Q892" s="14">
        <f>IF(Table1[[#This Row],[Date]]="",0,IF(AND(Table1[[#This Row],[Date]]&gt;=$Q$2,Table1[[#This Row],[Date]]&lt;=$Q$3),0,1))</f>
        <v>0</v>
      </c>
      <c r="R892" s="14">
        <f>IF(Table1[[#This Row],[Payments]]="",0,IF(ISNUMBER(Table1[[#This Row],[Payments]]),0,1))</f>
        <v>0</v>
      </c>
      <c r="S892" s="14">
        <f>IF(Table1[[#This Row],[Receipts]]="",0,IF(ISNUMBER(Table1[[#This Row],[Receipts]]),0,1))</f>
        <v>0</v>
      </c>
      <c r="T892" s="14">
        <f>IF(LEN(Table1[[#This Row],[Second Ledger]])&gt;0,IF(TYPE(VLOOKUP(Table1[[#This Row],[Second Ledger]],$CZ:$CZ,1,FALSE))=16,1,0),0)</f>
        <v>0</v>
      </c>
      <c r="U892" s="14">
        <f>IF(Table1[[#This Row],[Date]]="",0,IF(Table1[[#This Row],[Voucher Type]]&gt;0,IF(TYPE(VLOOKUP(Table1[[#This Row],[Voucher Type]],Table1[[#All],[Voucher Type Master]],1,FALSE))=16,1,0),0))</f>
        <v>0</v>
      </c>
      <c r="V8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2" s="14">
        <f>IF(LEN(Table1[[#This Row],[Cost Centre]])&gt;0,IF(TYPE(VLOOKUP(Table1[[#This Row],[Cost Centre]],$DA:$DA,1,FALSE))=16,1,0),0)</f>
        <v>0</v>
      </c>
      <c r="X892" s="14">
        <f>Table1[[#This Row],[Payments]]-Table1[[#This Row],[Receipts]]</f>
        <v>0</v>
      </c>
      <c r="Y892" s="14"/>
      <c r="Z892" s="14"/>
      <c r="AA892" s="14"/>
      <c r="AB892" s="13"/>
      <c r="AC892" s="39"/>
      <c r="AD892" s="39"/>
      <c r="AE892" s="39"/>
      <c r="AF892" s="39"/>
      <c r="AG892" s="42"/>
      <c r="AH8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2" t="str">
        <f>IF(Table1[[#This Row],[Date]]="","",TEXT(Table1[[#This Row],[Date]],"yyyymmdd"))</f>
        <v/>
      </c>
      <c r="AJ892" t="str">
        <f>Table1[[#This Row],[Date2]]</f>
        <v/>
      </c>
      <c r="AK892" t="str">
        <f>IF(Table1[[#This Row],[Date]]="","",Table1[[#This Row],[Voucher Type]])</f>
        <v/>
      </c>
      <c r="AL892" t="str">
        <f>IF(Table1[[#This Row],[Date]]="","",Table1[[#This Row],[Voucher No]])</f>
        <v/>
      </c>
      <c r="AM892" t="str">
        <f>IF(Table1[[#This Row],[Date]]="","",Table1[[#This Row],[Narration]])</f>
        <v/>
      </c>
      <c r="AN892" t="str">
        <f>IF(Table1[[#This Row],[Date]]="","","tallytools-voucherentry-adhjadhh-"&amp;$AH$1&amp;ROW())</f>
        <v/>
      </c>
      <c r="AO892" t="str">
        <f>IF(Table1[[#This Row],[Date]]="","",$AH$1)</f>
        <v/>
      </c>
      <c r="AP892"/>
      <c r="AQ892" t="str">
        <f>IF(Table1[[#This Row],[Date]]="","","No")</f>
        <v/>
      </c>
      <c r="AR892" t="str">
        <f>IF(Table1[[#This Row],[Date]]="","",IF(Table1[[#This Row],[Net Amt]]&lt;0,"No","Yes"))</f>
        <v/>
      </c>
      <c r="AS892" t="str">
        <f>IF(Table1[[#This Row],[Date]]="","",Table1[[#This Row],[Second Ledger]])</f>
        <v/>
      </c>
      <c r="AT892" t="str">
        <f>IF(Table1[[#This Row],[Date]]="","",IF(Table1[[#This Row],[DP-1]]="Yes",-(Table1[[#This Row],[Payments]]+Table1[[#This Row],[Receipts]]),Table1[[#This Row],[Payments]]+Table1[[#This Row],[Receipts]]))</f>
        <v/>
      </c>
      <c r="AU892"/>
      <c r="AV892" t="str">
        <f>IF(Table1[[#This Row],[Bill Ref No]]="","",Table1[[#This Row],[Bill Ref No]])</f>
        <v/>
      </c>
      <c r="AW892" t="str">
        <f>IF(Table1[[#This Row],[Bill ref name]]="","","New Ref")</f>
        <v/>
      </c>
      <c r="AX892" t="str">
        <f>IF(Table1[[#This Row],[Bill ref name]]="","",Table1[[#This Row],[Amount-1]])</f>
        <v/>
      </c>
      <c r="AY892"/>
      <c r="AZ892"/>
      <c r="BA892" t="str">
        <f>IF(Table1[[#This Row],[Cost Centre]]="","","Primary Cost Category")</f>
        <v/>
      </c>
      <c r="BB892" t="str">
        <f>IF(Table1[[#This Row],[Cost Centre]]="","",Table1[[#This Row],[DP-1]])</f>
        <v/>
      </c>
      <c r="BC892"/>
      <c r="BD892" t="str">
        <f>IF(Table1[[#This Row],[Cost Centre]]="","",Table1[[#This Row],[Cost Centre]])</f>
        <v/>
      </c>
      <c r="BE892" t="str">
        <f>IF(Table1[[#This Row],[Cost Centre]]="","",Table1[[#This Row],[Amount-1]])</f>
        <v/>
      </c>
      <c r="BF892"/>
      <c r="BG892"/>
      <c r="BH892"/>
      <c r="BI892"/>
      <c r="BJ892" t="str">
        <f>IF(Table1[[#This Row],[Date]]="","","No")</f>
        <v/>
      </c>
      <c r="BK892" t="str">
        <f>IF(Table1[[#This Row],[Date]]="","",IF(Table1[[#This Row],[Net Amt]]&lt;0,"Yes","No"))</f>
        <v/>
      </c>
      <c r="BL892" t="str">
        <f>IF(Table1[[#This Row],[Date]]="","",$C$3)</f>
        <v/>
      </c>
      <c r="BM892" t="str">
        <f>IF(Table1[[#This Row],[Date]]="","",-Table1[[#This Row],[Amount-1]])</f>
        <v/>
      </c>
      <c r="BO892" t="str">
        <f>IF(Table1[[#This Row],[Transaction Type]]="","",Table1[[#This Row],[Transaction Type]])</f>
        <v/>
      </c>
      <c r="BP892" t="str">
        <f>IF(Table1[[#This Row],[Instrument No.]]="","",Table1[[#This Row],[Instrument No.]])</f>
        <v/>
      </c>
      <c r="BQ892" t="str">
        <f>IF(Table1[[#This Row],[Instrument No.]]="","",Table1[[#This Row],[Amount-2]])</f>
        <v/>
      </c>
      <c r="BR892" t="str">
        <f>IF(Table1[[#This Row],[Instrument date]]="","",TEXT(Table1[[#This Row],[Instrument date]],"yyyymmdd"))</f>
        <v/>
      </c>
      <c r="BU892" s="48"/>
      <c r="BV892" s="48"/>
    </row>
    <row r="893" spans="1:74">
      <c r="A893" s="16">
        <f t="shared" si="13"/>
        <v>888</v>
      </c>
      <c r="B893" s="17"/>
      <c r="C893" s="57"/>
      <c r="D893" s="61"/>
      <c r="E893" s="61"/>
      <c r="F893" s="57"/>
      <c r="G893" s="18"/>
      <c r="H8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3" s="18"/>
      <c r="J893" s="18"/>
      <c r="K893" s="18"/>
      <c r="L893" s="18"/>
      <c r="M893" s="18"/>
      <c r="N893" s="51"/>
      <c r="O893" s="14">
        <f>IF(Table1[[#This Row],[Date]]="",COUNTA(B894:$B$1005),0)</f>
        <v>0</v>
      </c>
      <c r="P893" s="14">
        <f>IF(COUNTA(Table1[[#This Row],[Payments]:[Receipts]])=0,0,(IF(COUNTA(Table1[[#This Row],[Payments]:[Receipts]])&gt;1,1,0)))</f>
        <v>0</v>
      </c>
      <c r="Q893" s="14">
        <f>IF(Table1[[#This Row],[Date]]="",0,IF(AND(Table1[[#This Row],[Date]]&gt;=$Q$2,Table1[[#This Row],[Date]]&lt;=$Q$3),0,1))</f>
        <v>0</v>
      </c>
      <c r="R893" s="14">
        <f>IF(Table1[[#This Row],[Payments]]="",0,IF(ISNUMBER(Table1[[#This Row],[Payments]]),0,1))</f>
        <v>0</v>
      </c>
      <c r="S893" s="14">
        <f>IF(Table1[[#This Row],[Receipts]]="",0,IF(ISNUMBER(Table1[[#This Row],[Receipts]]),0,1))</f>
        <v>0</v>
      </c>
      <c r="T893" s="14">
        <f>IF(LEN(Table1[[#This Row],[Second Ledger]])&gt;0,IF(TYPE(VLOOKUP(Table1[[#This Row],[Second Ledger]],$CZ:$CZ,1,FALSE))=16,1,0),0)</f>
        <v>0</v>
      </c>
      <c r="U893" s="14">
        <f>IF(Table1[[#This Row],[Date]]="",0,IF(Table1[[#This Row],[Voucher Type]]&gt;0,IF(TYPE(VLOOKUP(Table1[[#This Row],[Voucher Type]],Table1[[#All],[Voucher Type Master]],1,FALSE))=16,1,0),0))</f>
        <v>0</v>
      </c>
      <c r="V8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3" s="14">
        <f>IF(LEN(Table1[[#This Row],[Cost Centre]])&gt;0,IF(TYPE(VLOOKUP(Table1[[#This Row],[Cost Centre]],$DA:$DA,1,FALSE))=16,1,0),0)</f>
        <v>0</v>
      </c>
      <c r="X893" s="14">
        <f>Table1[[#This Row],[Payments]]-Table1[[#This Row],[Receipts]]</f>
        <v>0</v>
      </c>
      <c r="Y893" s="14"/>
      <c r="Z893" s="14"/>
      <c r="AA893" s="14"/>
      <c r="AB893" s="13"/>
      <c r="AC893" s="39"/>
      <c r="AD893" s="39"/>
      <c r="AE893" s="39"/>
      <c r="AF893" s="39"/>
      <c r="AG893" s="42"/>
      <c r="AH8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3" t="str">
        <f>IF(Table1[[#This Row],[Date]]="","",TEXT(Table1[[#This Row],[Date]],"yyyymmdd"))</f>
        <v/>
      </c>
      <c r="AJ893" t="str">
        <f>Table1[[#This Row],[Date2]]</f>
        <v/>
      </c>
      <c r="AK893" t="str">
        <f>IF(Table1[[#This Row],[Date]]="","",Table1[[#This Row],[Voucher Type]])</f>
        <v/>
      </c>
      <c r="AL893" t="str">
        <f>IF(Table1[[#This Row],[Date]]="","",Table1[[#This Row],[Voucher No]])</f>
        <v/>
      </c>
      <c r="AM893" t="str">
        <f>IF(Table1[[#This Row],[Date]]="","",Table1[[#This Row],[Narration]])</f>
        <v/>
      </c>
      <c r="AN893" t="str">
        <f>IF(Table1[[#This Row],[Date]]="","","tallytools-voucherentry-adhjadhh-"&amp;$AH$1&amp;ROW())</f>
        <v/>
      </c>
      <c r="AO893" t="str">
        <f>IF(Table1[[#This Row],[Date]]="","",$AH$1)</f>
        <v/>
      </c>
      <c r="AP893"/>
      <c r="AQ893" t="str">
        <f>IF(Table1[[#This Row],[Date]]="","","No")</f>
        <v/>
      </c>
      <c r="AR893" t="str">
        <f>IF(Table1[[#This Row],[Date]]="","",IF(Table1[[#This Row],[Net Amt]]&lt;0,"No","Yes"))</f>
        <v/>
      </c>
      <c r="AS893" t="str">
        <f>IF(Table1[[#This Row],[Date]]="","",Table1[[#This Row],[Second Ledger]])</f>
        <v/>
      </c>
      <c r="AT893" t="str">
        <f>IF(Table1[[#This Row],[Date]]="","",IF(Table1[[#This Row],[DP-1]]="Yes",-(Table1[[#This Row],[Payments]]+Table1[[#This Row],[Receipts]]),Table1[[#This Row],[Payments]]+Table1[[#This Row],[Receipts]]))</f>
        <v/>
      </c>
      <c r="AU893"/>
      <c r="AV893" t="str">
        <f>IF(Table1[[#This Row],[Bill Ref No]]="","",Table1[[#This Row],[Bill Ref No]])</f>
        <v/>
      </c>
      <c r="AW893" t="str">
        <f>IF(Table1[[#This Row],[Bill ref name]]="","","New Ref")</f>
        <v/>
      </c>
      <c r="AX893" t="str">
        <f>IF(Table1[[#This Row],[Bill ref name]]="","",Table1[[#This Row],[Amount-1]])</f>
        <v/>
      </c>
      <c r="AY893"/>
      <c r="AZ893"/>
      <c r="BA893" t="str">
        <f>IF(Table1[[#This Row],[Cost Centre]]="","","Primary Cost Category")</f>
        <v/>
      </c>
      <c r="BB893" t="str">
        <f>IF(Table1[[#This Row],[Cost Centre]]="","",Table1[[#This Row],[DP-1]])</f>
        <v/>
      </c>
      <c r="BC893"/>
      <c r="BD893" t="str">
        <f>IF(Table1[[#This Row],[Cost Centre]]="","",Table1[[#This Row],[Cost Centre]])</f>
        <v/>
      </c>
      <c r="BE893" t="str">
        <f>IF(Table1[[#This Row],[Cost Centre]]="","",Table1[[#This Row],[Amount-1]])</f>
        <v/>
      </c>
      <c r="BF893"/>
      <c r="BG893"/>
      <c r="BH893"/>
      <c r="BI893"/>
      <c r="BJ893" t="str">
        <f>IF(Table1[[#This Row],[Date]]="","","No")</f>
        <v/>
      </c>
      <c r="BK893" t="str">
        <f>IF(Table1[[#This Row],[Date]]="","",IF(Table1[[#This Row],[Net Amt]]&lt;0,"Yes","No"))</f>
        <v/>
      </c>
      <c r="BL893" t="str">
        <f>IF(Table1[[#This Row],[Date]]="","",$C$3)</f>
        <v/>
      </c>
      <c r="BM893" t="str">
        <f>IF(Table1[[#This Row],[Date]]="","",-Table1[[#This Row],[Amount-1]])</f>
        <v/>
      </c>
      <c r="BO893" t="str">
        <f>IF(Table1[[#This Row],[Transaction Type]]="","",Table1[[#This Row],[Transaction Type]])</f>
        <v/>
      </c>
      <c r="BP893" t="str">
        <f>IF(Table1[[#This Row],[Instrument No.]]="","",Table1[[#This Row],[Instrument No.]])</f>
        <v/>
      </c>
      <c r="BQ893" t="str">
        <f>IF(Table1[[#This Row],[Instrument No.]]="","",Table1[[#This Row],[Amount-2]])</f>
        <v/>
      </c>
      <c r="BR893" t="str">
        <f>IF(Table1[[#This Row],[Instrument date]]="","",TEXT(Table1[[#This Row],[Instrument date]],"yyyymmdd"))</f>
        <v/>
      </c>
      <c r="BU893" s="48"/>
      <c r="BV893" s="48"/>
    </row>
    <row r="894" spans="1:74">
      <c r="A894" s="16">
        <f t="shared" si="13"/>
        <v>889</v>
      </c>
      <c r="B894" s="17"/>
      <c r="C894" s="57"/>
      <c r="D894" s="61"/>
      <c r="E894" s="61"/>
      <c r="F894" s="57"/>
      <c r="G894" s="18"/>
      <c r="H8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4" s="18"/>
      <c r="J894" s="18"/>
      <c r="K894" s="18"/>
      <c r="L894" s="18"/>
      <c r="M894" s="18"/>
      <c r="N894" s="51"/>
      <c r="O894" s="14">
        <f>IF(Table1[[#This Row],[Date]]="",COUNTA(B895:$B$1005),0)</f>
        <v>0</v>
      </c>
      <c r="P894" s="14">
        <f>IF(COUNTA(Table1[[#This Row],[Payments]:[Receipts]])=0,0,(IF(COUNTA(Table1[[#This Row],[Payments]:[Receipts]])&gt;1,1,0)))</f>
        <v>0</v>
      </c>
      <c r="Q894" s="14">
        <f>IF(Table1[[#This Row],[Date]]="",0,IF(AND(Table1[[#This Row],[Date]]&gt;=$Q$2,Table1[[#This Row],[Date]]&lt;=$Q$3),0,1))</f>
        <v>0</v>
      </c>
      <c r="R894" s="14">
        <f>IF(Table1[[#This Row],[Payments]]="",0,IF(ISNUMBER(Table1[[#This Row],[Payments]]),0,1))</f>
        <v>0</v>
      </c>
      <c r="S894" s="14">
        <f>IF(Table1[[#This Row],[Receipts]]="",0,IF(ISNUMBER(Table1[[#This Row],[Receipts]]),0,1))</f>
        <v>0</v>
      </c>
      <c r="T894" s="14">
        <f>IF(LEN(Table1[[#This Row],[Second Ledger]])&gt;0,IF(TYPE(VLOOKUP(Table1[[#This Row],[Second Ledger]],$CZ:$CZ,1,FALSE))=16,1,0),0)</f>
        <v>0</v>
      </c>
      <c r="U894" s="14">
        <f>IF(Table1[[#This Row],[Date]]="",0,IF(Table1[[#This Row],[Voucher Type]]&gt;0,IF(TYPE(VLOOKUP(Table1[[#This Row],[Voucher Type]],Table1[[#All],[Voucher Type Master]],1,FALSE))=16,1,0),0))</f>
        <v>0</v>
      </c>
      <c r="V8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4" s="14">
        <f>IF(LEN(Table1[[#This Row],[Cost Centre]])&gt;0,IF(TYPE(VLOOKUP(Table1[[#This Row],[Cost Centre]],$DA:$DA,1,FALSE))=16,1,0),0)</f>
        <v>0</v>
      </c>
      <c r="X894" s="14">
        <f>Table1[[#This Row],[Payments]]-Table1[[#This Row],[Receipts]]</f>
        <v>0</v>
      </c>
      <c r="Y894" s="14"/>
      <c r="Z894" s="14"/>
      <c r="AA894" s="14"/>
      <c r="AB894" s="13"/>
      <c r="AC894" s="39"/>
      <c r="AD894" s="39"/>
      <c r="AE894" s="39"/>
      <c r="AF894" s="39"/>
      <c r="AG894" s="42"/>
      <c r="AH8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4" t="str">
        <f>IF(Table1[[#This Row],[Date]]="","",TEXT(Table1[[#This Row],[Date]],"yyyymmdd"))</f>
        <v/>
      </c>
      <c r="AJ894" t="str">
        <f>Table1[[#This Row],[Date2]]</f>
        <v/>
      </c>
      <c r="AK894" t="str">
        <f>IF(Table1[[#This Row],[Date]]="","",Table1[[#This Row],[Voucher Type]])</f>
        <v/>
      </c>
      <c r="AL894" t="str">
        <f>IF(Table1[[#This Row],[Date]]="","",Table1[[#This Row],[Voucher No]])</f>
        <v/>
      </c>
      <c r="AM894" t="str">
        <f>IF(Table1[[#This Row],[Date]]="","",Table1[[#This Row],[Narration]])</f>
        <v/>
      </c>
      <c r="AN894" t="str">
        <f>IF(Table1[[#This Row],[Date]]="","","tallytools-voucherentry-adhjadhh-"&amp;$AH$1&amp;ROW())</f>
        <v/>
      </c>
      <c r="AO894" t="str">
        <f>IF(Table1[[#This Row],[Date]]="","",$AH$1)</f>
        <v/>
      </c>
      <c r="AP894"/>
      <c r="AQ894" t="str">
        <f>IF(Table1[[#This Row],[Date]]="","","No")</f>
        <v/>
      </c>
      <c r="AR894" t="str">
        <f>IF(Table1[[#This Row],[Date]]="","",IF(Table1[[#This Row],[Net Amt]]&lt;0,"No","Yes"))</f>
        <v/>
      </c>
      <c r="AS894" t="str">
        <f>IF(Table1[[#This Row],[Date]]="","",Table1[[#This Row],[Second Ledger]])</f>
        <v/>
      </c>
      <c r="AT894" t="str">
        <f>IF(Table1[[#This Row],[Date]]="","",IF(Table1[[#This Row],[DP-1]]="Yes",-(Table1[[#This Row],[Payments]]+Table1[[#This Row],[Receipts]]),Table1[[#This Row],[Payments]]+Table1[[#This Row],[Receipts]]))</f>
        <v/>
      </c>
      <c r="AU894"/>
      <c r="AV894" t="str">
        <f>IF(Table1[[#This Row],[Bill Ref No]]="","",Table1[[#This Row],[Bill Ref No]])</f>
        <v/>
      </c>
      <c r="AW894" t="str">
        <f>IF(Table1[[#This Row],[Bill ref name]]="","","New Ref")</f>
        <v/>
      </c>
      <c r="AX894" t="str">
        <f>IF(Table1[[#This Row],[Bill ref name]]="","",Table1[[#This Row],[Amount-1]])</f>
        <v/>
      </c>
      <c r="AY894"/>
      <c r="AZ894"/>
      <c r="BA894" t="str">
        <f>IF(Table1[[#This Row],[Cost Centre]]="","","Primary Cost Category")</f>
        <v/>
      </c>
      <c r="BB894" t="str">
        <f>IF(Table1[[#This Row],[Cost Centre]]="","",Table1[[#This Row],[DP-1]])</f>
        <v/>
      </c>
      <c r="BC894"/>
      <c r="BD894" t="str">
        <f>IF(Table1[[#This Row],[Cost Centre]]="","",Table1[[#This Row],[Cost Centre]])</f>
        <v/>
      </c>
      <c r="BE894" t="str">
        <f>IF(Table1[[#This Row],[Cost Centre]]="","",Table1[[#This Row],[Amount-1]])</f>
        <v/>
      </c>
      <c r="BF894"/>
      <c r="BG894"/>
      <c r="BH894"/>
      <c r="BI894"/>
      <c r="BJ894" t="str">
        <f>IF(Table1[[#This Row],[Date]]="","","No")</f>
        <v/>
      </c>
      <c r="BK894" t="str">
        <f>IF(Table1[[#This Row],[Date]]="","",IF(Table1[[#This Row],[Net Amt]]&lt;0,"Yes","No"))</f>
        <v/>
      </c>
      <c r="BL894" t="str">
        <f>IF(Table1[[#This Row],[Date]]="","",$C$3)</f>
        <v/>
      </c>
      <c r="BM894" t="str">
        <f>IF(Table1[[#This Row],[Date]]="","",-Table1[[#This Row],[Amount-1]])</f>
        <v/>
      </c>
      <c r="BO894" t="str">
        <f>IF(Table1[[#This Row],[Transaction Type]]="","",Table1[[#This Row],[Transaction Type]])</f>
        <v/>
      </c>
      <c r="BP894" t="str">
        <f>IF(Table1[[#This Row],[Instrument No.]]="","",Table1[[#This Row],[Instrument No.]])</f>
        <v/>
      </c>
      <c r="BQ894" t="str">
        <f>IF(Table1[[#This Row],[Instrument No.]]="","",Table1[[#This Row],[Amount-2]])</f>
        <v/>
      </c>
      <c r="BR894" t="str">
        <f>IF(Table1[[#This Row],[Instrument date]]="","",TEXT(Table1[[#This Row],[Instrument date]],"yyyymmdd"))</f>
        <v/>
      </c>
      <c r="BU894" s="48"/>
      <c r="BV894" s="48"/>
    </row>
    <row r="895" spans="1:74">
      <c r="A895" s="16">
        <f t="shared" si="13"/>
        <v>890</v>
      </c>
      <c r="B895" s="17"/>
      <c r="C895" s="57"/>
      <c r="D895" s="61"/>
      <c r="E895" s="61"/>
      <c r="F895" s="57"/>
      <c r="G895" s="18"/>
      <c r="H8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5" s="18"/>
      <c r="J895" s="18"/>
      <c r="K895" s="18"/>
      <c r="L895" s="18"/>
      <c r="M895" s="18"/>
      <c r="N895" s="51"/>
      <c r="O895" s="14">
        <f>IF(Table1[[#This Row],[Date]]="",COUNTA(B896:$B$1005),0)</f>
        <v>0</v>
      </c>
      <c r="P895" s="14">
        <f>IF(COUNTA(Table1[[#This Row],[Payments]:[Receipts]])=0,0,(IF(COUNTA(Table1[[#This Row],[Payments]:[Receipts]])&gt;1,1,0)))</f>
        <v>0</v>
      </c>
      <c r="Q895" s="14">
        <f>IF(Table1[[#This Row],[Date]]="",0,IF(AND(Table1[[#This Row],[Date]]&gt;=$Q$2,Table1[[#This Row],[Date]]&lt;=$Q$3),0,1))</f>
        <v>0</v>
      </c>
      <c r="R895" s="14">
        <f>IF(Table1[[#This Row],[Payments]]="",0,IF(ISNUMBER(Table1[[#This Row],[Payments]]),0,1))</f>
        <v>0</v>
      </c>
      <c r="S895" s="14">
        <f>IF(Table1[[#This Row],[Receipts]]="",0,IF(ISNUMBER(Table1[[#This Row],[Receipts]]),0,1))</f>
        <v>0</v>
      </c>
      <c r="T895" s="14">
        <f>IF(LEN(Table1[[#This Row],[Second Ledger]])&gt;0,IF(TYPE(VLOOKUP(Table1[[#This Row],[Second Ledger]],$CZ:$CZ,1,FALSE))=16,1,0),0)</f>
        <v>0</v>
      </c>
      <c r="U895" s="14">
        <f>IF(Table1[[#This Row],[Date]]="",0,IF(Table1[[#This Row],[Voucher Type]]&gt;0,IF(TYPE(VLOOKUP(Table1[[#This Row],[Voucher Type]],Table1[[#All],[Voucher Type Master]],1,FALSE))=16,1,0),0))</f>
        <v>0</v>
      </c>
      <c r="V8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5" s="14">
        <f>IF(LEN(Table1[[#This Row],[Cost Centre]])&gt;0,IF(TYPE(VLOOKUP(Table1[[#This Row],[Cost Centre]],$DA:$DA,1,FALSE))=16,1,0),0)</f>
        <v>0</v>
      </c>
      <c r="X895" s="14">
        <f>Table1[[#This Row],[Payments]]-Table1[[#This Row],[Receipts]]</f>
        <v>0</v>
      </c>
      <c r="Y895" s="14"/>
      <c r="Z895" s="14"/>
      <c r="AA895" s="14"/>
      <c r="AB895" s="13"/>
      <c r="AC895" s="39"/>
      <c r="AD895" s="39"/>
      <c r="AE895" s="39"/>
      <c r="AF895" s="39"/>
      <c r="AG895" s="42"/>
      <c r="AH8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5" t="str">
        <f>IF(Table1[[#This Row],[Date]]="","",TEXT(Table1[[#This Row],[Date]],"yyyymmdd"))</f>
        <v/>
      </c>
      <c r="AJ895" t="str">
        <f>Table1[[#This Row],[Date2]]</f>
        <v/>
      </c>
      <c r="AK895" t="str">
        <f>IF(Table1[[#This Row],[Date]]="","",Table1[[#This Row],[Voucher Type]])</f>
        <v/>
      </c>
      <c r="AL895" t="str">
        <f>IF(Table1[[#This Row],[Date]]="","",Table1[[#This Row],[Voucher No]])</f>
        <v/>
      </c>
      <c r="AM895" t="str">
        <f>IF(Table1[[#This Row],[Date]]="","",Table1[[#This Row],[Narration]])</f>
        <v/>
      </c>
      <c r="AN895" t="str">
        <f>IF(Table1[[#This Row],[Date]]="","","tallytools-voucherentry-adhjadhh-"&amp;$AH$1&amp;ROW())</f>
        <v/>
      </c>
      <c r="AO895" t="str">
        <f>IF(Table1[[#This Row],[Date]]="","",$AH$1)</f>
        <v/>
      </c>
      <c r="AP895"/>
      <c r="AQ895" t="str">
        <f>IF(Table1[[#This Row],[Date]]="","","No")</f>
        <v/>
      </c>
      <c r="AR895" t="str">
        <f>IF(Table1[[#This Row],[Date]]="","",IF(Table1[[#This Row],[Net Amt]]&lt;0,"No","Yes"))</f>
        <v/>
      </c>
      <c r="AS895" t="str">
        <f>IF(Table1[[#This Row],[Date]]="","",Table1[[#This Row],[Second Ledger]])</f>
        <v/>
      </c>
      <c r="AT895" t="str">
        <f>IF(Table1[[#This Row],[Date]]="","",IF(Table1[[#This Row],[DP-1]]="Yes",-(Table1[[#This Row],[Payments]]+Table1[[#This Row],[Receipts]]),Table1[[#This Row],[Payments]]+Table1[[#This Row],[Receipts]]))</f>
        <v/>
      </c>
      <c r="AU895"/>
      <c r="AV895" t="str">
        <f>IF(Table1[[#This Row],[Bill Ref No]]="","",Table1[[#This Row],[Bill Ref No]])</f>
        <v/>
      </c>
      <c r="AW895" t="str">
        <f>IF(Table1[[#This Row],[Bill ref name]]="","","New Ref")</f>
        <v/>
      </c>
      <c r="AX895" t="str">
        <f>IF(Table1[[#This Row],[Bill ref name]]="","",Table1[[#This Row],[Amount-1]])</f>
        <v/>
      </c>
      <c r="AY895"/>
      <c r="AZ895"/>
      <c r="BA895" t="str">
        <f>IF(Table1[[#This Row],[Cost Centre]]="","","Primary Cost Category")</f>
        <v/>
      </c>
      <c r="BB895" t="str">
        <f>IF(Table1[[#This Row],[Cost Centre]]="","",Table1[[#This Row],[DP-1]])</f>
        <v/>
      </c>
      <c r="BC895"/>
      <c r="BD895" t="str">
        <f>IF(Table1[[#This Row],[Cost Centre]]="","",Table1[[#This Row],[Cost Centre]])</f>
        <v/>
      </c>
      <c r="BE895" t="str">
        <f>IF(Table1[[#This Row],[Cost Centre]]="","",Table1[[#This Row],[Amount-1]])</f>
        <v/>
      </c>
      <c r="BF895"/>
      <c r="BG895"/>
      <c r="BH895"/>
      <c r="BI895"/>
      <c r="BJ895" t="str">
        <f>IF(Table1[[#This Row],[Date]]="","","No")</f>
        <v/>
      </c>
      <c r="BK895" t="str">
        <f>IF(Table1[[#This Row],[Date]]="","",IF(Table1[[#This Row],[Net Amt]]&lt;0,"Yes","No"))</f>
        <v/>
      </c>
      <c r="BL895" t="str">
        <f>IF(Table1[[#This Row],[Date]]="","",$C$3)</f>
        <v/>
      </c>
      <c r="BM895" t="str">
        <f>IF(Table1[[#This Row],[Date]]="","",-Table1[[#This Row],[Amount-1]])</f>
        <v/>
      </c>
      <c r="BO895" t="str">
        <f>IF(Table1[[#This Row],[Transaction Type]]="","",Table1[[#This Row],[Transaction Type]])</f>
        <v/>
      </c>
      <c r="BP895" t="str">
        <f>IF(Table1[[#This Row],[Instrument No.]]="","",Table1[[#This Row],[Instrument No.]])</f>
        <v/>
      </c>
      <c r="BQ895" t="str">
        <f>IF(Table1[[#This Row],[Instrument No.]]="","",Table1[[#This Row],[Amount-2]])</f>
        <v/>
      </c>
      <c r="BR895" t="str">
        <f>IF(Table1[[#This Row],[Instrument date]]="","",TEXT(Table1[[#This Row],[Instrument date]],"yyyymmdd"))</f>
        <v/>
      </c>
      <c r="BU895" s="48"/>
      <c r="BV895" s="48"/>
    </row>
    <row r="896" spans="1:74">
      <c r="A896" s="16">
        <f t="shared" si="13"/>
        <v>891</v>
      </c>
      <c r="B896" s="17"/>
      <c r="C896" s="57"/>
      <c r="D896" s="61"/>
      <c r="E896" s="61"/>
      <c r="F896" s="57"/>
      <c r="G896" s="18"/>
      <c r="H8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6" s="18"/>
      <c r="J896" s="18"/>
      <c r="K896" s="18"/>
      <c r="L896" s="18"/>
      <c r="M896" s="18"/>
      <c r="N896" s="51"/>
      <c r="O896" s="14">
        <f>IF(Table1[[#This Row],[Date]]="",COUNTA(B897:$B$1005),0)</f>
        <v>0</v>
      </c>
      <c r="P896" s="14">
        <f>IF(COUNTA(Table1[[#This Row],[Payments]:[Receipts]])=0,0,(IF(COUNTA(Table1[[#This Row],[Payments]:[Receipts]])&gt;1,1,0)))</f>
        <v>0</v>
      </c>
      <c r="Q896" s="14">
        <f>IF(Table1[[#This Row],[Date]]="",0,IF(AND(Table1[[#This Row],[Date]]&gt;=$Q$2,Table1[[#This Row],[Date]]&lt;=$Q$3),0,1))</f>
        <v>0</v>
      </c>
      <c r="R896" s="14">
        <f>IF(Table1[[#This Row],[Payments]]="",0,IF(ISNUMBER(Table1[[#This Row],[Payments]]),0,1))</f>
        <v>0</v>
      </c>
      <c r="S896" s="14">
        <f>IF(Table1[[#This Row],[Receipts]]="",0,IF(ISNUMBER(Table1[[#This Row],[Receipts]]),0,1))</f>
        <v>0</v>
      </c>
      <c r="T896" s="14">
        <f>IF(LEN(Table1[[#This Row],[Second Ledger]])&gt;0,IF(TYPE(VLOOKUP(Table1[[#This Row],[Second Ledger]],$CZ:$CZ,1,FALSE))=16,1,0),0)</f>
        <v>0</v>
      </c>
      <c r="U896" s="14">
        <f>IF(Table1[[#This Row],[Date]]="",0,IF(Table1[[#This Row],[Voucher Type]]&gt;0,IF(TYPE(VLOOKUP(Table1[[#This Row],[Voucher Type]],Table1[[#All],[Voucher Type Master]],1,FALSE))=16,1,0),0))</f>
        <v>0</v>
      </c>
      <c r="V8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6" s="14">
        <f>IF(LEN(Table1[[#This Row],[Cost Centre]])&gt;0,IF(TYPE(VLOOKUP(Table1[[#This Row],[Cost Centre]],$DA:$DA,1,FALSE))=16,1,0),0)</f>
        <v>0</v>
      </c>
      <c r="X896" s="14">
        <f>Table1[[#This Row],[Payments]]-Table1[[#This Row],[Receipts]]</f>
        <v>0</v>
      </c>
      <c r="Y896" s="14"/>
      <c r="Z896" s="14"/>
      <c r="AA896" s="14"/>
      <c r="AB896" s="13"/>
      <c r="AC896" s="39"/>
      <c r="AD896" s="39"/>
      <c r="AE896" s="39"/>
      <c r="AF896" s="39"/>
      <c r="AG896" s="42"/>
      <c r="AH8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6" t="str">
        <f>IF(Table1[[#This Row],[Date]]="","",TEXT(Table1[[#This Row],[Date]],"yyyymmdd"))</f>
        <v/>
      </c>
      <c r="AJ896" t="str">
        <f>Table1[[#This Row],[Date2]]</f>
        <v/>
      </c>
      <c r="AK896" t="str">
        <f>IF(Table1[[#This Row],[Date]]="","",Table1[[#This Row],[Voucher Type]])</f>
        <v/>
      </c>
      <c r="AL896" t="str">
        <f>IF(Table1[[#This Row],[Date]]="","",Table1[[#This Row],[Voucher No]])</f>
        <v/>
      </c>
      <c r="AM896" t="str">
        <f>IF(Table1[[#This Row],[Date]]="","",Table1[[#This Row],[Narration]])</f>
        <v/>
      </c>
      <c r="AN896" t="str">
        <f>IF(Table1[[#This Row],[Date]]="","","tallytools-voucherentry-adhjadhh-"&amp;$AH$1&amp;ROW())</f>
        <v/>
      </c>
      <c r="AO896" t="str">
        <f>IF(Table1[[#This Row],[Date]]="","",$AH$1)</f>
        <v/>
      </c>
      <c r="AP896"/>
      <c r="AQ896" t="str">
        <f>IF(Table1[[#This Row],[Date]]="","","No")</f>
        <v/>
      </c>
      <c r="AR896" t="str">
        <f>IF(Table1[[#This Row],[Date]]="","",IF(Table1[[#This Row],[Net Amt]]&lt;0,"No","Yes"))</f>
        <v/>
      </c>
      <c r="AS896" t="str">
        <f>IF(Table1[[#This Row],[Date]]="","",Table1[[#This Row],[Second Ledger]])</f>
        <v/>
      </c>
      <c r="AT896" t="str">
        <f>IF(Table1[[#This Row],[Date]]="","",IF(Table1[[#This Row],[DP-1]]="Yes",-(Table1[[#This Row],[Payments]]+Table1[[#This Row],[Receipts]]),Table1[[#This Row],[Payments]]+Table1[[#This Row],[Receipts]]))</f>
        <v/>
      </c>
      <c r="AU896"/>
      <c r="AV896" t="str">
        <f>IF(Table1[[#This Row],[Bill Ref No]]="","",Table1[[#This Row],[Bill Ref No]])</f>
        <v/>
      </c>
      <c r="AW896" t="str">
        <f>IF(Table1[[#This Row],[Bill ref name]]="","","New Ref")</f>
        <v/>
      </c>
      <c r="AX896" t="str">
        <f>IF(Table1[[#This Row],[Bill ref name]]="","",Table1[[#This Row],[Amount-1]])</f>
        <v/>
      </c>
      <c r="AY896"/>
      <c r="AZ896"/>
      <c r="BA896" t="str">
        <f>IF(Table1[[#This Row],[Cost Centre]]="","","Primary Cost Category")</f>
        <v/>
      </c>
      <c r="BB896" t="str">
        <f>IF(Table1[[#This Row],[Cost Centre]]="","",Table1[[#This Row],[DP-1]])</f>
        <v/>
      </c>
      <c r="BC896"/>
      <c r="BD896" t="str">
        <f>IF(Table1[[#This Row],[Cost Centre]]="","",Table1[[#This Row],[Cost Centre]])</f>
        <v/>
      </c>
      <c r="BE896" t="str">
        <f>IF(Table1[[#This Row],[Cost Centre]]="","",Table1[[#This Row],[Amount-1]])</f>
        <v/>
      </c>
      <c r="BF896"/>
      <c r="BG896"/>
      <c r="BH896"/>
      <c r="BI896"/>
      <c r="BJ896" t="str">
        <f>IF(Table1[[#This Row],[Date]]="","","No")</f>
        <v/>
      </c>
      <c r="BK896" t="str">
        <f>IF(Table1[[#This Row],[Date]]="","",IF(Table1[[#This Row],[Net Amt]]&lt;0,"Yes","No"))</f>
        <v/>
      </c>
      <c r="BL896" t="str">
        <f>IF(Table1[[#This Row],[Date]]="","",$C$3)</f>
        <v/>
      </c>
      <c r="BM896" t="str">
        <f>IF(Table1[[#This Row],[Date]]="","",-Table1[[#This Row],[Amount-1]])</f>
        <v/>
      </c>
      <c r="BO896" t="str">
        <f>IF(Table1[[#This Row],[Transaction Type]]="","",Table1[[#This Row],[Transaction Type]])</f>
        <v/>
      </c>
      <c r="BP896" t="str">
        <f>IF(Table1[[#This Row],[Instrument No.]]="","",Table1[[#This Row],[Instrument No.]])</f>
        <v/>
      </c>
      <c r="BQ896" t="str">
        <f>IF(Table1[[#This Row],[Instrument No.]]="","",Table1[[#This Row],[Amount-2]])</f>
        <v/>
      </c>
      <c r="BR896" t="str">
        <f>IF(Table1[[#This Row],[Instrument date]]="","",TEXT(Table1[[#This Row],[Instrument date]],"yyyymmdd"))</f>
        <v/>
      </c>
      <c r="BU896" s="48"/>
      <c r="BV896" s="48"/>
    </row>
    <row r="897" spans="1:74">
      <c r="A897" s="16">
        <f t="shared" si="13"/>
        <v>892</v>
      </c>
      <c r="B897" s="17"/>
      <c r="C897" s="57"/>
      <c r="D897" s="61"/>
      <c r="E897" s="61"/>
      <c r="F897" s="57"/>
      <c r="G897" s="18"/>
      <c r="H8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7" s="18"/>
      <c r="J897" s="18"/>
      <c r="K897" s="18"/>
      <c r="L897" s="18"/>
      <c r="M897" s="18"/>
      <c r="N897" s="51"/>
      <c r="O897" s="14">
        <f>IF(Table1[[#This Row],[Date]]="",COUNTA(B898:$B$1005),0)</f>
        <v>0</v>
      </c>
      <c r="P897" s="14">
        <f>IF(COUNTA(Table1[[#This Row],[Payments]:[Receipts]])=0,0,(IF(COUNTA(Table1[[#This Row],[Payments]:[Receipts]])&gt;1,1,0)))</f>
        <v>0</v>
      </c>
      <c r="Q897" s="14">
        <f>IF(Table1[[#This Row],[Date]]="",0,IF(AND(Table1[[#This Row],[Date]]&gt;=$Q$2,Table1[[#This Row],[Date]]&lt;=$Q$3),0,1))</f>
        <v>0</v>
      </c>
      <c r="R897" s="14">
        <f>IF(Table1[[#This Row],[Payments]]="",0,IF(ISNUMBER(Table1[[#This Row],[Payments]]),0,1))</f>
        <v>0</v>
      </c>
      <c r="S897" s="14">
        <f>IF(Table1[[#This Row],[Receipts]]="",0,IF(ISNUMBER(Table1[[#This Row],[Receipts]]),0,1))</f>
        <v>0</v>
      </c>
      <c r="T897" s="14">
        <f>IF(LEN(Table1[[#This Row],[Second Ledger]])&gt;0,IF(TYPE(VLOOKUP(Table1[[#This Row],[Second Ledger]],$CZ:$CZ,1,FALSE))=16,1,0),0)</f>
        <v>0</v>
      </c>
      <c r="U897" s="14">
        <f>IF(Table1[[#This Row],[Date]]="",0,IF(Table1[[#This Row],[Voucher Type]]&gt;0,IF(TYPE(VLOOKUP(Table1[[#This Row],[Voucher Type]],Table1[[#All],[Voucher Type Master]],1,FALSE))=16,1,0),0))</f>
        <v>0</v>
      </c>
      <c r="V8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7" s="14">
        <f>IF(LEN(Table1[[#This Row],[Cost Centre]])&gt;0,IF(TYPE(VLOOKUP(Table1[[#This Row],[Cost Centre]],$DA:$DA,1,FALSE))=16,1,0),0)</f>
        <v>0</v>
      </c>
      <c r="X897" s="14">
        <f>Table1[[#This Row],[Payments]]-Table1[[#This Row],[Receipts]]</f>
        <v>0</v>
      </c>
      <c r="Y897" s="14"/>
      <c r="Z897" s="14"/>
      <c r="AA897" s="14"/>
      <c r="AB897" s="13"/>
      <c r="AC897" s="39"/>
      <c r="AD897" s="39"/>
      <c r="AE897" s="39"/>
      <c r="AF897" s="39"/>
      <c r="AG897" s="42"/>
      <c r="AH8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7" t="str">
        <f>IF(Table1[[#This Row],[Date]]="","",TEXT(Table1[[#This Row],[Date]],"yyyymmdd"))</f>
        <v/>
      </c>
      <c r="AJ897" t="str">
        <f>Table1[[#This Row],[Date2]]</f>
        <v/>
      </c>
      <c r="AK897" t="str">
        <f>IF(Table1[[#This Row],[Date]]="","",Table1[[#This Row],[Voucher Type]])</f>
        <v/>
      </c>
      <c r="AL897" t="str">
        <f>IF(Table1[[#This Row],[Date]]="","",Table1[[#This Row],[Voucher No]])</f>
        <v/>
      </c>
      <c r="AM897" t="str">
        <f>IF(Table1[[#This Row],[Date]]="","",Table1[[#This Row],[Narration]])</f>
        <v/>
      </c>
      <c r="AN897" t="str">
        <f>IF(Table1[[#This Row],[Date]]="","","tallytools-voucherentry-adhjadhh-"&amp;$AH$1&amp;ROW())</f>
        <v/>
      </c>
      <c r="AO897" t="str">
        <f>IF(Table1[[#This Row],[Date]]="","",$AH$1)</f>
        <v/>
      </c>
      <c r="AP897"/>
      <c r="AQ897" t="str">
        <f>IF(Table1[[#This Row],[Date]]="","","No")</f>
        <v/>
      </c>
      <c r="AR897" t="str">
        <f>IF(Table1[[#This Row],[Date]]="","",IF(Table1[[#This Row],[Net Amt]]&lt;0,"No","Yes"))</f>
        <v/>
      </c>
      <c r="AS897" t="str">
        <f>IF(Table1[[#This Row],[Date]]="","",Table1[[#This Row],[Second Ledger]])</f>
        <v/>
      </c>
      <c r="AT897" t="str">
        <f>IF(Table1[[#This Row],[Date]]="","",IF(Table1[[#This Row],[DP-1]]="Yes",-(Table1[[#This Row],[Payments]]+Table1[[#This Row],[Receipts]]),Table1[[#This Row],[Payments]]+Table1[[#This Row],[Receipts]]))</f>
        <v/>
      </c>
      <c r="AU897"/>
      <c r="AV897" t="str">
        <f>IF(Table1[[#This Row],[Bill Ref No]]="","",Table1[[#This Row],[Bill Ref No]])</f>
        <v/>
      </c>
      <c r="AW897" t="str">
        <f>IF(Table1[[#This Row],[Bill ref name]]="","","New Ref")</f>
        <v/>
      </c>
      <c r="AX897" t="str">
        <f>IF(Table1[[#This Row],[Bill ref name]]="","",Table1[[#This Row],[Amount-1]])</f>
        <v/>
      </c>
      <c r="AY897"/>
      <c r="AZ897"/>
      <c r="BA897" t="str">
        <f>IF(Table1[[#This Row],[Cost Centre]]="","","Primary Cost Category")</f>
        <v/>
      </c>
      <c r="BB897" t="str">
        <f>IF(Table1[[#This Row],[Cost Centre]]="","",Table1[[#This Row],[DP-1]])</f>
        <v/>
      </c>
      <c r="BC897"/>
      <c r="BD897" t="str">
        <f>IF(Table1[[#This Row],[Cost Centre]]="","",Table1[[#This Row],[Cost Centre]])</f>
        <v/>
      </c>
      <c r="BE897" t="str">
        <f>IF(Table1[[#This Row],[Cost Centre]]="","",Table1[[#This Row],[Amount-1]])</f>
        <v/>
      </c>
      <c r="BF897"/>
      <c r="BG897"/>
      <c r="BH897"/>
      <c r="BI897"/>
      <c r="BJ897" t="str">
        <f>IF(Table1[[#This Row],[Date]]="","","No")</f>
        <v/>
      </c>
      <c r="BK897" t="str">
        <f>IF(Table1[[#This Row],[Date]]="","",IF(Table1[[#This Row],[Net Amt]]&lt;0,"Yes","No"))</f>
        <v/>
      </c>
      <c r="BL897" t="str">
        <f>IF(Table1[[#This Row],[Date]]="","",$C$3)</f>
        <v/>
      </c>
      <c r="BM897" t="str">
        <f>IF(Table1[[#This Row],[Date]]="","",-Table1[[#This Row],[Amount-1]])</f>
        <v/>
      </c>
      <c r="BO897" t="str">
        <f>IF(Table1[[#This Row],[Transaction Type]]="","",Table1[[#This Row],[Transaction Type]])</f>
        <v/>
      </c>
      <c r="BP897" t="str">
        <f>IF(Table1[[#This Row],[Instrument No.]]="","",Table1[[#This Row],[Instrument No.]])</f>
        <v/>
      </c>
      <c r="BQ897" t="str">
        <f>IF(Table1[[#This Row],[Instrument No.]]="","",Table1[[#This Row],[Amount-2]])</f>
        <v/>
      </c>
      <c r="BR897" t="str">
        <f>IF(Table1[[#This Row],[Instrument date]]="","",TEXT(Table1[[#This Row],[Instrument date]],"yyyymmdd"))</f>
        <v/>
      </c>
      <c r="BU897" s="48"/>
      <c r="BV897" s="48"/>
    </row>
    <row r="898" spans="1:74">
      <c r="A898" s="16">
        <f t="shared" si="13"/>
        <v>893</v>
      </c>
      <c r="B898" s="17"/>
      <c r="C898" s="57"/>
      <c r="D898" s="61"/>
      <c r="E898" s="61"/>
      <c r="F898" s="57"/>
      <c r="G898" s="18"/>
      <c r="H8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8" s="18"/>
      <c r="J898" s="18"/>
      <c r="K898" s="18"/>
      <c r="L898" s="18"/>
      <c r="M898" s="18"/>
      <c r="N898" s="51"/>
      <c r="O898" s="14">
        <f>IF(Table1[[#This Row],[Date]]="",COUNTA(B899:$B$1005),0)</f>
        <v>0</v>
      </c>
      <c r="P898" s="14">
        <f>IF(COUNTA(Table1[[#This Row],[Payments]:[Receipts]])=0,0,(IF(COUNTA(Table1[[#This Row],[Payments]:[Receipts]])&gt;1,1,0)))</f>
        <v>0</v>
      </c>
      <c r="Q898" s="14">
        <f>IF(Table1[[#This Row],[Date]]="",0,IF(AND(Table1[[#This Row],[Date]]&gt;=$Q$2,Table1[[#This Row],[Date]]&lt;=$Q$3),0,1))</f>
        <v>0</v>
      </c>
      <c r="R898" s="14">
        <f>IF(Table1[[#This Row],[Payments]]="",0,IF(ISNUMBER(Table1[[#This Row],[Payments]]),0,1))</f>
        <v>0</v>
      </c>
      <c r="S898" s="14">
        <f>IF(Table1[[#This Row],[Receipts]]="",0,IF(ISNUMBER(Table1[[#This Row],[Receipts]]),0,1))</f>
        <v>0</v>
      </c>
      <c r="T898" s="14">
        <f>IF(LEN(Table1[[#This Row],[Second Ledger]])&gt;0,IF(TYPE(VLOOKUP(Table1[[#This Row],[Second Ledger]],$CZ:$CZ,1,FALSE))=16,1,0),0)</f>
        <v>0</v>
      </c>
      <c r="U898" s="14">
        <f>IF(Table1[[#This Row],[Date]]="",0,IF(Table1[[#This Row],[Voucher Type]]&gt;0,IF(TYPE(VLOOKUP(Table1[[#This Row],[Voucher Type]],Table1[[#All],[Voucher Type Master]],1,FALSE))=16,1,0),0))</f>
        <v>0</v>
      </c>
      <c r="V8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8" s="14">
        <f>IF(LEN(Table1[[#This Row],[Cost Centre]])&gt;0,IF(TYPE(VLOOKUP(Table1[[#This Row],[Cost Centre]],$DA:$DA,1,FALSE))=16,1,0),0)</f>
        <v>0</v>
      </c>
      <c r="X898" s="14">
        <f>Table1[[#This Row],[Payments]]-Table1[[#This Row],[Receipts]]</f>
        <v>0</v>
      </c>
      <c r="Y898" s="14"/>
      <c r="Z898" s="14"/>
      <c r="AA898" s="14"/>
      <c r="AB898" s="13"/>
      <c r="AC898" s="39"/>
      <c r="AD898" s="39"/>
      <c r="AE898" s="39"/>
      <c r="AF898" s="39"/>
      <c r="AG898" s="42"/>
      <c r="AH8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8" t="str">
        <f>IF(Table1[[#This Row],[Date]]="","",TEXT(Table1[[#This Row],[Date]],"yyyymmdd"))</f>
        <v/>
      </c>
      <c r="AJ898" t="str">
        <f>Table1[[#This Row],[Date2]]</f>
        <v/>
      </c>
      <c r="AK898" t="str">
        <f>IF(Table1[[#This Row],[Date]]="","",Table1[[#This Row],[Voucher Type]])</f>
        <v/>
      </c>
      <c r="AL898" t="str">
        <f>IF(Table1[[#This Row],[Date]]="","",Table1[[#This Row],[Voucher No]])</f>
        <v/>
      </c>
      <c r="AM898" t="str">
        <f>IF(Table1[[#This Row],[Date]]="","",Table1[[#This Row],[Narration]])</f>
        <v/>
      </c>
      <c r="AN898" t="str">
        <f>IF(Table1[[#This Row],[Date]]="","","tallytools-voucherentry-adhjadhh-"&amp;$AH$1&amp;ROW())</f>
        <v/>
      </c>
      <c r="AO898" t="str">
        <f>IF(Table1[[#This Row],[Date]]="","",$AH$1)</f>
        <v/>
      </c>
      <c r="AP898"/>
      <c r="AQ898" t="str">
        <f>IF(Table1[[#This Row],[Date]]="","","No")</f>
        <v/>
      </c>
      <c r="AR898" t="str">
        <f>IF(Table1[[#This Row],[Date]]="","",IF(Table1[[#This Row],[Net Amt]]&lt;0,"No","Yes"))</f>
        <v/>
      </c>
      <c r="AS898" t="str">
        <f>IF(Table1[[#This Row],[Date]]="","",Table1[[#This Row],[Second Ledger]])</f>
        <v/>
      </c>
      <c r="AT898" t="str">
        <f>IF(Table1[[#This Row],[Date]]="","",IF(Table1[[#This Row],[DP-1]]="Yes",-(Table1[[#This Row],[Payments]]+Table1[[#This Row],[Receipts]]),Table1[[#This Row],[Payments]]+Table1[[#This Row],[Receipts]]))</f>
        <v/>
      </c>
      <c r="AU898"/>
      <c r="AV898" t="str">
        <f>IF(Table1[[#This Row],[Bill Ref No]]="","",Table1[[#This Row],[Bill Ref No]])</f>
        <v/>
      </c>
      <c r="AW898" t="str">
        <f>IF(Table1[[#This Row],[Bill ref name]]="","","New Ref")</f>
        <v/>
      </c>
      <c r="AX898" t="str">
        <f>IF(Table1[[#This Row],[Bill ref name]]="","",Table1[[#This Row],[Amount-1]])</f>
        <v/>
      </c>
      <c r="AY898"/>
      <c r="AZ898"/>
      <c r="BA898" t="str">
        <f>IF(Table1[[#This Row],[Cost Centre]]="","","Primary Cost Category")</f>
        <v/>
      </c>
      <c r="BB898" t="str">
        <f>IF(Table1[[#This Row],[Cost Centre]]="","",Table1[[#This Row],[DP-1]])</f>
        <v/>
      </c>
      <c r="BC898"/>
      <c r="BD898" t="str">
        <f>IF(Table1[[#This Row],[Cost Centre]]="","",Table1[[#This Row],[Cost Centre]])</f>
        <v/>
      </c>
      <c r="BE898" t="str">
        <f>IF(Table1[[#This Row],[Cost Centre]]="","",Table1[[#This Row],[Amount-1]])</f>
        <v/>
      </c>
      <c r="BF898"/>
      <c r="BG898"/>
      <c r="BH898"/>
      <c r="BI898"/>
      <c r="BJ898" t="str">
        <f>IF(Table1[[#This Row],[Date]]="","","No")</f>
        <v/>
      </c>
      <c r="BK898" t="str">
        <f>IF(Table1[[#This Row],[Date]]="","",IF(Table1[[#This Row],[Net Amt]]&lt;0,"Yes","No"))</f>
        <v/>
      </c>
      <c r="BL898" t="str">
        <f>IF(Table1[[#This Row],[Date]]="","",$C$3)</f>
        <v/>
      </c>
      <c r="BM898" t="str">
        <f>IF(Table1[[#This Row],[Date]]="","",-Table1[[#This Row],[Amount-1]])</f>
        <v/>
      </c>
      <c r="BO898" t="str">
        <f>IF(Table1[[#This Row],[Transaction Type]]="","",Table1[[#This Row],[Transaction Type]])</f>
        <v/>
      </c>
      <c r="BP898" t="str">
        <f>IF(Table1[[#This Row],[Instrument No.]]="","",Table1[[#This Row],[Instrument No.]])</f>
        <v/>
      </c>
      <c r="BQ898" t="str">
        <f>IF(Table1[[#This Row],[Instrument No.]]="","",Table1[[#This Row],[Amount-2]])</f>
        <v/>
      </c>
      <c r="BR898" t="str">
        <f>IF(Table1[[#This Row],[Instrument date]]="","",TEXT(Table1[[#This Row],[Instrument date]],"yyyymmdd"))</f>
        <v/>
      </c>
      <c r="BU898" s="48"/>
      <c r="BV898" s="48"/>
    </row>
    <row r="899" spans="1:74">
      <c r="A899" s="16">
        <f t="shared" si="13"/>
        <v>894</v>
      </c>
      <c r="B899" s="17"/>
      <c r="C899" s="57"/>
      <c r="D899" s="61"/>
      <c r="E899" s="61"/>
      <c r="F899" s="57"/>
      <c r="G899" s="18"/>
      <c r="H8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899" s="18"/>
      <c r="J899" s="18"/>
      <c r="K899" s="18"/>
      <c r="L899" s="18"/>
      <c r="M899" s="18"/>
      <c r="N899" s="51"/>
      <c r="O899" s="14">
        <f>IF(Table1[[#This Row],[Date]]="",COUNTA(B900:$B$1005),0)</f>
        <v>0</v>
      </c>
      <c r="P899" s="14">
        <f>IF(COUNTA(Table1[[#This Row],[Payments]:[Receipts]])=0,0,(IF(COUNTA(Table1[[#This Row],[Payments]:[Receipts]])&gt;1,1,0)))</f>
        <v>0</v>
      </c>
      <c r="Q899" s="14">
        <f>IF(Table1[[#This Row],[Date]]="",0,IF(AND(Table1[[#This Row],[Date]]&gt;=$Q$2,Table1[[#This Row],[Date]]&lt;=$Q$3),0,1))</f>
        <v>0</v>
      </c>
      <c r="R899" s="14">
        <f>IF(Table1[[#This Row],[Payments]]="",0,IF(ISNUMBER(Table1[[#This Row],[Payments]]),0,1))</f>
        <v>0</v>
      </c>
      <c r="S899" s="14">
        <f>IF(Table1[[#This Row],[Receipts]]="",0,IF(ISNUMBER(Table1[[#This Row],[Receipts]]),0,1))</f>
        <v>0</v>
      </c>
      <c r="T899" s="14">
        <f>IF(LEN(Table1[[#This Row],[Second Ledger]])&gt;0,IF(TYPE(VLOOKUP(Table1[[#This Row],[Second Ledger]],$CZ:$CZ,1,FALSE))=16,1,0),0)</f>
        <v>0</v>
      </c>
      <c r="U899" s="14">
        <f>IF(Table1[[#This Row],[Date]]="",0,IF(Table1[[#This Row],[Voucher Type]]&gt;0,IF(TYPE(VLOOKUP(Table1[[#This Row],[Voucher Type]],Table1[[#All],[Voucher Type Master]],1,FALSE))=16,1,0),0))</f>
        <v>0</v>
      </c>
      <c r="V8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899" s="14">
        <f>IF(LEN(Table1[[#This Row],[Cost Centre]])&gt;0,IF(TYPE(VLOOKUP(Table1[[#This Row],[Cost Centre]],$DA:$DA,1,FALSE))=16,1,0),0)</f>
        <v>0</v>
      </c>
      <c r="X899" s="14">
        <f>Table1[[#This Row],[Payments]]-Table1[[#This Row],[Receipts]]</f>
        <v>0</v>
      </c>
      <c r="Y899" s="14"/>
      <c r="Z899" s="14"/>
      <c r="AA899" s="14"/>
      <c r="AB899" s="13"/>
      <c r="AC899" s="39"/>
      <c r="AD899" s="39"/>
      <c r="AE899" s="39"/>
      <c r="AF899" s="39"/>
      <c r="AG899" s="42"/>
      <c r="AH8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899" t="str">
        <f>IF(Table1[[#This Row],[Date]]="","",TEXT(Table1[[#This Row],[Date]],"yyyymmdd"))</f>
        <v/>
      </c>
      <c r="AJ899" t="str">
        <f>Table1[[#This Row],[Date2]]</f>
        <v/>
      </c>
      <c r="AK899" t="str">
        <f>IF(Table1[[#This Row],[Date]]="","",Table1[[#This Row],[Voucher Type]])</f>
        <v/>
      </c>
      <c r="AL899" t="str">
        <f>IF(Table1[[#This Row],[Date]]="","",Table1[[#This Row],[Voucher No]])</f>
        <v/>
      </c>
      <c r="AM899" t="str">
        <f>IF(Table1[[#This Row],[Date]]="","",Table1[[#This Row],[Narration]])</f>
        <v/>
      </c>
      <c r="AN899" t="str">
        <f>IF(Table1[[#This Row],[Date]]="","","tallytools-voucherentry-adhjadhh-"&amp;$AH$1&amp;ROW())</f>
        <v/>
      </c>
      <c r="AO899" t="str">
        <f>IF(Table1[[#This Row],[Date]]="","",$AH$1)</f>
        <v/>
      </c>
      <c r="AP899"/>
      <c r="AQ899" t="str">
        <f>IF(Table1[[#This Row],[Date]]="","","No")</f>
        <v/>
      </c>
      <c r="AR899" t="str">
        <f>IF(Table1[[#This Row],[Date]]="","",IF(Table1[[#This Row],[Net Amt]]&lt;0,"No","Yes"))</f>
        <v/>
      </c>
      <c r="AS899" t="str">
        <f>IF(Table1[[#This Row],[Date]]="","",Table1[[#This Row],[Second Ledger]])</f>
        <v/>
      </c>
      <c r="AT899" t="str">
        <f>IF(Table1[[#This Row],[Date]]="","",IF(Table1[[#This Row],[DP-1]]="Yes",-(Table1[[#This Row],[Payments]]+Table1[[#This Row],[Receipts]]),Table1[[#This Row],[Payments]]+Table1[[#This Row],[Receipts]]))</f>
        <v/>
      </c>
      <c r="AU899"/>
      <c r="AV899" t="str">
        <f>IF(Table1[[#This Row],[Bill Ref No]]="","",Table1[[#This Row],[Bill Ref No]])</f>
        <v/>
      </c>
      <c r="AW899" t="str">
        <f>IF(Table1[[#This Row],[Bill ref name]]="","","New Ref")</f>
        <v/>
      </c>
      <c r="AX899" t="str">
        <f>IF(Table1[[#This Row],[Bill ref name]]="","",Table1[[#This Row],[Amount-1]])</f>
        <v/>
      </c>
      <c r="AY899"/>
      <c r="AZ899"/>
      <c r="BA899" t="str">
        <f>IF(Table1[[#This Row],[Cost Centre]]="","","Primary Cost Category")</f>
        <v/>
      </c>
      <c r="BB899" t="str">
        <f>IF(Table1[[#This Row],[Cost Centre]]="","",Table1[[#This Row],[DP-1]])</f>
        <v/>
      </c>
      <c r="BC899"/>
      <c r="BD899" t="str">
        <f>IF(Table1[[#This Row],[Cost Centre]]="","",Table1[[#This Row],[Cost Centre]])</f>
        <v/>
      </c>
      <c r="BE899" t="str">
        <f>IF(Table1[[#This Row],[Cost Centre]]="","",Table1[[#This Row],[Amount-1]])</f>
        <v/>
      </c>
      <c r="BF899"/>
      <c r="BG899"/>
      <c r="BH899"/>
      <c r="BI899"/>
      <c r="BJ899" t="str">
        <f>IF(Table1[[#This Row],[Date]]="","","No")</f>
        <v/>
      </c>
      <c r="BK899" t="str">
        <f>IF(Table1[[#This Row],[Date]]="","",IF(Table1[[#This Row],[Net Amt]]&lt;0,"Yes","No"))</f>
        <v/>
      </c>
      <c r="BL899" t="str">
        <f>IF(Table1[[#This Row],[Date]]="","",$C$3)</f>
        <v/>
      </c>
      <c r="BM899" t="str">
        <f>IF(Table1[[#This Row],[Date]]="","",-Table1[[#This Row],[Amount-1]])</f>
        <v/>
      </c>
      <c r="BO899" t="str">
        <f>IF(Table1[[#This Row],[Transaction Type]]="","",Table1[[#This Row],[Transaction Type]])</f>
        <v/>
      </c>
      <c r="BP899" t="str">
        <f>IF(Table1[[#This Row],[Instrument No.]]="","",Table1[[#This Row],[Instrument No.]])</f>
        <v/>
      </c>
      <c r="BQ899" t="str">
        <f>IF(Table1[[#This Row],[Instrument No.]]="","",Table1[[#This Row],[Amount-2]])</f>
        <v/>
      </c>
      <c r="BR899" t="str">
        <f>IF(Table1[[#This Row],[Instrument date]]="","",TEXT(Table1[[#This Row],[Instrument date]],"yyyymmdd"))</f>
        <v/>
      </c>
      <c r="BU899" s="48"/>
      <c r="BV899" s="48"/>
    </row>
    <row r="900" spans="1:74">
      <c r="A900" s="16">
        <f t="shared" si="13"/>
        <v>895</v>
      </c>
      <c r="B900" s="17"/>
      <c r="C900" s="57"/>
      <c r="D900" s="61"/>
      <c r="E900" s="61"/>
      <c r="F900" s="57"/>
      <c r="G900" s="18"/>
      <c r="H9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0" s="18"/>
      <c r="J900" s="18"/>
      <c r="K900" s="18"/>
      <c r="L900" s="18"/>
      <c r="M900" s="18"/>
      <c r="N900" s="51"/>
      <c r="O900" s="14">
        <f>IF(Table1[[#This Row],[Date]]="",COUNTA(B901:$B$1005),0)</f>
        <v>0</v>
      </c>
      <c r="P900" s="14">
        <f>IF(COUNTA(Table1[[#This Row],[Payments]:[Receipts]])=0,0,(IF(COUNTA(Table1[[#This Row],[Payments]:[Receipts]])&gt;1,1,0)))</f>
        <v>0</v>
      </c>
      <c r="Q900" s="14">
        <f>IF(Table1[[#This Row],[Date]]="",0,IF(AND(Table1[[#This Row],[Date]]&gt;=$Q$2,Table1[[#This Row],[Date]]&lt;=$Q$3),0,1))</f>
        <v>0</v>
      </c>
      <c r="R900" s="14">
        <f>IF(Table1[[#This Row],[Payments]]="",0,IF(ISNUMBER(Table1[[#This Row],[Payments]]),0,1))</f>
        <v>0</v>
      </c>
      <c r="S900" s="14">
        <f>IF(Table1[[#This Row],[Receipts]]="",0,IF(ISNUMBER(Table1[[#This Row],[Receipts]]),0,1))</f>
        <v>0</v>
      </c>
      <c r="T900" s="14">
        <f>IF(LEN(Table1[[#This Row],[Second Ledger]])&gt;0,IF(TYPE(VLOOKUP(Table1[[#This Row],[Second Ledger]],$CZ:$CZ,1,FALSE))=16,1,0),0)</f>
        <v>0</v>
      </c>
      <c r="U900" s="14">
        <f>IF(Table1[[#This Row],[Date]]="",0,IF(Table1[[#This Row],[Voucher Type]]&gt;0,IF(TYPE(VLOOKUP(Table1[[#This Row],[Voucher Type]],Table1[[#All],[Voucher Type Master]],1,FALSE))=16,1,0),0))</f>
        <v>0</v>
      </c>
      <c r="V9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0" s="14">
        <f>IF(LEN(Table1[[#This Row],[Cost Centre]])&gt;0,IF(TYPE(VLOOKUP(Table1[[#This Row],[Cost Centre]],$DA:$DA,1,FALSE))=16,1,0),0)</f>
        <v>0</v>
      </c>
      <c r="X900" s="14">
        <f>Table1[[#This Row],[Payments]]-Table1[[#This Row],[Receipts]]</f>
        <v>0</v>
      </c>
      <c r="Y900" s="14"/>
      <c r="Z900" s="14"/>
      <c r="AA900" s="14"/>
      <c r="AB900" s="13"/>
      <c r="AC900" s="39"/>
      <c r="AD900" s="39"/>
      <c r="AE900" s="39"/>
      <c r="AF900" s="39"/>
      <c r="AG900" s="42"/>
      <c r="AH9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0" t="str">
        <f>IF(Table1[[#This Row],[Date]]="","",TEXT(Table1[[#This Row],[Date]],"yyyymmdd"))</f>
        <v/>
      </c>
      <c r="AJ900" t="str">
        <f>Table1[[#This Row],[Date2]]</f>
        <v/>
      </c>
      <c r="AK900" t="str">
        <f>IF(Table1[[#This Row],[Date]]="","",Table1[[#This Row],[Voucher Type]])</f>
        <v/>
      </c>
      <c r="AL900" t="str">
        <f>IF(Table1[[#This Row],[Date]]="","",Table1[[#This Row],[Voucher No]])</f>
        <v/>
      </c>
      <c r="AM900" t="str">
        <f>IF(Table1[[#This Row],[Date]]="","",Table1[[#This Row],[Narration]])</f>
        <v/>
      </c>
      <c r="AN900" t="str">
        <f>IF(Table1[[#This Row],[Date]]="","","tallytools-voucherentry-adhjadhh-"&amp;$AH$1&amp;ROW())</f>
        <v/>
      </c>
      <c r="AO900" t="str">
        <f>IF(Table1[[#This Row],[Date]]="","",$AH$1)</f>
        <v/>
      </c>
      <c r="AP900"/>
      <c r="AQ900" t="str">
        <f>IF(Table1[[#This Row],[Date]]="","","No")</f>
        <v/>
      </c>
      <c r="AR900" t="str">
        <f>IF(Table1[[#This Row],[Date]]="","",IF(Table1[[#This Row],[Net Amt]]&lt;0,"No","Yes"))</f>
        <v/>
      </c>
      <c r="AS900" t="str">
        <f>IF(Table1[[#This Row],[Date]]="","",Table1[[#This Row],[Second Ledger]])</f>
        <v/>
      </c>
      <c r="AT900" t="str">
        <f>IF(Table1[[#This Row],[Date]]="","",IF(Table1[[#This Row],[DP-1]]="Yes",-(Table1[[#This Row],[Payments]]+Table1[[#This Row],[Receipts]]),Table1[[#This Row],[Payments]]+Table1[[#This Row],[Receipts]]))</f>
        <v/>
      </c>
      <c r="AU900"/>
      <c r="AV900" t="str">
        <f>IF(Table1[[#This Row],[Bill Ref No]]="","",Table1[[#This Row],[Bill Ref No]])</f>
        <v/>
      </c>
      <c r="AW900" t="str">
        <f>IF(Table1[[#This Row],[Bill ref name]]="","","New Ref")</f>
        <v/>
      </c>
      <c r="AX900" t="str">
        <f>IF(Table1[[#This Row],[Bill ref name]]="","",Table1[[#This Row],[Amount-1]])</f>
        <v/>
      </c>
      <c r="AY900"/>
      <c r="AZ900"/>
      <c r="BA900" t="str">
        <f>IF(Table1[[#This Row],[Cost Centre]]="","","Primary Cost Category")</f>
        <v/>
      </c>
      <c r="BB900" t="str">
        <f>IF(Table1[[#This Row],[Cost Centre]]="","",Table1[[#This Row],[DP-1]])</f>
        <v/>
      </c>
      <c r="BC900"/>
      <c r="BD900" t="str">
        <f>IF(Table1[[#This Row],[Cost Centre]]="","",Table1[[#This Row],[Cost Centre]])</f>
        <v/>
      </c>
      <c r="BE900" t="str">
        <f>IF(Table1[[#This Row],[Cost Centre]]="","",Table1[[#This Row],[Amount-1]])</f>
        <v/>
      </c>
      <c r="BF900"/>
      <c r="BG900"/>
      <c r="BH900"/>
      <c r="BI900"/>
      <c r="BJ900" t="str">
        <f>IF(Table1[[#This Row],[Date]]="","","No")</f>
        <v/>
      </c>
      <c r="BK900" t="str">
        <f>IF(Table1[[#This Row],[Date]]="","",IF(Table1[[#This Row],[Net Amt]]&lt;0,"Yes","No"))</f>
        <v/>
      </c>
      <c r="BL900" t="str">
        <f>IF(Table1[[#This Row],[Date]]="","",$C$3)</f>
        <v/>
      </c>
      <c r="BM900" t="str">
        <f>IF(Table1[[#This Row],[Date]]="","",-Table1[[#This Row],[Amount-1]])</f>
        <v/>
      </c>
      <c r="BO900" t="str">
        <f>IF(Table1[[#This Row],[Transaction Type]]="","",Table1[[#This Row],[Transaction Type]])</f>
        <v/>
      </c>
      <c r="BP900" t="str">
        <f>IF(Table1[[#This Row],[Instrument No.]]="","",Table1[[#This Row],[Instrument No.]])</f>
        <v/>
      </c>
      <c r="BQ900" t="str">
        <f>IF(Table1[[#This Row],[Instrument No.]]="","",Table1[[#This Row],[Amount-2]])</f>
        <v/>
      </c>
      <c r="BR900" t="str">
        <f>IF(Table1[[#This Row],[Instrument date]]="","",TEXT(Table1[[#This Row],[Instrument date]],"yyyymmdd"))</f>
        <v/>
      </c>
      <c r="BU900" s="48"/>
      <c r="BV900" s="48"/>
    </row>
    <row r="901" spans="1:74">
      <c r="A901" s="16">
        <f t="shared" si="13"/>
        <v>896</v>
      </c>
      <c r="B901" s="17"/>
      <c r="C901" s="57"/>
      <c r="D901" s="61"/>
      <c r="E901" s="61"/>
      <c r="F901" s="57"/>
      <c r="G901" s="18"/>
      <c r="H9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1" s="18"/>
      <c r="J901" s="18"/>
      <c r="K901" s="18"/>
      <c r="L901" s="18"/>
      <c r="M901" s="18"/>
      <c r="N901" s="51"/>
      <c r="O901" s="14">
        <f>IF(Table1[[#This Row],[Date]]="",COUNTA(B902:$B$1005),0)</f>
        <v>0</v>
      </c>
      <c r="P901" s="14">
        <f>IF(COUNTA(Table1[[#This Row],[Payments]:[Receipts]])=0,0,(IF(COUNTA(Table1[[#This Row],[Payments]:[Receipts]])&gt;1,1,0)))</f>
        <v>0</v>
      </c>
      <c r="Q901" s="14">
        <f>IF(Table1[[#This Row],[Date]]="",0,IF(AND(Table1[[#This Row],[Date]]&gt;=$Q$2,Table1[[#This Row],[Date]]&lt;=$Q$3),0,1))</f>
        <v>0</v>
      </c>
      <c r="R901" s="14">
        <f>IF(Table1[[#This Row],[Payments]]="",0,IF(ISNUMBER(Table1[[#This Row],[Payments]]),0,1))</f>
        <v>0</v>
      </c>
      <c r="S901" s="14">
        <f>IF(Table1[[#This Row],[Receipts]]="",0,IF(ISNUMBER(Table1[[#This Row],[Receipts]]),0,1))</f>
        <v>0</v>
      </c>
      <c r="T901" s="14">
        <f>IF(LEN(Table1[[#This Row],[Second Ledger]])&gt;0,IF(TYPE(VLOOKUP(Table1[[#This Row],[Second Ledger]],$CZ:$CZ,1,FALSE))=16,1,0),0)</f>
        <v>0</v>
      </c>
      <c r="U901" s="14">
        <f>IF(Table1[[#This Row],[Date]]="",0,IF(Table1[[#This Row],[Voucher Type]]&gt;0,IF(TYPE(VLOOKUP(Table1[[#This Row],[Voucher Type]],Table1[[#All],[Voucher Type Master]],1,FALSE))=16,1,0),0))</f>
        <v>0</v>
      </c>
      <c r="V9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1" s="14">
        <f>IF(LEN(Table1[[#This Row],[Cost Centre]])&gt;0,IF(TYPE(VLOOKUP(Table1[[#This Row],[Cost Centre]],$DA:$DA,1,FALSE))=16,1,0),0)</f>
        <v>0</v>
      </c>
      <c r="X901" s="14">
        <f>Table1[[#This Row],[Payments]]-Table1[[#This Row],[Receipts]]</f>
        <v>0</v>
      </c>
      <c r="Y901" s="14"/>
      <c r="Z901" s="14"/>
      <c r="AA901" s="14"/>
      <c r="AB901" s="13"/>
      <c r="AC901" s="39"/>
      <c r="AD901" s="39"/>
      <c r="AE901" s="39"/>
      <c r="AF901" s="39"/>
      <c r="AG901" s="42"/>
      <c r="AH9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1" t="str">
        <f>IF(Table1[[#This Row],[Date]]="","",TEXT(Table1[[#This Row],[Date]],"yyyymmdd"))</f>
        <v/>
      </c>
      <c r="AJ901" t="str">
        <f>Table1[[#This Row],[Date2]]</f>
        <v/>
      </c>
      <c r="AK901" t="str">
        <f>IF(Table1[[#This Row],[Date]]="","",Table1[[#This Row],[Voucher Type]])</f>
        <v/>
      </c>
      <c r="AL901" t="str">
        <f>IF(Table1[[#This Row],[Date]]="","",Table1[[#This Row],[Voucher No]])</f>
        <v/>
      </c>
      <c r="AM901" t="str">
        <f>IF(Table1[[#This Row],[Date]]="","",Table1[[#This Row],[Narration]])</f>
        <v/>
      </c>
      <c r="AN901" t="str">
        <f>IF(Table1[[#This Row],[Date]]="","","tallytools-voucherentry-adhjadhh-"&amp;$AH$1&amp;ROW())</f>
        <v/>
      </c>
      <c r="AO901" t="str">
        <f>IF(Table1[[#This Row],[Date]]="","",$AH$1)</f>
        <v/>
      </c>
      <c r="AP901"/>
      <c r="AQ901" t="str">
        <f>IF(Table1[[#This Row],[Date]]="","","No")</f>
        <v/>
      </c>
      <c r="AR901" t="str">
        <f>IF(Table1[[#This Row],[Date]]="","",IF(Table1[[#This Row],[Net Amt]]&lt;0,"No","Yes"))</f>
        <v/>
      </c>
      <c r="AS901" t="str">
        <f>IF(Table1[[#This Row],[Date]]="","",Table1[[#This Row],[Second Ledger]])</f>
        <v/>
      </c>
      <c r="AT901" t="str">
        <f>IF(Table1[[#This Row],[Date]]="","",IF(Table1[[#This Row],[DP-1]]="Yes",-(Table1[[#This Row],[Payments]]+Table1[[#This Row],[Receipts]]),Table1[[#This Row],[Payments]]+Table1[[#This Row],[Receipts]]))</f>
        <v/>
      </c>
      <c r="AU901"/>
      <c r="AV901" t="str">
        <f>IF(Table1[[#This Row],[Bill Ref No]]="","",Table1[[#This Row],[Bill Ref No]])</f>
        <v/>
      </c>
      <c r="AW901" t="str">
        <f>IF(Table1[[#This Row],[Bill ref name]]="","","New Ref")</f>
        <v/>
      </c>
      <c r="AX901" t="str">
        <f>IF(Table1[[#This Row],[Bill ref name]]="","",Table1[[#This Row],[Amount-1]])</f>
        <v/>
      </c>
      <c r="AY901"/>
      <c r="AZ901"/>
      <c r="BA901" t="str">
        <f>IF(Table1[[#This Row],[Cost Centre]]="","","Primary Cost Category")</f>
        <v/>
      </c>
      <c r="BB901" t="str">
        <f>IF(Table1[[#This Row],[Cost Centre]]="","",Table1[[#This Row],[DP-1]])</f>
        <v/>
      </c>
      <c r="BC901"/>
      <c r="BD901" t="str">
        <f>IF(Table1[[#This Row],[Cost Centre]]="","",Table1[[#This Row],[Cost Centre]])</f>
        <v/>
      </c>
      <c r="BE901" t="str">
        <f>IF(Table1[[#This Row],[Cost Centre]]="","",Table1[[#This Row],[Amount-1]])</f>
        <v/>
      </c>
      <c r="BF901"/>
      <c r="BG901"/>
      <c r="BH901"/>
      <c r="BI901"/>
      <c r="BJ901" t="str">
        <f>IF(Table1[[#This Row],[Date]]="","","No")</f>
        <v/>
      </c>
      <c r="BK901" t="str">
        <f>IF(Table1[[#This Row],[Date]]="","",IF(Table1[[#This Row],[Net Amt]]&lt;0,"Yes","No"))</f>
        <v/>
      </c>
      <c r="BL901" t="str">
        <f>IF(Table1[[#This Row],[Date]]="","",$C$3)</f>
        <v/>
      </c>
      <c r="BM901" t="str">
        <f>IF(Table1[[#This Row],[Date]]="","",-Table1[[#This Row],[Amount-1]])</f>
        <v/>
      </c>
      <c r="BO901" t="str">
        <f>IF(Table1[[#This Row],[Transaction Type]]="","",Table1[[#This Row],[Transaction Type]])</f>
        <v/>
      </c>
      <c r="BP901" t="str">
        <f>IF(Table1[[#This Row],[Instrument No.]]="","",Table1[[#This Row],[Instrument No.]])</f>
        <v/>
      </c>
      <c r="BQ901" t="str">
        <f>IF(Table1[[#This Row],[Instrument No.]]="","",Table1[[#This Row],[Amount-2]])</f>
        <v/>
      </c>
      <c r="BR901" t="str">
        <f>IF(Table1[[#This Row],[Instrument date]]="","",TEXT(Table1[[#This Row],[Instrument date]],"yyyymmdd"))</f>
        <v/>
      </c>
      <c r="BU901" s="48"/>
      <c r="BV901" s="48"/>
    </row>
    <row r="902" spans="1:74">
      <c r="A902" s="16">
        <f t="shared" si="13"/>
        <v>897</v>
      </c>
      <c r="B902" s="17"/>
      <c r="C902" s="57"/>
      <c r="D902" s="61"/>
      <c r="E902" s="61"/>
      <c r="F902" s="57"/>
      <c r="G902" s="18"/>
      <c r="H9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2" s="18"/>
      <c r="J902" s="18"/>
      <c r="K902" s="18"/>
      <c r="L902" s="18"/>
      <c r="M902" s="18"/>
      <c r="N902" s="51"/>
      <c r="O902" s="14">
        <f>IF(Table1[[#This Row],[Date]]="",COUNTA(B903:$B$1005),0)</f>
        <v>0</v>
      </c>
      <c r="P902" s="14">
        <f>IF(COUNTA(Table1[[#This Row],[Payments]:[Receipts]])=0,0,(IF(COUNTA(Table1[[#This Row],[Payments]:[Receipts]])&gt;1,1,0)))</f>
        <v>0</v>
      </c>
      <c r="Q902" s="14">
        <f>IF(Table1[[#This Row],[Date]]="",0,IF(AND(Table1[[#This Row],[Date]]&gt;=$Q$2,Table1[[#This Row],[Date]]&lt;=$Q$3),0,1))</f>
        <v>0</v>
      </c>
      <c r="R902" s="14">
        <f>IF(Table1[[#This Row],[Payments]]="",0,IF(ISNUMBER(Table1[[#This Row],[Payments]]),0,1))</f>
        <v>0</v>
      </c>
      <c r="S902" s="14">
        <f>IF(Table1[[#This Row],[Receipts]]="",0,IF(ISNUMBER(Table1[[#This Row],[Receipts]]),0,1))</f>
        <v>0</v>
      </c>
      <c r="T902" s="14">
        <f>IF(LEN(Table1[[#This Row],[Second Ledger]])&gt;0,IF(TYPE(VLOOKUP(Table1[[#This Row],[Second Ledger]],$CZ:$CZ,1,FALSE))=16,1,0),0)</f>
        <v>0</v>
      </c>
      <c r="U902" s="14">
        <f>IF(Table1[[#This Row],[Date]]="",0,IF(Table1[[#This Row],[Voucher Type]]&gt;0,IF(TYPE(VLOOKUP(Table1[[#This Row],[Voucher Type]],Table1[[#All],[Voucher Type Master]],1,FALSE))=16,1,0),0))</f>
        <v>0</v>
      </c>
      <c r="V9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2" s="14">
        <f>IF(LEN(Table1[[#This Row],[Cost Centre]])&gt;0,IF(TYPE(VLOOKUP(Table1[[#This Row],[Cost Centre]],$DA:$DA,1,FALSE))=16,1,0),0)</f>
        <v>0</v>
      </c>
      <c r="X902" s="14">
        <f>Table1[[#This Row],[Payments]]-Table1[[#This Row],[Receipts]]</f>
        <v>0</v>
      </c>
      <c r="Y902" s="14"/>
      <c r="Z902" s="14"/>
      <c r="AA902" s="14"/>
      <c r="AB902" s="13"/>
      <c r="AC902" s="39"/>
      <c r="AD902" s="39"/>
      <c r="AE902" s="39"/>
      <c r="AF902" s="39"/>
      <c r="AG902" s="42"/>
      <c r="AH9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2" t="str">
        <f>IF(Table1[[#This Row],[Date]]="","",TEXT(Table1[[#This Row],[Date]],"yyyymmdd"))</f>
        <v/>
      </c>
      <c r="AJ902" t="str">
        <f>Table1[[#This Row],[Date2]]</f>
        <v/>
      </c>
      <c r="AK902" t="str">
        <f>IF(Table1[[#This Row],[Date]]="","",Table1[[#This Row],[Voucher Type]])</f>
        <v/>
      </c>
      <c r="AL902" t="str">
        <f>IF(Table1[[#This Row],[Date]]="","",Table1[[#This Row],[Voucher No]])</f>
        <v/>
      </c>
      <c r="AM902" t="str">
        <f>IF(Table1[[#This Row],[Date]]="","",Table1[[#This Row],[Narration]])</f>
        <v/>
      </c>
      <c r="AN902" t="str">
        <f>IF(Table1[[#This Row],[Date]]="","","tallytools-voucherentry-adhjadhh-"&amp;$AH$1&amp;ROW())</f>
        <v/>
      </c>
      <c r="AO902" t="str">
        <f>IF(Table1[[#This Row],[Date]]="","",$AH$1)</f>
        <v/>
      </c>
      <c r="AP902"/>
      <c r="AQ902" t="str">
        <f>IF(Table1[[#This Row],[Date]]="","","No")</f>
        <v/>
      </c>
      <c r="AR902" t="str">
        <f>IF(Table1[[#This Row],[Date]]="","",IF(Table1[[#This Row],[Net Amt]]&lt;0,"No","Yes"))</f>
        <v/>
      </c>
      <c r="AS902" t="str">
        <f>IF(Table1[[#This Row],[Date]]="","",Table1[[#This Row],[Second Ledger]])</f>
        <v/>
      </c>
      <c r="AT902" t="str">
        <f>IF(Table1[[#This Row],[Date]]="","",IF(Table1[[#This Row],[DP-1]]="Yes",-(Table1[[#This Row],[Payments]]+Table1[[#This Row],[Receipts]]),Table1[[#This Row],[Payments]]+Table1[[#This Row],[Receipts]]))</f>
        <v/>
      </c>
      <c r="AU902"/>
      <c r="AV902" t="str">
        <f>IF(Table1[[#This Row],[Bill Ref No]]="","",Table1[[#This Row],[Bill Ref No]])</f>
        <v/>
      </c>
      <c r="AW902" t="str">
        <f>IF(Table1[[#This Row],[Bill ref name]]="","","New Ref")</f>
        <v/>
      </c>
      <c r="AX902" t="str">
        <f>IF(Table1[[#This Row],[Bill ref name]]="","",Table1[[#This Row],[Amount-1]])</f>
        <v/>
      </c>
      <c r="AY902"/>
      <c r="AZ902"/>
      <c r="BA902" t="str">
        <f>IF(Table1[[#This Row],[Cost Centre]]="","","Primary Cost Category")</f>
        <v/>
      </c>
      <c r="BB902" t="str">
        <f>IF(Table1[[#This Row],[Cost Centre]]="","",Table1[[#This Row],[DP-1]])</f>
        <v/>
      </c>
      <c r="BC902"/>
      <c r="BD902" t="str">
        <f>IF(Table1[[#This Row],[Cost Centre]]="","",Table1[[#This Row],[Cost Centre]])</f>
        <v/>
      </c>
      <c r="BE902" t="str">
        <f>IF(Table1[[#This Row],[Cost Centre]]="","",Table1[[#This Row],[Amount-1]])</f>
        <v/>
      </c>
      <c r="BF902"/>
      <c r="BG902"/>
      <c r="BH902"/>
      <c r="BI902"/>
      <c r="BJ902" t="str">
        <f>IF(Table1[[#This Row],[Date]]="","","No")</f>
        <v/>
      </c>
      <c r="BK902" t="str">
        <f>IF(Table1[[#This Row],[Date]]="","",IF(Table1[[#This Row],[Net Amt]]&lt;0,"Yes","No"))</f>
        <v/>
      </c>
      <c r="BL902" t="str">
        <f>IF(Table1[[#This Row],[Date]]="","",$C$3)</f>
        <v/>
      </c>
      <c r="BM902" t="str">
        <f>IF(Table1[[#This Row],[Date]]="","",-Table1[[#This Row],[Amount-1]])</f>
        <v/>
      </c>
      <c r="BO902" t="str">
        <f>IF(Table1[[#This Row],[Transaction Type]]="","",Table1[[#This Row],[Transaction Type]])</f>
        <v/>
      </c>
      <c r="BP902" t="str">
        <f>IF(Table1[[#This Row],[Instrument No.]]="","",Table1[[#This Row],[Instrument No.]])</f>
        <v/>
      </c>
      <c r="BQ902" t="str">
        <f>IF(Table1[[#This Row],[Instrument No.]]="","",Table1[[#This Row],[Amount-2]])</f>
        <v/>
      </c>
      <c r="BR902" t="str">
        <f>IF(Table1[[#This Row],[Instrument date]]="","",TEXT(Table1[[#This Row],[Instrument date]],"yyyymmdd"))</f>
        <v/>
      </c>
      <c r="BU902" s="48"/>
      <c r="BV902" s="48"/>
    </row>
    <row r="903" spans="1:74">
      <c r="A903" s="16">
        <f t="shared" si="13"/>
        <v>898</v>
      </c>
      <c r="B903" s="17"/>
      <c r="C903" s="57"/>
      <c r="D903" s="61"/>
      <c r="E903" s="61"/>
      <c r="F903" s="57"/>
      <c r="G903" s="18"/>
      <c r="H9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3" s="18"/>
      <c r="J903" s="18"/>
      <c r="K903" s="18"/>
      <c r="L903" s="18"/>
      <c r="M903" s="18"/>
      <c r="N903" s="51"/>
      <c r="O903" s="14">
        <f>IF(Table1[[#This Row],[Date]]="",COUNTA(B904:$B$1005),0)</f>
        <v>0</v>
      </c>
      <c r="P903" s="14">
        <f>IF(COUNTA(Table1[[#This Row],[Payments]:[Receipts]])=0,0,(IF(COUNTA(Table1[[#This Row],[Payments]:[Receipts]])&gt;1,1,0)))</f>
        <v>0</v>
      </c>
      <c r="Q903" s="14">
        <f>IF(Table1[[#This Row],[Date]]="",0,IF(AND(Table1[[#This Row],[Date]]&gt;=$Q$2,Table1[[#This Row],[Date]]&lt;=$Q$3),0,1))</f>
        <v>0</v>
      </c>
      <c r="R903" s="14">
        <f>IF(Table1[[#This Row],[Payments]]="",0,IF(ISNUMBER(Table1[[#This Row],[Payments]]),0,1))</f>
        <v>0</v>
      </c>
      <c r="S903" s="14">
        <f>IF(Table1[[#This Row],[Receipts]]="",0,IF(ISNUMBER(Table1[[#This Row],[Receipts]]),0,1))</f>
        <v>0</v>
      </c>
      <c r="T903" s="14">
        <f>IF(LEN(Table1[[#This Row],[Second Ledger]])&gt;0,IF(TYPE(VLOOKUP(Table1[[#This Row],[Second Ledger]],$CZ:$CZ,1,FALSE))=16,1,0),0)</f>
        <v>0</v>
      </c>
      <c r="U903" s="14">
        <f>IF(Table1[[#This Row],[Date]]="",0,IF(Table1[[#This Row],[Voucher Type]]&gt;0,IF(TYPE(VLOOKUP(Table1[[#This Row],[Voucher Type]],Table1[[#All],[Voucher Type Master]],1,FALSE))=16,1,0),0))</f>
        <v>0</v>
      </c>
      <c r="V9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3" s="14">
        <f>IF(LEN(Table1[[#This Row],[Cost Centre]])&gt;0,IF(TYPE(VLOOKUP(Table1[[#This Row],[Cost Centre]],$DA:$DA,1,FALSE))=16,1,0),0)</f>
        <v>0</v>
      </c>
      <c r="X903" s="14">
        <f>Table1[[#This Row],[Payments]]-Table1[[#This Row],[Receipts]]</f>
        <v>0</v>
      </c>
      <c r="Y903" s="14"/>
      <c r="Z903" s="14"/>
      <c r="AA903" s="14"/>
      <c r="AB903" s="13"/>
      <c r="AC903" s="39"/>
      <c r="AD903" s="39"/>
      <c r="AE903" s="39"/>
      <c r="AF903" s="39"/>
      <c r="AG903" s="42"/>
      <c r="AH9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3" t="str">
        <f>IF(Table1[[#This Row],[Date]]="","",TEXT(Table1[[#This Row],[Date]],"yyyymmdd"))</f>
        <v/>
      </c>
      <c r="AJ903" t="str">
        <f>Table1[[#This Row],[Date2]]</f>
        <v/>
      </c>
      <c r="AK903" t="str">
        <f>IF(Table1[[#This Row],[Date]]="","",Table1[[#This Row],[Voucher Type]])</f>
        <v/>
      </c>
      <c r="AL903" t="str">
        <f>IF(Table1[[#This Row],[Date]]="","",Table1[[#This Row],[Voucher No]])</f>
        <v/>
      </c>
      <c r="AM903" t="str">
        <f>IF(Table1[[#This Row],[Date]]="","",Table1[[#This Row],[Narration]])</f>
        <v/>
      </c>
      <c r="AN903" t="str">
        <f>IF(Table1[[#This Row],[Date]]="","","tallytools-voucherentry-adhjadhh-"&amp;$AH$1&amp;ROW())</f>
        <v/>
      </c>
      <c r="AO903" t="str">
        <f>IF(Table1[[#This Row],[Date]]="","",$AH$1)</f>
        <v/>
      </c>
      <c r="AP903"/>
      <c r="AQ903" t="str">
        <f>IF(Table1[[#This Row],[Date]]="","","No")</f>
        <v/>
      </c>
      <c r="AR903" t="str">
        <f>IF(Table1[[#This Row],[Date]]="","",IF(Table1[[#This Row],[Net Amt]]&lt;0,"No","Yes"))</f>
        <v/>
      </c>
      <c r="AS903" t="str">
        <f>IF(Table1[[#This Row],[Date]]="","",Table1[[#This Row],[Second Ledger]])</f>
        <v/>
      </c>
      <c r="AT903" t="str">
        <f>IF(Table1[[#This Row],[Date]]="","",IF(Table1[[#This Row],[DP-1]]="Yes",-(Table1[[#This Row],[Payments]]+Table1[[#This Row],[Receipts]]),Table1[[#This Row],[Payments]]+Table1[[#This Row],[Receipts]]))</f>
        <v/>
      </c>
      <c r="AU903"/>
      <c r="AV903" t="str">
        <f>IF(Table1[[#This Row],[Bill Ref No]]="","",Table1[[#This Row],[Bill Ref No]])</f>
        <v/>
      </c>
      <c r="AW903" t="str">
        <f>IF(Table1[[#This Row],[Bill ref name]]="","","New Ref")</f>
        <v/>
      </c>
      <c r="AX903" t="str">
        <f>IF(Table1[[#This Row],[Bill ref name]]="","",Table1[[#This Row],[Amount-1]])</f>
        <v/>
      </c>
      <c r="AY903"/>
      <c r="AZ903"/>
      <c r="BA903" t="str">
        <f>IF(Table1[[#This Row],[Cost Centre]]="","","Primary Cost Category")</f>
        <v/>
      </c>
      <c r="BB903" t="str">
        <f>IF(Table1[[#This Row],[Cost Centre]]="","",Table1[[#This Row],[DP-1]])</f>
        <v/>
      </c>
      <c r="BC903"/>
      <c r="BD903" t="str">
        <f>IF(Table1[[#This Row],[Cost Centre]]="","",Table1[[#This Row],[Cost Centre]])</f>
        <v/>
      </c>
      <c r="BE903" t="str">
        <f>IF(Table1[[#This Row],[Cost Centre]]="","",Table1[[#This Row],[Amount-1]])</f>
        <v/>
      </c>
      <c r="BF903"/>
      <c r="BG903"/>
      <c r="BH903"/>
      <c r="BI903"/>
      <c r="BJ903" t="str">
        <f>IF(Table1[[#This Row],[Date]]="","","No")</f>
        <v/>
      </c>
      <c r="BK903" t="str">
        <f>IF(Table1[[#This Row],[Date]]="","",IF(Table1[[#This Row],[Net Amt]]&lt;0,"Yes","No"))</f>
        <v/>
      </c>
      <c r="BL903" t="str">
        <f>IF(Table1[[#This Row],[Date]]="","",$C$3)</f>
        <v/>
      </c>
      <c r="BM903" t="str">
        <f>IF(Table1[[#This Row],[Date]]="","",-Table1[[#This Row],[Amount-1]])</f>
        <v/>
      </c>
      <c r="BO903" t="str">
        <f>IF(Table1[[#This Row],[Transaction Type]]="","",Table1[[#This Row],[Transaction Type]])</f>
        <v/>
      </c>
      <c r="BP903" t="str">
        <f>IF(Table1[[#This Row],[Instrument No.]]="","",Table1[[#This Row],[Instrument No.]])</f>
        <v/>
      </c>
      <c r="BQ903" t="str">
        <f>IF(Table1[[#This Row],[Instrument No.]]="","",Table1[[#This Row],[Amount-2]])</f>
        <v/>
      </c>
      <c r="BR903" t="str">
        <f>IF(Table1[[#This Row],[Instrument date]]="","",TEXT(Table1[[#This Row],[Instrument date]],"yyyymmdd"))</f>
        <v/>
      </c>
      <c r="BU903" s="48"/>
      <c r="BV903" s="48"/>
    </row>
    <row r="904" spans="1:74">
      <c r="A904" s="16">
        <f t="shared" ref="A904:A967" si="14">A903+1</f>
        <v>899</v>
      </c>
      <c r="B904" s="17"/>
      <c r="C904" s="57"/>
      <c r="D904" s="61"/>
      <c r="E904" s="61"/>
      <c r="F904" s="57"/>
      <c r="G904" s="18"/>
      <c r="H9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4" s="18"/>
      <c r="J904" s="18"/>
      <c r="K904" s="18"/>
      <c r="L904" s="18"/>
      <c r="M904" s="18"/>
      <c r="N904" s="51"/>
      <c r="O904" s="14">
        <f>IF(Table1[[#This Row],[Date]]="",COUNTA(B905:$B$1005),0)</f>
        <v>0</v>
      </c>
      <c r="P904" s="14">
        <f>IF(COUNTA(Table1[[#This Row],[Payments]:[Receipts]])=0,0,(IF(COUNTA(Table1[[#This Row],[Payments]:[Receipts]])&gt;1,1,0)))</f>
        <v>0</v>
      </c>
      <c r="Q904" s="14">
        <f>IF(Table1[[#This Row],[Date]]="",0,IF(AND(Table1[[#This Row],[Date]]&gt;=$Q$2,Table1[[#This Row],[Date]]&lt;=$Q$3),0,1))</f>
        <v>0</v>
      </c>
      <c r="R904" s="14">
        <f>IF(Table1[[#This Row],[Payments]]="",0,IF(ISNUMBER(Table1[[#This Row],[Payments]]),0,1))</f>
        <v>0</v>
      </c>
      <c r="S904" s="14">
        <f>IF(Table1[[#This Row],[Receipts]]="",0,IF(ISNUMBER(Table1[[#This Row],[Receipts]]),0,1))</f>
        <v>0</v>
      </c>
      <c r="T904" s="14">
        <f>IF(LEN(Table1[[#This Row],[Second Ledger]])&gt;0,IF(TYPE(VLOOKUP(Table1[[#This Row],[Second Ledger]],$CZ:$CZ,1,FALSE))=16,1,0),0)</f>
        <v>0</v>
      </c>
      <c r="U904" s="14">
        <f>IF(Table1[[#This Row],[Date]]="",0,IF(Table1[[#This Row],[Voucher Type]]&gt;0,IF(TYPE(VLOOKUP(Table1[[#This Row],[Voucher Type]],Table1[[#All],[Voucher Type Master]],1,FALSE))=16,1,0),0))</f>
        <v>0</v>
      </c>
      <c r="V9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4" s="14">
        <f>IF(LEN(Table1[[#This Row],[Cost Centre]])&gt;0,IF(TYPE(VLOOKUP(Table1[[#This Row],[Cost Centre]],$DA:$DA,1,FALSE))=16,1,0),0)</f>
        <v>0</v>
      </c>
      <c r="X904" s="14">
        <f>Table1[[#This Row],[Payments]]-Table1[[#This Row],[Receipts]]</f>
        <v>0</v>
      </c>
      <c r="Y904" s="14"/>
      <c r="Z904" s="14"/>
      <c r="AA904" s="14"/>
      <c r="AB904" s="13"/>
      <c r="AC904" s="39"/>
      <c r="AD904" s="39"/>
      <c r="AE904" s="39"/>
      <c r="AF904" s="39"/>
      <c r="AG904" s="42"/>
      <c r="AH9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4" t="str">
        <f>IF(Table1[[#This Row],[Date]]="","",TEXT(Table1[[#This Row],[Date]],"yyyymmdd"))</f>
        <v/>
      </c>
      <c r="AJ904" t="str">
        <f>Table1[[#This Row],[Date2]]</f>
        <v/>
      </c>
      <c r="AK904" t="str">
        <f>IF(Table1[[#This Row],[Date]]="","",Table1[[#This Row],[Voucher Type]])</f>
        <v/>
      </c>
      <c r="AL904" t="str">
        <f>IF(Table1[[#This Row],[Date]]="","",Table1[[#This Row],[Voucher No]])</f>
        <v/>
      </c>
      <c r="AM904" t="str">
        <f>IF(Table1[[#This Row],[Date]]="","",Table1[[#This Row],[Narration]])</f>
        <v/>
      </c>
      <c r="AN904" t="str">
        <f>IF(Table1[[#This Row],[Date]]="","","tallytools-voucherentry-adhjadhh-"&amp;$AH$1&amp;ROW())</f>
        <v/>
      </c>
      <c r="AO904" t="str">
        <f>IF(Table1[[#This Row],[Date]]="","",$AH$1)</f>
        <v/>
      </c>
      <c r="AP904"/>
      <c r="AQ904" t="str">
        <f>IF(Table1[[#This Row],[Date]]="","","No")</f>
        <v/>
      </c>
      <c r="AR904" t="str">
        <f>IF(Table1[[#This Row],[Date]]="","",IF(Table1[[#This Row],[Net Amt]]&lt;0,"No","Yes"))</f>
        <v/>
      </c>
      <c r="AS904" t="str">
        <f>IF(Table1[[#This Row],[Date]]="","",Table1[[#This Row],[Second Ledger]])</f>
        <v/>
      </c>
      <c r="AT904" t="str">
        <f>IF(Table1[[#This Row],[Date]]="","",IF(Table1[[#This Row],[DP-1]]="Yes",-(Table1[[#This Row],[Payments]]+Table1[[#This Row],[Receipts]]),Table1[[#This Row],[Payments]]+Table1[[#This Row],[Receipts]]))</f>
        <v/>
      </c>
      <c r="AU904"/>
      <c r="AV904" t="str">
        <f>IF(Table1[[#This Row],[Bill Ref No]]="","",Table1[[#This Row],[Bill Ref No]])</f>
        <v/>
      </c>
      <c r="AW904" t="str">
        <f>IF(Table1[[#This Row],[Bill ref name]]="","","New Ref")</f>
        <v/>
      </c>
      <c r="AX904" t="str">
        <f>IF(Table1[[#This Row],[Bill ref name]]="","",Table1[[#This Row],[Amount-1]])</f>
        <v/>
      </c>
      <c r="AY904"/>
      <c r="AZ904"/>
      <c r="BA904" t="str">
        <f>IF(Table1[[#This Row],[Cost Centre]]="","","Primary Cost Category")</f>
        <v/>
      </c>
      <c r="BB904" t="str">
        <f>IF(Table1[[#This Row],[Cost Centre]]="","",Table1[[#This Row],[DP-1]])</f>
        <v/>
      </c>
      <c r="BC904"/>
      <c r="BD904" t="str">
        <f>IF(Table1[[#This Row],[Cost Centre]]="","",Table1[[#This Row],[Cost Centre]])</f>
        <v/>
      </c>
      <c r="BE904" t="str">
        <f>IF(Table1[[#This Row],[Cost Centre]]="","",Table1[[#This Row],[Amount-1]])</f>
        <v/>
      </c>
      <c r="BF904"/>
      <c r="BG904"/>
      <c r="BH904"/>
      <c r="BI904"/>
      <c r="BJ904" t="str">
        <f>IF(Table1[[#This Row],[Date]]="","","No")</f>
        <v/>
      </c>
      <c r="BK904" t="str">
        <f>IF(Table1[[#This Row],[Date]]="","",IF(Table1[[#This Row],[Net Amt]]&lt;0,"Yes","No"))</f>
        <v/>
      </c>
      <c r="BL904" t="str">
        <f>IF(Table1[[#This Row],[Date]]="","",$C$3)</f>
        <v/>
      </c>
      <c r="BM904" t="str">
        <f>IF(Table1[[#This Row],[Date]]="","",-Table1[[#This Row],[Amount-1]])</f>
        <v/>
      </c>
      <c r="BO904" t="str">
        <f>IF(Table1[[#This Row],[Transaction Type]]="","",Table1[[#This Row],[Transaction Type]])</f>
        <v/>
      </c>
      <c r="BP904" t="str">
        <f>IF(Table1[[#This Row],[Instrument No.]]="","",Table1[[#This Row],[Instrument No.]])</f>
        <v/>
      </c>
      <c r="BQ904" t="str">
        <f>IF(Table1[[#This Row],[Instrument No.]]="","",Table1[[#This Row],[Amount-2]])</f>
        <v/>
      </c>
      <c r="BR904" t="str">
        <f>IF(Table1[[#This Row],[Instrument date]]="","",TEXT(Table1[[#This Row],[Instrument date]],"yyyymmdd"))</f>
        <v/>
      </c>
      <c r="BU904" s="48"/>
      <c r="BV904" s="48"/>
    </row>
    <row r="905" spans="1:74">
      <c r="A905" s="16">
        <f t="shared" si="14"/>
        <v>900</v>
      </c>
      <c r="B905" s="17"/>
      <c r="C905" s="57"/>
      <c r="D905" s="61"/>
      <c r="E905" s="61"/>
      <c r="F905" s="57"/>
      <c r="G905" s="18"/>
      <c r="H9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5" s="18"/>
      <c r="J905" s="18"/>
      <c r="K905" s="18"/>
      <c r="L905" s="18"/>
      <c r="M905" s="18"/>
      <c r="N905" s="51"/>
      <c r="O905" s="14">
        <f>IF(Table1[[#This Row],[Date]]="",COUNTA(B906:$B$1005),0)</f>
        <v>0</v>
      </c>
      <c r="P905" s="14">
        <f>IF(COUNTA(Table1[[#This Row],[Payments]:[Receipts]])=0,0,(IF(COUNTA(Table1[[#This Row],[Payments]:[Receipts]])&gt;1,1,0)))</f>
        <v>0</v>
      </c>
      <c r="Q905" s="14">
        <f>IF(Table1[[#This Row],[Date]]="",0,IF(AND(Table1[[#This Row],[Date]]&gt;=$Q$2,Table1[[#This Row],[Date]]&lt;=$Q$3),0,1))</f>
        <v>0</v>
      </c>
      <c r="R905" s="14">
        <f>IF(Table1[[#This Row],[Payments]]="",0,IF(ISNUMBER(Table1[[#This Row],[Payments]]),0,1))</f>
        <v>0</v>
      </c>
      <c r="S905" s="14">
        <f>IF(Table1[[#This Row],[Receipts]]="",0,IF(ISNUMBER(Table1[[#This Row],[Receipts]]),0,1))</f>
        <v>0</v>
      </c>
      <c r="T905" s="14">
        <f>IF(LEN(Table1[[#This Row],[Second Ledger]])&gt;0,IF(TYPE(VLOOKUP(Table1[[#This Row],[Second Ledger]],$CZ:$CZ,1,FALSE))=16,1,0),0)</f>
        <v>0</v>
      </c>
      <c r="U905" s="14">
        <f>IF(Table1[[#This Row],[Date]]="",0,IF(Table1[[#This Row],[Voucher Type]]&gt;0,IF(TYPE(VLOOKUP(Table1[[#This Row],[Voucher Type]],Table1[[#All],[Voucher Type Master]],1,FALSE))=16,1,0),0))</f>
        <v>0</v>
      </c>
      <c r="V9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5" s="14">
        <f>IF(LEN(Table1[[#This Row],[Cost Centre]])&gt;0,IF(TYPE(VLOOKUP(Table1[[#This Row],[Cost Centre]],$DA:$DA,1,FALSE))=16,1,0),0)</f>
        <v>0</v>
      </c>
      <c r="X905" s="14">
        <f>Table1[[#This Row],[Payments]]-Table1[[#This Row],[Receipts]]</f>
        <v>0</v>
      </c>
      <c r="Y905" s="14"/>
      <c r="Z905" s="14"/>
      <c r="AA905" s="14"/>
      <c r="AB905" s="13"/>
      <c r="AC905" s="39"/>
      <c r="AD905" s="39"/>
      <c r="AE905" s="39"/>
      <c r="AF905" s="39"/>
      <c r="AG905" s="42"/>
      <c r="AH9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5" t="str">
        <f>IF(Table1[[#This Row],[Date]]="","",TEXT(Table1[[#This Row],[Date]],"yyyymmdd"))</f>
        <v/>
      </c>
      <c r="AJ905" t="str">
        <f>Table1[[#This Row],[Date2]]</f>
        <v/>
      </c>
      <c r="AK905" t="str">
        <f>IF(Table1[[#This Row],[Date]]="","",Table1[[#This Row],[Voucher Type]])</f>
        <v/>
      </c>
      <c r="AL905" t="str">
        <f>IF(Table1[[#This Row],[Date]]="","",Table1[[#This Row],[Voucher No]])</f>
        <v/>
      </c>
      <c r="AM905" t="str">
        <f>IF(Table1[[#This Row],[Date]]="","",Table1[[#This Row],[Narration]])</f>
        <v/>
      </c>
      <c r="AN905" t="str">
        <f>IF(Table1[[#This Row],[Date]]="","","tallytools-voucherentry-adhjadhh-"&amp;$AH$1&amp;ROW())</f>
        <v/>
      </c>
      <c r="AO905" t="str">
        <f>IF(Table1[[#This Row],[Date]]="","",$AH$1)</f>
        <v/>
      </c>
      <c r="AP905"/>
      <c r="AQ905" t="str">
        <f>IF(Table1[[#This Row],[Date]]="","","No")</f>
        <v/>
      </c>
      <c r="AR905" t="str">
        <f>IF(Table1[[#This Row],[Date]]="","",IF(Table1[[#This Row],[Net Amt]]&lt;0,"No","Yes"))</f>
        <v/>
      </c>
      <c r="AS905" t="str">
        <f>IF(Table1[[#This Row],[Date]]="","",Table1[[#This Row],[Second Ledger]])</f>
        <v/>
      </c>
      <c r="AT905" t="str">
        <f>IF(Table1[[#This Row],[Date]]="","",IF(Table1[[#This Row],[DP-1]]="Yes",-(Table1[[#This Row],[Payments]]+Table1[[#This Row],[Receipts]]),Table1[[#This Row],[Payments]]+Table1[[#This Row],[Receipts]]))</f>
        <v/>
      </c>
      <c r="AU905"/>
      <c r="AV905" t="str">
        <f>IF(Table1[[#This Row],[Bill Ref No]]="","",Table1[[#This Row],[Bill Ref No]])</f>
        <v/>
      </c>
      <c r="AW905" t="str">
        <f>IF(Table1[[#This Row],[Bill ref name]]="","","New Ref")</f>
        <v/>
      </c>
      <c r="AX905" t="str">
        <f>IF(Table1[[#This Row],[Bill ref name]]="","",Table1[[#This Row],[Amount-1]])</f>
        <v/>
      </c>
      <c r="AY905"/>
      <c r="AZ905"/>
      <c r="BA905" t="str">
        <f>IF(Table1[[#This Row],[Cost Centre]]="","","Primary Cost Category")</f>
        <v/>
      </c>
      <c r="BB905" t="str">
        <f>IF(Table1[[#This Row],[Cost Centre]]="","",Table1[[#This Row],[DP-1]])</f>
        <v/>
      </c>
      <c r="BC905"/>
      <c r="BD905" t="str">
        <f>IF(Table1[[#This Row],[Cost Centre]]="","",Table1[[#This Row],[Cost Centre]])</f>
        <v/>
      </c>
      <c r="BE905" t="str">
        <f>IF(Table1[[#This Row],[Cost Centre]]="","",Table1[[#This Row],[Amount-1]])</f>
        <v/>
      </c>
      <c r="BF905"/>
      <c r="BG905"/>
      <c r="BH905"/>
      <c r="BI905"/>
      <c r="BJ905" t="str">
        <f>IF(Table1[[#This Row],[Date]]="","","No")</f>
        <v/>
      </c>
      <c r="BK905" t="str">
        <f>IF(Table1[[#This Row],[Date]]="","",IF(Table1[[#This Row],[Net Amt]]&lt;0,"Yes","No"))</f>
        <v/>
      </c>
      <c r="BL905" t="str">
        <f>IF(Table1[[#This Row],[Date]]="","",$C$3)</f>
        <v/>
      </c>
      <c r="BM905" t="str">
        <f>IF(Table1[[#This Row],[Date]]="","",-Table1[[#This Row],[Amount-1]])</f>
        <v/>
      </c>
      <c r="BO905" t="str">
        <f>IF(Table1[[#This Row],[Transaction Type]]="","",Table1[[#This Row],[Transaction Type]])</f>
        <v/>
      </c>
      <c r="BP905" t="str">
        <f>IF(Table1[[#This Row],[Instrument No.]]="","",Table1[[#This Row],[Instrument No.]])</f>
        <v/>
      </c>
      <c r="BQ905" t="str">
        <f>IF(Table1[[#This Row],[Instrument No.]]="","",Table1[[#This Row],[Amount-2]])</f>
        <v/>
      </c>
      <c r="BR905" t="str">
        <f>IF(Table1[[#This Row],[Instrument date]]="","",TEXT(Table1[[#This Row],[Instrument date]],"yyyymmdd"))</f>
        <v/>
      </c>
      <c r="BU905" s="48"/>
      <c r="BV905" s="48"/>
    </row>
    <row r="906" spans="1:74">
      <c r="A906" s="16">
        <f t="shared" si="14"/>
        <v>901</v>
      </c>
      <c r="B906" s="17"/>
      <c r="C906" s="57"/>
      <c r="D906" s="61"/>
      <c r="E906" s="61"/>
      <c r="F906" s="57"/>
      <c r="G906" s="18"/>
      <c r="H90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6" s="18"/>
      <c r="J906" s="18"/>
      <c r="K906" s="18"/>
      <c r="L906" s="18"/>
      <c r="M906" s="18"/>
      <c r="N906" s="51"/>
      <c r="O906" s="14">
        <f>IF(Table1[[#This Row],[Date]]="",COUNTA(B907:$B$1005),0)</f>
        <v>0</v>
      </c>
      <c r="P906" s="14">
        <f>IF(COUNTA(Table1[[#This Row],[Payments]:[Receipts]])=0,0,(IF(COUNTA(Table1[[#This Row],[Payments]:[Receipts]])&gt;1,1,0)))</f>
        <v>0</v>
      </c>
      <c r="Q906" s="14">
        <f>IF(Table1[[#This Row],[Date]]="",0,IF(AND(Table1[[#This Row],[Date]]&gt;=$Q$2,Table1[[#This Row],[Date]]&lt;=$Q$3),0,1))</f>
        <v>0</v>
      </c>
      <c r="R906" s="14">
        <f>IF(Table1[[#This Row],[Payments]]="",0,IF(ISNUMBER(Table1[[#This Row],[Payments]]),0,1))</f>
        <v>0</v>
      </c>
      <c r="S906" s="14">
        <f>IF(Table1[[#This Row],[Receipts]]="",0,IF(ISNUMBER(Table1[[#This Row],[Receipts]]),0,1))</f>
        <v>0</v>
      </c>
      <c r="T906" s="14">
        <f>IF(LEN(Table1[[#This Row],[Second Ledger]])&gt;0,IF(TYPE(VLOOKUP(Table1[[#This Row],[Second Ledger]],$CZ:$CZ,1,FALSE))=16,1,0),0)</f>
        <v>0</v>
      </c>
      <c r="U906" s="14">
        <f>IF(Table1[[#This Row],[Date]]="",0,IF(Table1[[#This Row],[Voucher Type]]&gt;0,IF(TYPE(VLOOKUP(Table1[[#This Row],[Voucher Type]],Table1[[#All],[Voucher Type Master]],1,FALSE))=16,1,0),0))</f>
        <v>0</v>
      </c>
      <c r="V90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6" s="14">
        <f>IF(LEN(Table1[[#This Row],[Cost Centre]])&gt;0,IF(TYPE(VLOOKUP(Table1[[#This Row],[Cost Centre]],$DA:$DA,1,FALSE))=16,1,0),0)</f>
        <v>0</v>
      </c>
      <c r="X906" s="14">
        <f>Table1[[#This Row],[Payments]]-Table1[[#This Row],[Receipts]]</f>
        <v>0</v>
      </c>
      <c r="Y906" s="14"/>
      <c r="Z906" s="14"/>
      <c r="AA906" s="14"/>
      <c r="AB906" s="13"/>
      <c r="AC906" s="39"/>
      <c r="AD906" s="39"/>
      <c r="AE906" s="39"/>
      <c r="AF906" s="39"/>
      <c r="AG906" s="42"/>
      <c r="AH90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6" t="str">
        <f>IF(Table1[[#This Row],[Date]]="","",TEXT(Table1[[#This Row],[Date]],"yyyymmdd"))</f>
        <v/>
      </c>
      <c r="AJ906" t="str">
        <f>Table1[[#This Row],[Date2]]</f>
        <v/>
      </c>
      <c r="AK906" t="str">
        <f>IF(Table1[[#This Row],[Date]]="","",Table1[[#This Row],[Voucher Type]])</f>
        <v/>
      </c>
      <c r="AL906" t="str">
        <f>IF(Table1[[#This Row],[Date]]="","",Table1[[#This Row],[Voucher No]])</f>
        <v/>
      </c>
      <c r="AM906" t="str">
        <f>IF(Table1[[#This Row],[Date]]="","",Table1[[#This Row],[Narration]])</f>
        <v/>
      </c>
      <c r="AN906" t="str">
        <f>IF(Table1[[#This Row],[Date]]="","","tallytools-voucherentry-adhjadhh-"&amp;$AH$1&amp;ROW())</f>
        <v/>
      </c>
      <c r="AO906" t="str">
        <f>IF(Table1[[#This Row],[Date]]="","",$AH$1)</f>
        <v/>
      </c>
      <c r="AP906"/>
      <c r="AQ906" t="str">
        <f>IF(Table1[[#This Row],[Date]]="","","No")</f>
        <v/>
      </c>
      <c r="AR906" t="str">
        <f>IF(Table1[[#This Row],[Date]]="","",IF(Table1[[#This Row],[Net Amt]]&lt;0,"No","Yes"))</f>
        <v/>
      </c>
      <c r="AS906" t="str">
        <f>IF(Table1[[#This Row],[Date]]="","",Table1[[#This Row],[Second Ledger]])</f>
        <v/>
      </c>
      <c r="AT906" t="str">
        <f>IF(Table1[[#This Row],[Date]]="","",IF(Table1[[#This Row],[DP-1]]="Yes",-(Table1[[#This Row],[Payments]]+Table1[[#This Row],[Receipts]]),Table1[[#This Row],[Payments]]+Table1[[#This Row],[Receipts]]))</f>
        <v/>
      </c>
      <c r="AU906"/>
      <c r="AV906" t="str">
        <f>IF(Table1[[#This Row],[Bill Ref No]]="","",Table1[[#This Row],[Bill Ref No]])</f>
        <v/>
      </c>
      <c r="AW906" t="str">
        <f>IF(Table1[[#This Row],[Bill ref name]]="","","New Ref")</f>
        <v/>
      </c>
      <c r="AX906" t="str">
        <f>IF(Table1[[#This Row],[Bill ref name]]="","",Table1[[#This Row],[Amount-1]])</f>
        <v/>
      </c>
      <c r="AY906"/>
      <c r="AZ906"/>
      <c r="BA906" t="str">
        <f>IF(Table1[[#This Row],[Cost Centre]]="","","Primary Cost Category")</f>
        <v/>
      </c>
      <c r="BB906" t="str">
        <f>IF(Table1[[#This Row],[Cost Centre]]="","",Table1[[#This Row],[DP-1]])</f>
        <v/>
      </c>
      <c r="BC906"/>
      <c r="BD906" t="str">
        <f>IF(Table1[[#This Row],[Cost Centre]]="","",Table1[[#This Row],[Cost Centre]])</f>
        <v/>
      </c>
      <c r="BE906" t="str">
        <f>IF(Table1[[#This Row],[Cost Centre]]="","",Table1[[#This Row],[Amount-1]])</f>
        <v/>
      </c>
      <c r="BF906"/>
      <c r="BG906"/>
      <c r="BH906"/>
      <c r="BI906"/>
      <c r="BJ906" t="str">
        <f>IF(Table1[[#This Row],[Date]]="","","No")</f>
        <v/>
      </c>
      <c r="BK906" t="str">
        <f>IF(Table1[[#This Row],[Date]]="","",IF(Table1[[#This Row],[Net Amt]]&lt;0,"Yes","No"))</f>
        <v/>
      </c>
      <c r="BL906" t="str">
        <f>IF(Table1[[#This Row],[Date]]="","",$C$3)</f>
        <v/>
      </c>
      <c r="BM906" t="str">
        <f>IF(Table1[[#This Row],[Date]]="","",-Table1[[#This Row],[Amount-1]])</f>
        <v/>
      </c>
      <c r="BO906" t="str">
        <f>IF(Table1[[#This Row],[Transaction Type]]="","",Table1[[#This Row],[Transaction Type]])</f>
        <v/>
      </c>
      <c r="BP906" t="str">
        <f>IF(Table1[[#This Row],[Instrument No.]]="","",Table1[[#This Row],[Instrument No.]])</f>
        <v/>
      </c>
      <c r="BQ906" t="str">
        <f>IF(Table1[[#This Row],[Instrument No.]]="","",Table1[[#This Row],[Amount-2]])</f>
        <v/>
      </c>
      <c r="BR906" t="str">
        <f>IF(Table1[[#This Row],[Instrument date]]="","",TEXT(Table1[[#This Row],[Instrument date]],"yyyymmdd"))</f>
        <v/>
      </c>
      <c r="BU906" s="48"/>
      <c r="BV906" s="48"/>
    </row>
    <row r="907" spans="1:74">
      <c r="A907" s="16">
        <f t="shared" si="14"/>
        <v>902</v>
      </c>
      <c r="B907" s="17"/>
      <c r="C907" s="57"/>
      <c r="D907" s="61"/>
      <c r="E907" s="61"/>
      <c r="F907" s="57"/>
      <c r="G907" s="18"/>
      <c r="H90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7" s="18"/>
      <c r="J907" s="18"/>
      <c r="K907" s="18"/>
      <c r="L907" s="18"/>
      <c r="M907" s="18"/>
      <c r="N907" s="51"/>
      <c r="O907" s="14">
        <f>IF(Table1[[#This Row],[Date]]="",COUNTA(B908:$B$1005),0)</f>
        <v>0</v>
      </c>
      <c r="P907" s="14">
        <f>IF(COUNTA(Table1[[#This Row],[Payments]:[Receipts]])=0,0,(IF(COUNTA(Table1[[#This Row],[Payments]:[Receipts]])&gt;1,1,0)))</f>
        <v>0</v>
      </c>
      <c r="Q907" s="14">
        <f>IF(Table1[[#This Row],[Date]]="",0,IF(AND(Table1[[#This Row],[Date]]&gt;=$Q$2,Table1[[#This Row],[Date]]&lt;=$Q$3),0,1))</f>
        <v>0</v>
      </c>
      <c r="R907" s="14">
        <f>IF(Table1[[#This Row],[Payments]]="",0,IF(ISNUMBER(Table1[[#This Row],[Payments]]),0,1))</f>
        <v>0</v>
      </c>
      <c r="S907" s="14">
        <f>IF(Table1[[#This Row],[Receipts]]="",0,IF(ISNUMBER(Table1[[#This Row],[Receipts]]),0,1))</f>
        <v>0</v>
      </c>
      <c r="T907" s="14">
        <f>IF(LEN(Table1[[#This Row],[Second Ledger]])&gt;0,IF(TYPE(VLOOKUP(Table1[[#This Row],[Second Ledger]],$CZ:$CZ,1,FALSE))=16,1,0),0)</f>
        <v>0</v>
      </c>
      <c r="U907" s="14">
        <f>IF(Table1[[#This Row],[Date]]="",0,IF(Table1[[#This Row],[Voucher Type]]&gt;0,IF(TYPE(VLOOKUP(Table1[[#This Row],[Voucher Type]],Table1[[#All],[Voucher Type Master]],1,FALSE))=16,1,0),0))</f>
        <v>0</v>
      </c>
      <c r="V90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7" s="14">
        <f>IF(LEN(Table1[[#This Row],[Cost Centre]])&gt;0,IF(TYPE(VLOOKUP(Table1[[#This Row],[Cost Centre]],$DA:$DA,1,FALSE))=16,1,0),0)</f>
        <v>0</v>
      </c>
      <c r="X907" s="14">
        <f>Table1[[#This Row],[Payments]]-Table1[[#This Row],[Receipts]]</f>
        <v>0</v>
      </c>
      <c r="Y907" s="14"/>
      <c r="Z907" s="14"/>
      <c r="AA907" s="14"/>
      <c r="AB907" s="13"/>
      <c r="AC907" s="39"/>
      <c r="AD907" s="39"/>
      <c r="AE907" s="39"/>
      <c r="AF907" s="39"/>
      <c r="AG907" s="42"/>
      <c r="AH90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7" t="str">
        <f>IF(Table1[[#This Row],[Date]]="","",TEXT(Table1[[#This Row],[Date]],"yyyymmdd"))</f>
        <v/>
      </c>
      <c r="AJ907" t="str">
        <f>Table1[[#This Row],[Date2]]</f>
        <v/>
      </c>
      <c r="AK907" t="str">
        <f>IF(Table1[[#This Row],[Date]]="","",Table1[[#This Row],[Voucher Type]])</f>
        <v/>
      </c>
      <c r="AL907" t="str">
        <f>IF(Table1[[#This Row],[Date]]="","",Table1[[#This Row],[Voucher No]])</f>
        <v/>
      </c>
      <c r="AM907" t="str">
        <f>IF(Table1[[#This Row],[Date]]="","",Table1[[#This Row],[Narration]])</f>
        <v/>
      </c>
      <c r="AN907" t="str">
        <f>IF(Table1[[#This Row],[Date]]="","","tallytools-voucherentry-adhjadhh-"&amp;$AH$1&amp;ROW())</f>
        <v/>
      </c>
      <c r="AO907" t="str">
        <f>IF(Table1[[#This Row],[Date]]="","",$AH$1)</f>
        <v/>
      </c>
      <c r="AP907"/>
      <c r="AQ907" t="str">
        <f>IF(Table1[[#This Row],[Date]]="","","No")</f>
        <v/>
      </c>
      <c r="AR907" t="str">
        <f>IF(Table1[[#This Row],[Date]]="","",IF(Table1[[#This Row],[Net Amt]]&lt;0,"No","Yes"))</f>
        <v/>
      </c>
      <c r="AS907" t="str">
        <f>IF(Table1[[#This Row],[Date]]="","",Table1[[#This Row],[Second Ledger]])</f>
        <v/>
      </c>
      <c r="AT907" t="str">
        <f>IF(Table1[[#This Row],[Date]]="","",IF(Table1[[#This Row],[DP-1]]="Yes",-(Table1[[#This Row],[Payments]]+Table1[[#This Row],[Receipts]]),Table1[[#This Row],[Payments]]+Table1[[#This Row],[Receipts]]))</f>
        <v/>
      </c>
      <c r="AU907"/>
      <c r="AV907" t="str">
        <f>IF(Table1[[#This Row],[Bill Ref No]]="","",Table1[[#This Row],[Bill Ref No]])</f>
        <v/>
      </c>
      <c r="AW907" t="str">
        <f>IF(Table1[[#This Row],[Bill ref name]]="","","New Ref")</f>
        <v/>
      </c>
      <c r="AX907" t="str">
        <f>IF(Table1[[#This Row],[Bill ref name]]="","",Table1[[#This Row],[Amount-1]])</f>
        <v/>
      </c>
      <c r="AY907"/>
      <c r="AZ907"/>
      <c r="BA907" t="str">
        <f>IF(Table1[[#This Row],[Cost Centre]]="","","Primary Cost Category")</f>
        <v/>
      </c>
      <c r="BB907" t="str">
        <f>IF(Table1[[#This Row],[Cost Centre]]="","",Table1[[#This Row],[DP-1]])</f>
        <v/>
      </c>
      <c r="BC907"/>
      <c r="BD907" t="str">
        <f>IF(Table1[[#This Row],[Cost Centre]]="","",Table1[[#This Row],[Cost Centre]])</f>
        <v/>
      </c>
      <c r="BE907" t="str">
        <f>IF(Table1[[#This Row],[Cost Centre]]="","",Table1[[#This Row],[Amount-1]])</f>
        <v/>
      </c>
      <c r="BF907"/>
      <c r="BG907"/>
      <c r="BH907"/>
      <c r="BI907"/>
      <c r="BJ907" t="str">
        <f>IF(Table1[[#This Row],[Date]]="","","No")</f>
        <v/>
      </c>
      <c r="BK907" t="str">
        <f>IF(Table1[[#This Row],[Date]]="","",IF(Table1[[#This Row],[Net Amt]]&lt;0,"Yes","No"))</f>
        <v/>
      </c>
      <c r="BL907" t="str">
        <f>IF(Table1[[#This Row],[Date]]="","",$C$3)</f>
        <v/>
      </c>
      <c r="BM907" t="str">
        <f>IF(Table1[[#This Row],[Date]]="","",-Table1[[#This Row],[Amount-1]])</f>
        <v/>
      </c>
      <c r="BO907" t="str">
        <f>IF(Table1[[#This Row],[Transaction Type]]="","",Table1[[#This Row],[Transaction Type]])</f>
        <v/>
      </c>
      <c r="BP907" t="str">
        <f>IF(Table1[[#This Row],[Instrument No.]]="","",Table1[[#This Row],[Instrument No.]])</f>
        <v/>
      </c>
      <c r="BQ907" t="str">
        <f>IF(Table1[[#This Row],[Instrument No.]]="","",Table1[[#This Row],[Amount-2]])</f>
        <v/>
      </c>
      <c r="BR907" t="str">
        <f>IF(Table1[[#This Row],[Instrument date]]="","",TEXT(Table1[[#This Row],[Instrument date]],"yyyymmdd"))</f>
        <v/>
      </c>
      <c r="BU907" s="48"/>
      <c r="BV907" s="48"/>
    </row>
    <row r="908" spans="1:74">
      <c r="A908" s="16">
        <f t="shared" si="14"/>
        <v>903</v>
      </c>
      <c r="B908" s="17"/>
      <c r="C908" s="57"/>
      <c r="D908" s="61"/>
      <c r="E908" s="61"/>
      <c r="F908" s="57"/>
      <c r="G908" s="18"/>
      <c r="H90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8" s="18"/>
      <c r="J908" s="18"/>
      <c r="K908" s="18"/>
      <c r="L908" s="18"/>
      <c r="M908" s="18"/>
      <c r="N908" s="51"/>
      <c r="O908" s="14">
        <f>IF(Table1[[#This Row],[Date]]="",COUNTA(B909:$B$1005),0)</f>
        <v>0</v>
      </c>
      <c r="P908" s="14">
        <f>IF(COUNTA(Table1[[#This Row],[Payments]:[Receipts]])=0,0,(IF(COUNTA(Table1[[#This Row],[Payments]:[Receipts]])&gt;1,1,0)))</f>
        <v>0</v>
      </c>
      <c r="Q908" s="14">
        <f>IF(Table1[[#This Row],[Date]]="",0,IF(AND(Table1[[#This Row],[Date]]&gt;=$Q$2,Table1[[#This Row],[Date]]&lt;=$Q$3),0,1))</f>
        <v>0</v>
      </c>
      <c r="R908" s="14">
        <f>IF(Table1[[#This Row],[Payments]]="",0,IF(ISNUMBER(Table1[[#This Row],[Payments]]),0,1))</f>
        <v>0</v>
      </c>
      <c r="S908" s="14">
        <f>IF(Table1[[#This Row],[Receipts]]="",0,IF(ISNUMBER(Table1[[#This Row],[Receipts]]),0,1))</f>
        <v>0</v>
      </c>
      <c r="T908" s="14">
        <f>IF(LEN(Table1[[#This Row],[Second Ledger]])&gt;0,IF(TYPE(VLOOKUP(Table1[[#This Row],[Second Ledger]],$CZ:$CZ,1,FALSE))=16,1,0),0)</f>
        <v>0</v>
      </c>
      <c r="U908" s="14">
        <f>IF(Table1[[#This Row],[Date]]="",0,IF(Table1[[#This Row],[Voucher Type]]&gt;0,IF(TYPE(VLOOKUP(Table1[[#This Row],[Voucher Type]],Table1[[#All],[Voucher Type Master]],1,FALSE))=16,1,0),0))</f>
        <v>0</v>
      </c>
      <c r="V90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8" s="14">
        <f>IF(LEN(Table1[[#This Row],[Cost Centre]])&gt;0,IF(TYPE(VLOOKUP(Table1[[#This Row],[Cost Centre]],$DA:$DA,1,FALSE))=16,1,0),0)</f>
        <v>0</v>
      </c>
      <c r="X908" s="14">
        <f>Table1[[#This Row],[Payments]]-Table1[[#This Row],[Receipts]]</f>
        <v>0</v>
      </c>
      <c r="Y908" s="14"/>
      <c r="Z908" s="14"/>
      <c r="AA908" s="14"/>
      <c r="AB908" s="13"/>
      <c r="AC908" s="39"/>
      <c r="AD908" s="39"/>
      <c r="AE908" s="39"/>
      <c r="AF908" s="39"/>
      <c r="AG908" s="42"/>
      <c r="AH90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8" t="str">
        <f>IF(Table1[[#This Row],[Date]]="","",TEXT(Table1[[#This Row],[Date]],"yyyymmdd"))</f>
        <v/>
      </c>
      <c r="AJ908" t="str">
        <f>Table1[[#This Row],[Date2]]</f>
        <v/>
      </c>
      <c r="AK908" t="str">
        <f>IF(Table1[[#This Row],[Date]]="","",Table1[[#This Row],[Voucher Type]])</f>
        <v/>
      </c>
      <c r="AL908" t="str">
        <f>IF(Table1[[#This Row],[Date]]="","",Table1[[#This Row],[Voucher No]])</f>
        <v/>
      </c>
      <c r="AM908" t="str">
        <f>IF(Table1[[#This Row],[Date]]="","",Table1[[#This Row],[Narration]])</f>
        <v/>
      </c>
      <c r="AN908" t="str">
        <f>IF(Table1[[#This Row],[Date]]="","","tallytools-voucherentry-adhjadhh-"&amp;$AH$1&amp;ROW())</f>
        <v/>
      </c>
      <c r="AO908" t="str">
        <f>IF(Table1[[#This Row],[Date]]="","",$AH$1)</f>
        <v/>
      </c>
      <c r="AP908"/>
      <c r="AQ908" t="str">
        <f>IF(Table1[[#This Row],[Date]]="","","No")</f>
        <v/>
      </c>
      <c r="AR908" t="str">
        <f>IF(Table1[[#This Row],[Date]]="","",IF(Table1[[#This Row],[Net Amt]]&lt;0,"No","Yes"))</f>
        <v/>
      </c>
      <c r="AS908" t="str">
        <f>IF(Table1[[#This Row],[Date]]="","",Table1[[#This Row],[Second Ledger]])</f>
        <v/>
      </c>
      <c r="AT908" t="str">
        <f>IF(Table1[[#This Row],[Date]]="","",IF(Table1[[#This Row],[DP-1]]="Yes",-(Table1[[#This Row],[Payments]]+Table1[[#This Row],[Receipts]]),Table1[[#This Row],[Payments]]+Table1[[#This Row],[Receipts]]))</f>
        <v/>
      </c>
      <c r="AU908"/>
      <c r="AV908" t="str">
        <f>IF(Table1[[#This Row],[Bill Ref No]]="","",Table1[[#This Row],[Bill Ref No]])</f>
        <v/>
      </c>
      <c r="AW908" t="str">
        <f>IF(Table1[[#This Row],[Bill ref name]]="","","New Ref")</f>
        <v/>
      </c>
      <c r="AX908" t="str">
        <f>IF(Table1[[#This Row],[Bill ref name]]="","",Table1[[#This Row],[Amount-1]])</f>
        <v/>
      </c>
      <c r="AY908"/>
      <c r="AZ908"/>
      <c r="BA908" t="str">
        <f>IF(Table1[[#This Row],[Cost Centre]]="","","Primary Cost Category")</f>
        <v/>
      </c>
      <c r="BB908" t="str">
        <f>IF(Table1[[#This Row],[Cost Centre]]="","",Table1[[#This Row],[DP-1]])</f>
        <v/>
      </c>
      <c r="BC908"/>
      <c r="BD908" t="str">
        <f>IF(Table1[[#This Row],[Cost Centre]]="","",Table1[[#This Row],[Cost Centre]])</f>
        <v/>
      </c>
      <c r="BE908" t="str">
        <f>IF(Table1[[#This Row],[Cost Centre]]="","",Table1[[#This Row],[Amount-1]])</f>
        <v/>
      </c>
      <c r="BF908"/>
      <c r="BG908"/>
      <c r="BH908"/>
      <c r="BI908"/>
      <c r="BJ908" t="str">
        <f>IF(Table1[[#This Row],[Date]]="","","No")</f>
        <v/>
      </c>
      <c r="BK908" t="str">
        <f>IF(Table1[[#This Row],[Date]]="","",IF(Table1[[#This Row],[Net Amt]]&lt;0,"Yes","No"))</f>
        <v/>
      </c>
      <c r="BL908" t="str">
        <f>IF(Table1[[#This Row],[Date]]="","",$C$3)</f>
        <v/>
      </c>
      <c r="BM908" t="str">
        <f>IF(Table1[[#This Row],[Date]]="","",-Table1[[#This Row],[Amount-1]])</f>
        <v/>
      </c>
      <c r="BO908" t="str">
        <f>IF(Table1[[#This Row],[Transaction Type]]="","",Table1[[#This Row],[Transaction Type]])</f>
        <v/>
      </c>
      <c r="BP908" t="str">
        <f>IF(Table1[[#This Row],[Instrument No.]]="","",Table1[[#This Row],[Instrument No.]])</f>
        <v/>
      </c>
      <c r="BQ908" t="str">
        <f>IF(Table1[[#This Row],[Instrument No.]]="","",Table1[[#This Row],[Amount-2]])</f>
        <v/>
      </c>
      <c r="BR908" t="str">
        <f>IF(Table1[[#This Row],[Instrument date]]="","",TEXT(Table1[[#This Row],[Instrument date]],"yyyymmdd"))</f>
        <v/>
      </c>
      <c r="BU908" s="48"/>
      <c r="BV908" s="48"/>
    </row>
    <row r="909" spans="1:74">
      <c r="A909" s="16">
        <f t="shared" si="14"/>
        <v>904</v>
      </c>
      <c r="B909" s="17"/>
      <c r="C909" s="57"/>
      <c r="D909" s="61"/>
      <c r="E909" s="61"/>
      <c r="F909" s="57"/>
      <c r="G909" s="18"/>
      <c r="H90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09" s="18"/>
      <c r="J909" s="18"/>
      <c r="K909" s="18"/>
      <c r="L909" s="18"/>
      <c r="M909" s="18"/>
      <c r="N909" s="51"/>
      <c r="O909" s="14">
        <f>IF(Table1[[#This Row],[Date]]="",COUNTA(B910:$B$1005),0)</f>
        <v>0</v>
      </c>
      <c r="P909" s="14">
        <f>IF(COUNTA(Table1[[#This Row],[Payments]:[Receipts]])=0,0,(IF(COUNTA(Table1[[#This Row],[Payments]:[Receipts]])&gt;1,1,0)))</f>
        <v>0</v>
      </c>
      <c r="Q909" s="14">
        <f>IF(Table1[[#This Row],[Date]]="",0,IF(AND(Table1[[#This Row],[Date]]&gt;=$Q$2,Table1[[#This Row],[Date]]&lt;=$Q$3),0,1))</f>
        <v>0</v>
      </c>
      <c r="R909" s="14">
        <f>IF(Table1[[#This Row],[Payments]]="",0,IF(ISNUMBER(Table1[[#This Row],[Payments]]),0,1))</f>
        <v>0</v>
      </c>
      <c r="S909" s="14">
        <f>IF(Table1[[#This Row],[Receipts]]="",0,IF(ISNUMBER(Table1[[#This Row],[Receipts]]),0,1))</f>
        <v>0</v>
      </c>
      <c r="T909" s="14">
        <f>IF(LEN(Table1[[#This Row],[Second Ledger]])&gt;0,IF(TYPE(VLOOKUP(Table1[[#This Row],[Second Ledger]],$CZ:$CZ,1,FALSE))=16,1,0),0)</f>
        <v>0</v>
      </c>
      <c r="U909" s="14">
        <f>IF(Table1[[#This Row],[Date]]="",0,IF(Table1[[#This Row],[Voucher Type]]&gt;0,IF(TYPE(VLOOKUP(Table1[[#This Row],[Voucher Type]],Table1[[#All],[Voucher Type Master]],1,FALSE))=16,1,0),0))</f>
        <v>0</v>
      </c>
      <c r="V90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09" s="14">
        <f>IF(LEN(Table1[[#This Row],[Cost Centre]])&gt;0,IF(TYPE(VLOOKUP(Table1[[#This Row],[Cost Centre]],$DA:$DA,1,FALSE))=16,1,0),0)</f>
        <v>0</v>
      </c>
      <c r="X909" s="14">
        <f>Table1[[#This Row],[Payments]]-Table1[[#This Row],[Receipts]]</f>
        <v>0</v>
      </c>
      <c r="Y909" s="14"/>
      <c r="Z909" s="14"/>
      <c r="AA909" s="14"/>
      <c r="AB909" s="13"/>
      <c r="AC909" s="39"/>
      <c r="AD909" s="39"/>
      <c r="AE909" s="39"/>
      <c r="AF909" s="39"/>
      <c r="AG909" s="42"/>
      <c r="AH90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09" t="str">
        <f>IF(Table1[[#This Row],[Date]]="","",TEXT(Table1[[#This Row],[Date]],"yyyymmdd"))</f>
        <v/>
      </c>
      <c r="AJ909" t="str">
        <f>Table1[[#This Row],[Date2]]</f>
        <v/>
      </c>
      <c r="AK909" t="str">
        <f>IF(Table1[[#This Row],[Date]]="","",Table1[[#This Row],[Voucher Type]])</f>
        <v/>
      </c>
      <c r="AL909" t="str">
        <f>IF(Table1[[#This Row],[Date]]="","",Table1[[#This Row],[Voucher No]])</f>
        <v/>
      </c>
      <c r="AM909" t="str">
        <f>IF(Table1[[#This Row],[Date]]="","",Table1[[#This Row],[Narration]])</f>
        <v/>
      </c>
      <c r="AN909" t="str">
        <f>IF(Table1[[#This Row],[Date]]="","","tallytools-voucherentry-adhjadhh-"&amp;$AH$1&amp;ROW())</f>
        <v/>
      </c>
      <c r="AO909" t="str">
        <f>IF(Table1[[#This Row],[Date]]="","",$AH$1)</f>
        <v/>
      </c>
      <c r="AP909"/>
      <c r="AQ909" t="str">
        <f>IF(Table1[[#This Row],[Date]]="","","No")</f>
        <v/>
      </c>
      <c r="AR909" t="str">
        <f>IF(Table1[[#This Row],[Date]]="","",IF(Table1[[#This Row],[Net Amt]]&lt;0,"No","Yes"))</f>
        <v/>
      </c>
      <c r="AS909" t="str">
        <f>IF(Table1[[#This Row],[Date]]="","",Table1[[#This Row],[Second Ledger]])</f>
        <v/>
      </c>
      <c r="AT909" t="str">
        <f>IF(Table1[[#This Row],[Date]]="","",IF(Table1[[#This Row],[DP-1]]="Yes",-(Table1[[#This Row],[Payments]]+Table1[[#This Row],[Receipts]]),Table1[[#This Row],[Payments]]+Table1[[#This Row],[Receipts]]))</f>
        <v/>
      </c>
      <c r="AU909"/>
      <c r="AV909" t="str">
        <f>IF(Table1[[#This Row],[Bill Ref No]]="","",Table1[[#This Row],[Bill Ref No]])</f>
        <v/>
      </c>
      <c r="AW909" t="str">
        <f>IF(Table1[[#This Row],[Bill ref name]]="","","New Ref")</f>
        <v/>
      </c>
      <c r="AX909" t="str">
        <f>IF(Table1[[#This Row],[Bill ref name]]="","",Table1[[#This Row],[Amount-1]])</f>
        <v/>
      </c>
      <c r="AY909"/>
      <c r="AZ909"/>
      <c r="BA909" t="str">
        <f>IF(Table1[[#This Row],[Cost Centre]]="","","Primary Cost Category")</f>
        <v/>
      </c>
      <c r="BB909" t="str">
        <f>IF(Table1[[#This Row],[Cost Centre]]="","",Table1[[#This Row],[DP-1]])</f>
        <v/>
      </c>
      <c r="BC909"/>
      <c r="BD909" t="str">
        <f>IF(Table1[[#This Row],[Cost Centre]]="","",Table1[[#This Row],[Cost Centre]])</f>
        <v/>
      </c>
      <c r="BE909" t="str">
        <f>IF(Table1[[#This Row],[Cost Centre]]="","",Table1[[#This Row],[Amount-1]])</f>
        <v/>
      </c>
      <c r="BF909"/>
      <c r="BG909"/>
      <c r="BH909"/>
      <c r="BI909"/>
      <c r="BJ909" t="str">
        <f>IF(Table1[[#This Row],[Date]]="","","No")</f>
        <v/>
      </c>
      <c r="BK909" t="str">
        <f>IF(Table1[[#This Row],[Date]]="","",IF(Table1[[#This Row],[Net Amt]]&lt;0,"Yes","No"))</f>
        <v/>
      </c>
      <c r="BL909" t="str">
        <f>IF(Table1[[#This Row],[Date]]="","",$C$3)</f>
        <v/>
      </c>
      <c r="BM909" t="str">
        <f>IF(Table1[[#This Row],[Date]]="","",-Table1[[#This Row],[Amount-1]])</f>
        <v/>
      </c>
      <c r="BO909" t="str">
        <f>IF(Table1[[#This Row],[Transaction Type]]="","",Table1[[#This Row],[Transaction Type]])</f>
        <v/>
      </c>
      <c r="BP909" t="str">
        <f>IF(Table1[[#This Row],[Instrument No.]]="","",Table1[[#This Row],[Instrument No.]])</f>
        <v/>
      </c>
      <c r="BQ909" t="str">
        <f>IF(Table1[[#This Row],[Instrument No.]]="","",Table1[[#This Row],[Amount-2]])</f>
        <v/>
      </c>
      <c r="BR909" t="str">
        <f>IF(Table1[[#This Row],[Instrument date]]="","",TEXT(Table1[[#This Row],[Instrument date]],"yyyymmdd"))</f>
        <v/>
      </c>
      <c r="BU909" s="48"/>
      <c r="BV909" s="48"/>
    </row>
    <row r="910" spans="1:74">
      <c r="A910" s="16">
        <f t="shared" si="14"/>
        <v>905</v>
      </c>
      <c r="B910" s="17"/>
      <c r="C910" s="57"/>
      <c r="D910" s="61"/>
      <c r="E910" s="61"/>
      <c r="F910" s="57"/>
      <c r="G910" s="18"/>
      <c r="H91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0" s="18"/>
      <c r="J910" s="18"/>
      <c r="K910" s="18"/>
      <c r="L910" s="18"/>
      <c r="M910" s="18"/>
      <c r="N910" s="51"/>
      <c r="O910" s="14">
        <f>IF(Table1[[#This Row],[Date]]="",COUNTA(B911:$B$1005),0)</f>
        <v>0</v>
      </c>
      <c r="P910" s="14">
        <f>IF(COUNTA(Table1[[#This Row],[Payments]:[Receipts]])=0,0,(IF(COUNTA(Table1[[#This Row],[Payments]:[Receipts]])&gt;1,1,0)))</f>
        <v>0</v>
      </c>
      <c r="Q910" s="14">
        <f>IF(Table1[[#This Row],[Date]]="",0,IF(AND(Table1[[#This Row],[Date]]&gt;=$Q$2,Table1[[#This Row],[Date]]&lt;=$Q$3),0,1))</f>
        <v>0</v>
      </c>
      <c r="R910" s="14">
        <f>IF(Table1[[#This Row],[Payments]]="",0,IF(ISNUMBER(Table1[[#This Row],[Payments]]),0,1))</f>
        <v>0</v>
      </c>
      <c r="S910" s="14">
        <f>IF(Table1[[#This Row],[Receipts]]="",0,IF(ISNUMBER(Table1[[#This Row],[Receipts]]),0,1))</f>
        <v>0</v>
      </c>
      <c r="T910" s="14">
        <f>IF(LEN(Table1[[#This Row],[Second Ledger]])&gt;0,IF(TYPE(VLOOKUP(Table1[[#This Row],[Second Ledger]],$CZ:$CZ,1,FALSE))=16,1,0),0)</f>
        <v>0</v>
      </c>
      <c r="U910" s="14">
        <f>IF(Table1[[#This Row],[Date]]="",0,IF(Table1[[#This Row],[Voucher Type]]&gt;0,IF(TYPE(VLOOKUP(Table1[[#This Row],[Voucher Type]],Table1[[#All],[Voucher Type Master]],1,FALSE))=16,1,0),0))</f>
        <v>0</v>
      </c>
      <c r="V91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0" s="14">
        <f>IF(LEN(Table1[[#This Row],[Cost Centre]])&gt;0,IF(TYPE(VLOOKUP(Table1[[#This Row],[Cost Centre]],$DA:$DA,1,FALSE))=16,1,0),0)</f>
        <v>0</v>
      </c>
      <c r="X910" s="14">
        <f>Table1[[#This Row],[Payments]]-Table1[[#This Row],[Receipts]]</f>
        <v>0</v>
      </c>
      <c r="Y910" s="14"/>
      <c r="Z910" s="14"/>
      <c r="AA910" s="14"/>
      <c r="AB910" s="13"/>
      <c r="AC910" s="39"/>
      <c r="AD910" s="39"/>
      <c r="AE910" s="39"/>
      <c r="AF910" s="39"/>
      <c r="AG910" s="42"/>
      <c r="AH91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0" t="str">
        <f>IF(Table1[[#This Row],[Date]]="","",TEXT(Table1[[#This Row],[Date]],"yyyymmdd"))</f>
        <v/>
      </c>
      <c r="AJ910" t="str">
        <f>Table1[[#This Row],[Date2]]</f>
        <v/>
      </c>
      <c r="AK910" t="str">
        <f>IF(Table1[[#This Row],[Date]]="","",Table1[[#This Row],[Voucher Type]])</f>
        <v/>
      </c>
      <c r="AL910" t="str">
        <f>IF(Table1[[#This Row],[Date]]="","",Table1[[#This Row],[Voucher No]])</f>
        <v/>
      </c>
      <c r="AM910" t="str">
        <f>IF(Table1[[#This Row],[Date]]="","",Table1[[#This Row],[Narration]])</f>
        <v/>
      </c>
      <c r="AN910" t="str">
        <f>IF(Table1[[#This Row],[Date]]="","","tallytools-voucherentry-adhjadhh-"&amp;$AH$1&amp;ROW())</f>
        <v/>
      </c>
      <c r="AO910" t="str">
        <f>IF(Table1[[#This Row],[Date]]="","",$AH$1)</f>
        <v/>
      </c>
      <c r="AP910"/>
      <c r="AQ910" t="str">
        <f>IF(Table1[[#This Row],[Date]]="","","No")</f>
        <v/>
      </c>
      <c r="AR910" t="str">
        <f>IF(Table1[[#This Row],[Date]]="","",IF(Table1[[#This Row],[Net Amt]]&lt;0,"No","Yes"))</f>
        <v/>
      </c>
      <c r="AS910" t="str">
        <f>IF(Table1[[#This Row],[Date]]="","",Table1[[#This Row],[Second Ledger]])</f>
        <v/>
      </c>
      <c r="AT910" t="str">
        <f>IF(Table1[[#This Row],[Date]]="","",IF(Table1[[#This Row],[DP-1]]="Yes",-(Table1[[#This Row],[Payments]]+Table1[[#This Row],[Receipts]]),Table1[[#This Row],[Payments]]+Table1[[#This Row],[Receipts]]))</f>
        <v/>
      </c>
      <c r="AU910"/>
      <c r="AV910" t="str">
        <f>IF(Table1[[#This Row],[Bill Ref No]]="","",Table1[[#This Row],[Bill Ref No]])</f>
        <v/>
      </c>
      <c r="AW910" t="str">
        <f>IF(Table1[[#This Row],[Bill ref name]]="","","New Ref")</f>
        <v/>
      </c>
      <c r="AX910" t="str">
        <f>IF(Table1[[#This Row],[Bill ref name]]="","",Table1[[#This Row],[Amount-1]])</f>
        <v/>
      </c>
      <c r="AY910"/>
      <c r="AZ910"/>
      <c r="BA910" t="str">
        <f>IF(Table1[[#This Row],[Cost Centre]]="","","Primary Cost Category")</f>
        <v/>
      </c>
      <c r="BB910" t="str">
        <f>IF(Table1[[#This Row],[Cost Centre]]="","",Table1[[#This Row],[DP-1]])</f>
        <v/>
      </c>
      <c r="BC910"/>
      <c r="BD910" t="str">
        <f>IF(Table1[[#This Row],[Cost Centre]]="","",Table1[[#This Row],[Cost Centre]])</f>
        <v/>
      </c>
      <c r="BE910" t="str">
        <f>IF(Table1[[#This Row],[Cost Centre]]="","",Table1[[#This Row],[Amount-1]])</f>
        <v/>
      </c>
      <c r="BF910"/>
      <c r="BG910"/>
      <c r="BH910"/>
      <c r="BI910"/>
      <c r="BJ910" t="str">
        <f>IF(Table1[[#This Row],[Date]]="","","No")</f>
        <v/>
      </c>
      <c r="BK910" t="str">
        <f>IF(Table1[[#This Row],[Date]]="","",IF(Table1[[#This Row],[Net Amt]]&lt;0,"Yes","No"))</f>
        <v/>
      </c>
      <c r="BL910" t="str">
        <f>IF(Table1[[#This Row],[Date]]="","",$C$3)</f>
        <v/>
      </c>
      <c r="BM910" t="str">
        <f>IF(Table1[[#This Row],[Date]]="","",-Table1[[#This Row],[Amount-1]])</f>
        <v/>
      </c>
      <c r="BO910" t="str">
        <f>IF(Table1[[#This Row],[Transaction Type]]="","",Table1[[#This Row],[Transaction Type]])</f>
        <v/>
      </c>
      <c r="BP910" t="str">
        <f>IF(Table1[[#This Row],[Instrument No.]]="","",Table1[[#This Row],[Instrument No.]])</f>
        <v/>
      </c>
      <c r="BQ910" t="str">
        <f>IF(Table1[[#This Row],[Instrument No.]]="","",Table1[[#This Row],[Amount-2]])</f>
        <v/>
      </c>
      <c r="BR910" t="str">
        <f>IF(Table1[[#This Row],[Instrument date]]="","",TEXT(Table1[[#This Row],[Instrument date]],"yyyymmdd"))</f>
        <v/>
      </c>
      <c r="BU910" s="48"/>
      <c r="BV910" s="48"/>
    </row>
    <row r="911" spans="1:74">
      <c r="A911" s="16">
        <f t="shared" si="14"/>
        <v>906</v>
      </c>
      <c r="B911" s="17"/>
      <c r="C911" s="57"/>
      <c r="D911" s="61"/>
      <c r="E911" s="61"/>
      <c r="F911" s="57"/>
      <c r="G911" s="18"/>
      <c r="H91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1" s="18"/>
      <c r="J911" s="18"/>
      <c r="K911" s="18"/>
      <c r="L911" s="18"/>
      <c r="M911" s="18"/>
      <c r="N911" s="51"/>
      <c r="O911" s="14">
        <f>IF(Table1[[#This Row],[Date]]="",COUNTA(B912:$B$1005),0)</f>
        <v>0</v>
      </c>
      <c r="P911" s="14">
        <f>IF(COUNTA(Table1[[#This Row],[Payments]:[Receipts]])=0,0,(IF(COUNTA(Table1[[#This Row],[Payments]:[Receipts]])&gt;1,1,0)))</f>
        <v>0</v>
      </c>
      <c r="Q911" s="14">
        <f>IF(Table1[[#This Row],[Date]]="",0,IF(AND(Table1[[#This Row],[Date]]&gt;=$Q$2,Table1[[#This Row],[Date]]&lt;=$Q$3),0,1))</f>
        <v>0</v>
      </c>
      <c r="R911" s="14">
        <f>IF(Table1[[#This Row],[Payments]]="",0,IF(ISNUMBER(Table1[[#This Row],[Payments]]),0,1))</f>
        <v>0</v>
      </c>
      <c r="S911" s="14">
        <f>IF(Table1[[#This Row],[Receipts]]="",0,IF(ISNUMBER(Table1[[#This Row],[Receipts]]),0,1))</f>
        <v>0</v>
      </c>
      <c r="T911" s="14">
        <f>IF(LEN(Table1[[#This Row],[Second Ledger]])&gt;0,IF(TYPE(VLOOKUP(Table1[[#This Row],[Second Ledger]],$CZ:$CZ,1,FALSE))=16,1,0),0)</f>
        <v>0</v>
      </c>
      <c r="U911" s="14">
        <f>IF(Table1[[#This Row],[Date]]="",0,IF(Table1[[#This Row],[Voucher Type]]&gt;0,IF(TYPE(VLOOKUP(Table1[[#This Row],[Voucher Type]],Table1[[#All],[Voucher Type Master]],1,FALSE))=16,1,0),0))</f>
        <v>0</v>
      </c>
      <c r="V91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1" s="14">
        <f>IF(LEN(Table1[[#This Row],[Cost Centre]])&gt;0,IF(TYPE(VLOOKUP(Table1[[#This Row],[Cost Centre]],$DA:$DA,1,FALSE))=16,1,0),0)</f>
        <v>0</v>
      </c>
      <c r="X911" s="14">
        <f>Table1[[#This Row],[Payments]]-Table1[[#This Row],[Receipts]]</f>
        <v>0</v>
      </c>
      <c r="Y911" s="14"/>
      <c r="Z911" s="14"/>
      <c r="AA911" s="14"/>
      <c r="AB911" s="13"/>
      <c r="AC911" s="39"/>
      <c r="AD911" s="39"/>
      <c r="AE911" s="39"/>
      <c r="AF911" s="39"/>
      <c r="AG911" s="42"/>
      <c r="AH91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1" t="str">
        <f>IF(Table1[[#This Row],[Date]]="","",TEXT(Table1[[#This Row],[Date]],"yyyymmdd"))</f>
        <v/>
      </c>
      <c r="AJ911" t="str">
        <f>Table1[[#This Row],[Date2]]</f>
        <v/>
      </c>
      <c r="AK911" t="str">
        <f>IF(Table1[[#This Row],[Date]]="","",Table1[[#This Row],[Voucher Type]])</f>
        <v/>
      </c>
      <c r="AL911" t="str">
        <f>IF(Table1[[#This Row],[Date]]="","",Table1[[#This Row],[Voucher No]])</f>
        <v/>
      </c>
      <c r="AM911" t="str">
        <f>IF(Table1[[#This Row],[Date]]="","",Table1[[#This Row],[Narration]])</f>
        <v/>
      </c>
      <c r="AN911" t="str">
        <f>IF(Table1[[#This Row],[Date]]="","","tallytools-voucherentry-adhjadhh-"&amp;$AH$1&amp;ROW())</f>
        <v/>
      </c>
      <c r="AO911" t="str">
        <f>IF(Table1[[#This Row],[Date]]="","",$AH$1)</f>
        <v/>
      </c>
      <c r="AP911"/>
      <c r="AQ911" t="str">
        <f>IF(Table1[[#This Row],[Date]]="","","No")</f>
        <v/>
      </c>
      <c r="AR911" t="str">
        <f>IF(Table1[[#This Row],[Date]]="","",IF(Table1[[#This Row],[Net Amt]]&lt;0,"No","Yes"))</f>
        <v/>
      </c>
      <c r="AS911" t="str">
        <f>IF(Table1[[#This Row],[Date]]="","",Table1[[#This Row],[Second Ledger]])</f>
        <v/>
      </c>
      <c r="AT911" t="str">
        <f>IF(Table1[[#This Row],[Date]]="","",IF(Table1[[#This Row],[DP-1]]="Yes",-(Table1[[#This Row],[Payments]]+Table1[[#This Row],[Receipts]]),Table1[[#This Row],[Payments]]+Table1[[#This Row],[Receipts]]))</f>
        <v/>
      </c>
      <c r="AU911"/>
      <c r="AV911" t="str">
        <f>IF(Table1[[#This Row],[Bill Ref No]]="","",Table1[[#This Row],[Bill Ref No]])</f>
        <v/>
      </c>
      <c r="AW911" t="str">
        <f>IF(Table1[[#This Row],[Bill ref name]]="","","New Ref")</f>
        <v/>
      </c>
      <c r="AX911" t="str">
        <f>IF(Table1[[#This Row],[Bill ref name]]="","",Table1[[#This Row],[Amount-1]])</f>
        <v/>
      </c>
      <c r="AY911"/>
      <c r="AZ911"/>
      <c r="BA911" t="str">
        <f>IF(Table1[[#This Row],[Cost Centre]]="","","Primary Cost Category")</f>
        <v/>
      </c>
      <c r="BB911" t="str">
        <f>IF(Table1[[#This Row],[Cost Centre]]="","",Table1[[#This Row],[DP-1]])</f>
        <v/>
      </c>
      <c r="BC911"/>
      <c r="BD911" t="str">
        <f>IF(Table1[[#This Row],[Cost Centre]]="","",Table1[[#This Row],[Cost Centre]])</f>
        <v/>
      </c>
      <c r="BE911" t="str">
        <f>IF(Table1[[#This Row],[Cost Centre]]="","",Table1[[#This Row],[Amount-1]])</f>
        <v/>
      </c>
      <c r="BF911"/>
      <c r="BG911"/>
      <c r="BH911"/>
      <c r="BI911"/>
      <c r="BJ911" t="str">
        <f>IF(Table1[[#This Row],[Date]]="","","No")</f>
        <v/>
      </c>
      <c r="BK911" t="str">
        <f>IF(Table1[[#This Row],[Date]]="","",IF(Table1[[#This Row],[Net Amt]]&lt;0,"Yes","No"))</f>
        <v/>
      </c>
      <c r="BL911" t="str">
        <f>IF(Table1[[#This Row],[Date]]="","",$C$3)</f>
        <v/>
      </c>
      <c r="BM911" t="str">
        <f>IF(Table1[[#This Row],[Date]]="","",-Table1[[#This Row],[Amount-1]])</f>
        <v/>
      </c>
      <c r="BO911" t="str">
        <f>IF(Table1[[#This Row],[Transaction Type]]="","",Table1[[#This Row],[Transaction Type]])</f>
        <v/>
      </c>
      <c r="BP911" t="str">
        <f>IF(Table1[[#This Row],[Instrument No.]]="","",Table1[[#This Row],[Instrument No.]])</f>
        <v/>
      </c>
      <c r="BQ911" t="str">
        <f>IF(Table1[[#This Row],[Instrument No.]]="","",Table1[[#This Row],[Amount-2]])</f>
        <v/>
      </c>
      <c r="BR911" t="str">
        <f>IF(Table1[[#This Row],[Instrument date]]="","",TEXT(Table1[[#This Row],[Instrument date]],"yyyymmdd"))</f>
        <v/>
      </c>
      <c r="BU911" s="48"/>
      <c r="BV911" s="48"/>
    </row>
    <row r="912" spans="1:74">
      <c r="A912" s="16">
        <f t="shared" si="14"/>
        <v>907</v>
      </c>
      <c r="B912" s="17"/>
      <c r="C912" s="57"/>
      <c r="D912" s="61"/>
      <c r="E912" s="61"/>
      <c r="F912" s="57"/>
      <c r="G912" s="18"/>
      <c r="H91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2" s="18"/>
      <c r="J912" s="18"/>
      <c r="K912" s="18"/>
      <c r="L912" s="18"/>
      <c r="M912" s="18"/>
      <c r="N912" s="51"/>
      <c r="O912" s="14">
        <f>IF(Table1[[#This Row],[Date]]="",COUNTA(B913:$B$1005),0)</f>
        <v>0</v>
      </c>
      <c r="P912" s="14">
        <f>IF(COUNTA(Table1[[#This Row],[Payments]:[Receipts]])=0,0,(IF(COUNTA(Table1[[#This Row],[Payments]:[Receipts]])&gt;1,1,0)))</f>
        <v>0</v>
      </c>
      <c r="Q912" s="14">
        <f>IF(Table1[[#This Row],[Date]]="",0,IF(AND(Table1[[#This Row],[Date]]&gt;=$Q$2,Table1[[#This Row],[Date]]&lt;=$Q$3),0,1))</f>
        <v>0</v>
      </c>
      <c r="R912" s="14">
        <f>IF(Table1[[#This Row],[Payments]]="",0,IF(ISNUMBER(Table1[[#This Row],[Payments]]),0,1))</f>
        <v>0</v>
      </c>
      <c r="S912" s="14">
        <f>IF(Table1[[#This Row],[Receipts]]="",0,IF(ISNUMBER(Table1[[#This Row],[Receipts]]),0,1))</f>
        <v>0</v>
      </c>
      <c r="T912" s="14">
        <f>IF(LEN(Table1[[#This Row],[Second Ledger]])&gt;0,IF(TYPE(VLOOKUP(Table1[[#This Row],[Second Ledger]],$CZ:$CZ,1,FALSE))=16,1,0),0)</f>
        <v>0</v>
      </c>
      <c r="U912" s="14">
        <f>IF(Table1[[#This Row],[Date]]="",0,IF(Table1[[#This Row],[Voucher Type]]&gt;0,IF(TYPE(VLOOKUP(Table1[[#This Row],[Voucher Type]],Table1[[#All],[Voucher Type Master]],1,FALSE))=16,1,0),0))</f>
        <v>0</v>
      </c>
      <c r="V91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2" s="14">
        <f>IF(LEN(Table1[[#This Row],[Cost Centre]])&gt;0,IF(TYPE(VLOOKUP(Table1[[#This Row],[Cost Centre]],$DA:$DA,1,FALSE))=16,1,0),0)</f>
        <v>0</v>
      </c>
      <c r="X912" s="14">
        <f>Table1[[#This Row],[Payments]]-Table1[[#This Row],[Receipts]]</f>
        <v>0</v>
      </c>
      <c r="Y912" s="14"/>
      <c r="Z912" s="14"/>
      <c r="AA912" s="14"/>
      <c r="AB912" s="13"/>
      <c r="AC912" s="39"/>
      <c r="AD912" s="39"/>
      <c r="AE912" s="39"/>
      <c r="AF912" s="39"/>
      <c r="AG912" s="42"/>
      <c r="AH91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2" t="str">
        <f>IF(Table1[[#This Row],[Date]]="","",TEXT(Table1[[#This Row],[Date]],"yyyymmdd"))</f>
        <v/>
      </c>
      <c r="AJ912" t="str">
        <f>Table1[[#This Row],[Date2]]</f>
        <v/>
      </c>
      <c r="AK912" t="str">
        <f>IF(Table1[[#This Row],[Date]]="","",Table1[[#This Row],[Voucher Type]])</f>
        <v/>
      </c>
      <c r="AL912" t="str">
        <f>IF(Table1[[#This Row],[Date]]="","",Table1[[#This Row],[Voucher No]])</f>
        <v/>
      </c>
      <c r="AM912" t="str">
        <f>IF(Table1[[#This Row],[Date]]="","",Table1[[#This Row],[Narration]])</f>
        <v/>
      </c>
      <c r="AN912" t="str">
        <f>IF(Table1[[#This Row],[Date]]="","","tallytools-voucherentry-adhjadhh-"&amp;$AH$1&amp;ROW())</f>
        <v/>
      </c>
      <c r="AO912" t="str">
        <f>IF(Table1[[#This Row],[Date]]="","",$AH$1)</f>
        <v/>
      </c>
      <c r="AP912"/>
      <c r="AQ912" t="str">
        <f>IF(Table1[[#This Row],[Date]]="","","No")</f>
        <v/>
      </c>
      <c r="AR912" t="str">
        <f>IF(Table1[[#This Row],[Date]]="","",IF(Table1[[#This Row],[Net Amt]]&lt;0,"No","Yes"))</f>
        <v/>
      </c>
      <c r="AS912" t="str">
        <f>IF(Table1[[#This Row],[Date]]="","",Table1[[#This Row],[Second Ledger]])</f>
        <v/>
      </c>
      <c r="AT912" t="str">
        <f>IF(Table1[[#This Row],[Date]]="","",IF(Table1[[#This Row],[DP-1]]="Yes",-(Table1[[#This Row],[Payments]]+Table1[[#This Row],[Receipts]]),Table1[[#This Row],[Payments]]+Table1[[#This Row],[Receipts]]))</f>
        <v/>
      </c>
      <c r="AU912"/>
      <c r="AV912" t="str">
        <f>IF(Table1[[#This Row],[Bill Ref No]]="","",Table1[[#This Row],[Bill Ref No]])</f>
        <v/>
      </c>
      <c r="AW912" t="str">
        <f>IF(Table1[[#This Row],[Bill ref name]]="","","New Ref")</f>
        <v/>
      </c>
      <c r="AX912" t="str">
        <f>IF(Table1[[#This Row],[Bill ref name]]="","",Table1[[#This Row],[Amount-1]])</f>
        <v/>
      </c>
      <c r="AY912"/>
      <c r="AZ912"/>
      <c r="BA912" t="str">
        <f>IF(Table1[[#This Row],[Cost Centre]]="","","Primary Cost Category")</f>
        <v/>
      </c>
      <c r="BB912" t="str">
        <f>IF(Table1[[#This Row],[Cost Centre]]="","",Table1[[#This Row],[DP-1]])</f>
        <v/>
      </c>
      <c r="BC912"/>
      <c r="BD912" t="str">
        <f>IF(Table1[[#This Row],[Cost Centre]]="","",Table1[[#This Row],[Cost Centre]])</f>
        <v/>
      </c>
      <c r="BE912" t="str">
        <f>IF(Table1[[#This Row],[Cost Centre]]="","",Table1[[#This Row],[Amount-1]])</f>
        <v/>
      </c>
      <c r="BF912"/>
      <c r="BG912"/>
      <c r="BH912"/>
      <c r="BI912"/>
      <c r="BJ912" t="str">
        <f>IF(Table1[[#This Row],[Date]]="","","No")</f>
        <v/>
      </c>
      <c r="BK912" t="str">
        <f>IF(Table1[[#This Row],[Date]]="","",IF(Table1[[#This Row],[Net Amt]]&lt;0,"Yes","No"))</f>
        <v/>
      </c>
      <c r="BL912" t="str">
        <f>IF(Table1[[#This Row],[Date]]="","",$C$3)</f>
        <v/>
      </c>
      <c r="BM912" t="str">
        <f>IF(Table1[[#This Row],[Date]]="","",-Table1[[#This Row],[Amount-1]])</f>
        <v/>
      </c>
      <c r="BO912" t="str">
        <f>IF(Table1[[#This Row],[Transaction Type]]="","",Table1[[#This Row],[Transaction Type]])</f>
        <v/>
      </c>
      <c r="BP912" t="str">
        <f>IF(Table1[[#This Row],[Instrument No.]]="","",Table1[[#This Row],[Instrument No.]])</f>
        <v/>
      </c>
      <c r="BQ912" t="str">
        <f>IF(Table1[[#This Row],[Instrument No.]]="","",Table1[[#This Row],[Amount-2]])</f>
        <v/>
      </c>
      <c r="BR912" t="str">
        <f>IF(Table1[[#This Row],[Instrument date]]="","",TEXT(Table1[[#This Row],[Instrument date]],"yyyymmdd"))</f>
        <v/>
      </c>
      <c r="BU912" s="48"/>
      <c r="BV912" s="48"/>
    </row>
    <row r="913" spans="1:74">
      <c r="A913" s="16">
        <f t="shared" si="14"/>
        <v>908</v>
      </c>
      <c r="B913" s="17"/>
      <c r="C913" s="57"/>
      <c r="D913" s="61"/>
      <c r="E913" s="61"/>
      <c r="F913" s="57"/>
      <c r="G913" s="18"/>
      <c r="H91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3" s="18"/>
      <c r="J913" s="18"/>
      <c r="K913" s="18"/>
      <c r="L913" s="18"/>
      <c r="M913" s="18"/>
      <c r="N913" s="51"/>
      <c r="O913" s="14">
        <f>IF(Table1[[#This Row],[Date]]="",COUNTA(B914:$B$1005),0)</f>
        <v>0</v>
      </c>
      <c r="P913" s="14">
        <f>IF(COUNTA(Table1[[#This Row],[Payments]:[Receipts]])=0,0,(IF(COUNTA(Table1[[#This Row],[Payments]:[Receipts]])&gt;1,1,0)))</f>
        <v>0</v>
      </c>
      <c r="Q913" s="14">
        <f>IF(Table1[[#This Row],[Date]]="",0,IF(AND(Table1[[#This Row],[Date]]&gt;=$Q$2,Table1[[#This Row],[Date]]&lt;=$Q$3),0,1))</f>
        <v>0</v>
      </c>
      <c r="R913" s="14">
        <f>IF(Table1[[#This Row],[Payments]]="",0,IF(ISNUMBER(Table1[[#This Row],[Payments]]),0,1))</f>
        <v>0</v>
      </c>
      <c r="S913" s="14">
        <f>IF(Table1[[#This Row],[Receipts]]="",0,IF(ISNUMBER(Table1[[#This Row],[Receipts]]),0,1))</f>
        <v>0</v>
      </c>
      <c r="T913" s="14">
        <f>IF(LEN(Table1[[#This Row],[Second Ledger]])&gt;0,IF(TYPE(VLOOKUP(Table1[[#This Row],[Second Ledger]],$CZ:$CZ,1,FALSE))=16,1,0),0)</f>
        <v>0</v>
      </c>
      <c r="U913" s="14">
        <f>IF(Table1[[#This Row],[Date]]="",0,IF(Table1[[#This Row],[Voucher Type]]&gt;0,IF(TYPE(VLOOKUP(Table1[[#This Row],[Voucher Type]],Table1[[#All],[Voucher Type Master]],1,FALSE))=16,1,0),0))</f>
        <v>0</v>
      </c>
      <c r="V91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3" s="14">
        <f>IF(LEN(Table1[[#This Row],[Cost Centre]])&gt;0,IF(TYPE(VLOOKUP(Table1[[#This Row],[Cost Centre]],$DA:$DA,1,FALSE))=16,1,0),0)</f>
        <v>0</v>
      </c>
      <c r="X913" s="14">
        <f>Table1[[#This Row],[Payments]]-Table1[[#This Row],[Receipts]]</f>
        <v>0</v>
      </c>
      <c r="Y913" s="14"/>
      <c r="Z913" s="14"/>
      <c r="AA913" s="14"/>
      <c r="AB913" s="13"/>
      <c r="AC913" s="39"/>
      <c r="AD913" s="39"/>
      <c r="AE913" s="39"/>
      <c r="AF913" s="39"/>
      <c r="AG913" s="42"/>
      <c r="AH91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3" t="str">
        <f>IF(Table1[[#This Row],[Date]]="","",TEXT(Table1[[#This Row],[Date]],"yyyymmdd"))</f>
        <v/>
      </c>
      <c r="AJ913" t="str">
        <f>Table1[[#This Row],[Date2]]</f>
        <v/>
      </c>
      <c r="AK913" t="str">
        <f>IF(Table1[[#This Row],[Date]]="","",Table1[[#This Row],[Voucher Type]])</f>
        <v/>
      </c>
      <c r="AL913" t="str">
        <f>IF(Table1[[#This Row],[Date]]="","",Table1[[#This Row],[Voucher No]])</f>
        <v/>
      </c>
      <c r="AM913" t="str">
        <f>IF(Table1[[#This Row],[Date]]="","",Table1[[#This Row],[Narration]])</f>
        <v/>
      </c>
      <c r="AN913" t="str">
        <f>IF(Table1[[#This Row],[Date]]="","","tallytools-voucherentry-adhjadhh-"&amp;$AH$1&amp;ROW())</f>
        <v/>
      </c>
      <c r="AO913" t="str">
        <f>IF(Table1[[#This Row],[Date]]="","",$AH$1)</f>
        <v/>
      </c>
      <c r="AP913"/>
      <c r="AQ913" t="str">
        <f>IF(Table1[[#This Row],[Date]]="","","No")</f>
        <v/>
      </c>
      <c r="AR913" t="str">
        <f>IF(Table1[[#This Row],[Date]]="","",IF(Table1[[#This Row],[Net Amt]]&lt;0,"No","Yes"))</f>
        <v/>
      </c>
      <c r="AS913" t="str">
        <f>IF(Table1[[#This Row],[Date]]="","",Table1[[#This Row],[Second Ledger]])</f>
        <v/>
      </c>
      <c r="AT913" t="str">
        <f>IF(Table1[[#This Row],[Date]]="","",IF(Table1[[#This Row],[DP-1]]="Yes",-(Table1[[#This Row],[Payments]]+Table1[[#This Row],[Receipts]]),Table1[[#This Row],[Payments]]+Table1[[#This Row],[Receipts]]))</f>
        <v/>
      </c>
      <c r="AU913"/>
      <c r="AV913" t="str">
        <f>IF(Table1[[#This Row],[Bill Ref No]]="","",Table1[[#This Row],[Bill Ref No]])</f>
        <v/>
      </c>
      <c r="AW913" t="str">
        <f>IF(Table1[[#This Row],[Bill ref name]]="","","New Ref")</f>
        <v/>
      </c>
      <c r="AX913" t="str">
        <f>IF(Table1[[#This Row],[Bill ref name]]="","",Table1[[#This Row],[Amount-1]])</f>
        <v/>
      </c>
      <c r="AY913"/>
      <c r="AZ913"/>
      <c r="BA913" t="str">
        <f>IF(Table1[[#This Row],[Cost Centre]]="","","Primary Cost Category")</f>
        <v/>
      </c>
      <c r="BB913" t="str">
        <f>IF(Table1[[#This Row],[Cost Centre]]="","",Table1[[#This Row],[DP-1]])</f>
        <v/>
      </c>
      <c r="BC913"/>
      <c r="BD913" t="str">
        <f>IF(Table1[[#This Row],[Cost Centre]]="","",Table1[[#This Row],[Cost Centre]])</f>
        <v/>
      </c>
      <c r="BE913" t="str">
        <f>IF(Table1[[#This Row],[Cost Centre]]="","",Table1[[#This Row],[Amount-1]])</f>
        <v/>
      </c>
      <c r="BF913"/>
      <c r="BG913"/>
      <c r="BH913"/>
      <c r="BI913"/>
      <c r="BJ913" t="str">
        <f>IF(Table1[[#This Row],[Date]]="","","No")</f>
        <v/>
      </c>
      <c r="BK913" t="str">
        <f>IF(Table1[[#This Row],[Date]]="","",IF(Table1[[#This Row],[Net Amt]]&lt;0,"Yes","No"))</f>
        <v/>
      </c>
      <c r="BL913" t="str">
        <f>IF(Table1[[#This Row],[Date]]="","",$C$3)</f>
        <v/>
      </c>
      <c r="BM913" t="str">
        <f>IF(Table1[[#This Row],[Date]]="","",-Table1[[#This Row],[Amount-1]])</f>
        <v/>
      </c>
      <c r="BO913" t="str">
        <f>IF(Table1[[#This Row],[Transaction Type]]="","",Table1[[#This Row],[Transaction Type]])</f>
        <v/>
      </c>
      <c r="BP913" t="str">
        <f>IF(Table1[[#This Row],[Instrument No.]]="","",Table1[[#This Row],[Instrument No.]])</f>
        <v/>
      </c>
      <c r="BQ913" t="str">
        <f>IF(Table1[[#This Row],[Instrument No.]]="","",Table1[[#This Row],[Amount-2]])</f>
        <v/>
      </c>
      <c r="BR913" t="str">
        <f>IF(Table1[[#This Row],[Instrument date]]="","",TEXT(Table1[[#This Row],[Instrument date]],"yyyymmdd"))</f>
        <v/>
      </c>
      <c r="BU913" s="48"/>
      <c r="BV913" s="48"/>
    </row>
    <row r="914" spans="1:74">
      <c r="A914" s="16">
        <f t="shared" si="14"/>
        <v>909</v>
      </c>
      <c r="B914" s="17"/>
      <c r="C914" s="57"/>
      <c r="D914" s="61"/>
      <c r="E914" s="61"/>
      <c r="F914" s="57"/>
      <c r="G914" s="18"/>
      <c r="H91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4" s="18"/>
      <c r="J914" s="18"/>
      <c r="K914" s="18"/>
      <c r="L914" s="18"/>
      <c r="M914" s="18"/>
      <c r="N914" s="51"/>
      <c r="O914" s="14">
        <f>IF(Table1[[#This Row],[Date]]="",COUNTA(B915:$B$1005),0)</f>
        <v>0</v>
      </c>
      <c r="P914" s="14">
        <f>IF(COUNTA(Table1[[#This Row],[Payments]:[Receipts]])=0,0,(IF(COUNTA(Table1[[#This Row],[Payments]:[Receipts]])&gt;1,1,0)))</f>
        <v>0</v>
      </c>
      <c r="Q914" s="14">
        <f>IF(Table1[[#This Row],[Date]]="",0,IF(AND(Table1[[#This Row],[Date]]&gt;=$Q$2,Table1[[#This Row],[Date]]&lt;=$Q$3),0,1))</f>
        <v>0</v>
      </c>
      <c r="R914" s="14">
        <f>IF(Table1[[#This Row],[Payments]]="",0,IF(ISNUMBER(Table1[[#This Row],[Payments]]),0,1))</f>
        <v>0</v>
      </c>
      <c r="S914" s="14">
        <f>IF(Table1[[#This Row],[Receipts]]="",0,IF(ISNUMBER(Table1[[#This Row],[Receipts]]),0,1))</f>
        <v>0</v>
      </c>
      <c r="T914" s="14">
        <f>IF(LEN(Table1[[#This Row],[Second Ledger]])&gt;0,IF(TYPE(VLOOKUP(Table1[[#This Row],[Second Ledger]],$CZ:$CZ,1,FALSE))=16,1,0),0)</f>
        <v>0</v>
      </c>
      <c r="U914" s="14">
        <f>IF(Table1[[#This Row],[Date]]="",0,IF(Table1[[#This Row],[Voucher Type]]&gt;0,IF(TYPE(VLOOKUP(Table1[[#This Row],[Voucher Type]],Table1[[#All],[Voucher Type Master]],1,FALSE))=16,1,0),0))</f>
        <v>0</v>
      </c>
      <c r="V91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4" s="14">
        <f>IF(LEN(Table1[[#This Row],[Cost Centre]])&gt;0,IF(TYPE(VLOOKUP(Table1[[#This Row],[Cost Centre]],$DA:$DA,1,FALSE))=16,1,0),0)</f>
        <v>0</v>
      </c>
      <c r="X914" s="14">
        <f>Table1[[#This Row],[Payments]]-Table1[[#This Row],[Receipts]]</f>
        <v>0</v>
      </c>
      <c r="Y914" s="14"/>
      <c r="Z914" s="14"/>
      <c r="AA914" s="14"/>
      <c r="AB914" s="13"/>
      <c r="AC914" s="39"/>
      <c r="AD914" s="39"/>
      <c r="AE914" s="39"/>
      <c r="AF914" s="39"/>
      <c r="AG914" s="42"/>
      <c r="AH91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4" t="str">
        <f>IF(Table1[[#This Row],[Date]]="","",TEXT(Table1[[#This Row],[Date]],"yyyymmdd"))</f>
        <v/>
      </c>
      <c r="AJ914" t="str">
        <f>Table1[[#This Row],[Date2]]</f>
        <v/>
      </c>
      <c r="AK914" t="str">
        <f>IF(Table1[[#This Row],[Date]]="","",Table1[[#This Row],[Voucher Type]])</f>
        <v/>
      </c>
      <c r="AL914" t="str">
        <f>IF(Table1[[#This Row],[Date]]="","",Table1[[#This Row],[Voucher No]])</f>
        <v/>
      </c>
      <c r="AM914" t="str">
        <f>IF(Table1[[#This Row],[Date]]="","",Table1[[#This Row],[Narration]])</f>
        <v/>
      </c>
      <c r="AN914" t="str">
        <f>IF(Table1[[#This Row],[Date]]="","","tallytools-voucherentry-adhjadhh-"&amp;$AH$1&amp;ROW())</f>
        <v/>
      </c>
      <c r="AO914" t="str">
        <f>IF(Table1[[#This Row],[Date]]="","",$AH$1)</f>
        <v/>
      </c>
      <c r="AP914"/>
      <c r="AQ914" t="str">
        <f>IF(Table1[[#This Row],[Date]]="","","No")</f>
        <v/>
      </c>
      <c r="AR914" t="str">
        <f>IF(Table1[[#This Row],[Date]]="","",IF(Table1[[#This Row],[Net Amt]]&lt;0,"No","Yes"))</f>
        <v/>
      </c>
      <c r="AS914" t="str">
        <f>IF(Table1[[#This Row],[Date]]="","",Table1[[#This Row],[Second Ledger]])</f>
        <v/>
      </c>
      <c r="AT914" t="str">
        <f>IF(Table1[[#This Row],[Date]]="","",IF(Table1[[#This Row],[DP-1]]="Yes",-(Table1[[#This Row],[Payments]]+Table1[[#This Row],[Receipts]]),Table1[[#This Row],[Payments]]+Table1[[#This Row],[Receipts]]))</f>
        <v/>
      </c>
      <c r="AU914"/>
      <c r="AV914" t="str">
        <f>IF(Table1[[#This Row],[Bill Ref No]]="","",Table1[[#This Row],[Bill Ref No]])</f>
        <v/>
      </c>
      <c r="AW914" t="str">
        <f>IF(Table1[[#This Row],[Bill ref name]]="","","New Ref")</f>
        <v/>
      </c>
      <c r="AX914" t="str">
        <f>IF(Table1[[#This Row],[Bill ref name]]="","",Table1[[#This Row],[Amount-1]])</f>
        <v/>
      </c>
      <c r="AY914"/>
      <c r="AZ914"/>
      <c r="BA914" t="str">
        <f>IF(Table1[[#This Row],[Cost Centre]]="","","Primary Cost Category")</f>
        <v/>
      </c>
      <c r="BB914" t="str">
        <f>IF(Table1[[#This Row],[Cost Centre]]="","",Table1[[#This Row],[DP-1]])</f>
        <v/>
      </c>
      <c r="BC914"/>
      <c r="BD914" t="str">
        <f>IF(Table1[[#This Row],[Cost Centre]]="","",Table1[[#This Row],[Cost Centre]])</f>
        <v/>
      </c>
      <c r="BE914" t="str">
        <f>IF(Table1[[#This Row],[Cost Centre]]="","",Table1[[#This Row],[Amount-1]])</f>
        <v/>
      </c>
      <c r="BF914"/>
      <c r="BG914"/>
      <c r="BH914"/>
      <c r="BI914"/>
      <c r="BJ914" t="str">
        <f>IF(Table1[[#This Row],[Date]]="","","No")</f>
        <v/>
      </c>
      <c r="BK914" t="str">
        <f>IF(Table1[[#This Row],[Date]]="","",IF(Table1[[#This Row],[Net Amt]]&lt;0,"Yes","No"))</f>
        <v/>
      </c>
      <c r="BL914" t="str">
        <f>IF(Table1[[#This Row],[Date]]="","",$C$3)</f>
        <v/>
      </c>
      <c r="BM914" t="str">
        <f>IF(Table1[[#This Row],[Date]]="","",-Table1[[#This Row],[Amount-1]])</f>
        <v/>
      </c>
      <c r="BO914" t="str">
        <f>IF(Table1[[#This Row],[Transaction Type]]="","",Table1[[#This Row],[Transaction Type]])</f>
        <v/>
      </c>
      <c r="BP914" t="str">
        <f>IF(Table1[[#This Row],[Instrument No.]]="","",Table1[[#This Row],[Instrument No.]])</f>
        <v/>
      </c>
      <c r="BQ914" t="str">
        <f>IF(Table1[[#This Row],[Instrument No.]]="","",Table1[[#This Row],[Amount-2]])</f>
        <v/>
      </c>
      <c r="BR914" t="str">
        <f>IF(Table1[[#This Row],[Instrument date]]="","",TEXT(Table1[[#This Row],[Instrument date]],"yyyymmdd"))</f>
        <v/>
      </c>
      <c r="BU914" s="48"/>
      <c r="BV914" s="48"/>
    </row>
    <row r="915" spans="1:74">
      <c r="A915" s="16">
        <f t="shared" si="14"/>
        <v>910</v>
      </c>
      <c r="B915" s="17"/>
      <c r="C915" s="57"/>
      <c r="D915" s="61"/>
      <c r="E915" s="61"/>
      <c r="F915" s="57"/>
      <c r="G915" s="18"/>
      <c r="H91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5" s="18"/>
      <c r="J915" s="18"/>
      <c r="K915" s="18"/>
      <c r="L915" s="18"/>
      <c r="M915" s="18"/>
      <c r="N915" s="51"/>
      <c r="O915" s="14">
        <f>IF(Table1[[#This Row],[Date]]="",COUNTA(B916:$B$1005),0)</f>
        <v>0</v>
      </c>
      <c r="P915" s="14">
        <f>IF(COUNTA(Table1[[#This Row],[Payments]:[Receipts]])=0,0,(IF(COUNTA(Table1[[#This Row],[Payments]:[Receipts]])&gt;1,1,0)))</f>
        <v>0</v>
      </c>
      <c r="Q915" s="14">
        <f>IF(Table1[[#This Row],[Date]]="",0,IF(AND(Table1[[#This Row],[Date]]&gt;=$Q$2,Table1[[#This Row],[Date]]&lt;=$Q$3),0,1))</f>
        <v>0</v>
      </c>
      <c r="R915" s="14">
        <f>IF(Table1[[#This Row],[Payments]]="",0,IF(ISNUMBER(Table1[[#This Row],[Payments]]),0,1))</f>
        <v>0</v>
      </c>
      <c r="S915" s="14">
        <f>IF(Table1[[#This Row],[Receipts]]="",0,IF(ISNUMBER(Table1[[#This Row],[Receipts]]),0,1))</f>
        <v>0</v>
      </c>
      <c r="T915" s="14">
        <f>IF(LEN(Table1[[#This Row],[Second Ledger]])&gt;0,IF(TYPE(VLOOKUP(Table1[[#This Row],[Second Ledger]],$CZ:$CZ,1,FALSE))=16,1,0),0)</f>
        <v>0</v>
      </c>
      <c r="U915" s="14">
        <f>IF(Table1[[#This Row],[Date]]="",0,IF(Table1[[#This Row],[Voucher Type]]&gt;0,IF(TYPE(VLOOKUP(Table1[[#This Row],[Voucher Type]],Table1[[#All],[Voucher Type Master]],1,FALSE))=16,1,0),0))</f>
        <v>0</v>
      </c>
      <c r="V91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5" s="14">
        <f>IF(LEN(Table1[[#This Row],[Cost Centre]])&gt;0,IF(TYPE(VLOOKUP(Table1[[#This Row],[Cost Centre]],$DA:$DA,1,FALSE))=16,1,0),0)</f>
        <v>0</v>
      </c>
      <c r="X915" s="14">
        <f>Table1[[#This Row],[Payments]]-Table1[[#This Row],[Receipts]]</f>
        <v>0</v>
      </c>
      <c r="Y915" s="14"/>
      <c r="Z915" s="14"/>
      <c r="AA915" s="14"/>
      <c r="AB915" s="13"/>
      <c r="AC915" s="39"/>
      <c r="AD915" s="39"/>
      <c r="AE915" s="39"/>
      <c r="AF915" s="39"/>
      <c r="AG915" s="42"/>
      <c r="AH91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5" t="str">
        <f>IF(Table1[[#This Row],[Date]]="","",TEXT(Table1[[#This Row],[Date]],"yyyymmdd"))</f>
        <v/>
      </c>
      <c r="AJ915" t="str">
        <f>Table1[[#This Row],[Date2]]</f>
        <v/>
      </c>
      <c r="AK915" t="str">
        <f>IF(Table1[[#This Row],[Date]]="","",Table1[[#This Row],[Voucher Type]])</f>
        <v/>
      </c>
      <c r="AL915" t="str">
        <f>IF(Table1[[#This Row],[Date]]="","",Table1[[#This Row],[Voucher No]])</f>
        <v/>
      </c>
      <c r="AM915" t="str">
        <f>IF(Table1[[#This Row],[Date]]="","",Table1[[#This Row],[Narration]])</f>
        <v/>
      </c>
      <c r="AN915" t="str">
        <f>IF(Table1[[#This Row],[Date]]="","","tallytools-voucherentry-adhjadhh-"&amp;$AH$1&amp;ROW())</f>
        <v/>
      </c>
      <c r="AO915" t="str">
        <f>IF(Table1[[#This Row],[Date]]="","",$AH$1)</f>
        <v/>
      </c>
      <c r="AP915"/>
      <c r="AQ915" t="str">
        <f>IF(Table1[[#This Row],[Date]]="","","No")</f>
        <v/>
      </c>
      <c r="AR915" t="str">
        <f>IF(Table1[[#This Row],[Date]]="","",IF(Table1[[#This Row],[Net Amt]]&lt;0,"No","Yes"))</f>
        <v/>
      </c>
      <c r="AS915" t="str">
        <f>IF(Table1[[#This Row],[Date]]="","",Table1[[#This Row],[Second Ledger]])</f>
        <v/>
      </c>
      <c r="AT915" t="str">
        <f>IF(Table1[[#This Row],[Date]]="","",IF(Table1[[#This Row],[DP-1]]="Yes",-(Table1[[#This Row],[Payments]]+Table1[[#This Row],[Receipts]]),Table1[[#This Row],[Payments]]+Table1[[#This Row],[Receipts]]))</f>
        <v/>
      </c>
      <c r="AU915"/>
      <c r="AV915" t="str">
        <f>IF(Table1[[#This Row],[Bill Ref No]]="","",Table1[[#This Row],[Bill Ref No]])</f>
        <v/>
      </c>
      <c r="AW915" t="str">
        <f>IF(Table1[[#This Row],[Bill ref name]]="","","New Ref")</f>
        <v/>
      </c>
      <c r="AX915" t="str">
        <f>IF(Table1[[#This Row],[Bill ref name]]="","",Table1[[#This Row],[Amount-1]])</f>
        <v/>
      </c>
      <c r="AY915"/>
      <c r="AZ915"/>
      <c r="BA915" t="str">
        <f>IF(Table1[[#This Row],[Cost Centre]]="","","Primary Cost Category")</f>
        <v/>
      </c>
      <c r="BB915" t="str">
        <f>IF(Table1[[#This Row],[Cost Centre]]="","",Table1[[#This Row],[DP-1]])</f>
        <v/>
      </c>
      <c r="BC915"/>
      <c r="BD915" t="str">
        <f>IF(Table1[[#This Row],[Cost Centre]]="","",Table1[[#This Row],[Cost Centre]])</f>
        <v/>
      </c>
      <c r="BE915" t="str">
        <f>IF(Table1[[#This Row],[Cost Centre]]="","",Table1[[#This Row],[Amount-1]])</f>
        <v/>
      </c>
      <c r="BF915"/>
      <c r="BG915"/>
      <c r="BH915"/>
      <c r="BI915"/>
      <c r="BJ915" t="str">
        <f>IF(Table1[[#This Row],[Date]]="","","No")</f>
        <v/>
      </c>
      <c r="BK915" t="str">
        <f>IF(Table1[[#This Row],[Date]]="","",IF(Table1[[#This Row],[Net Amt]]&lt;0,"Yes","No"))</f>
        <v/>
      </c>
      <c r="BL915" t="str">
        <f>IF(Table1[[#This Row],[Date]]="","",$C$3)</f>
        <v/>
      </c>
      <c r="BM915" t="str">
        <f>IF(Table1[[#This Row],[Date]]="","",-Table1[[#This Row],[Amount-1]])</f>
        <v/>
      </c>
      <c r="BO915" t="str">
        <f>IF(Table1[[#This Row],[Transaction Type]]="","",Table1[[#This Row],[Transaction Type]])</f>
        <v/>
      </c>
      <c r="BP915" t="str">
        <f>IF(Table1[[#This Row],[Instrument No.]]="","",Table1[[#This Row],[Instrument No.]])</f>
        <v/>
      </c>
      <c r="BQ915" t="str">
        <f>IF(Table1[[#This Row],[Instrument No.]]="","",Table1[[#This Row],[Amount-2]])</f>
        <v/>
      </c>
      <c r="BR915" t="str">
        <f>IF(Table1[[#This Row],[Instrument date]]="","",TEXT(Table1[[#This Row],[Instrument date]],"yyyymmdd"))</f>
        <v/>
      </c>
      <c r="BU915" s="48"/>
      <c r="BV915" s="48"/>
    </row>
    <row r="916" spans="1:74">
      <c r="A916" s="16">
        <f t="shared" si="14"/>
        <v>911</v>
      </c>
      <c r="B916" s="17"/>
      <c r="C916" s="57"/>
      <c r="D916" s="61"/>
      <c r="E916" s="61"/>
      <c r="F916" s="57"/>
      <c r="G916" s="18"/>
      <c r="H91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6" s="18"/>
      <c r="J916" s="18"/>
      <c r="K916" s="18"/>
      <c r="L916" s="18"/>
      <c r="M916" s="18"/>
      <c r="N916" s="51"/>
      <c r="O916" s="14">
        <f>IF(Table1[[#This Row],[Date]]="",COUNTA(B917:$B$1005),0)</f>
        <v>0</v>
      </c>
      <c r="P916" s="14">
        <f>IF(COUNTA(Table1[[#This Row],[Payments]:[Receipts]])=0,0,(IF(COUNTA(Table1[[#This Row],[Payments]:[Receipts]])&gt;1,1,0)))</f>
        <v>0</v>
      </c>
      <c r="Q916" s="14">
        <f>IF(Table1[[#This Row],[Date]]="",0,IF(AND(Table1[[#This Row],[Date]]&gt;=$Q$2,Table1[[#This Row],[Date]]&lt;=$Q$3),0,1))</f>
        <v>0</v>
      </c>
      <c r="R916" s="14">
        <f>IF(Table1[[#This Row],[Payments]]="",0,IF(ISNUMBER(Table1[[#This Row],[Payments]]),0,1))</f>
        <v>0</v>
      </c>
      <c r="S916" s="14">
        <f>IF(Table1[[#This Row],[Receipts]]="",0,IF(ISNUMBER(Table1[[#This Row],[Receipts]]),0,1))</f>
        <v>0</v>
      </c>
      <c r="T916" s="14">
        <f>IF(LEN(Table1[[#This Row],[Second Ledger]])&gt;0,IF(TYPE(VLOOKUP(Table1[[#This Row],[Second Ledger]],$CZ:$CZ,1,FALSE))=16,1,0),0)</f>
        <v>0</v>
      </c>
      <c r="U916" s="14">
        <f>IF(Table1[[#This Row],[Date]]="",0,IF(Table1[[#This Row],[Voucher Type]]&gt;0,IF(TYPE(VLOOKUP(Table1[[#This Row],[Voucher Type]],Table1[[#All],[Voucher Type Master]],1,FALSE))=16,1,0),0))</f>
        <v>0</v>
      </c>
      <c r="V91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6" s="14">
        <f>IF(LEN(Table1[[#This Row],[Cost Centre]])&gt;0,IF(TYPE(VLOOKUP(Table1[[#This Row],[Cost Centre]],$DA:$DA,1,FALSE))=16,1,0),0)</f>
        <v>0</v>
      </c>
      <c r="X916" s="14">
        <f>Table1[[#This Row],[Payments]]-Table1[[#This Row],[Receipts]]</f>
        <v>0</v>
      </c>
      <c r="Y916" s="14"/>
      <c r="Z916" s="14"/>
      <c r="AA916" s="14"/>
      <c r="AB916" s="13"/>
      <c r="AC916" s="39"/>
      <c r="AD916" s="39"/>
      <c r="AE916" s="39"/>
      <c r="AF916" s="39"/>
      <c r="AG916" s="42"/>
      <c r="AH91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6" t="str">
        <f>IF(Table1[[#This Row],[Date]]="","",TEXT(Table1[[#This Row],[Date]],"yyyymmdd"))</f>
        <v/>
      </c>
      <c r="AJ916" t="str">
        <f>Table1[[#This Row],[Date2]]</f>
        <v/>
      </c>
      <c r="AK916" t="str">
        <f>IF(Table1[[#This Row],[Date]]="","",Table1[[#This Row],[Voucher Type]])</f>
        <v/>
      </c>
      <c r="AL916" t="str">
        <f>IF(Table1[[#This Row],[Date]]="","",Table1[[#This Row],[Voucher No]])</f>
        <v/>
      </c>
      <c r="AM916" t="str">
        <f>IF(Table1[[#This Row],[Date]]="","",Table1[[#This Row],[Narration]])</f>
        <v/>
      </c>
      <c r="AN916" t="str">
        <f>IF(Table1[[#This Row],[Date]]="","","tallytools-voucherentry-adhjadhh-"&amp;$AH$1&amp;ROW())</f>
        <v/>
      </c>
      <c r="AO916" t="str">
        <f>IF(Table1[[#This Row],[Date]]="","",$AH$1)</f>
        <v/>
      </c>
      <c r="AP916"/>
      <c r="AQ916" t="str">
        <f>IF(Table1[[#This Row],[Date]]="","","No")</f>
        <v/>
      </c>
      <c r="AR916" t="str">
        <f>IF(Table1[[#This Row],[Date]]="","",IF(Table1[[#This Row],[Net Amt]]&lt;0,"No","Yes"))</f>
        <v/>
      </c>
      <c r="AS916" t="str">
        <f>IF(Table1[[#This Row],[Date]]="","",Table1[[#This Row],[Second Ledger]])</f>
        <v/>
      </c>
      <c r="AT916" t="str">
        <f>IF(Table1[[#This Row],[Date]]="","",IF(Table1[[#This Row],[DP-1]]="Yes",-(Table1[[#This Row],[Payments]]+Table1[[#This Row],[Receipts]]),Table1[[#This Row],[Payments]]+Table1[[#This Row],[Receipts]]))</f>
        <v/>
      </c>
      <c r="AU916"/>
      <c r="AV916" t="str">
        <f>IF(Table1[[#This Row],[Bill Ref No]]="","",Table1[[#This Row],[Bill Ref No]])</f>
        <v/>
      </c>
      <c r="AW916" t="str">
        <f>IF(Table1[[#This Row],[Bill ref name]]="","","New Ref")</f>
        <v/>
      </c>
      <c r="AX916" t="str">
        <f>IF(Table1[[#This Row],[Bill ref name]]="","",Table1[[#This Row],[Amount-1]])</f>
        <v/>
      </c>
      <c r="AY916"/>
      <c r="AZ916"/>
      <c r="BA916" t="str">
        <f>IF(Table1[[#This Row],[Cost Centre]]="","","Primary Cost Category")</f>
        <v/>
      </c>
      <c r="BB916" t="str">
        <f>IF(Table1[[#This Row],[Cost Centre]]="","",Table1[[#This Row],[DP-1]])</f>
        <v/>
      </c>
      <c r="BC916"/>
      <c r="BD916" t="str">
        <f>IF(Table1[[#This Row],[Cost Centre]]="","",Table1[[#This Row],[Cost Centre]])</f>
        <v/>
      </c>
      <c r="BE916" t="str">
        <f>IF(Table1[[#This Row],[Cost Centre]]="","",Table1[[#This Row],[Amount-1]])</f>
        <v/>
      </c>
      <c r="BF916"/>
      <c r="BG916"/>
      <c r="BH916"/>
      <c r="BI916"/>
      <c r="BJ916" t="str">
        <f>IF(Table1[[#This Row],[Date]]="","","No")</f>
        <v/>
      </c>
      <c r="BK916" t="str">
        <f>IF(Table1[[#This Row],[Date]]="","",IF(Table1[[#This Row],[Net Amt]]&lt;0,"Yes","No"))</f>
        <v/>
      </c>
      <c r="BL916" t="str">
        <f>IF(Table1[[#This Row],[Date]]="","",$C$3)</f>
        <v/>
      </c>
      <c r="BM916" t="str">
        <f>IF(Table1[[#This Row],[Date]]="","",-Table1[[#This Row],[Amount-1]])</f>
        <v/>
      </c>
      <c r="BO916" t="str">
        <f>IF(Table1[[#This Row],[Transaction Type]]="","",Table1[[#This Row],[Transaction Type]])</f>
        <v/>
      </c>
      <c r="BP916" t="str">
        <f>IF(Table1[[#This Row],[Instrument No.]]="","",Table1[[#This Row],[Instrument No.]])</f>
        <v/>
      </c>
      <c r="BQ916" t="str">
        <f>IF(Table1[[#This Row],[Instrument No.]]="","",Table1[[#This Row],[Amount-2]])</f>
        <v/>
      </c>
      <c r="BR916" t="str">
        <f>IF(Table1[[#This Row],[Instrument date]]="","",TEXT(Table1[[#This Row],[Instrument date]],"yyyymmdd"))</f>
        <v/>
      </c>
      <c r="BU916" s="48"/>
      <c r="BV916" s="48"/>
    </row>
    <row r="917" spans="1:74">
      <c r="A917" s="16">
        <f t="shared" si="14"/>
        <v>912</v>
      </c>
      <c r="B917" s="17"/>
      <c r="C917" s="57"/>
      <c r="D917" s="61"/>
      <c r="E917" s="61"/>
      <c r="F917" s="57"/>
      <c r="G917" s="18"/>
      <c r="H91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7" s="18"/>
      <c r="J917" s="18"/>
      <c r="K917" s="18"/>
      <c r="L917" s="18"/>
      <c r="M917" s="18"/>
      <c r="N917" s="51"/>
      <c r="O917" s="14">
        <f>IF(Table1[[#This Row],[Date]]="",COUNTA(B918:$B$1005),0)</f>
        <v>0</v>
      </c>
      <c r="P917" s="14">
        <f>IF(COUNTA(Table1[[#This Row],[Payments]:[Receipts]])=0,0,(IF(COUNTA(Table1[[#This Row],[Payments]:[Receipts]])&gt;1,1,0)))</f>
        <v>0</v>
      </c>
      <c r="Q917" s="14">
        <f>IF(Table1[[#This Row],[Date]]="",0,IF(AND(Table1[[#This Row],[Date]]&gt;=$Q$2,Table1[[#This Row],[Date]]&lt;=$Q$3),0,1))</f>
        <v>0</v>
      </c>
      <c r="R917" s="14">
        <f>IF(Table1[[#This Row],[Payments]]="",0,IF(ISNUMBER(Table1[[#This Row],[Payments]]),0,1))</f>
        <v>0</v>
      </c>
      <c r="S917" s="14">
        <f>IF(Table1[[#This Row],[Receipts]]="",0,IF(ISNUMBER(Table1[[#This Row],[Receipts]]),0,1))</f>
        <v>0</v>
      </c>
      <c r="T917" s="14">
        <f>IF(LEN(Table1[[#This Row],[Second Ledger]])&gt;0,IF(TYPE(VLOOKUP(Table1[[#This Row],[Second Ledger]],$CZ:$CZ,1,FALSE))=16,1,0),0)</f>
        <v>0</v>
      </c>
      <c r="U917" s="14">
        <f>IF(Table1[[#This Row],[Date]]="",0,IF(Table1[[#This Row],[Voucher Type]]&gt;0,IF(TYPE(VLOOKUP(Table1[[#This Row],[Voucher Type]],Table1[[#All],[Voucher Type Master]],1,FALSE))=16,1,0),0))</f>
        <v>0</v>
      </c>
      <c r="V91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7" s="14">
        <f>IF(LEN(Table1[[#This Row],[Cost Centre]])&gt;0,IF(TYPE(VLOOKUP(Table1[[#This Row],[Cost Centre]],$DA:$DA,1,FALSE))=16,1,0),0)</f>
        <v>0</v>
      </c>
      <c r="X917" s="14">
        <f>Table1[[#This Row],[Payments]]-Table1[[#This Row],[Receipts]]</f>
        <v>0</v>
      </c>
      <c r="Y917" s="14"/>
      <c r="Z917" s="14"/>
      <c r="AA917" s="14"/>
      <c r="AB917" s="13"/>
      <c r="AC917" s="39"/>
      <c r="AD917" s="39"/>
      <c r="AE917" s="39"/>
      <c r="AF917" s="39"/>
      <c r="AG917" s="42"/>
      <c r="AH91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7" t="str">
        <f>IF(Table1[[#This Row],[Date]]="","",TEXT(Table1[[#This Row],[Date]],"yyyymmdd"))</f>
        <v/>
      </c>
      <c r="AJ917" t="str">
        <f>Table1[[#This Row],[Date2]]</f>
        <v/>
      </c>
      <c r="AK917" t="str">
        <f>IF(Table1[[#This Row],[Date]]="","",Table1[[#This Row],[Voucher Type]])</f>
        <v/>
      </c>
      <c r="AL917" t="str">
        <f>IF(Table1[[#This Row],[Date]]="","",Table1[[#This Row],[Voucher No]])</f>
        <v/>
      </c>
      <c r="AM917" t="str">
        <f>IF(Table1[[#This Row],[Date]]="","",Table1[[#This Row],[Narration]])</f>
        <v/>
      </c>
      <c r="AN917" t="str">
        <f>IF(Table1[[#This Row],[Date]]="","","tallytools-voucherentry-adhjadhh-"&amp;$AH$1&amp;ROW())</f>
        <v/>
      </c>
      <c r="AO917" t="str">
        <f>IF(Table1[[#This Row],[Date]]="","",$AH$1)</f>
        <v/>
      </c>
      <c r="AP917"/>
      <c r="AQ917" t="str">
        <f>IF(Table1[[#This Row],[Date]]="","","No")</f>
        <v/>
      </c>
      <c r="AR917" t="str">
        <f>IF(Table1[[#This Row],[Date]]="","",IF(Table1[[#This Row],[Net Amt]]&lt;0,"No","Yes"))</f>
        <v/>
      </c>
      <c r="AS917" t="str">
        <f>IF(Table1[[#This Row],[Date]]="","",Table1[[#This Row],[Second Ledger]])</f>
        <v/>
      </c>
      <c r="AT917" t="str">
        <f>IF(Table1[[#This Row],[Date]]="","",IF(Table1[[#This Row],[DP-1]]="Yes",-(Table1[[#This Row],[Payments]]+Table1[[#This Row],[Receipts]]),Table1[[#This Row],[Payments]]+Table1[[#This Row],[Receipts]]))</f>
        <v/>
      </c>
      <c r="AU917"/>
      <c r="AV917" t="str">
        <f>IF(Table1[[#This Row],[Bill Ref No]]="","",Table1[[#This Row],[Bill Ref No]])</f>
        <v/>
      </c>
      <c r="AW917" t="str">
        <f>IF(Table1[[#This Row],[Bill ref name]]="","","New Ref")</f>
        <v/>
      </c>
      <c r="AX917" t="str">
        <f>IF(Table1[[#This Row],[Bill ref name]]="","",Table1[[#This Row],[Amount-1]])</f>
        <v/>
      </c>
      <c r="AY917"/>
      <c r="AZ917"/>
      <c r="BA917" t="str">
        <f>IF(Table1[[#This Row],[Cost Centre]]="","","Primary Cost Category")</f>
        <v/>
      </c>
      <c r="BB917" t="str">
        <f>IF(Table1[[#This Row],[Cost Centre]]="","",Table1[[#This Row],[DP-1]])</f>
        <v/>
      </c>
      <c r="BC917"/>
      <c r="BD917" t="str">
        <f>IF(Table1[[#This Row],[Cost Centre]]="","",Table1[[#This Row],[Cost Centre]])</f>
        <v/>
      </c>
      <c r="BE917" t="str">
        <f>IF(Table1[[#This Row],[Cost Centre]]="","",Table1[[#This Row],[Amount-1]])</f>
        <v/>
      </c>
      <c r="BF917"/>
      <c r="BG917"/>
      <c r="BH917"/>
      <c r="BI917"/>
      <c r="BJ917" t="str">
        <f>IF(Table1[[#This Row],[Date]]="","","No")</f>
        <v/>
      </c>
      <c r="BK917" t="str">
        <f>IF(Table1[[#This Row],[Date]]="","",IF(Table1[[#This Row],[Net Amt]]&lt;0,"Yes","No"))</f>
        <v/>
      </c>
      <c r="BL917" t="str">
        <f>IF(Table1[[#This Row],[Date]]="","",$C$3)</f>
        <v/>
      </c>
      <c r="BM917" t="str">
        <f>IF(Table1[[#This Row],[Date]]="","",-Table1[[#This Row],[Amount-1]])</f>
        <v/>
      </c>
      <c r="BO917" t="str">
        <f>IF(Table1[[#This Row],[Transaction Type]]="","",Table1[[#This Row],[Transaction Type]])</f>
        <v/>
      </c>
      <c r="BP917" t="str">
        <f>IF(Table1[[#This Row],[Instrument No.]]="","",Table1[[#This Row],[Instrument No.]])</f>
        <v/>
      </c>
      <c r="BQ917" t="str">
        <f>IF(Table1[[#This Row],[Instrument No.]]="","",Table1[[#This Row],[Amount-2]])</f>
        <v/>
      </c>
      <c r="BR917" t="str">
        <f>IF(Table1[[#This Row],[Instrument date]]="","",TEXT(Table1[[#This Row],[Instrument date]],"yyyymmdd"))</f>
        <v/>
      </c>
      <c r="BU917" s="48"/>
      <c r="BV917" s="48"/>
    </row>
    <row r="918" spans="1:74">
      <c r="A918" s="16">
        <f t="shared" si="14"/>
        <v>913</v>
      </c>
      <c r="B918" s="17"/>
      <c r="C918" s="57"/>
      <c r="D918" s="61"/>
      <c r="E918" s="61"/>
      <c r="F918" s="57"/>
      <c r="G918" s="18"/>
      <c r="H91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8" s="18"/>
      <c r="J918" s="18"/>
      <c r="K918" s="18"/>
      <c r="L918" s="18"/>
      <c r="M918" s="18"/>
      <c r="N918" s="51"/>
      <c r="O918" s="14">
        <f>IF(Table1[[#This Row],[Date]]="",COUNTA(B919:$B$1005),0)</f>
        <v>0</v>
      </c>
      <c r="P918" s="14">
        <f>IF(COUNTA(Table1[[#This Row],[Payments]:[Receipts]])=0,0,(IF(COUNTA(Table1[[#This Row],[Payments]:[Receipts]])&gt;1,1,0)))</f>
        <v>0</v>
      </c>
      <c r="Q918" s="14">
        <f>IF(Table1[[#This Row],[Date]]="",0,IF(AND(Table1[[#This Row],[Date]]&gt;=$Q$2,Table1[[#This Row],[Date]]&lt;=$Q$3),0,1))</f>
        <v>0</v>
      </c>
      <c r="R918" s="14">
        <f>IF(Table1[[#This Row],[Payments]]="",0,IF(ISNUMBER(Table1[[#This Row],[Payments]]),0,1))</f>
        <v>0</v>
      </c>
      <c r="S918" s="14">
        <f>IF(Table1[[#This Row],[Receipts]]="",0,IF(ISNUMBER(Table1[[#This Row],[Receipts]]),0,1))</f>
        <v>0</v>
      </c>
      <c r="T918" s="14">
        <f>IF(LEN(Table1[[#This Row],[Second Ledger]])&gt;0,IF(TYPE(VLOOKUP(Table1[[#This Row],[Second Ledger]],$CZ:$CZ,1,FALSE))=16,1,0),0)</f>
        <v>0</v>
      </c>
      <c r="U918" s="14">
        <f>IF(Table1[[#This Row],[Date]]="",0,IF(Table1[[#This Row],[Voucher Type]]&gt;0,IF(TYPE(VLOOKUP(Table1[[#This Row],[Voucher Type]],Table1[[#All],[Voucher Type Master]],1,FALSE))=16,1,0),0))</f>
        <v>0</v>
      </c>
      <c r="V91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8" s="14">
        <f>IF(LEN(Table1[[#This Row],[Cost Centre]])&gt;0,IF(TYPE(VLOOKUP(Table1[[#This Row],[Cost Centre]],$DA:$DA,1,FALSE))=16,1,0),0)</f>
        <v>0</v>
      </c>
      <c r="X918" s="14">
        <f>Table1[[#This Row],[Payments]]-Table1[[#This Row],[Receipts]]</f>
        <v>0</v>
      </c>
      <c r="Y918" s="14"/>
      <c r="Z918" s="14"/>
      <c r="AA918" s="14"/>
      <c r="AB918" s="13"/>
      <c r="AC918" s="39"/>
      <c r="AD918" s="39"/>
      <c r="AE918" s="39"/>
      <c r="AF918" s="39"/>
      <c r="AG918" s="42"/>
      <c r="AH91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8" t="str">
        <f>IF(Table1[[#This Row],[Date]]="","",TEXT(Table1[[#This Row],[Date]],"yyyymmdd"))</f>
        <v/>
      </c>
      <c r="AJ918" t="str">
        <f>Table1[[#This Row],[Date2]]</f>
        <v/>
      </c>
      <c r="AK918" t="str">
        <f>IF(Table1[[#This Row],[Date]]="","",Table1[[#This Row],[Voucher Type]])</f>
        <v/>
      </c>
      <c r="AL918" t="str">
        <f>IF(Table1[[#This Row],[Date]]="","",Table1[[#This Row],[Voucher No]])</f>
        <v/>
      </c>
      <c r="AM918" t="str">
        <f>IF(Table1[[#This Row],[Date]]="","",Table1[[#This Row],[Narration]])</f>
        <v/>
      </c>
      <c r="AN918" t="str">
        <f>IF(Table1[[#This Row],[Date]]="","","tallytools-voucherentry-adhjadhh-"&amp;$AH$1&amp;ROW())</f>
        <v/>
      </c>
      <c r="AO918" t="str">
        <f>IF(Table1[[#This Row],[Date]]="","",$AH$1)</f>
        <v/>
      </c>
      <c r="AP918"/>
      <c r="AQ918" t="str">
        <f>IF(Table1[[#This Row],[Date]]="","","No")</f>
        <v/>
      </c>
      <c r="AR918" t="str">
        <f>IF(Table1[[#This Row],[Date]]="","",IF(Table1[[#This Row],[Net Amt]]&lt;0,"No","Yes"))</f>
        <v/>
      </c>
      <c r="AS918" t="str">
        <f>IF(Table1[[#This Row],[Date]]="","",Table1[[#This Row],[Second Ledger]])</f>
        <v/>
      </c>
      <c r="AT918" t="str">
        <f>IF(Table1[[#This Row],[Date]]="","",IF(Table1[[#This Row],[DP-1]]="Yes",-(Table1[[#This Row],[Payments]]+Table1[[#This Row],[Receipts]]),Table1[[#This Row],[Payments]]+Table1[[#This Row],[Receipts]]))</f>
        <v/>
      </c>
      <c r="AU918"/>
      <c r="AV918" t="str">
        <f>IF(Table1[[#This Row],[Bill Ref No]]="","",Table1[[#This Row],[Bill Ref No]])</f>
        <v/>
      </c>
      <c r="AW918" t="str">
        <f>IF(Table1[[#This Row],[Bill ref name]]="","","New Ref")</f>
        <v/>
      </c>
      <c r="AX918" t="str">
        <f>IF(Table1[[#This Row],[Bill ref name]]="","",Table1[[#This Row],[Amount-1]])</f>
        <v/>
      </c>
      <c r="AY918"/>
      <c r="AZ918"/>
      <c r="BA918" t="str">
        <f>IF(Table1[[#This Row],[Cost Centre]]="","","Primary Cost Category")</f>
        <v/>
      </c>
      <c r="BB918" t="str">
        <f>IF(Table1[[#This Row],[Cost Centre]]="","",Table1[[#This Row],[DP-1]])</f>
        <v/>
      </c>
      <c r="BC918"/>
      <c r="BD918" t="str">
        <f>IF(Table1[[#This Row],[Cost Centre]]="","",Table1[[#This Row],[Cost Centre]])</f>
        <v/>
      </c>
      <c r="BE918" t="str">
        <f>IF(Table1[[#This Row],[Cost Centre]]="","",Table1[[#This Row],[Amount-1]])</f>
        <v/>
      </c>
      <c r="BF918"/>
      <c r="BG918"/>
      <c r="BH918"/>
      <c r="BI918"/>
      <c r="BJ918" t="str">
        <f>IF(Table1[[#This Row],[Date]]="","","No")</f>
        <v/>
      </c>
      <c r="BK918" t="str">
        <f>IF(Table1[[#This Row],[Date]]="","",IF(Table1[[#This Row],[Net Amt]]&lt;0,"Yes","No"))</f>
        <v/>
      </c>
      <c r="BL918" t="str">
        <f>IF(Table1[[#This Row],[Date]]="","",$C$3)</f>
        <v/>
      </c>
      <c r="BM918" t="str">
        <f>IF(Table1[[#This Row],[Date]]="","",-Table1[[#This Row],[Amount-1]])</f>
        <v/>
      </c>
      <c r="BO918" t="str">
        <f>IF(Table1[[#This Row],[Transaction Type]]="","",Table1[[#This Row],[Transaction Type]])</f>
        <v/>
      </c>
      <c r="BP918" t="str">
        <f>IF(Table1[[#This Row],[Instrument No.]]="","",Table1[[#This Row],[Instrument No.]])</f>
        <v/>
      </c>
      <c r="BQ918" t="str">
        <f>IF(Table1[[#This Row],[Instrument No.]]="","",Table1[[#This Row],[Amount-2]])</f>
        <v/>
      </c>
      <c r="BR918" t="str">
        <f>IF(Table1[[#This Row],[Instrument date]]="","",TEXT(Table1[[#This Row],[Instrument date]],"yyyymmdd"))</f>
        <v/>
      </c>
      <c r="BU918" s="48"/>
      <c r="BV918" s="48"/>
    </row>
    <row r="919" spans="1:74">
      <c r="A919" s="16">
        <f t="shared" si="14"/>
        <v>914</v>
      </c>
      <c r="B919" s="17"/>
      <c r="C919" s="57"/>
      <c r="D919" s="61"/>
      <c r="E919" s="61"/>
      <c r="F919" s="57"/>
      <c r="G919" s="18"/>
      <c r="H91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19" s="18"/>
      <c r="J919" s="18"/>
      <c r="K919" s="18"/>
      <c r="L919" s="18"/>
      <c r="M919" s="18"/>
      <c r="N919" s="51"/>
      <c r="O919" s="14">
        <f>IF(Table1[[#This Row],[Date]]="",COUNTA(B920:$B$1005),0)</f>
        <v>0</v>
      </c>
      <c r="P919" s="14">
        <f>IF(COUNTA(Table1[[#This Row],[Payments]:[Receipts]])=0,0,(IF(COUNTA(Table1[[#This Row],[Payments]:[Receipts]])&gt;1,1,0)))</f>
        <v>0</v>
      </c>
      <c r="Q919" s="14">
        <f>IF(Table1[[#This Row],[Date]]="",0,IF(AND(Table1[[#This Row],[Date]]&gt;=$Q$2,Table1[[#This Row],[Date]]&lt;=$Q$3),0,1))</f>
        <v>0</v>
      </c>
      <c r="R919" s="14">
        <f>IF(Table1[[#This Row],[Payments]]="",0,IF(ISNUMBER(Table1[[#This Row],[Payments]]),0,1))</f>
        <v>0</v>
      </c>
      <c r="S919" s="14">
        <f>IF(Table1[[#This Row],[Receipts]]="",0,IF(ISNUMBER(Table1[[#This Row],[Receipts]]),0,1))</f>
        <v>0</v>
      </c>
      <c r="T919" s="14">
        <f>IF(LEN(Table1[[#This Row],[Second Ledger]])&gt;0,IF(TYPE(VLOOKUP(Table1[[#This Row],[Second Ledger]],$CZ:$CZ,1,FALSE))=16,1,0),0)</f>
        <v>0</v>
      </c>
      <c r="U919" s="14">
        <f>IF(Table1[[#This Row],[Date]]="",0,IF(Table1[[#This Row],[Voucher Type]]&gt;0,IF(TYPE(VLOOKUP(Table1[[#This Row],[Voucher Type]],Table1[[#All],[Voucher Type Master]],1,FALSE))=16,1,0),0))</f>
        <v>0</v>
      </c>
      <c r="V91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19" s="14">
        <f>IF(LEN(Table1[[#This Row],[Cost Centre]])&gt;0,IF(TYPE(VLOOKUP(Table1[[#This Row],[Cost Centre]],$DA:$DA,1,FALSE))=16,1,0),0)</f>
        <v>0</v>
      </c>
      <c r="X919" s="14">
        <f>Table1[[#This Row],[Payments]]-Table1[[#This Row],[Receipts]]</f>
        <v>0</v>
      </c>
      <c r="Y919" s="14"/>
      <c r="Z919" s="14"/>
      <c r="AA919" s="14"/>
      <c r="AB919" s="13"/>
      <c r="AC919" s="39"/>
      <c r="AD919" s="39"/>
      <c r="AE919" s="39"/>
      <c r="AF919" s="39"/>
      <c r="AG919" s="42"/>
      <c r="AH91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19" t="str">
        <f>IF(Table1[[#This Row],[Date]]="","",TEXT(Table1[[#This Row],[Date]],"yyyymmdd"))</f>
        <v/>
      </c>
      <c r="AJ919" t="str">
        <f>Table1[[#This Row],[Date2]]</f>
        <v/>
      </c>
      <c r="AK919" t="str">
        <f>IF(Table1[[#This Row],[Date]]="","",Table1[[#This Row],[Voucher Type]])</f>
        <v/>
      </c>
      <c r="AL919" t="str">
        <f>IF(Table1[[#This Row],[Date]]="","",Table1[[#This Row],[Voucher No]])</f>
        <v/>
      </c>
      <c r="AM919" t="str">
        <f>IF(Table1[[#This Row],[Date]]="","",Table1[[#This Row],[Narration]])</f>
        <v/>
      </c>
      <c r="AN919" t="str">
        <f>IF(Table1[[#This Row],[Date]]="","","tallytools-voucherentry-adhjadhh-"&amp;$AH$1&amp;ROW())</f>
        <v/>
      </c>
      <c r="AO919" t="str">
        <f>IF(Table1[[#This Row],[Date]]="","",$AH$1)</f>
        <v/>
      </c>
      <c r="AP919"/>
      <c r="AQ919" t="str">
        <f>IF(Table1[[#This Row],[Date]]="","","No")</f>
        <v/>
      </c>
      <c r="AR919" t="str">
        <f>IF(Table1[[#This Row],[Date]]="","",IF(Table1[[#This Row],[Net Amt]]&lt;0,"No","Yes"))</f>
        <v/>
      </c>
      <c r="AS919" t="str">
        <f>IF(Table1[[#This Row],[Date]]="","",Table1[[#This Row],[Second Ledger]])</f>
        <v/>
      </c>
      <c r="AT919" t="str">
        <f>IF(Table1[[#This Row],[Date]]="","",IF(Table1[[#This Row],[DP-1]]="Yes",-(Table1[[#This Row],[Payments]]+Table1[[#This Row],[Receipts]]),Table1[[#This Row],[Payments]]+Table1[[#This Row],[Receipts]]))</f>
        <v/>
      </c>
      <c r="AU919"/>
      <c r="AV919" t="str">
        <f>IF(Table1[[#This Row],[Bill Ref No]]="","",Table1[[#This Row],[Bill Ref No]])</f>
        <v/>
      </c>
      <c r="AW919" t="str">
        <f>IF(Table1[[#This Row],[Bill ref name]]="","","New Ref")</f>
        <v/>
      </c>
      <c r="AX919" t="str">
        <f>IF(Table1[[#This Row],[Bill ref name]]="","",Table1[[#This Row],[Amount-1]])</f>
        <v/>
      </c>
      <c r="AY919"/>
      <c r="AZ919"/>
      <c r="BA919" t="str">
        <f>IF(Table1[[#This Row],[Cost Centre]]="","","Primary Cost Category")</f>
        <v/>
      </c>
      <c r="BB919" t="str">
        <f>IF(Table1[[#This Row],[Cost Centre]]="","",Table1[[#This Row],[DP-1]])</f>
        <v/>
      </c>
      <c r="BC919"/>
      <c r="BD919" t="str">
        <f>IF(Table1[[#This Row],[Cost Centre]]="","",Table1[[#This Row],[Cost Centre]])</f>
        <v/>
      </c>
      <c r="BE919" t="str">
        <f>IF(Table1[[#This Row],[Cost Centre]]="","",Table1[[#This Row],[Amount-1]])</f>
        <v/>
      </c>
      <c r="BF919"/>
      <c r="BG919"/>
      <c r="BH919"/>
      <c r="BI919"/>
      <c r="BJ919" t="str">
        <f>IF(Table1[[#This Row],[Date]]="","","No")</f>
        <v/>
      </c>
      <c r="BK919" t="str">
        <f>IF(Table1[[#This Row],[Date]]="","",IF(Table1[[#This Row],[Net Amt]]&lt;0,"Yes","No"))</f>
        <v/>
      </c>
      <c r="BL919" t="str">
        <f>IF(Table1[[#This Row],[Date]]="","",$C$3)</f>
        <v/>
      </c>
      <c r="BM919" t="str">
        <f>IF(Table1[[#This Row],[Date]]="","",-Table1[[#This Row],[Amount-1]])</f>
        <v/>
      </c>
      <c r="BO919" t="str">
        <f>IF(Table1[[#This Row],[Transaction Type]]="","",Table1[[#This Row],[Transaction Type]])</f>
        <v/>
      </c>
      <c r="BP919" t="str">
        <f>IF(Table1[[#This Row],[Instrument No.]]="","",Table1[[#This Row],[Instrument No.]])</f>
        <v/>
      </c>
      <c r="BQ919" t="str">
        <f>IF(Table1[[#This Row],[Instrument No.]]="","",Table1[[#This Row],[Amount-2]])</f>
        <v/>
      </c>
      <c r="BR919" t="str">
        <f>IF(Table1[[#This Row],[Instrument date]]="","",TEXT(Table1[[#This Row],[Instrument date]],"yyyymmdd"))</f>
        <v/>
      </c>
      <c r="BU919" s="48"/>
      <c r="BV919" s="48"/>
    </row>
    <row r="920" spans="1:74">
      <c r="A920" s="16">
        <f t="shared" si="14"/>
        <v>915</v>
      </c>
      <c r="B920" s="17"/>
      <c r="C920" s="57"/>
      <c r="D920" s="61"/>
      <c r="E920" s="61"/>
      <c r="F920" s="57"/>
      <c r="G920" s="18"/>
      <c r="H92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0" s="18"/>
      <c r="J920" s="18"/>
      <c r="K920" s="18"/>
      <c r="L920" s="18"/>
      <c r="M920" s="18"/>
      <c r="N920" s="51"/>
      <c r="O920" s="14">
        <f>IF(Table1[[#This Row],[Date]]="",COUNTA(B921:$B$1005),0)</f>
        <v>0</v>
      </c>
      <c r="P920" s="14">
        <f>IF(COUNTA(Table1[[#This Row],[Payments]:[Receipts]])=0,0,(IF(COUNTA(Table1[[#This Row],[Payments]:[Receipts]])&gt;1,1,0)))</f>
        <v>0</v>
      </c>
      <c r="Q920" s="14">
        <f>IF(Table1[[#This Row],[Date]]="",0,IF(AND(Table1[[#This Row],[Date]]&gt;=$Q$2,Table1[[#This Row],[Date]]&lt;=$Q$3),0,1))</f>
        <v>0</v>
      </c>
      <c r="R920" s="14">
        <f>IF(Table1[[#This Row],[Payments]]="",0,IF(ISNUMBER(Table1[[#This Row],[Payments]]),0,1))</f>
        <v>0</v>
      </c>
      <c r="S920" s="14">
        <f>IF(Table1[[#This Row],[Receipts]]="",0,IF(ISNUMBER(Table1[[#This Row],[Receipts]]),0,1))</f>
        <v>0</v>
      </c>
      <c r="T920" s="14">
        <f>IF(LEN(Table1[[#This Row],[Second Ledger]])&gt;0,IF(TYPE(VLOOKUP(Table1[[#This Row],[Second Ledger]],$CZ:$CZ,1,FALSE))=16,1,0),0)</f>
        <v>0</v>
      </c>
      <c r="U920" s="14">
        <f>IF(Table1[[#This Row],[Date]]="",0,IF(Table1[[#This Row],[Voucher Type]]&gt;0,IF(TYPE(VLOOKUP(Table1[[#This Row],[Voucher Type]],Table1[[#All],[Voucher Type Master]],1,FALSE))=16,1,0),0))</f>
        <v>0</v>
      </c>
      <c r="V92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0" s="14">
        <f>IF(LEN(Table1[[#This Row],[Cost Centre]])&gt;0,IF(TYPE(VLOOKUP(Table1[[#This Row],[Cost Centre]],$DA:$DA,1,FALSE))=16,1,0),0)</f>
        <v>0</v>
      </c>
      <c r="X920" s="14">
        <f>Table1[[#This Row],[Payments]]-Table1[[#This Row],[Receipts]]</f>
        <v>0</v>
      </c>
      <c r="Y920" s="14"/>
      <c r="Z920" s="14"/>
      <c r="AA920" s="14"/>
      <c r="AB920" s="13"/>
      <c r="AC920" s="39"/>
      <c r="AD920" s="39"/>
      <c r="AE920" s="39"/>
      <c r="AF920" s="39"/>
      <c r="AG920" s="42"/>
      <c r="AH92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0" t="str">
        <f>IF(Table1[[#This Row],[Date]]="","",TEXT(Table1[[#This Row],[Date]],"yyyymmdd"))</f>
        <v/>
      </c>
      <c r="AJ920" t="str">
        <f>Table1[[#This Row],[Date2]]</f>
        <v/>
      </c>
      <c r="AK920" t="str">
        <f>IF(Table1[[#This Row],[Date]]="","",Table1[[#This Row],[Voucher Type]])</f>
        <v/>
      </c>
      <c r="AL920" t="str">
        <f>IF(Table1[[#This Row],[Date]]="","",Table1[[#This Row],[Voucher No]])</f>
        <v/>
      </c>
      <c r="AM920" t="str">
        <f>IF(Table1[[#This Row],[Date]]="","",Table1[[#This Row],[Narration]])</f>
        <v/>
      </c>
      <c r="AN920" t="str">
        <f>IF(Table1[[#This Row],[Date]]="","","tallytools-voucherentry-adhjadhh-"&amp;$AH$1&amp;ROW())</f>
        <v/>
      </c>
      <c r="AO920" t="str">
        <f>IF(Table1[[#This Row],[Date]]="","",$AH$1)</f>
        <v/>
      </c>
      <c r="AP920"/>
      <c r="AQ920" t="str">
        <f>IF(Table1[[#This Row],[Date]]="","","No")</f>
        <v/>
      </c>
      <c r="AR920" t="str">
        <f>IF(Table1[[#This Row],[Date]]="","",IF(Table1[[#This Row],[Net Amt]]&lt;0,"No","Yes"))</f>
        <v/>
      </c>
      <c r="AS920" t="str">
        <f>IF(Table1[[#This Row],[Date]]="","",Table1[[#This Row],[Second Ledger]])</f>
        <v/>
      </c>
      <c r="AT920" t="str">
        <f>IF(Table1[[#This Row],[Date]]="","",IF(Table1[[#This Row],[DP-1]]="Yes",-(Table1[[#This Row],[Payments]]+Table1[[#This Row],[Receipts]]),Table1[[#This Row],[Payments]]+Table1[[#This Row],[Receipts]]))</f>
        <v/>
      </c>
      <c r="AU920"/>
      <c r="AV920" t="str">
        <f>IF(Table1[[#This Row],[Bill Ref No]]="","",Table1[[#This Row],[Bill Ref No]])</f>
        <v/>
      </c>
      <c r="AW920" t="str">
        <f>IF(Table1[[#This Row],[Bill ref name]]="","","New Ref")</f>
        <v/>
      </c>
      <c r="AX920" t="str">
        <f>IF(Table1[[#This Row],[Bill ref name]]="","",Table1[[#This Row],[Amount-1]])</f>
        <v/>
      </c>
      <c r="AY920"/>
      <c r="AZ920"/>
      <c r="BA920" t="str">
        <f>IF(Table1[[#This Row],[Cost Centre]]="","","Primary Cost Category")</f>
        <v/>
      </c>
      <c r="BB920" t="str">
        <f>IF(Table1[[#This Row],[Cost Centre]]="","",Table1[[#This Row],[DP-1]])</f>
        <v/>
      </c>
      <c r="BC920"/>
      <c r="BD920" t="str">
        <f>IF(Table1[[#This Row],[Cost Centre]]="","",Table1[[#This Row],[Cost Centre]])</f>
        <v/>
      </c>
      <c r="BE920" t="str">
        <f>IF(Table1[[#This Row],[Cost Centre]]="","",Table1[[#This Row],[Amount-1]])</f>
        <v/>
      </c>
      <c r="BF920"/>
      <c r="BG920"/>
      <c r="BH920"/>
      <c r="BI920"/>
      <c r="BJ920" t="str">
        <f>IF(Table1[[#This Row],[Date]]="","","No")</f>
        <v/>
      </c>
      <c r="BK920" t="str">
        <f>IF(Table1[[#This Row],[Date]]="","",IF(Table1[[#This Row],[Net Amt]]&lt;0,"Yes","No"))</f>
        <v/>
      </c>
      <c r="BL920" t="str">
        <f>IF(Table1[[#This Row],[Date]]="","",$C$3)</f>
        <v/>
      </c>
      <c r="BM920" t="str">
        <f>IF(Table1[[#This Row],[Date]]="","",-Table1[[#This Row],[Amount-1]])</f>
        <v/>
      </c>
      <c r="BO920" t="str">
        <f>IF(Table1[[#This Row],[Transaction Type]]="","",Table1[[#This Row],[Transaction Type]])</f>
        <v/>
      </c>
      <c r="BP920" t="str">
        <f>IF(Table1[[#This Row],[Instrument No.]]="","",Table1[[#This Row],[Instrument No.]])</f>
        <v/>
      </c>
      <c r="BQ920" t="str">
        <f>IF(Table1[[#This Row],[Instrument No.]]="","",Table1[[#This Row],[Amount-2]])</f>
        <v/>
      </c>
      <c r="BR920" t="str">
        <f>IF(Table1[[#This Row],[Instrument date]]="","",TEXT(Table1[[#This Row],[Instrument date]],"yyyymmdd"))</f>
        <v/>
      </c>
      <c r="BU920" s="48"/>
      <c r="BV920" s="48"/>
    </row>
    <row r="921" spans="1:74">
      <c r="A921" s="16">
        <f t="shared" si="14"/>
        <v>916</v>
      </c>
      <c r="B921" s="17"/>
      <c r="C921" s="57"/>
      <c r="D921" s="61"/>
      <c r="E921" s="61"/>
      <c r="F921" s="57"/>
      <c r="G921" s="18"/>
      <c r="H92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1" s="18"/>
      <c r="J921" s="18"/>
      <c r="K921" s="18"/>
      <c r="L921" s="18"/>
      <c r="M921" s="18"/>
      <c r="N921" s="51"/>
      <c r="O921" s="14">
        <f>IF(Table1[[#This Row],[Date]]="",COUNTA(B922:$B$1005),0)</f>
        <v>0</v>
      </c>
      <c r="P921" s="14">
        <f>IF(COUNTA(Table1[[#This Row],[Payments]:[Receipts]])=0,0,(IF(COUNTA(Table1[[#This Row],[Payments]:[Receipts]])&gt;1,1,0)))</f>
        <v>0</v>
      </c>
      <c r="Q921" s="14">
        <f>IF(Table1[[#This Row],[Date]]="",0,IF(AND(Table1[[#This Row],[Date]]&gt;=$Q$2,Table1[[#This Row],[Date]]&lt;=$Q$3),0,1))</f>
        <v>0</v>
      </c>
      <c r="R921" s="14">
        <f>IF(Table1[[#This Row],[Payments]]="",0,IF(ISNUMBER(Table1[[#This Row],[Payments]]),0,1))</f>
        <v>0</v>
      </c>
      <c r="S921" s="14">
        <f>IF(Table1[[#This Row],[Receipts]]="",0,IF(ISNUMBER(Table1[[#This Row],[Receipts]]),0,1))</f>
        <v>0</v>
      </c>
      <c r="T921" s="14">
        <f>IF(LEN(Table1[[#This Row],[Second Ledger]])&gt;0,IF(TYPE(VLOOKUP(Table1[[#This Row],[Second Ledger]],$CZ:$CZ,1,FALSE))=16,1,0),0)</f>
        <v>0</v>
      </c>
      <c r="U921" s="14">
        <f>IF(Table1[[#This Row],[Date]]="",0,IF(Table1[[#This Row],[Voucher Type]]&gt;0,IF(TYPE(VLOOKUP(Table1[[#This Row],[Voucher Type]],Table1[[#All],[Voucher Type Master]],1,FALSE))=16,1,0),0))</f>
        <v>0</v>
      </c>
      <c r="V92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1" s="14">
        <f>IF(LEN(Table1[[#This Row],[Cost Centre]])&gt;0,IF(TYPE(VLOOKUP(Table1[[#This Row],[Cost Centre]],$DA:$DA,1,FALSE))=16,1,0),0)</f>
        <v>0</v>
      </c>
      <c r="X921" s="14">
        <f>Table1[[#This Row],[Payments]]-Table1[[#This Row],[Receipts]]</f>
        <v>0</v>
      </c>
      <c r="Y921" s="14"/>
      <c r="Z921" s="14"/>
      <c r="AA921" s="14"/>
      <c r="AB921" s="13"/>
      <c r="AC921" s="39"/>
      <c r="AD921" s="39"/>
      <c r="AE921" s="39"/>
      <c r="AF921" s="39"/>
      <c r="AG921" s="42"/>
      <c r="AH92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1" t="str">
        <f>IF(Table1[[#This Row],[Date]]="","",TEXT(Table1[[#This Row],[Date]],"yyyymmdd"))</f>
        <v/>
      </c>
      <c r="AJ921" t="str">
        <f>Table1[[#This Row],[Date2]]</f>
        <v/>
      </c>
      <c r="AK921" t="str">
        <f>IF(Table1[[#This Row],[Date]]="","",Table1[[#This Row],[Voucher Type]])</f>
        <v/>
      </c>
      <c r="AL921" t="str">
        <f>IF(Table1[[#This Row],[Date]]="","",Table1[[#This Row],[Voucher No]])</f>
        <v/>
      </c>
      <c r="AM921" t="str">
        <f>IF(Table1[[#This Row],[Date]]="","",Table1[[#This Row],[Narration]])</f>
        <v/>
      </c>
      <c r="AN921" t="str">
        <f>IF(Table1[[#This Row],[Date]]="","","tallytools-voucherentry-adhjadhh-"&amp;$AH$1&amp;ROW())</f>
        <v/>
      </c>
      <c r="AO921" t="str">
        <f>IF(Table1[[#This Row],[Date]]="","",$AH$1)</f>
        <v/>
      </c>
      <c r="AP921"/>
      <c r="AQ921" t="str">
        <f>IF(Table1[[#This Row],[Date]]="","","No")</f>
        <v/>
      </c>
      <c r="AR921" t="str">
        <f>IF(Table1[[#This Row],[Date]]="","",IF(Table1[[#This Row],[Net Amt]]&lt;0,"No","Yes"))</f>
        <v/>
      </c>
      <c r="AS921" t="str">
        <f>IF(Table1[[#This Row],[Date]]="","",Table1[[#This Row],[Second Ledger]])</f>
        <v/>
      </c>
      <c r="AT921" t="str">
        <f>IF(Table1[[#This Row],[Date]]="","",IF(Table1[[#This Row],[DP-1]]="Yes",-(Table1[[#This Row],[Payments]]+Table1[[#This Row],[Receipts]]),Table1[[#This Row],[Payments]]+Table1[[#This Row],[Receipts]]))</f>
        <v/>
      </c>
      <c r="AU921"/>
      <c r="AV921" t="str">
        <f>IF(Table1[[#This Row],[Bill Ref No]]="","",Table1[[#This Row],[Bill Ref No]])</f>
        <v/>
      </c>
      <c r="AW921" t="str">
        <f>IF(Table1[[#This Row],[Bill ref name]]="","","New Ref")</f>
        <v/>
      </c>
      <c r="AX921" t="str">
        <f>IF(Table1[[#This Row],[Bill ref name]]="","",Table1[[#This Row],[Amount-1]])</f>
        <v/>
      </c>
      <c r="AY921"/>
      <c r="AZ921"/>
      <c r="BA921" t="str">
        <f>IF(Table1[[#This Row],[Cost Centre]]="","","Primary Cost Category")</f>
        <v/>
      </c>
      <c r="BB921" t="str">
        <f>IF(Table1[[#This Row],[Cost Centre]]="","",Table1[[#This Row],[DP-1]])</f>
        <v/>
      </c>
      <c r="BC921"/>
      <c r="BD921" t="str">
        <f>IF(Table1[[#This Row],[Cost Centre]]="","",Table1[[#This Row],[Cost Centre]])</f>
        <v/>
      </c>
      <c r="BE921" t="str">
        <f>IF(Table1[[#This Row],[Cost Centre]]="","",Table1[[#This Row],[Amount-1]])</f>
        <v/>
      </c>
      <c r="BF921"/>
      <c r="BG921"/>
      <c r="BH921"/>
      <c r="BI921"/>
      <c r="BJ921" t="str">
        <f>IF(Table1[[#This Row],[Date]]="","","No")</f>
        <v/>
      </c>
      <c r="BK921" t="str">
        <f>IF(Table1[[#This Row],[Date]]="","",IF(Table1[[#This Row],[Net Amt]]&lt;0,"Yes","No"))</f>
        <v/>
      </c>
      <c r="BL921" t="str">
        <f>IF(Table1[[#This Row],[Date]]="","",$C$3)</f>
        <v/>
      </c>
      <c r="BM921" t="str">
        <f>IF(Table1[[#This Row],[Date]]="","",-Table1[[#This Row],[Amount-1]])</f>
        <v/>
      </c>
      <c r="BO921" t="str">
        <f>IF(Table1[[#This Row],[Transaction Type]]="","",Table1[[#This Row],[Transaction Type]])</f>
        <v/>
      </c>
      <c r="BP921" t="str">
        <f>IF(Table1[[#This Row],[Instrument No.]]="","",Table1[[#This Row],[Instrument No.]])</f>
        <v/>
      </c>
      <c r="BQ921" t="str">
        <f>IF(Table1[[#This Row],[Instrument No.]]="","",Table1[[#This Row],[Amount-2]])</f>
        <v/>
      </c>
      <c r="BR921" t="str">
        <f>IF(Table1[[#This Row],[Instrument date]]="","",TEXT(Table1[[#This Row],[Instrument date]],"yyyymmdd"))</f>
        <v/>
      </c>
      <c r="BU921" s="48"/>
      <c r="BV921" s="48"/>
    </row>
    <row r="922" spans="1:74">
      <c r="A922" s="16">
        <f t="shared" si="14"/>
        <v>917</v>
      </c>
      <c r="B922" s="17"/>
      <c r="C922" s="57"/>
      <c r="D922" s="61"/>
      <c r="E922" s="61"/>
      <c r="F922" s="57"/>
      <c r="G922" s="18"/>
      <c r="H92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2" s="18"/>
      <c r="J922" s="18"/>
      <c r="K922" s="18"/>
      <c r="L922" s="18"/>
      <c r="M922" s="18"/>
      <c r="N922" s="51"/>
      <c r="O922" s="14">
        <f>IF(Table1[[#This Row],[Date]]="",COUNTA(B923:$B$1005),0)</f>
        <v>0</v>
      </c>
      <c r="P922" s="14">
        <f>IF(COUNTA(Table1[[#This Row],[Payments]:[Receipts]])=0,0,(IF(COUNTA(Table1[[#This Row],[Payments]:[Receipts]])&gt;1,1,0)))</f>
        <v>0</v>
      </c>
      <c r="Q922" s="14">
        <f>IF(Table1[[#This Row],[Date]]="",0,IF(AND(Table1[[#This Row],[Date]]&gt;=$Q$2,Table1[[#This Row],[Date]]&lt;=$Q$3),0,1))</f>
        <v>0</v>
      </c>
      <c r="R922" s="14">
        <f>IF(Table1[[#This Row],[Payments]]="",0,IF(ISNUMBER(Table1[[#This Row],[Payments]]),0,1))</f>
        <v>0</v>
      </c>
      <c r="S922" s="14">
        <f>IF(Table1[[#This Row],[Receipts]]="",0,IF(ISNUMBER(Table1[[#This Row],[Receipts]]),0,1))</f>
        <v>0</v>
      </c>
      <c r="T922" s="14">
        <f>IF(LEN(Table1[[#This Row],[Second Ledger]])&gt;0,IF(TYPE(VLOOKUP(Table1[[#This Row],[Second Ledger]],$CZ:$CZ,1,FALSE))=16,1,0),0)</f>
        <v>0</v>
      </c>
      <c r="U922" s="14">
        <f>IF(Table1[[#This Row],[Date]]="",0,IF(Table1[[#This Row],[Voucher Type]]&gt;0,IF(TYPE(VLOOKUP(Table1[[#This Row],[Voucher Type]],Table1[[#All],[Voucher Type Master]],1,FALSE))=16,1,0),0))</f>
        <v>0</v>
      </c>
      <c r="V92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2" s="14">
        <f>IF(LEN(Table1[[#This Row],[Cost Centre]])&gt;0,IF(TYPE(VLOOKUP(Table1[[#This Row],[Cost Centre]],$DA:$DA,1,FALSE))=16,1,0),0)</f>
        <v>0</v>
      </c>
      <c r="X922" s="14">
        <f>Table1[[#This Row],[Payments]]-Table1[[#This Row],[Receipts]]</f>
        <v>0</v>
      </c>
      <c r="Y922" s="14"/>
      <c r="Z922" s="14"/>
      <c r="AA922" s="14"/>
      <c r="AB922" s="13"/>
      <c r="AC922" s="39"/>
      <c r="AD922" s="39"/>
      <c r="AE922" s="39"/>
      <c r="AF922" s="39"/>
      <c r="AG922" s="42"/>
      <c r="AH92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2" t="str">
        <f>IF(Table1[[#This Row],[Date]]="","",TEXT(Table1[[#This Row],[Date]],"yyyymmdd"))</f>
        <v/>
      </c>
      <c r="AJ922" t="str">
        <f>Table1[[#This Row],[Date2]]</f>
        <v/>
      </c>
      <c r="AK922" t="str">
        <f>IF(Table1[[#This Row],[Date]]="","",Table1[[#This Row],[Voucher Type]])</f>
        <v/>
      </c>
      <c r="AL922" t="str">
        <f>IF(Table1[[#This Row],[Date]]="","",Table1[[#This Row],[Voucher No]])</f>
        <v/>
      </c>
      <c r="AM922" t="str">
        <f>IF(Table1[[#This Row],[Date]]="","",Table1[[#This Row],[Narration]])</f>
        <v/>
      </c>
      <c r="AN922" t="str">
        <f>IF(Table1[[#This Row],[Date]]="","","tallytools-voucherentry-adhjadhh-"&amp;$AH$1&amp;ROW())</f>
        <v/>
      </c>
      <c r="AO922" t="str">
        <f>IF(Table1[[#This Row],[Date]]="","",$AH$1)</f>
        <v/>
      </c>
      <c r="AP922"/>
      <c r="AQ922" t="str">
        <f>IF(Table1[[#This Row],[Date]]="","","No")</f>
        <v/>
      </c>
      <c r="AR922" t="str">
        <f>IF(Table1[[#This Row],[Date]]="","",IF(Table1[[#This Row],[Net Amt]]&lt;0,"No","Yes"))</f>
        <v/>
      </c>
      <c r="AS922" t="str">
        <f>IF(Table1[[#This Row],[Date]]="","",Table1[[#This Row],[Second Ledger]])</f>
        <v/>
      </c>
      <c r="AT922" t="str">
        <f>IF(Table1[[#This Row],[Date]]="","",IF(Table1[[#This Row],[DP-1]]="Yes",-(Table1[[#This Row],[Payments]]+Table1[[#This Row],[Receipts]]),Table1[[#This Row],[Payments]]+Table1[[#This Row],[Receipts]]))</f>
        <v/>
      </c>
      <c r="AU922"/>
      <c r="AV922" t="str">
        <f>IF(Table1[[#This Row],[Bill Ref No]]="","",Table1[[#This Row],[Bill Ref No]])</f>
        <v/>
      </c>
      <c r="AW922" t="str">
        <f>IF(Table1[[#This Row],[Bill ref name]]="","","New Ref")</f>
        <v/>
      </c>
      <c r="AX922" t="str">
        <f>IF(Table1[[#This Row],[Bill ref name]]="","",Table1[[#This Row],[Amount-1]])</f>
        <v/>
      </c>
      <c r="AY922"/>
      <c r="AZ922"/>
      <c r="BA922" t="str">
        <f>IF(Table1[[#This Row],[Cost Centre]]="","","Primary Cost Category")</f>
        <v/>
      </c>
      <c r="BB922" t="str">
        <f>IF(Table1[[#This Row],[Cost Centre]]="","",Table1[[#This Row],[DP-1]])</f>
        <v/>
      </c>
      <c r="BC922"/>
      <c r="BD922" t="str">
        <f>IF(Table1[[#This Row],[Cost Centre]]="","",Table1[[#This Row],[Cost Centre]])</f>
        <v/>
      </c>
      <c r="BE922" t="str">
        <f>IF(Table1[[#This Row],[Cost Centre]]="","",Table1[[#This Row],[Amount-1]])</f>
        <v/>
      </c>
      <c r="BF922"/>
      <c r="BG922"/>
      <c r="BH922"/>
      <c r="BI922"/>
      <c r="BJ922" t="str">
        <f>IF(Table1[[#This Row],[Date]]="","","No")</f>
        <v/>
      </c>
      <c r="BK922" t="str">
        <f>IF(Table1[[#This Row],[Date]]="","",IF(Table1[[#This Row],[Net Amt]]&lt;0,"Yes","No"))</f>
        <v/>
      </c>
      <c r="BL922" t="str">
        <f>IF(Table1[[#This Row],[Date]]="","",$C$3)</f>
        <v/>
      </c>
      <c r="BM922" t="str">
        <f>IF(Table1[[#This Row],[Date]]="","",-Table1[[#This Row],[Amount-1]])</f>
        <v/>
      </c>
      <c r="BO922" t="str">
        <f>IF(Table1[[#This Row],[Transaction Type]]="","",Table1[[#This Row],[Transaction Type]])</f>
        <v/>
      </c>
      <c r="BP922" t="str">
        <f>IF(Table1[[#This Row],[Instrument No.]]="","",Table1[[#This Row],[Instrument No.]])</f>
        <v/>
      </c>
      <c r="BQ922" t="str">
        <f>IF(Table1[[#This Row],[Instrument No.]]="","",Table1[[#This Row],[Amount-2]])</f>
        <v/>
      </c>
      <c r="BR922" t="str">
        <f>IF(Table1[[#This Row],[Instrument date]]="","",TEXT(Table1[[#This Row],[Instrument date]],"yyyymmdd"))</f>
        <v/>
      </c>
      <c r="BU922" s="48"/>
      <c r="BV922" s="48"/>
    </row>
    <row r="923" spans="1:74">
      <c r="A923" s="16">
        <f t="shared" si="14"/>
        <v>918</v>
      </c>
      <c r="B923" s="17"/>
      <c r="C923" s="57"/>
      <c r="D923" s="61"/>
      <c r="E923" s="61"/>
      <c r="F923" s="57"/>
      <c r="G923" s="18"/>
      <c r="H92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3" s="18"/>
      <c r="J923" s="18"/>
      <c r="K923" s="18"/>
      <c r="L923" s="18"/>
      <c r="M923" s="18"/>
      <c r="N923" s="51"/>
      <c r="O923" s="14">
        <f>IF(Table1[[#This Row],[Date]]="",COUNTA(B924:$B$1005),0)</f>
        <v>0</v>
      </c>
      <c r="P923" s="14">
        <f>IF(COUNTA(Table1[[#This Row],[Payments]:[Receipts]])=0,0,(IF(COUNTA(Table1[[#This Row],[Payments]:[Receipts]])&gt;1,1,0)))</f>
        <v>0</v>
      </c>
      <c r="Q923" s="14">
        <f>IF(Table1[[#This Row],[Date]]="",0,IF(AND(Table1[[#This Row],[Date]]&gt;=$Q$2,Table1[[#This Row],[Date]]&lt;=$Q$3),0,1))</f>
        <v>0</v>
      </c>
      <c r="R923" s="14">
        <f>IF(Table1[[#This Row],[Payments]]="",0,IF(ISNUMBER(Table1[[#This Row],[Payments]]),0,1))</f>
        <v>0</v>
      </c>
      <c r="S923" s="14">
        <f>IF(Table1[[#This Row],[Receipts]]="",0,IF(ISNUMBER(Table1[[#This Row],[Receipts]]),0,1))</f>
        <v>0</v>
      </c>
      <c r="T923" s="14">
        <f>IF(LEN(Table1[[#This Row],[Second Ledger]])&gt;0,IF(TYPE(VLOOKUP(Table1[[#This Row],[Second Ledger]],$CZ:$CZ,1,FALSE))=16,1,0),0)</f>
        <v>0</v>
      </c>
      <c r="U923" s="14">
        <f>IF(Table1[[#This Row],[Date]]="",0,IF(Table1[[#This Row],[Voucher Type]]&gt;0,IF(TYPE(VLOOKUP(Table1[[#This Row],[Voucher Type]],Table1[[#All],[Voucher Type Master]],1,FALSE))=16,1,0),0))</f>
        <v>0</v>
      </c>
      <c r="V92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3" s="14">
        <f>IF(LEN(Table1[[#This Row],[Cost Centre]])&gt;0,IF(TYPE(VLOOKUP(Table1[[#This Row],[Cost Centre]],$DA:$DA,1,FALSE))=16,1,0),0)</f>
        <v>0</v>
      </c>
      <c r="X923" s="14">
        <f>Table1[[#This Row],[Payments]]-Table1[[#This Row],[Receipts]]</f>
        <v>0</v>
      </c>
      <c r="Y923" s="14"/>
      <c r="Z923" s="14"/>
      <c r="AA923" s="14"/>
      <c r="AB923" s="13"/>
      <c r="AC923" s="39"/>
      <c r="AD923" s="39"/>
      <c r="AE923" s="39"/>
      <c r="AF923" s="39"/>
      <c r="AG923" s="42"/>
      <c r="AH92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3" t="str">
        <f>IF(Table1[[#This Row],[Date]]="","",TEXT(Table1[[#This Row],[Date]],"yyyymmdd"))</f>
        <v/>
      </c>
      <c r="AJ923" t="str">
        <f>Table1[[#This Row],[Date2]]</f>
        <v/>
      </c>
      <c r="AK923" t="str">
        <f>IF(Table1[[#This Row],[Date]]="","",Table1[[#This Row],[Voucher Type]])</f>
        <v/>
      </c>
      <c r="AL923" t="str">
        <f>IF(Table1[[#This Row],[Date]]="","",Table1[[#This Row],[Voucher No]])</f>
        <v/>
      </c>
      <c r="AM923" t="str">
        <f>IF(Table1[[#This Row],[Date]]="","",Table1[[#This Row],[Narration]])</f>
        <v/>
      </c>
      <c r="AN923" t="str">
        <f>IF(Table1[[#This Row],[Date]]="","","tallytools-voucherentry-adhjadhh-"&amp;$AH$1&amp;ROW())</f>
        <v/>
      </c>
      <c r="AO923" t="str">
        <f>IF(Table1[[#This Row],[Date]]="","",$AH$1)</f>
        <v/>
      </c>
      <c r="AP923"/>
      <c r="AQ923" t="str">
        <f>IF(Table1[[#This Row],[Date]]="","","No")</f>
        <v/>
      </c>
      <c r="AR923" t="str">
        <f>IF(Table1[[#This Row],[Date]]="","",IF(Table1[[#This Row],[Net Amt]]&lt;0,"No","Yes"))</f>
        <v/>
      </c>
      <c r="AS923" t="str">
        <f>IF(Table1[[#This Row],[Date]]="","",Table1[[#This Row],[Second Ledger]])</f>
        <v/>
      </c>
      <c r="AT923" t="str">
        <f>IF(Table1[[#This Row],[Date]]="","",IF(Table1[[#This Row],[DP-1]]="Yes",-(Table1[[#This Row],[Payments]]+Table1[[#This Row],[Receipts]]),Table1[[#This Row],[Payments]]+Table1[[#This Row],[Receipts]]))</f>
        <v/>
      </c>
      <c r="AU923"/>
      <c r="AV923" t="str">
        <f>IF(Table1[[#This Row],[Bill Ref No]]="","",Table1[[#This Row],[Bill Ref No]])</f>
        <v/>
      </c>
      <c r="AW923" t="str">
        <f>IF(Table1[[#This Row],[Bill ref name]]="","","New Ref")</f>
        <v/>
      </c>
      <c r="AX923" t="str">
        <f>IF(Table1[[#This Row],[Bill ref name]]="","",Table1[[#This Row],[Amount-1]])</f>
        <v/>
      </c>
      <c r="AY923"/>
      <c r="AZ923"/>
      <c r="BA923" t="str">
        <f>IF(Table1[[#This Row],[Cost Centre]]="","","Primary Cost Category")</f>
        <v/>
      </c>
      <c r="BB923" t="str">
        <f>IF(Table1[[#This Row],[Cost Centre]]="","",Table1[[#This Row],[DP-1]])</f>
        <v/>
      </c>
      <c r="BC923"/>
      <c r="BD923" t="str">
        <f>IF(Table1[[#This Row],[Cost Centre]]="","",Table1[[#This Row],[Cost Centre]])</f>
        <v/>
      </c>
      <c r="BE923" t="str">
        <f>IF(Table1[[#This Row],[Cost Centre]]="","",Table1[[#This Row],[Amount-1]])</f>
        <v/>
      </c>
      <c r="BF923"/>
      <c r="BG923"/>
      <c r="BH923"/>
      <c r="BI923"/>
      <c r="BJ923" t="str">
        <f>IF(Table1[[#This Row],[Date]]="","","No")</f>
        <v/>
      </c>
      <c r="BK923" t="str">
        <f>IF(Table1[[#This Row],[Date]]="","",IF(Table1[[#This Row],[Net Amt]]&lt;0,"Yes","No"))</f>
        <v/>
      </c>
      <c r="BL923" t="str">
        <f>IF(Table1[[#This Row],[Date]]="","",$C$3)</f>
        <v/>
      </c>
      <c r="BM923" t="str">
        <f>IF(Table1[[#This Row],[Date]]="","",-Table1[[#This Row],[Amount-1]])</f>
        <v/>
      </c>
      <c r="BO923" t="str">
        <f>IF(Table1[[#This Row],[Transaction Type]]="","",Table1[[#This Row],[Transaction Type]])</f>
        <v/>
      </c>
      <c r="BP923" t="str">
        <f>IF(Table1[[#This Row],[Instrument No.]]="","",Table1[[#This Row],[Instrument No.]])</f>
        <v/>
      </c>
      <c r="BQ923" t="str">
        <f>IF(Table1[[#This Row],[Instrument No.]]="","",Table1[[#This Row],[Amount-2]])</f>
        <v/>
      </c>
      <c r="BR923" t="str">
        <f>IF(Table1[[#This Row],[Instrument date]]="","",TEXT(Table1[[#This Row],[Instrument date]],"yyyymmdd"))</f>
        <v/>
      </c>
      <c r="BU923" s="48"/>
      <c r="BV923" s="48"/>
    </row>
    <row r="924" spans="1:74">
      <c r="A924" s="16">
        <f t="shared" si="14"/>
        <v>919</v>
      </c>
      <c r="B924" s="17"/>
      <c r="C924" s="57"/>
      <c r="D924" s="61"/>
      <c r="E924" s="61"/>
      <c r="F924" s="57"/>
      <c r="G924" s="18"/>
      <c r="H92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4" s="18"/>
      <c r="J924" s="18"/>
      <c r="K924" s="18"/>
      <c r="L924" s="18"/>
      <c r="M924" s="18"/>
      <c r="N924" s="51"/>
      <c r="O924" s="14">
        <f>IF(Table1[[#This Row],[Date]]="",COUNTA(B925:$B$1005),0)</f>
        <v>0</v>
      </c>
      <c r="P924" s="14">
        <f>IF(COUNTA(Table1[[#This Row],[Payments]:[Receipts]])=0,0,(IF(COUNTA(Table1[[#This Row],[Payments]:[Receipts]])&gt;1,1,0)))</f>
        <v>0</v>
      </c>
      <c r="Q924" s="14">
        <f>IF(Table1[[#This Row],[Date]]="",0,IF(AND(Table1[[#This Row],[Date]]&gt;=$Q$2,Table1[[#This Row],[Date]]&lt;=$Q$3),0,1))</f>
        <v>0</v>
      </c>
      <c r="R924" s="14">
        <f>IF(Table1[[#This Row],[Payments]]="",0,IF(ISNUMBER(Table1[[#This Row],[Payments]]),0,1))</f>
        <v>0</v>
      </c>
      <c r="S924" s="14">
        <f>IF(Table1[[#This Row],[Receipts]]="",0,IF(ISNUMBER(Table1[[#This Row],[Receipts]]),0,1))</f>
        <v>0</v>
      </c>
      <c r="T924" s="14">
        <f>IF(LEN(Table1[[#This Row],[Second Ledger]])&gt;0,IF(TYPE(VLOOKUP(Table1[[#This Row],[Second Ledger]],$CZ:$CZ,1,FALSE))=16,1,0),0)</f>
        <v>0</v>
      </c>
      <c r="U924" s="14">
        <f>IF(Table1[[#This Row],[Date]]="",0,IF(Table1[[#This Row],[Voucher Type]]&gt;0,IF(TYPE(VLOOKUP(Table1[[#This Row],[Voucher Type]],Table1[[#All],[Voucher Type Master]],1,FALSE))=16,1,0),0))</f>
        <v>0</v>
      </c>
      <c r="V92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4" s="14">
        <f>IF(LEN(Table1[[#This Row],[Cost Centre]])&gt;0,IF(TYPE(VLOOKUP(Table1[[#This Row],[Cost Centre]],$DA:$DA,1,FALSE))=16,1,0),0)</f>
        <v>0</v>
      </c>
      <c r="X924" s="14">
        <f>Table1[[#This Row],[Payments]]-Table1[[#This Row],[Receipts]]</f>
        <v>0</v>
      </c>
      <c r="Y924" s="14"/>
      <c r="Z924" s="14"/>
      <c r="AA924" s="14"/>
      <c r="AB924" s="13"/>
      <c r="AC924" s="39"/>
      <c r="AD924" s="39"/>
      <c r="AE924" s="39"/>
      <c r="AF924" s="39"/>
      <c r="AG924" s="42"/>
      <c r="AH92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4" t="str">
        <f>IF(Table1[[#This Row],[Date]]="","",TEXT(Table1[[#This Row],[Date]],"yyyymmdd"))</f>
        <v/>
      </c>
      <c r="AJ924" t="str">
        <f>Table1[[#This Row],[Date2]]</f>
        <v/>
      </c>
      <c r="AK924" t="str">
        <f>IF(Table1[[#This Row],[Date]]="","",Table1[[#This Row],[Voucher Type]])</f>
        <v/>
      </c>
      <c r="AL924" t="str">
        <f>IF(Table1[[#This Row],[Date]]="","",Table1[[#This Row],[Voucher No]])</f>
        <v/>
      </c>
      <c r="AM924" t="str">
        <f>IF(Table1[[#This Row],[Date]]="","",Table1[[#This Row],[Narration]])</f>
        <v/>
      </c>
      <c r="AN924" t="str">
        <f>IF(Table1[[#This Row],[Date]]="","","tallytools-voucherentry-adhjadhh-"&amp;$AH$1&amp;ROW())</f>
        <v/>
      </c>
      <c r="AO924" t="str">
        <f>IF(Table1[[#This Row],[Date]]="","",$AH$1)</f>
        <v/>
      </c>
      <c r="AP924"/>
      <c r="AQ924" t="str">
        <f>IF(Table1[[#This Row],[Date]]="","","No")</f>
        <v/>
      </c>
      <c r="AR924" t="str">
        <f>IF(Table1[[#This Row],[Date]]="","",IF(Table1[[#This Row],[Net Amt]]&lt;0,"No","Yes"))</f>
        <v/>
      </c>
      <c r="AS924" t="str">
        <f>IF(Table1[[#This Row],[Date]]="","",Table1[[#This Row],[Second Ledger]])</f>
        <v/>
      </c>
      <c r="AT924" t="str">
        <f>IF(Table1[[#This Row],[Date]]="","",IF(Table1[[#This Row],[DP-1]]="Yes",-(Table1[[#This Row],[Payments]]+Table1[[#This Row],[Receipts]]),Table1[[#This Row],[Payments]]+Table1[[#This Row],[Receipts]]))</f>
        <v/>
      </c>
      <c r="AU924"/>
      <c r="AV924" t="str">
        <f>IF(Table1[[#This Row],[Bill Ref No]]="","",Table1[[#This Row],[Bill Ref No]])</f>
        <v/>
      </c>
      <c r="AW924" t="str">
        <f>IF(Table1[[#This Row],[Bill ref name]]="","","New Ref")</f>
        <v/>
      </c>
      <c r="AX924" t="str">
        <f>IF(Table1[[#This Row],[Bill ref name]]="","",Table1[[#This Row],[Amount-1]])</f>
        <v/>
      </c>
      <c r="AY924"/>
      <c r="AZ924"/>
      <c r="BA924" t="str">
        <f>IF(Table1[[#This Row],[Cost Centre]]="","","Primary Cost Category")</f>
        <v/>
      </c>
      <c r="BB924" t="str">
        <f>IF(Table1[[#This Row],[Cost Centre]]="","",Table1[[#This Row],[DP-1]])</f>
        <v/>
      </c>
      <c r="BC924"/>
      <c r="BD924" t="str">
        <f>IF(Table1[[#This Row],[Cost Centre]]="","",Table1[[#This Row],[Cost Centre]])</f>
        <v/>
      </c>
      <c r="BE924" t="str">
        <f>IF(Table1[[#This Row],[Cost Centre]]="","",Table1[[#This Row],[Amount-1]])</f>
        <v/>
      </c>
      <c r="BF924"/>
      <c r="BG924"/>
      <c r="BH924"/>
      <c r="BI924"/>
      <c r="BJ924" t="str">
        <f>IF(Table1[[#This Row],[Date]]="","","No")</f>
        <v/>
      </c>
      <c r="BK924" t="str">
        <f>IF(Table1[[#This Row],[Date]]="","",IF(Table1[[#This Row],[Net Amt]]&lt;0,"Yes","No"))</f>
        <v/>
      </c>
      <c r="BL924" t="str">
        <f>IF(Table1[[#This Row],[Date]]="","",$C$3)</f>
        <v/>
      </c>
      <c r="BM924" t="str">
        <f>IF(Table1[[#This Row],[Date]]="","",-Table1[[#This Row],[Amount-1]])</f>
        <v/>
      </c>
      <c r="BO924" t="str">
        <f>IF(Table1[[#This Row],[Transaction Type]]="","",Table1[[#This Row],[Transaction Type]])</f>
        <v/>
      </c>
      <c r="BP924" t="str">
        <f>IF(Table1[[#This Row],[Instrument No.]]="","",Table1[[#This Row],[Instrument No.]])</f>
        <v/>
      </c>
      <c r="BQ924" t="str">
        <f>IF(Table1[[#This Row],[Instrument No.]]="","",Table1[[#This Row],[Amount-2]])</f>
        <v/>
      </c>
      <c r="BR924" t="str">
        <f>IF(Table1[[#This Row],[Instrument date]]="","",TEXT(Table1[[#This Row],[Instrument date]],"yyyymmdd"))</f>
        <v/>
      </c>
      <c r="BU924" s="48"/>
      <c r="BV924" s="48"/>
    </row>
    <row r="925" spans="1:74">
      <c r="A925" s="16">
        <f t="shared" si="14"/>
        <v>920</v>
      </c>
      <c r="B925" s="17"/>
      <c r="C925" s="57"/>
      <c r="D925" s="61"/>
      <c r="E925" s="61"/>
      <c r="F925" s="57"/>
      <c r="G925" s="18"/>
      <c r="H92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5" s="18"/>
      <c r="J925" s="18"/>
      <c r="K925" s="18"/>
      <c r="L925" s="18"/>
      <c r="M925" s="18"/>
      <c r="N925" s="51"/>
      <c r="O925" s="14">
        <f>IF(Table1[[#This Row],[Date]]="",COUNTA(B926:$B$1005),0)</f>
        <v>0</v>
      </c>
      <c r="P925" s="14">
        <f>IF(COUNTA(Table1[[#This Row],[Payments]:[Receipts]])=0,0,(IF(COUNTA(Table1[[#This Row],[Payments]:[Receipts]])&gt;1,1,0)))</f>
        <v>0</v>
      </c>
      <c r="Q925" s="14">
        <f>IF(Table1[[#This Row],[Date]]="",0,IF(AND(Table1[[#This Row],[Date]]&gt;=$Q$2,Table1[[#This Row],[Date]]&lt;=$Q$3),0,1))</f>
        <v>0</v>
      </c>
      <c r="R925" s="14">
        <f>IF(Table1[[#This Row],[Payments]]="",0,IF(ISNUMBER(Table1[[#This Row],[Payments]]),0,1))</f>
        <v>0</v>
      </c>
      <c r="S925" s="14">
        <f>IF(Table1[[#This Row],[Receipts]]="",0,IF(ISNUMBER(Table1[[#This Row],[Receipts]]),0,1))</f>
        <v>0</v>
      </c>
      <c r="T925" s="14">
        <f>IF(LEN(Table1[[#This Row],[Second Ledger]])&gt;0,IF(TYPE(VLOOKUP(Table1[[#This Row],[Second Ledger]],$CZ:$CZ,1,FALSE))=16,1,0),0)</f>
        <v>0</v>
      </c>
      <c r="U925" s="14">
        <f>IF(Table1[[#This Row],[Date]]="",0,IF(Table1[[#This Row],[Voucher Type]]&gt;0,IF(TYPE(VLOOKUP(Table1[[#This Row],[Voucher Type]],Table1[[#All],[Voucher Type Master]],1,FALSE))=16,1,0),0))</f>
        <v>0</v>
      </c>
      <c r="V92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5" s="14">
        <f>IF(LEN(Table1[[#This Row],[Cost Centre]])&gt;0,IF(TYPE(VLOOKUP(Table1[[#This Row],[Cost Centre]],$DA:$DA,1,FALSE))=16,1,0),0)</f>
        <v>0</v>
      </c>
      <c r="X925" s="14">
        <f>Table1[[#This Row],[Payments]]-Table1[[#This Row],[Receipts]]</f>
        <v>0</v>
      </c>
      <c r="Y925" s="14"/>
      <c r="Z925" s="14"/>
      <c r="AA925" s="14"/>
      <c r="AB925" s="13"/>
      <c r="AC925" s="39"/>
      <c r="AD925" s="39"/>
      <c r="AE925" s="39"/>
      <c r="AF925" s="39"/>
      <c r="AG925" s="42"/>
      <c r="AH92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5" t="str">
        <f>IF(Table1[[#This Row],[Date]]="","",TEXT(Table1[[#This Row],[Date]],"yyyymmdd"))</f>
        <v/>
      </c>
      <c r="AJ925" t="str">
        <f>Table1[[#This Row],[Date2]]</f>
        <v/>
      </c>
      <c r="AK925" t="str">
        <f>IF(Table1[[#This Row],[Date]]="","",Table1[[#This Row],[Voucher Type]])</f>
        <v/>
      </c>
      <c r="AL925" t="str">
        <f>IF(Table1[[#This Row],[Date]]="","",Table1[[#This Row],[Voucher No]])</f>
        <v/>
      </c>
      <c r="AM925" t="str">
        <f>IF(Table1[[#This Row],[Date]]="","",Table1[[#This Row],[Narration]])</f>
        <v/>
      </c>
      <c r="AN925" t="str">
        <f>IF(Table1[[#This Row],[Date]]="","","tallytools-voucherentry-adhjadhh-"&amp;$AH$1&amp;ROW())</f>
        <v/>
      </c>
      <c r="AO925" t="str">
        <f>IF(Table1[[#This Row],[Date]]="","",$AH$1)</f>
        <v/>
      </c>
      <c r="AP925"/>
      <c r="AQ925" t="str">
        <f>IF(Table1[[#This Row],[Date]]="","","No")</f>
        <v/>
      </c>
      <c r="AR925" t="str">
        <f>IF(Table1[[#This Row],[Date]]="","",IF(Table1[[#This Row],[Net Amt]]&lt;0,"No","Yes"))</f>
        <v/>
      </c>
      <c r="AS925" t="str">
        <f>IF(Table1[[#This Row],[Date]]="","",Table1[[#This Row],[Second Ledger]])</f>
        <v/>
      </c>
      <c r="AT925" t="str">
        <f>IF(Table1[[#This Row],[Date]]="","",IF(Table1[[#This Row],[DP-1]]="Yes",-(Table1[[#This Row],[Payments]]+Table1[[#This Row],[Receipts]]),Table1[[#This Row],[Payments]]+Table1[[#This Row],[Receipts]]))</f>
        <v/>
      </c>
      <c r="AU925"/>
      <c r="AV925" t="str">
        <f>IF(Table1[[#This Row],[Bill Ref No]]="","",Table1[[#This Row],[Bill Ref No]])</f>
        <v/>
      </c>
      <c r="AW925" t="str">
        <f>IF(Table1[[#This Row],[Bill ref name]]="","","New Ref")</f>
        <v/>
      </c>
      <c r="AX925" t="str">
        <f>IF(Table1[[#This Row],[Bill ref name]]="","",Table1[[#This Row],[Amount-1]])</f>
        <v/>
      </c>
      <c r="AY925"/>
      <c r="AZ925"/>
      <c r="BA925" t="str">
        <f>IF(Table1[[#This Row],[Cost Centre]]="","","Primary Cost Category")</f>
        <v/>
      </c>
      <c r="BB925" t="str">
        <f>IF(Table1[[#This Row],[Cost Centre]]="","",Table1[[#This Row],[DP-1]])</f>
        <v/>
      </c>
      <c r="BC925"/>
      <c r="BD925" t="str">
        <f>IF(Table1[[#This Row],[Cost Centre]]="","",Table1[[#This Row],[Cost Centre]])</f>
        <v/>
      </c>
      <c r="BE925" t="str">
        <f>IF(Table1[[#This Row],[Cost Centre]]="","",Table1[[#This Row],[Amount-1]])</f>
        <v/>
      </c>
      <c r="BF925"/>
      <c r="BG925"/>
      <c r="BH925"/>
      <c r="BI925"/>
      <c r="BJ925" t="str">
        <f>IF(Table1[[#This Row],[Date]]="","","No")</f>
        <v/>
      </c>
      <c r="BK925" t="str">
        <f>IF(Table1[[#This Row],[Date]]="","",IF(Table1[[#This Row],[Net Amt]]&lt;0,"Yes","No"))</f>
        <v/>
      </c>
      <c r="BL925" t="str">
        <f>IF(Table1[[#This Row],[Date]]="","",$C$3)</f>
        <v/>
      </c>
      <c r="BM925" t="str">
        <f>IF(Table1[[#This Row],[Date]]="","",-Table1[[#This Row],[Amount-1]])</f>
        <v/>
      </c>
      <c r="BO925" t="str">
        <f>IF(Table1[[#This Row],[Transaction Type]]="","",Table1[[#This Row],[Transaction Type]])</f>
        <v/>
      </c>
      <c r="BP925" t="str">
        <f>IF(Table1[[#This Row],[Instrument No.]]="","",Table1[[#This Row],[Instrument No.]])</f>
        <v/>
      </c>
      <c r="BQ925" t="str">
        <f>IF(Table1[[#This Row],[Instrument No.]]="","",Table1[[#This Row],[Amount-2]])</f>
        <v/>
      </c>
      <c r="BR925" t="str">
        <f>IF(Table1[[#This Row],[Instrument date]]="","",TEXT(Table1[[#This Row],[Instrument date]],"yyyymmdd"))</f>
        <v/>
      </c>
      <c r="BU925" s="48"/>
      <c r="BV925" s="48"/>
    </row>
    <row r="926" spans="1:74">
      <c r="A926" s="16">
        <f t="shared" si="14"/>
        <v>921</v>
      </c>
      <c r="B926" s="17"/>
      <c r="C926" s="57"/>
      <c r="D926" s="61"/>
      <c r="E926" s="61"/>
      <c r="F926" s="57"/>
      <c r="G926" s="18"/>
      <c r="H92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6" s="18"/>
      <c r="J926" s="18"/>
      <c r="K926" s="18"/>
      <c r="L926" s="18"/>
      <c r="M926" s="18"/>
      <c r="N926" s="51"/>
      <c r="O926" s="14">
        <f>IF(Table1[[#This Row],[Date]]="",COUNTA(B927:$B$1005),0)</f>
        <v>0</v>
      </c>
      <c r="P926" s="14">
        <f>IF(COUNTA(Table1[[#This Row],[Payments]:[Receipts]])=0,0,(IF(COUNTA(Table1[[#This Row],[Payments]:[Receipts]])&gt;1,1,0)))</f>
        <v>0</v>
      </c>
      <c r="Q926" s="14">
        <f>IF(Table1[[#This Row],[Date]]="",0,IF(AND(Table1[[#This Row],[Date]]&gt;=$Q$2,Table1[[#This Row],[Date]]&lt;=$Q$3),0,1))</f>
        <v>0</v>
      </c>
      <c r="R926" s="14">
        <f>IF(Table1[[#This Row],[Payments]]="",0,IF(ISNUMBER(Table1[[#This Row],[Payments]]),0,1))</f>
        <v>0</v>
      </c>
      <c r="S926" s="14">
        <f>IF(Table1[[#This Row],[Receipts]]="",0,IF(ISNUMBER(Table1[[#This Row],[Receipts]]),0,1))</f>
        <v>0</v>
      </c>
      <c r="T926" s="14">
        <f>IF(LEN(Table1[[#This Row],[Second Ledger]])&gt;0,IF(TYPE(VLOOKUP(Table1[[#This Row],[Second Ledger]],$CZ:$CZ,1,FALSE))=16,1,0),0)</f>
        <v>0</v>
      </c>
      <c r="U926" s="14">
        <f>IF(Table1[[#This Row],[Date]]="",0,IF(Table1[[#This Row],[Voucher Type]]&gt;0,IF(TYPE(VLOOKUP(Table1[[#This Row],[Voucher Type]],Table1[[#All],[Voucher Type Master]],1,FALSE))=16,1,0),0))</f>
        <v>0</v>
      </c>
      <c r="V92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6" s="14">
        <f>IF(LEN(Table1[[#This Row],[Cost Centre]])&gt;0,IF(TYPE(VLOOKUP(Table1[[#This Row],[Cost Centre]],$DA:$DA,1,FALSE))=16,1,0),0)</f>
        <v>0</v>
      </c>
      <c r="X926" s="14">
        <f>Table1[[#This Row],[Payments]]-Table1[[#This Row],[Receipts]]</f>
        <v>0</v>
      </c>
      <c r="Y926" s="14"/>
      <c r="Z926" s="14"/>
      <c r="AA926" s="14"/>
      <c r="AB926" s="13"/>
      <c r="AC926" s="39"/>
      <c r="AD926" s="39"/>
      <c r="AE926" s="39"/>
      <c r="AF926" s="39"/>
      <c r="AG926" s="42"/>
      <c r="AH92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6" t="str">
        <f>IF(Table1[[#This Row],[Date]]="","",TEXT(Table1[[#This Row],[Date]],"yyyymmdd"))</f>
        <v/>
      </c>
      <c r="AJ926" t="str">
        <f>Table1[[#This Row],[Date2]]</f>
        <v/>
      </c>
      <c r="AK926" t="str">
        <f>IF(Table1[[#This Row],[Date]]="","",Table1[[#This Row],[Voucher Type]])</f>
        <v/>
      </c>
      <c r="AL926" t="str">
        <f>IF(Table1[[#This Row],[Date]]="","",Table1[[#This Row],[Voucher No]])</f>
        <v/>
      </c>
      <c r="AM926" t="str">
        <f>IF(Table1[[#This Row],[Date]]="","",Table1[[#This Row],[Narration]])</f>
        <v/>
      </c>
      <c r="AN926" t="str">
        <f>IF(Table1[[#This Row],[Date]]="","","tallytools-voucherentry-adhjadhh-"&amp;$AH$1&amp;ROW())</f>
        <v/>
      </c>
      <c r="AO926" t="str">
        <f>IF(Table1[[#This Row],[Date]]="","",$AH$1)</f>
        <v/>
      </c>
      <c r="AP926"/>
      <c r="AQ926" t="str">
        <f>IF(Table1[[#This Row],[Date]]="","","No")</f>
        <v/>
      </c>
      <c r="AR926" t="str">
        <f>IF(Table1[[#This Row],[Date]]="","",IF(Table1[[#This Row],[Net Amt]]&lt;0,"No","Yes"))</f>
        <v/>
      </c>
      <c r="AS926" t="str">
        <f>IF(Table1[[#This Row],[Date]]="","",Table1[[#This Row],[Second Ledger]])</f>
        <v/>
      </c>
      <c r="AT926" t="str">
        <f>IF(Table1[[#This Row],[Date]]="","",IF(Table1[[#This Row],[DP-1]]="Yes",-(Table1[[#This Row],[Payments]]+Table1[[#This Row],[Receipts]]),Table1[[#This Row],[Payments]]+Table1[[#This Row],[Receipts]]))</f>
        <v/>
      </c>
      <c r="AU926"/>
      <c r="AV926" t="str">
        <f>IF(Table1[[#This Row],[Bill Ref No]]="","",Table1[[#This Row],[Bill Ref No]])</f>
        <v/>
      </c>
      <c r="AW926" t="str">
        <f>IF(Table1[[#This Row],[Bill ref name]]="","","New Ref")</f>
        <v/>
      </c>
      <c r="AX926" t="str">
        <f>IF(Table1[[#This Row],[Bill ref name]]="","",Table1[[#This Row],[Amount-1]])</f>
        <v/>
      </c>
      <c r="AY926"/>
      <c r="AZ926"/>
      <c r="BA926" t="str">
        <f>IF(Table1[[#This Row],[Cost Centre]]="","","Primary Cost Category")</f>
        <v/>
      </c>
      <c r="BB926" t="str">
        <f>IF(Table1[[#This Row],[Cost Centre]]="","",Table1[[#This Row],[DP-1]])</f>
        <v/>
      </c>
      <c r="BC926"/>
      <c r="BD926" t="str">
        <f>IF(Table1[[#This Row],[Cost Centre]]="","",Table1[[#This Row],[Cost Centre]])</f>
        <v/>
      </c>
      <c r="BE926" t="str">
        <f>IF(Table1[[#This Row],[Cost Centre]]="","",Table1[[#This Row],[Amount-1]])</f>
        <v/>
      </c>
      <c r="BF926"/>
      <c r="BG926"/>
      <c r="BH926"/>
      <c r="BI926"/>
      <c r="BJ926" t="str">
        <f>IF(Table1[[#This Row],[Date]]="","","No")</f>
        <v/>
      </c>
      <c r="BK926" t="str">
        <f>IF(Table1[[#This Row],[Date]]="","",IF(Table1[[#This Row],[Net Amt]]&lt;0,"Yes","No"))</f>
        <v/>
      </c>
      <c r="BL926" t="str">
        <f>IF(Table1[[#This Row],[Date]]="","",$C$3)</f>
        <v/>
      </c>
      <c r="BM926" t="str">
        <f>IF(Table1[[#This Row],[Date]]="","",-Table1[[#This Row],[Amount-1]])</f>
        <v/>
      </c>
      <c r="BO926" t="str">
        <f>IF(Table1[[#This Row],[Transaction Type]]="","",Table1[[#This Row],[Transaction Type]])</f>
        <v/>
      </c>
      <c r="BP926" t="str">
        <f>IF(Table1[[#This Row],[Instrument No.]]="","",Table1[[#This Row],[Instrument No.]])</f>
        <v/>
      </c>
      <c r="BQ926" t="str">
        <f>IF(Table1[[#This Row],[Instrument No.]]="","",Table1[[#This Row],[Amount-2]])</f>
        <v/>
      </c>
      <c r="BR926" t="str">
        <f>IF(Table1[[#This Row],[Instrument date]]="","",TEXT(Table1[[#This Row],[Instrument date]],"yyyymmdd"))</f>
        <v/>
      </c>
      <c r="BU926" s="48"/>
      <c r="BV926" s="48"/>
    </row>
    <row r="927" spans="1:74">
      <c r="A927" s="16">
        <f t="shared" si="14"/>
        <v>922</v>
      </c>
      <c r="B927" s="17"/>
      <c r="C927" s="57"/>
      <c r="D927" s="61"/>
      <c r="E927" s="61"/>
      <c r="F927" s="57"/>
      <c r="G927" s="18"/>
      <c r="H92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7" s="18"/>
      <c r="J927" s="18"/>
      <c r="K927" s="18"/>
      <c r="L927" s="18"/>
      <c r="M927" s="18"/>
      <c r="N927" s="51"/>
      <c r="O927" s="14">
        <f>IF(Table1[[#This Row],[Date]]="",COUNTA(B928:$B$1005),0)</f>
        <v>0</v>
      </c>
      <c r="P927" s="14">
        <f>IF(COUNTA(Table1[[#This Row],[Payments]:[Receipts]])=0,0,(IF(COUNTA(Table1[[#This Row],[Payments]:[Receipts]])&gt;1,1,0)))</f>
        <v>0</v>
      </c>
      <c r="Q927" s="14">
        <f>IF(Table1[[#This Row],[Date]]="",0,IF(AND(Table1[[#This Row],[Date]]&gt;=$Q$2,Table1[[#This Row],[Date]]&lt;=$Q$3),0,1))</f>
        <v>0</v>
      </c>
      <c r="R927" s="14">
        <f>IF(Table1[[#This Row],[Payments]]="",0,IF(ISNUMBER(Table1[[#This Row],[Payments]]),0,1))</f>
        <v>0</v>
      </c>
      <c r="S927" s="14">
        <f>IF(Table1[[#This Row],[Receipts]]="",0,IF(ISNUMBER(Table1[[#This Row],[Receipts]]),0,1))</f>
        <v>0</v>
      </c>
      <c r="T927" s="14">
        <f>IF(LEN(Table1[[#This Row],[Second Ledger]])&gt;0,IF(TYPE(VLOOKUP(Table1[[#This Row],[Second Ledger]],$CZ:$CZ,1,FALSE))=16,1,0),0)</f>
        <v>0</v>
      </c>
      <c r="U927" s="14">
        <f>IF(Table1[[#This Row],[Date]]="",0,IF(Table1[[#This Row],[Voucher Type]]&gt;0,IF(TYPE(VLOOKUP(Table1[[#This Row],[Voucher Type]],Table1[[#All],[Voucher Type Master]],1,FALSE))=16,1,0),0))</f>
        <v>0</v>
      </c>
      <c r="V92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7" s="14">
        <f>IF(LEN(Table1[[#This Row],[Cost Centre]])&gt;0,IF(TYPE(VLOOKUP(Table1[[#This Row],[Cost Centre]],$DA:$DA,1,FALSE))=16,1,0),0)</f>
        <v>0</v>
      </c>
      <c r="X927" s="14">
        <f>Table1[[#This Row],[Payments]]-Table1[[#This Row],[Receipts]]</f>
        <v>0</v>
      </c>
      <c r="Y927" s="14"/>
      <c r="Z927" s="14"/>
      <c r="AA927" s="14"/>
      <c r="AB927" s="13"/>
      <c r="AC927" s="39"/>
      <c r="AD927" s="39"/>
      <c r="AE927" s="39"/>
      <c r="AF927" s="39"/>
      <c r="AG927" s="42"/>
      <c r="AH92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7" t="str">
        <f>IF(Table1[[#This Row],[Date]]="","",TEXT(Table1[[#This Row],[Date]],"yyyymmdd"))</f>
        <v/>
      </c>
      <c r="AJ927" t="str">
        <f>Table1[[#This Row],[Date2]]</f>
        <v/>
      </c>
      <c r="AK927" t="str">
        <f>IF(Table1[[#This Row],[Date]]="","",Table1[[#This Row],[Voucher Type]])</f>
        <v/>
      </c>
      <c r="AL927" t="str">
        <f>IF(Table1[[#This Row],[Date]]="","",Table1[[#This Row],[Voucher No]])</f>
        <v/>
      </c>
      <c r="AM927" t="str">
        <f>IF(Table1[[#This Row],[Date]]="","",Table1[[#This Row],[Narration]])</f>
        <v/>
      </c>
      <c r="AN927" t="str">
        <f>IF(Table1[[#This Row],[Date]]="","","tallytools-voucherentry-adhjadhh-"&amp;$AH$1&amp;ROW())</f>
        <v/>
      </c>
      <c r="AO927" t="str">
        <f>IF(Table1[[#This Row],[Date]]="","",$AH$1)</f>
        <v/>
      </c>
      <c r="AP927"/>
      <c r="AQ927" t="str">
        <f>IF(Table1[[#This Row],[Date]]="","","No")</f>
        <v/>
      </c>
      <c r="AR927" t="str">
        <f>IF(Table1[[#This Row],[Date]]="","",IF(Table1[[#This Row],[Net Amt]]&lt;0,"No","Yes"))</f>
        <v/>
      </c>
      <c r="AS927" t="str">
        <f>IF(Table1[[#This Row],[Date]]="","",Table1[[#This Row],[Second Ledger]])</f>
        <v/>
      </c>
      <c r="AT927" t="str">
        <f>IF(Table1[[#This Row],[Date]]="","",IF(Table1[[#This Row],[DP-1]]="Yes",-(Table1[[#This Row],[Payments]]+Table1[[#This Row],[Receipts]]),Table1[[#This Row],[Payments]]+Table1[[#This Row],[Receipts]]))</f>
        <v/>
      </c>
      <c r="AU927"/>
      <c r="AV927" t="str">
        <f>IF(Table1[[#This Row],[Bill Ref No]]="","",Table1[[#This Row],[Bill Ref No]])</f>
        <v/>
      </c>
      <c r="AW927" t="str">
        <f>IF(Table1[[#This Row],[Bill ref name]]="","","New Ref")</f>
        <v/>
      </c>
      <c r="AX927" t="str">
        <f>IF(Table1[[#This Row],[Bill ref name]]="","",Table1[[#This Row],[Amount-1]])</f>
        <v/>
      </c>
      <c r="AY927"/>
      <c r="AZ927"/>
      <c r="BA927" t="str">
        <f>IF(Table1[[#This Row],[Cost Centre]]="","","Primary Cost Category")</f>
        <v/>
      </c>
      <c r="BB927" t="str">
        <f>IF(Table1[[#This Row],[Cost Centre]]="","",Table1[[#This Row],[DP-1]])</f>
        <v/>
      </c>
      <c r="BC927"/>
      <c r="BD927" t="str">
        <f>IF(Table1[[#This Row],[Cost Centre]]="","",Table1[[#This Row],[Cost Centre]])</f>
        <v/>
      </c>
      <c r="BE927" t="str">
        <f>IF(Table1[[#This Row],[Cost Centre]]="","",Table1[[#This Row],[Amount-1]])</f>
        <v/>
      </c>
      <c r="BF927"/>
      <c r="BG927"/>
      <c r="BH927"/>
      <c r="BI927"/>
      <c r="BJ927" t="str">
        <f>IF(Table1[[#This Row],[Date]]="","","No")</f>
        <v/>
      </c>
      <c r="BK927" t="str">
        <f>IF(Table1[[#This Row],[Date]]="","",IF(Table1[[#This Row],[Net Amt]]&lt;0,"Yes","No"))</f>
        <v/>
      </c>
      <c r="BL927" t="str">
        <f>IF(Table1[[#This Row],[Date]]="","",$C$3)</f>
        <v/>
      </c>
      <c r="BM927" t="str">
        <f>IF(Table1[[#This Row],[Date]]="","",-Table1[[#This Row],[Amount-1]])</f>
        <v/>
      </c>
      <c r="BO927" t="str">
        <f>IF(Table1[[#This Row],[Transaction Type]]="","",Table1[[#This Row],[Transaction Type]])</f>
        <v/>
      </c>
      <c r="BP927" t="str">
        <f>IF(Table1[[#This Row],[Instrument No.]]="","",Table1[[#This Row],[Instrument No.]])</f>
        <v/>
      </c>
      <c r="BQ927" t="str">
        <f>IF(Table1[[#This Row],[Instrument No.]]="","",Table1[[#This Row],[Amount-2]])</f>
        <v/>
      </c>
      <c r="BR927" t="str">
        <f>IF(Table1[[#This Row],[Instrument date]]="","",TEXT(Table1[[#This Row],[Instrument date]],"yyyymmdd"))</f>
        <v/>
      </c>
      <c r="BU927" s="48"/>
      <c r="BV927" s="48"/>
    </row>
    <row r="928" spans="1:74">
      <c r="A928" s="16">
        <f t="shared" si="14"/>
        <v>923</v>
      </c>
      <c r="B928" s="17"/>
      <c r="C928" s="57"/>
      <c r="D928" s="61"/>
      <c r="E928" s="61"/>
      <c r="F928" s="57"/>
      <c r="G928" s="18"/>
      <c r="H92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8" s="18"/>
      <c r="J928" s="18"/>
      <c r="K928" s="18"/>
      <c r="L928" s="18"/>
      <c r="M928" s="18"/>
      <c r="N928" s="51"/>
      <c r="O928" s="14">
        <f>IF(Table1[[#This Row],[Date]]="",COUNTA(B929:$B$1005),0)</f>
        <v>0</v>
      </c>
      <c r="P928" s="14">
        <f>IF(COUNTA(Table1[[#This Row],[Payments]:[Receipts]])=0,0,(IF(COUNTA(Table1[[#This Row],[Payments]:[Receipts]])&gt;1,1,0)))</f>
        <v>0</v>
      </c>
      <c r="Q928" s="14">
        <f>IF(Table1[[#This Row],[Date]]="",0,IF(AND(Table1[[#This Row],[Date]]&gt;=$Q$2,Table1[[#This Row],[Date]]&lt;=$Q$3),0,1))</f>
        <v>0</v>
      </c>
      <c r="R928" s="14">
        <f>IF(Table1[[#This Row],[Payments]]="",0,IF(ISNUMBER(Table1[[#This Row],[Payments]]),0,1))</f>
        <v>0</v>
      </c>
      <c r="S928" s="14">
        <f>IF(Table1[[#This Row],[Receipts]]="",0,IF(ISNUMBER(Table1[[#This Row],[Receipts]]),0,1))</f>
        <v>0</v>
      </c>
      <c r="T928" s="14">
        <f>IF(LEN(Table1[[#This Row],[Second Ledger]])&gt;0,IF(TYPE(VLOOKUP(Table1[[#This Row],[Second Ledger]],$CZ:$CZ,1,FALSE))=16,1,0),0)</f>
        <v>0</v>
      </c>
      <c r="U928" s="14">
        <f>IF(Table1[[#This Row],[Date]]="",0,IF(Table1[[#This Row],[Voucher Type]]&gt;0,IF(TYPE(VLOOKUP(Table1[[#This Row],[Voucher Type]],Table1[[#All],[Voucher Type Master]],1,FALSE))=16,1,0),0))</f>
        <v>0</v>
      </c>
      <c r="V92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8" s="14">
        <f>IF(LEN(Table1[[#This Row],[Cost Centre]])&gt;0,IF(TYPE(VLOOKUP(Table1[[#This Row],[Cost Centre]],$DA:$DA,1,FALSE))=16,1,0),0)</f>
        <v>0</v>
      </c>
      <c r="X928" s="14">
        <f>Table1[[#This Row],[Payments]]-Table1[[#This Row],[Receipts]]</f>
        <v>0</v>
      </c>
      <c r="Y928" s="14"/>
      <c r="Z928" s="14"/>
      <c r="AA928" s="14"/>
      <c r="AB928" s="13"/>
      <c r="AC928" s="39"/>
      <c r="AD928" s="39"/>
      <c r="AE928" s="39"/>
      <c r="AF928" s="39"/>
      <c r="AG928" s="42"/>
      <c r="AH92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8" t="str">
        <f>IF(Table1[[#This Row],[Date]]="","",TEXT(Table1[[#This Row],[Date]],"yyyymmdd"))</f>
        <v/>
      </c>
      <c r="AJ928" t="str">
        <f>Table1[[#This Row],[Date2]]</f>
        <v/>
      </c>
      <c r="AK928" t="str">
        <f>IF(Table1[[#This Row],[Date]]="","",Table1[[#This Row],[Voucher Type]])</f>
        <v/>
      </c>
      <c r="AL928" t="str">
        <f>IF(Table1[[#This Row],[Date]]="","",Table1[[#This Row],[Voucher No]])</f>
        <v/>
      </c>
      <c r="AM928" t="str">
        <f>IF(Table1[[#This Row],[Date]]="","",Table1[[#This Row],[Narration]])</f>
        <v/>
      </c>
      <c r="AN928" t="str">
        <f>IF(Table1[[#This Row],[Date]]="","","tallytools-voucherentry-adhjadhh-"&amp;$AH$1&amp;ROW())</f>
        <v/>
      </c>
      <c r="AO928" t="str">
        <f>IF(Table1[[#This Row],[Date]]="","",$AH$1)</f>
        <v/>
      </c>
      <c r="AP928"/>
      <c r="AQ928" t="str">
        <f>IF(Table1[[#This Row],[Date]]="","","No")</f>
        <v/>
      </c>
      <c r="AR928" t="str">
        <f>IF(Table1[[#This Row],[Date]]="","",IF(Table1[[#This Row],[Net Amt]]&lt;0,"No","Yes"))</f>
        <v/>
      </c>
      <c r="AS928" t="str">
        <f>IF(Table1[[#This Row],[Date]]="","",Table1[[#This Row],[Second Ledger]])</f>
        <v/>
      </c>
      <c r="AT928" t="str">
        <f>IF(Table1[[#This Row],[Date]]="","",IF(Table1[[#This Row],[DP-1]]="Yes",-(Table1[[#This Row],[Payments]]+Table1[[#This Row],[Receipts]]),Table1[[#This Row],[Payments]]+Table1[[#This Row],[Receipts]]))</f>
        <v/>
      </c>
      <c r="AU928"/>
      <c r="AV928" t="str">
        <f>IF(Table1[[#This Row],[Bill Ref No]]="","",Table1[[#This Row],[Bill Ref No]])</f>
        <v/>
      </c>
      <c r="AW928" t="str">
        <f>IF(Table1[[#This Row],[Bill ref name]]="","","New Ref")</f>
        <v/>
      </c>
      <c r="AX928" t="str">
        <f>IF(Table1[[#This Row],[Bill ref name]]="","",Table1[[#This Row],[Amount-1]])</f>
        <v/>
      </c>
      <c r="AY928"/>
      <c r="AZ928"/>
      <c r="BA928" t="str">
        <f>IF(Table1[[#This Row],[Cost Centre]]="","","Primary Cost Category")</f>
        <v/>
      </c>
      <c r="BB928" t="str">
        <f>IF(Table1[[#This Row],[Cost Centre]]="","",Table1[[#This Row],[DP-1]])</f>
        <v/>
      </c>
      <c r="BC928"/>
      <c r="BD928" t="str">
        <f>IF(Table1[[#This Row],[Cost Centre]]="","",Table1[[#This Row],[Cost Centre]])</f>
        <v/>
      </c>
      <c r="BE928" t="str">
        <f>IF(Table1[[#This Row],[Cost Centre]]="","",Table1[[#This Row],[Amount-1]])</f>
        <v/>
      </c>
      <c r="BF928"/>
      <c r="BG928"/>
      <c r="BH928"/>
      <c r="BI928"/>
      <c r="BJ928" t="str">
        <f>IF(Table1[[#This Row],[Date]]="","","No")</f>
        <v/>
      </c>
      <c r="BK928" t="str">
        <f>IF(Table1[[#This Row],[Date]]="","",IF(Table1[[#This Row],[Net Amt]]&lt;0,"Yes","No"))</f>
        <v/>
      </c>
      <c r="BL928" t="str">
        <f>IF(Table1[[#This Row],[Date]]="","",$C$3)</f>
        <v/>
      </c>
      <c r="BM928" t="str">
        <f>IF(Table1[[#This Row],[Date]]="","",-Table1[[#This Row],[Amount-1]])</f>
        <v/>
      </c>
      <c r="BO928" t="str">
        <f>IF(Table1[[#This Row],[Transaction Type]]="","",Table1[[#This Row],[Transaction Type]])</f>
        <v/>
      </c>
      <c r="BP928" t="str">
        <f>IF(Table1[[#This Row],[Instrument No.]]="","",Table1[[#This Row],[Instrument No.]])</f>
        <v/>
      </c>
      <c r="BQ928" t="str">
        <f>IF(Table1[[#This Row],[Instrument No.]]="","",Table1[[#This Row],[Amount-2]])</f>
        <v/>
      </c>
      <c r="BR928" t="str">
        <f>IF(Table1[[#This Row],[Instrument date]]="","",TEXT(Table1[[#This Row],[Instrument date]],"yyyymmdd"))</f>
        <v/>
      </c>
      <c r="BU928" s="48"/>
      <c r="BV928" s="48"/>
    </row>
    <row r="929" spans="1:74">
      <c r="A929" s="16">
        <f t="shared" si="14"/>
        <v>924</v>
      </c>
      <c r="B929" s="17"/>
      <c r="C929" s="57"/>
      <c r="D929" s="61"/>
      <c r="E929" s="61"/>
      <c r="F929" s="57"/>
      <c r="G929" s="18"/>
      <c r="H92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29" s="18"/>
      <c r="J929" s="18"/>
      <c r="K929" s="18"/>
      <c r="L929" s="18"/>
      <c r="M929" s="18"/>
      <c r="N929" s="51"/>
      <c r="O929" s="14">
        <f>IF(Table1[[#This Row],[Date]]="",COUNTA(B930:$B$1005),0)</f>
        <v>0</v>
      </c>
      <c r="P929" s="14">
        <f>IF(COUNTA(Table1[[#This Row],[Payments]:[Receipts]])=0,0,(IF(COUNTA(Table1[[#This Row],[Payments]:[Receipts]])&gt;1,1,0)))</f>
        <v>0</v>
      </c>
      <c r="Q929" s="14">
        <f>IF(Table1[[#This Row],[Date]]="",0,IF(AND(Table1[[#This Row],[Date]]&gt;=$Q$2,Table1[[#This Row],[Date]]&lt;=$Q$3),0,1))</f>
        <v>0</v>
      </c>
      <c r="R929" s="14">
        <f>IF(Table1[[#This Row],[Payments]]="",0,IF(ISNUMBER(Table1[[#This Row],[Payments]]),0,1))</f>
        <v>0</v>
      </c>
      <c r="S929" s="14">
        <f>IF(Table1[[#This Row],[Receipts]]="",0,IF(ISNUMBER(Table1[[#This Row],[Receipts]]),0,1))</f>
        <v>0</v>
      </c>
      <c r="T929" s="14">
        <f>IF(LEN(Table1[[#This Row],[Second Ledger]])&gt;0,IF(TYPE(VLOOKUP(Table1[[#This Row],[Second Ledger]],$CZ:$CZ,1,FALSE))=16,1,0),0)</f>
        <v>0</v>
      </c>
      <c r="U929" s="14">
        <f>IF(Table1[[#This Row],[Date]]="",0,IF(Table1[[#This Row],[Voucher Type]]&gt;0,IF(TYPE(VLOOKUP(Table1[[#This Row],[Voucher Type]],Table1[[#All],[Voucher Type Master]],1,FALSE))=16,1,0),0))</f>
        <v>0</v>
      </c>
      <c r="V92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29" s="14">
        <f>IF(LEN(Table1[[#This Row],[Cost Centre]])&gt;0,IF(TYPE(VLOOKUP(Table1[[#This Row],[Cost Centre]],$DA:$DA,1,FALSE))=16,1,0),0)</f>
        <v>0</v>
      </c>
      <c r="X929" s="14">
        <f>Table1[[#This Row],[Payments]]-Table1[[#This Row],[Receipts]]</f>
        <v>0</v>
      </c>
      <c r="Y929" s="14"/>
      <c r="Z929" s="14"/>
      <c r="AA929" s="14"/>
      <c r="AB929" s="13"/>
      <c r="AC929" s="39"/>
      <c r="AD929" s="39"/>
      <c r="AE929" s="39"/>
      <c r="AF929" s="39"/>
      <c r="AG929" s="42"/>
      <c r="AH92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29" t="str">
        <f>IF(Table1[[#This Row],[Date]]="","",TEXT(Table1[[#This Row],[Date]],"yyyymmdd"))</f>
        <v/>
      </c>
      <c r="AJ929" t="str">
        <f>Table1[[#This Row],[Date2]]</f>
        <v/>
      </c>
      <c r="AK929" t="str">
        <f>IF(Table1[[#This Row],[Date]]="","",Table1[[#This Row],[Voucher Type]])</f>
        <v/>
      </c>
      <c r="AL929" t="str">
        <f>IF(Table1[[#This Row],[Date]]="","",Table1[[#This Row],[Voucher No]])</f>
        <v/>
      </c>
      <c r="AM929" t="str">
        <f>IF(Table1[[#This Row],[Date]]="","",Table1[[#This Row],[Narration]])</f>
        <v/>
      </c>
      <c r="AN929" t="str">
        <f>IF(Table1[[#This Row],[Date]]="","","tallytools-voucherentry-adhjadhh-"&amp;$AH$1&amp;ROW())</f>
        <v/>
      </c>
      <c r="AO929" t="str">
        <f>IF(Table1[[#This Row],[Date]]="","",$AH$1)</f>
        <v/>
      </c>
      <c r="AP929"/>
      <c r="AQ929" t="str">
        <f>IF(Table1[[#This Row],[Date]]="","","No")</f>
        <v/>
      </c>
      <c r="AR929" t="str">
        <f>IF(Table1[[#This Row],[Date]]="","",IF(Table1[[#This Row],[Net Amt]]&lt;0,"No","Yes"))</f>
        <v/>
      </c>
      <c r="AS929" t="str">
        <f>IF(Table1[[#This Row],[Date]]="","",Table1[[#This Row],[Second Ledger]])</f>
        <v/>
      </c>
      <c r="AT929" t="str">
        <f>IF(Table1[[#This Row],[Date]]="","",IF(Table1[[#This Row],[DP-1]]="Yes",-(Table1[[#This Row],[Payments]]+Table1[[#This Row],[Receipts]]),Table1[[#This Row],[Payments]]+Table1[[#This Row],[Receipts]]))</f>
        <v/>
      </c>
      <c r="AU929"/>
      <c r="AV929" t="str">
        <f>IF(Table1[[#This Row],[Bill Ref No]]="","",Table1[[#This Row],[Bill Ref No]])</f>
        <v/>
      </c>
      <c r="AW929" t="str">
        <f>IF(Table1[[#This Row],[Bill ref name]]="","","New Ref")</f>
        <v/>
      </c>
      <c r="AX929" t="str">
        <f>IF(Table1[[#This Row],[Bill ref name]]="","",Table1[[#This Row],[Amount-1]])</f>
        <v/>
      </c>
      <c r="AY929"/>
      <c r="AZ929"/>
      <c r="BA929" t="str">
        <f>IF(Table1[[#This Row],[Cost Centre]]="","","Primary Cost Category")</f>
        <v/>
      </c>
      <c r="BB929" t="str">
        <f>IF(Table1[[#This Row],[Cost Centre]]="","",Table1[[#This Row],[DP-1]])</f>
        <v/>
      </c>
      <c r="BC929"/>
      <c r="BD929" t="str">
        <f>IF(Table1[[#This Row],[Cost Centre]]="","",Table1[[#This Row],[Cost Centre]])</f>
        <v/>
      </c>
      <c r="BE929" t="str">
        <f>IF(Table1[[#This Row],[Cost Centre]]="","",Table1[[#This Row],[Amount-1]])</f>
        <v/>
      </c>
      <c r="BF929"/>
      <c r="BG929"/>
      <c r="BH929"/>
      <c r="BI929"/>
      <c r="BJ929" t="str">
        <f>IF(Table1[[#This Row],[Date]]="","","No")</f>
        <v/>
      </c>
      <c r="BK929" t="str">
        <f>IF(Table1[[#This Row],[Date]]="","",IF(Table1[[#This Row],[Net Amt]]&lt;0,"Yes","No"))</f>
        <v/>
      </c>
      <c r="BL929" t="str">
        <f>IF(Table1[[#This Row],[Date]]="","",$C$3)</f>
        <v/>
      </c>
      <c r="BM929" t="str">
        <f>IF(Table1[[#This Row],[Date]]="","",-Table1[[#This Row],[Amount-1]])</f>
        <v/>
      </c>
      <c r="BO929" t="str">
        <f>IF(Table1[[#This Row],[Transaction Type]]="","",Table1[[#This Row],[Transaction Type]])</f>
        <v/>
      </c>
      <c r="BP929" t="str">
        <f>IF(Table1[[#This Row],[Instrument No.]]="","",Table1[[#This Row],[Instrument No.]])</f>
        <v/>
      </c>
      <c r="BQ929" t="str">
        <f>IF(Table1[[#This Row],[Instrument No.]]="","",Table1[[#This Row],[Amount-2]])</f>
        <v/>
      </c>
      <c r="BR929" t="str">
        <f>IF(Table1[[#This Row],[Instrument date]]="","",TEXT(Table1[[#This Row],[Instrument date]],"yyyymmdd"))</f>
        <v/>
      </c>
      <c r="BU929" s="48"/>
      <c r="BV929" s="48"/>
    </row>
    <row r="930" spans="1:74">
      <c r="A930" s="16">
        <f t="shared" si="14"/>
        <v>925</v>
      </c>
      <c r="B930" s="17"/>
      <c r="C930" s="57"/>
      <c r="D930" s="61"/>
      <c r="E930" s="61"/>
      <c r="F930" s="57"/>
      <c r="G930" s="18"/>
      <c r="H93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0" s="18"/>
      <c r="J930" s="18"/>
      <c r="K930" s="18"/>
      <c r="L930" s="18"/>
      <c r="M930" s="18"/>
      <c r="N930" s="51"/>
      <c r="O930" s="14">
        <f>IF(Table1[[#This Row],[Date]]="",COUNTA(B931:$B$1005),0)</f>
        <v>0</v>
      </c>
      <c r="P930" s="14">
        <f>IF(COUNTA(Table1[[#This Row],[Payments]:[Receipts]])=0,0,(IF(COUNTA(Table1[[#This Row],[Payments]:[Receipts]])&gt;1,1,0)))</f>
        <v>0</v>
      </c>
      <c r="Q930" s="14">
        <f>IF(Table1[[#This Row],[Date]]="",0,IF(AND(Table1[[#This Row],[Date]]&gt;=$Q$2,Table1[[#This Row],[Date]]&lt;=$Q$3),0,1))</f>
        <v>0</v>
      </c>
      <c r="R930" s="14">
        <f>IF(Table1[[#This Row],[Payments]]="",0,IF(ISNUMBER(Table1[[#This Row],[Payments]]),0,1))</f>
        <v>0</v>
      </c>
      <c r="S930" s="14">
        <f>IF(Table1[[#This Row],[Receipts]]="",0,IF(ISNUMBER(Table1[[#This Row],[Receipts]]),0,1))</f>
        <v>0</v>
      </c>
      <c r="T930" s="14">
        <f>IF(LEN(Table1[[#This Row],[Second Ledger]])&gt;0,IF(TYPE(VLOOKUP(Table1[[#This Row],[Second Ledger]],$CZ:$CZ,1,FALSE))=16,1,0),0)</f>
        <v>0</v>
      </c>
      <c r="U930" s="14">
        <f>IF(Table1[[#This Row],[Date]]="",0,IF(Table1[[#This Row],[Voucher Type]]&gt;0,IF(TYPE(VLOOKUP(Table1[[#This Row],[Voucher Type]],Table1[[#All],[Voucher Type Master]],1,FALSE))=16,1,0),0))</f>
        <v>0</v>
      </c>
      <c r="V93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0" s="14">
        <f>IF(LEN(Table1[[#This Row],[Cost Centre]])&gt;0,IF(TYPE(VLOOKUP(Table1[[#This Row],[Cost Centre]],$DA:$DA,1,FALSE))=16,1,0),0)</f>
        <v>0</v>
      </c>
      <c r="X930" s="14">
        <f>Table1[[#This Row],[Payments]]-Table1[[#This Row],[Receipts]]</f>
        <v>0</v>
      </c>
      <c r="Y930" s="14"/>
      <c r="Z930" s="14"/>
      <c r="AA930" s="14"/>
      <c r="AB930" s="13"/>
      <c r="AC930" s="39"/>
      <c r="AD930" s="39"/>
      <c r="AE930" s="39"/>
      <c r="AF930" s="39"/>
      <c r="AG930" s="42"/>
      <c r="AH93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0" t="str">
        <f>IF(Table1[[#This Row],[Date]]="","",TEXT(Table1[[#This Row],[Date]],"yyyymmdd"))</f>
        <v/>
      </c>
      <c r="AJ930" t="str">
        <f>Table1[[#This Row],[Date2]]</f>
        <v/>
      </c>
      <c r="AK930" t="str">
        <f>IF(Table1[[#This Row],[Date]]="","",Table1[[#This Row],[Voucher Type]])</f>
        <v/>
      </c>
      <c r="AL930" t="str">
        <f>IF(Table1[[#This Row],[Date]]="","",Table1[[#This Row],[Voucher No]])</f>
        <v/>
      </c>
      <c r="AM930" t="str">
        <f>IF(Table1[[#This Row],[Date]]="","",Table1[[#This Row],[Narration]])</f>
        <v/>
      </c>
      <c r="AN930" t="str">
        <f>IF(Table1[[#This Row],[Date]]="","","tallytools-voucherentry-adhjadhh-"&amp;$AH$1&amp;ROW())</f>
        <v/>
      </c>
      <c r="AO930" t="str">
        <f>IF(Table1[[#This Row],[Date]]="","",$AH$1)</f>
        <v/>
      </c>
      <c r="AP930"/>
      <c r="AQ930" t="str">
        <f>IF(Table1[[#This Row],[Date]]="","","No")</f>
        <v/>
      </c>
      <c r="AR930" t="str">
        <f>IF(Table1[[#This Row],[Date]]="","",IF(Table1[[#This Row],[Net Amt]]&lt;0,"No","Yes"))</f>
        <v/>
      </c>
      <c r="AS930" t="str">
        <f>IF(Table1[[#This Row],[Date]]="","",Table1[[#This Row],[Second Ledger]])</f>
        <v/>
      </c>
      <c r="AT930" t="str">
        <f>IF(Table1[[#This Row],[Date]]="","",IF(Table1[[#This Row],[DP-1]]="Yes",-(Table1[[#This Row],[Payments]]+Table1[[#This Row],[Receipts]]),Table1[[#This Row],[Payments]]+Table1[[#This Row],[Receipts]]))</f>
        <v/>
      </c>
      <c r="AU930"/>
      <c r="AV930" t="str">
        <f>IF(Table1[[#This Row],[Bill Ref No]]="","",Table1[[#This Row],[Bill Ref No]])</f>
        <v/>
      </c>
      <c r="AW930" t="str">
        <f>IF(Table1[[#This Row],[Bill ref name]]="","","New Ref")</f>
        <v/>
      </c>
      <c r="AX930" t="str">
        <f>IF(Table1[[#This Row],[Bill ref name]]="","",Table1[[#This Row],[Amount-1]])</f>
        <v/>
      </c>
      <c r="AY930"/>
      <c r="AZ930"/>
      <c r="BA930" t="str">
        <f>IF(Table1[[#This Row],[Cost Centre]]="","","Primary Cost Category")</f>
        <v/>
      </c>
      <c r="BB930" t="str">
        <f>IF(Table1[[#This Row],[Cost Centre]]="","",Table1[[#This Row],[DP-1]])</f>
        <v/>
      </c>
      <c r="BC930"/>
      <c r="BD930" t="str">
        <f>IF(Table1[[#This Row],[Cost Centre]]="","",Table1[[#This Row],[Cost Centre]])</f>
        <v/>
      </c>
      <c r="BE930" t="str">
        <f>IF(Table1[[#This Row],[Cost Centre]]="","",Table1[[#This Row],[Amount-1]])</f>
        <v/>
      </c>
      <c r="BF930"/>
      <c r="BG930"/>
      <c r="BH930"/>
      <c r="BI930"/>
      <c r="BJ930" t="str">
        <f>IF(Table1[[#This Row],[Date]]="","","No")</f>
        <v/>
      </c>
      <c r="BK930" t="str">
        <f>IF(Table1[[#This Row],[Date]]="","",IF(Table1[[#This Row],[Net Amt]]&lt;0,"Yes","No"))</f>
        <v/>
      </c>
      <c r="BL930" t="str">
        <f>IF(Table1[[#This Row],[Date]]="","",$C$3)</f>
        <v/>
      </c>
      <c r="BM930" t="str">
        <f>IF(Table1[[#This Row],[Date]]="","",-Table1[[#This Row],[Amount-1]])</f>
        <v/>
      </c>
      <c r="BO930" t="str">
        <f>IF(Table1[[#This Row],[Transaction Type]]="","",Table1[[#This Row],[Transaction Type]])</f>
        <v/>
      </c>
      <c r="BP930" t="str">
        <f>IF(Table1[[#This Row],[Instrument No.]]="","",Table1[[#This Row],[Instrument No.]])</f>
        <v/>
      </c>
      <c r="BQ930" t="str">
        <f>IF(Table1[[#This Row],[Instrument No.]]="","",Table1[[#This Row],[Amount-2]])</f>
        <v/>
      </c>
      <c r="BR930" t="str">
        <f>IF(Table1[[#This Row],[Instrument date]]="","",TEXT(Table1[[#This Row],[Instrument date]],"yyyymmdd"))</f>
        <v/>
      </c>
      <c r="BU930" s="48"/>
      <c r="BV930" s="48"/>
    </row>
    <row r="931" spans="1:74">
      <c r="A931" s="16">
        <f t="shared" si="14"/>
        <v>926</v>
      </c>
      <c r="B931" s="17"/>
      <c r="C931" s="57"/>
      <c r="D931" s="61"/>
      <c r="E931" s="61"/>
      <c r="F931" s="57"/>
      <c r="G931" s="18"/>
      <c r="H93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1" s="18"/>
      <c r="J931" s="18"/>
      <c r="K931" s="18"/>
      <c r="L931" s="18"/>
      <c r="M931" s="18"/>
      <c r="N931" s="51"/>
      <c r="O931" s="14">
        <f>IF(Table1[[#This Row],[Date]]="",COUNTA(B932:$B$1005),0)</f>
        <v>0</v>
      </c>
      <c r="P931" s="14">
        <f>IF(COUNTA(Table1[[#This Row],[Payments]:[Receipts]])=0,0,(IF(COUNTA(Table1[[#This Row],[Payments]:[Receipts]])&gt;1,1,0)))</f>
        <v>0</v>
      </c>
      <c r="Q931" s="14">
        <f>IF(Table1[[#This Row],[Date]]="",0,IF(AND(Table1[[#This Row],[Date]]&gt;=$Q$2,Table1[[#This Row],[Date]]&lt;=$Q$3),0,1))</f>
        <v>0</v>
      </c>
      <c r="R931" s="14">
        <f>IF(Table1[[#This Row],[Payments]]="",0,IF(ISNUMBER(Table1[[#This Row],[Payments]]),0,1))</f>
        <v>0</v>
      </c>
      <c r="S931" s="14">
        <f>IF(Table1[[#This Row],[Receipts]]="",0,IF(ISNUMBER(Table1[[#This Row],[Receipts]]),0,1))</f>
        <v>0</v>
      </c>
      <c r="T931" s="14">
        <f>IF(LEN(Table1[[#This Row],[Second Ledger]])&gt;0,IF(TYPE(VLOOKUP(Table1[[#This Row],[Second Ledger]],$CZ:$CZ,1,FALSE))=16,1,0),0)</f>
        <v>0</v>
      </c>
      <c r="U931" s="14">
        <f>IF(Table1[[#This Row],[Date]]="",0,IF(Table1[[#This Row],[Voucher Type]]&gt;0,IF(TYPE(VLOOKUP(Table1[[#This Row],[Voucher Type]],Table1[[#All],[Voucher Type Master]],1,FALSE))=16,1,0),0))</f>
        <v>0</v>
      </c>
      <c r="V93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1" s="14">
        <f>IF(LEN(Table1[[#This Row],[Cost Centre]])&gt;0,IF(TYPE(VLOOKUP(Table1[[#This Row],[Cost Centre]],$DA:$DA,1,FALSE))=16,1,0),0)</f>
        <v>0</v>
      </c>
      <c r="X931" s="14">
        <f>Table1[[#This Row],[Payments]]-Table1[[#This Row],[Receipts]]</f>
        <v>0</v>
      </c>
      <c r="Y931" s="14"/>
      <c r="Z931" s="14"/>
      <c r="AA931" s="14"/>
      <c r="AB931" s="13"/>
      <c r="AC931" s="39"/>
      <c r="AD931" s="39"/>
      <c r="AE931" s="39"/>
      <c r="AF931" s="39"/>
      <c r="AG931" s="42"/>
      <c r="AH93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1" t="str">
        <f>IF(Table1[[#This Row],[Date]]="","",TEXT(Table1[[#This Row],[Date]],"yyyymmdd"))</f>
        <v/>
      </c>
      <c r="AJ931" t="str">
        <f>Table1[[#This Row],[Date2]]</f>
        <v/>
      </c>
      <c r="AK931" t="str">
        <f>IF(Table1[[#This Row],[Date]]="","",Table1[[#This Row],[Voucher Type]])</f>
        <v/>
      </c>
      <c r="AL931" t="str">
        <f>IF(Table1[[#This Row],[Date]]="","",Table1[[#This Row],[Voucher No]])</f>
        <v/>
      </c>
      <c r="AM931" t="str">
        <f>IF(Table1[[#This Row],[Date]]="","",Table1[[#This Row],[Narration]])</f>
        <v/>
      </c>
      <c r="AN931" t="str">
        <f>IF(Table1[[#This Row],[Date]]="","","tallytools-voucherentry-adhjadhh-"&amp;$AH$1&amp;ROW())</f>
        <v/>
      </c>
      <c r="AO931" t="str">
        <f>IF(Table1[[#This Row],[Date]]="","",$AH$1)</f>
        <v/>
      </c>
      <c r="AP931"/>
      <c r="AQ931" t="str">
        <f>IF(Table1[[#This Row],[Date]]="","","No")</f>
        <v/>
      </c>
      <c r="AR931" t="str">
        <f>IF(Table1[[#This Row],[Date]]="","",IF(Table1[[#This Row],[Net Amt]]&lt;0,"No","Yes"))</f>
        <v/>
      </c>
      <c r="AS931" t="str">
        <f>IF(Table1[[#This Row],[Date]]="","",Table1[[#This Row],[Second Ledger]])</f>
        <v/>
      </c>
      <c r="AT931" t="str">
        <f>IF(Table1[[#This Row],[Date]]="","",IF(Table1[[#This Row],[DP-1]]="Yes",-(Table1[[#This Row],[Payments]]+Table1[[#This Row],[Receipts]]),Table1[[#This Row],[Payments]]+Table1[[#This Row],[Receipts]]))</f>
        <v/>
      </c>
      <c r="AU931"/>
      <c r="AV931" t="str">
        <f>IF(Table1[[#This Row],[Bill Ref No]]="","",Table1[[#This Row],[Bill Ref No]])</f>
        <v/>
      </c>
      <c r="AW931" t="str">
        <f>IF(Table1[[#This Row],[Bill ref name]]="","","New Ref")</f>
        <v/>
      </c>
      <c r="AX931" t="str">
        <f>IF(Table1[[#This Row],[Bill ref name]]="","",Table1[[#This Row],[Amount-1]])</f>
        <v/>
      </c>
      <c r="AY931"/>
      <c r="AZ931"/>
      <c r="BA931" t="str">
        <f>IF(Table1[[#This Row],[Cost Centre]]="","","Primary Cost Category")</f>
        <v/>
      </c>
      <c r="BB931" t="str">
        <f>IF(Table1[[#This Row],[Cost Centre]]="","",Table1[[#This Row],[DP-1]])</f>
        <v/>
      </c>
      <c r="BC931"/>
      <c r="BD931" t="str">
        <f>IF(Table1[[#This Row],[Cost Centre]]="","",Table1[[#This Row],[Cost Centre]])</f>
        <v/>
      </c>
      <c r="BE931" t="str">
        <f>IF(Table1[[#This Row],[Cost Centre]]="","",Table1[[#This Row],[Amount-1]])</f>
        <v/>
      </c>
      <c r="BF931"/>
      <c r="BG931"/>
      <c r="BH931"/>
      <c r="BI931"/>
      <c r="BJ931" t="str">
        <f>IF(Table1[[#This Row],[Date]]="","","No")</f>
        <v/>
      </c>
      <c r="BK931" t="str">
        <f>IF(Table1[[#This Row],[Date]]="","",IF(Table1[[#This Row],[Net Amt]]&lt;0,"Yes","No"))</f>
        <v/>
      </c>
      <c r="BL931" t="str">
        <f>IF(Table1[[#This Row],[Date]]="","",$C$3)</f>
        <v/>
      </c>
      <c r="BM931" t="str">
        <f>IF(Table1[[#This Row],[Date]]="","",-Table1[[#This Row],[Amount-1]])</f>
        <v/>
      </c>
      <c r="BO931" t="str">
        <f>IF(Table1[[#This Row],[Transaction Type]]="","",Table1[[#This Row],[Transaction Type]])</f>
        <v/>
      </c>
      <c r="BP931" t="str">
        <f>IF(Table1[[#This Row],[Instrument No.]]="","",Table1[[#This Row],[Instrument No.]])</f>
        <v/>
      </c>
      <c r="BQ931" t="str">
        <f>IF(Table1[[#This Row],[Instrument No.]]="","",Table1[[#This Row],[Amount-2]])</f>
        <v/>
      </c>
      <c r="BR931" t="str">
        <f>IF(Table1[[#This Row],[Instrument date]]="","",TEXT(Table1[[#This Row],[Instrument date]],"yyyymmdd"))</f>
        <v/>
      </c>
      <c r="BU931" s="48"/>
      <c r="BV931" s="48"/>
    </row>
    <row r="932" spans="1:74">
      <c r="A932" s="16">
        <f t="shared" si="14"/>
        <v>927</v>
      </c>
      <c r="B932" s="17"/>
      <c r="C932" s="57"/>
      <c r="D932" s="61"/>
      <c r="E932" s="61"/>
      <c r="F932" s="57"/>
      <c r="G932" s="18"/>
      <c r="H93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2" s="18"/>
      <c r="J932" s="18"/>
      <c r="K932" s="18"/>
      <c r="L932" s="18"/>
      <c r="M932" s="18"/>
      <c r="N932" s="51"/>
      <c r="O932" s="14">
        <f>IF(Table1[[#This Row],[Date]]="",COUNTA(B933:$B$1005),0)</f>
        <v>0</v>
      </c>
      <c r="P932" s="14">
        <f>IF(COUNTA(Table1[[#This Row],[Payments]:[Receipts]])=0,0,(IF(COUNTA(Table1[[#This Row],[Payments]:[Receipts]])&gt;1,1,0)))</f>
        <v>0</v>
      </c>
      <c r="Q932" s="14">
        <f>IF(Table1[[#This Row],[Date]]="",0,IF(AND(Table1[[#This Row],[Date]]&gt;=$Q$2,Table1[[#This Row],[Date]]&lt;=$Q$3),0,1))</f>
        <v>0</v>
      </c>
      <c r="R932" s="14">
        <f>IF(Table1[[#This Row],[Payments]]="",0,IF(ISNUMBER(Table1[[#This Row],[Payments]]),0,1))</f>
        <v>0</v>
      </c>
      <c r="S932" s="14">
        <f>IF(Table1[[#This Row],[Receipts]]="",0,IF(ISNUMBER(Table1[[#This Row],[Receipts]]),0,1))</f>
        <v>0</v>
      </c>
      <c r="T932" s="14">
        <f>IF(LEN(Table1[[#This Row],[Second Ledger]])&gt;0,IF(TYPE(VLOOKUP(Table1[[#This Row],[Second Ledger]],$CZ:$CZ,1,FALSE))=16,1,0),0)</f>
        <v>0</v>
      </c>
      <c r="U932" s="14">
        <f>IF(Table1[[#This Row],[Date]]="",0,IF(Table1[[#This Row],[Voucher Type]]&gt;0,IF(TYPE(VLOOKUP(Table1[[#This Row],[Voucher Type]],Table1[[#All],[Voucher Type Master]],1,FALSE))=16,1,0),0))</f>
        <v>0</v>
      </c>
      <c r="V93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2" s="14">
        <f>IF(LEN(Table1[[#This Row],[Cost Centre]])&gt;0,IF(TYPE(VLOOKUP(Table1[[#This Row],[Cost Centre]],$DA:$DA,1,FALSE))=16,1,0),0)</f>
        <v>0</v>
      </c>
      <c r="X932" s="14">
        <f>Table1[[#This Row],[Payments]]-Table1[[#This Row],[Receipts]]</f>
        <v>0</v>
      </c>
      <c r="Y932" s="14"/>
      <c r="Z932" s="14"/>
      <c r="AA932" s="14"/>
      <c r="AB932" s="13"/>
      <c r="AC932" s="39"/>
      <c r="AD932" s="39"/>
      <c r="AE932" s="39"/>
      <c r="AF932" s="39"/>
      <c r="AG932" s="42"/>
      <c r="AH93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2" t="str">
        <f>IF(Table1[[#This Row],[Date]]="","",TEXT(Table1[[#This Row],[Date]],"yyyymmdd"))</f>
        <v/>
      </c>
      <c r="AJ932" t="str">
        <f>Table1[[#This Row],[Date2]]</f>
        <v/>
      </c>
      <c r="AK932" t="str">
        <f>IF(Table1[[#This Row],[Date]]="","",Table1[[#This Row],[Voucher Type]])</f>
        <v/>
      </c>
      <c r="AL932" t="str">
        <f>IF(Table1[[#This Row],[Date]]="","",Table1[[#This Row],[Voucher No]])</f>
        <v/>
      </c>
      <c r="AM932" t="str">
        <f>IF(Table1[[#This Row],[Date]]="","",Table1[[#This Row],[Narration]])</f>
        <v/>
      </c>
      <c r="AN932" t="str">
        <f>IF(Table1[[#This Row],[Date]]="","","tallytools-voucherentry-adhjadhh-"&amp;$AH$1&amp;ROW())</f>
        <v/>
      </c>
      <c r="AO932" t="str">
        <f>IF(Table1[[#This Row],[Date]]="","",$AH$1)</f>
        <v/>
      </c>
      <c r="AP932"/>
      <c r="AQ932" t="str">
        <f>IF(Table1[[#This Row],[Date]]="","","No")</f>
        <v/>
      </c>
      <c r="AR932" t="str">
        <f>IF(Table1[[#This Row],[Date]]="","",IF(Table1[[#This Row],[Net Amt]]&lt;0,"No","Yes"))</f>
        <v/>
      </c>
      <c r="AS932" t="str">
        <f>IF(Table1[[#This Row],[Date]]="","",Table1[[#This Row],[Second Ledger]])</f>
        <v/>
      </c>
      <c r="AT932" t="str">
        <f>IF(Table1[[#This Row],[Date]]="","",IF(Table1[[#This Row],[DP-1]]="Yes",-(Table1[[#This Row],[Payments]]+Table1[[#This Row],[Receipts]]),Table1[[#This Row],[Payments]]+Table1[[#This Row],[Receipts]]))</f>
        <v/>
      </c>
      <c r="AU932"/>
      <c r="AV932" t="str">
        <f>IF(Table1[[#This Row],[Bill Ref No]]="","",Table1[[#This Row],[Bill Ref No]])</f>
        <v/>
      </c>
      <c r="AW932" t="str">
        <f>IF(Table1[[#This Row],[Bill ref name]]="","","New Ref")</f>
        <v/>
      </c>
      <c r="AX932" t="str">
        <f>IF(Table1[[#This Row],[Bill ref name]]="","",Table1[[#This Row],[Amount-1]])</f>
        <v/>
      </c>
      <c r="AY932"/>
      <c r="AZ932"/>
      <c r="BA932" t="str">
        <f>IF(Table1[[#This Row],[Cost Centre]]="","","Primary Cost Category")</f>
        <v/>
      </c>
      <c r="BB932" t="str">
        <f>IF(Table1[[#This Row],[Cost Centre]]="","",Table1[[#This Row],[DP-1]])</f>
        <v/>
      </c>
      <c r="BC932"/>
      <c r="BD932" t="str">
        <f>IF(Table1[[#This Row],[Cost Centre]]="","",Table1[[#This Row],[Cost Centre]])</f>
        <v/>
      </c>
      <c r="BE932" t="str">
        <f>IF(Table1[[#This Row],[Cost Centre]]="","",Table1[[#This Row],[Amount-1]])</f>
        <v/>
      </c>
      <c r="BF932"/>
      <c r="BG932"/>
      <c r="BH932"/>
      <c r="BI932"/>
      <c r="BJ932" t="str">
        <f>IF(Table1[[#This Row],[Date]]="","","No")</f>
        <v/>
      </c>
      <c r="BK932" t="str">
        <f>IF(Table1[[#This Row],[Date]]="","",IF(Table1[[#This Row],[Net Amt]]&lt;0,"Yes","No"))</f>
        <v/>
      </c>
      <c r="BL932" t="str">
        <f>IF(Table1[[#This Row],[Date]]="","",$C$3)</f>
        <v/>
      </c>
      <c r="BM932" t="str">
        <f>IF(Table1[[#This Row],[Date]]="","",-Table1[[#This Row],[Amount-1]])</f>
        <v/>
      </c>
      <c r="BO932" t="str">
        <f>IF(Table1[[#This Row],[Transaction Type]]="","",Table1[[#This Row],[Transaction Type]])</f>
        <v/>
      </c>
      <c r="BP932" t="str">
        <f>IF(Table1[[#This Row],[Instrument No.]]="","",Table1[[#This Row],[Instrument No.]])</f>
        <v/>
      </c>
      <c r="BQ932" t="str">
        <f>IF(Table1[[#This Row],[Instrument No.]]="","",Table1[[#This Row],[Amount-2]])</f>
        <v/>
      </c>
      <c r="BR932" t="str">
        <f>IF(Table1[[#This Row],[Instrument date]]="","",TEXT(Table1[[#This Row],[Instrument date]],"yyyymmdd"))</f>
        <v/>
      </c>
      <c r="BU932" s="48"/>
      <c r="BV932" s="48"/>
    </row>
    <row r="933" spans="1:74">
      <c r="A933" s="16">
        <f t="shared" si="14"/>
        <v>928</v>
      </c>
      <c r="B933" s="17"/>
      <c r="C933" s="57"/>
      <c r="D933" s="61"/>
      <c r="E933" s="61"/>
      <c r="F933" s="57"/>
      <c r="G933" s="18"/>
      <c r="H93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3" s="18"/>
      <c r="J933" s="18"/>
      <c r="K933" s="18"/>
      <c r="L933" s="18"/>
      <c r="M933" s="18"/>
      <c r="N933" s="51"/>
      <c r="O933" s="14">
        <f>IF(Table1[[#This Row],[Date]]="",COUNTA(B934:$B$1005),0)</f>
        <v>0</v>
      </c>
      <c r="P933" s="14">
        <f>IF(COUNTA(Table1[[#This Row],[Payments]:[Receipts]])=0,0,(IF(COUNTA(Table1[[#This Row],[Payments]:[Receipts]])&gt;1,1,0)))</f>
        <v>0</v>
      </c>
      <c r="Q933" s="14">
        <f>IF(Table1[[#This Row],[Date]]="",0,IF(AND(Table1[[#This Row],[Date]]&gt;=$Q$2,Table1[[#This Row],[Date]]&lt;=$Q$3),0,1))</f>
        <v>0</v>
      </c>
      <c r="R933" s="14">
        <f>IF(Table1[[#This Row],[Payments]]="",0,IF(ISNUMBER(Table1[[#This Row],[Payments]]),0,1))</f>
        <v>0</v>
      </c>
      <c r="S933" s="14">
        <f>IF(Table1[[#This Row],[Receipts]]="",0,IF(ISNUMBER(Table1[[#This Row],[Receipts]]),0,1))</f>
        <v>0</v>
      </c>
      <c r="T933" s="14">
        <f>IF(LEN(Table1[[#This Row],[Second Ledger]])&gt;0,IF(TYPE(VLOOKUP(Table1[[#This Row],[Second Ledger]],$CZ:$CZ,1,FALSE))=16,1,0),0)</f>
        <v>0</v>
      </c>
      <c r="U933" s="14">
        <f>IF(Table1[[#This Row],[Date]]="",0,IF(Table1[[#This Row],[Voucher Type]]&gt;0,IF(TYPE(VLOOKUP(Table1[[#This Row],[Voucher Type]],Table1[[#All],[Voucher Type Master]],1,FALSE))=16,1,0),0))</f>
        <v>0</v>
      </c>
      <c r="V93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3" s="14">
        <f>IF(LEN(Table1[[#This Row],[Cost Centre]])&gt;0,IF(TYPE(VLOOKUP(Table1[[#This Row],[Cost Centre]],$DA:$DA,1,FALSE))=16,1,0),0)</f>
        <v>0</v>
      </c>
      <c r="X933" s="14">
        <f>Table1[[#This Row],[Payments]]-Table1[[#This Row],[Receipts]]</f>
        <v>0</v>
      </c>
      <c r="Y933" s="14"/>
      <c r="Z933" s="14"/>
      <c r="AA933" s="14"/>
      <c r="AB933" s="13"/>
      <c r="AC933" s="39"/>
      <c r="AD933" s="39"/>
      <c r="AE933" s="39"/>
      <c r="AF933" s="39"/>
      <c r="AG933" s="42"/>
      <c r="AH93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3" t="str">
        <f>IF(Table1[[#This Row],[Date]]="","",TEXT(Table1[[#This Row],[Date]],"yyyymmdd"))</f>
        <v/>
      </c>
      <c r="AJ933" t="str">
        <f>Table1[[#This Row],[Date2]]</f>
        <v/>
      </c>
      <c r="AK933" t="str">
        <f>IF(Table1[[#This Row],[Date]]="","",Table1[[#This Row],[Voucher Type]])</f>
        <v/>
      </c>
      <c r="AL933" t="str">
        <f>IF(Table1[[#This Row],[Date]]="","",Table1[[#This Row],[Voucher No]])</f>
        <v/>
      </c>
      <c r="AM933" t="str">
        <f>IF(Table1[[#This Row],[Date]]="","",Table1[[#This Row],[Narration]])</f>
        <v/>
      </c>
      <c r="AN933" t="str">
        <f>IF(Table1[[#This Row],[Date]]="","","tallytools-voucherentry-adhjadhh-"&amp;$AH$1&amp;ROW())</f>
        <v/>
      </c>
      <c r="AO933" t="str">
        <f>IF(Table1[[#This Row],[Date]]="","",$AH$1)</f>
        <v/>
      </c>
      <c r="AP933"/>
      <c r="AQ933" t="str">
        <f>IF(Table1[[#This Row],[Date]]="","","No")</f>
        <v/>
      </c>
      <c r="AR933" t="str">
        <f>IF(Table1[[#This Row],[Date]]="","",IF(Table1[[#This Row],[Net Amt]]&lt;0,"No","Yes"))</f>
        <v/>
      </c>
      <c r="AS933" t="str">
        <f>IF(Table1[[#This Row],[Date]]="","",Table1[[#This Row],[Second Ledger]])</f>
        <v/>
      </c>
      <c r="AT933" t="str">
        <f>IF(Table1[[#This Row],[Date]]="","",IF(Table1[[#This Row],[DP-1]]="Yes",-(Table1[[#This Row],[Payments]]+Table1[[#This Row],[Receipts]]),Table1[[#This Row],[Payments]]+Table1[[#This Row],[Receipts]]))</f>
        <v/>
      </c>
      <c r="AU933"/>
      <c r="AV933" t="str">
        <f>IF(Table1[[#This Row],[Bill Ref No]]="","",Table1[[#This Row],[Bill Ref No]])</f>
        <v/>
      </c>
      <c r="AW933" t="str">
        <f>IF(Table1[[#This Row],[Bill ref name]]="","","New Ref")</f>
        <v/>
      </c>
      <c r="AX933" t="str">
        <f>IF(Table1[[#This Row],[Bill ref name]]="","",Table1[[#This Row],[Amount-1]])</f>
        <v/>
      </c>
      <c r="AY933"/>
      <c r="AZ933"/>
      <c r="BA933" t="str">
        <f>IF(Table1[[#This Row],[Cost Centre]]="","","Primary Cost Category")</f>
        <v/>
      </c>
      <c r="BB933" t="str">
        <f>IF(Table1[[#This Row],[Cost Centre]]="","",Table1[[#This Row],[DP-1]])</f>
        <v/>
      </c>
      <c r="BC933"/>
      <c r="BD933" t="str">
        <f>IF(Table1[[#This Row],[Cost Centre]]="","",Table1[[#This Row],[Cost Centre]])</f>
        <v/>
      </c>
      <c r="BE933" t="str">
        <f>IF(Table1[[#This Row],[Cost Centre]]="","",Table1[[#This Row],[Amount-1]])</f>
        <v/>
      </c>
      <c r="BF933"/>
      <c r="BG933"/>
      <c r="BH933"/>
      <c r="BI933"/>
      <c r="BJ933" t="str">
        <f>IF(Table1[[#This Row],[Date]]="","","No")</f>
        <v/>
      </c>
      <c r="BK933" t="str">
        <f>IF(Table1[[#This Row],[Date]]="","",IF(Table1[[#This Row],[Net Amt]]&lt;0,"Yes","No"))</f>
        <v/>
      </c>
      <c r="BL933" t="str">
        <f>IF(Table1[[#This Row],[Date]]="","",$C$3)</f>
        <v/>
      </c>
      <c r="BM933" t="str">
        <f>IF(Table1[[#This Row],[Date]]="","",-Table1[[#This Row],[Amount-1]])</f>
        <v/>
      </c>
      <c r="BO933" t="str">
        <f>IF(Table1[[#This Row],[Transaction Type]]="","",Table1[[#This Row],[Transaction Type]])</f>
        <v/>
      </c>
      <c r="BP933" t="str">
        <f>IF(Table1[[#This Row],[Instrument No.]]="","",Table1[[#This Row],[Instrument No.]])</f>
        <v/>
      </c>
      <c r="BQ933" t="str">
        <f>IF(Table1[[#This Row],[Instrument No.]]="","",Table1[[#This Row],[Amount-2]])</f>
        <v/>
      </c>
      <c r="BR933" t="str">
        <f>IF(Table1[[#This Row],[Instrument date]]="","",TEXT(Table1[[#This Row],[Instrument date]],"yyyymmdd"))</f>
        <v/>
      </c>
      <c r="BU933" s="48"/>
      <c r="BV933" s="48"/>
    </row>
    <row r="934" spans="1:74">
      <c r="A934" s="16">
        <f t="shared" si="14"/>
        <v>929</v>
      </c>
      <c r="B934" s="17"/>
      <c r="C934" s="57"/>
      <c r="D934" s="61"/>
      <c r="E934" s="61"/>
      <c r="F934" s="57"/>
      <c r="G934" s="18"/>
      <c r="H93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4" s="18"/>
      <c r="J934" s="18"/>
      <c r="K934" s="18"/>
      <c r="L934" s="18"/>
      <c r="M934" s="18"/>
      <c r="N934" s="51"/>
      <c r="O934" s="14">
        <f>IF(Table1[[#This Row],[Date]]="",COUNTA(B935:$B$1005),0)</f>
        <v>0</v>
      </c>
      <c r="P934" s="14">
        <f>IF(COUNTA(Table1[[#This Row],[Payments]:[Receipts]])=0,0,(IF(COUNTA(Table1[[#This Row],[Payments]:[Receipts]])&gt;1,1,0)))</f>
        <v>0</v>
      </c>
      <c r="Q934" s="14">
        <f>IF(Table1[[#This Row],[Date]]="",0,IF(AND(Table1[[#This Row],[Date]]&gt;=$Q$2,Table1[[#This Row],[Date]]&lt;=$Q$3),0,1))</f>
        <v>0</v>
      </c>
      <c r="R934" s="14">
        <f>IF(Table1[[#This Row],[Payments]]="",0,IF(ISNUMBER(Table1[[#This Row],[Payments]]),0,1))</f>
        <v>0</v>
      </c>
      <c r="S934" s="14">
        <f>IF(Table1[[#This Row],[Receipts]]="",0,IF(ISNUMBER(Table1[[#This Row],[Receipts]]),0,1))</f>
        <v>0</v>
      </c>
      <c r="T934" s="14">
        <f>IF(LEN(Table1[[#This Row],[Second Ledger]])&gt;0,IF(TYPE(VLOOKUP(Table1[[#This Row],[Second Ledger]],$CZ:$CZ,1,FALSE))=16,1,0),0)</f>
        <v>0</v>
      </c>
      <c r="U934" s="14">
        <f>IF(Table1[[#This Row],[Date]]="",0,IF(Table1[[#This Row],[Voucher Type]]&gt;0,IF(TYPE(VLOOKUP(Table1[[#This Row],[Voucher Type]],Table1[[#All],[Voucher Type Master]],1,FALSE))=16,1,0),0))</f>
        <v>0</v>
      </c>
      <c r="V93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4" s="14">
        <f>IF(LEN(Table1[[#This Row],[Cost Centre]])&gt;0,IF(TYPE(VLOOKUP(Table1[[#This Row],[Cost Centre]],$DA:$DA,1,FALSE))=16,1,0),0)</f>
        <v>0</v>
      </c>
      <c r="X934" s="14">
        <f>Table1[[#This Row],[Payments]]-Table1[[#This Row],[Receipts]]</f>
        <v>0</v>
      </c>
      <c r="Y934" s="14"/>
      <c r="Z934" s="14"/>
      <c r="AA934" s="14"/>
      <c r="AB934" s="13"/>
      <c r="AC934" s="39"/>
      <c r="AD934" s="39"/>
      <c r="AE934" s="39"/>
      <c r="AF934" s="39"/>
      <c r="AG934" s="42"/>
      <c r="AH93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4" t="str">
        <f>IF(Table1[[#This Row],[Date]]="","",TEXT(Table1[[#This Row],[Date]],"yyyymmdd"))</f>
        <v/>
      </c>
      <c r="AJ934" t="str">
        <f>Table1[[#This Row],[Date2]]</f>
        <v/>
      </c>
      <c r="AK934" t="str">
        <f>IF(Table1[[#This Row],[Date]]="","",Table1[[#This Row],[Voucher Type]])</f>
        <v/>
      </c>
      <c r="AL934" t="str">
        <f>IF(Table1[[#This Row],[Date]]="","",Table1[[#This Row],[Voucher No]])</f>
        <v/>
      </c>
      <c r="AM934" t="str">
        <f>IF(Table1[[#This Row],[Date]]="","",Table1[[#This Row],[Narration]])</f>
        <v/>
      </c>
      <c r="AN934" t="str">
        <f>IF(Table1[[#This Row],[Date]]="","","tallytools-voucherentry-adhjadhh-"&amp;$AH$1&amp;ROW())</f>
        <v/>
      </c>
      <c r="AO934" t="str">
        <f>IF(Table1[[#This Row],[Date]]="","",$AH$1)</f>
        <v/>
      </c>
      <c r="AP934"/>
      <c r="AQ934" t="str">
        <f>IF(Table1[[#This Row],[Date]]="","","No")</f>
        <v/>
      </c>
      <c r="AR934" t="str">
        <f>IF(Table1[[#This Row],[Date]]="","",IF(Table1[[#This Row],[Net Amt]]&lt;0,"No","Yes"))</f>
        <v/>
      </c>
      <c r="AS934" t="str">
        <f>IF(Table1[[#This Row],[Date]]="","",Table1[[#This Row],[Second Ledger]])</f>
        <v/>
      </c>
      <c r="AT934" t="str">
        <f>IF(Table1[[#This Row],[Date]]="","",IF(Table1[[#This Row],[DP-1]]="Yes",-(Table1[[#This Row],[Payments]]+Table1[[#This Row],[Receipts]]),Table1[[#This Row],[Payments]]+Table1[[#This Row],[Receipts]]))</f>
        <v/>
      </c>
      <c r="AU934"/>
      <c r="AV934" t="str">
        <f>IF(Table1[[#This Row],[Bill Ref No]]="","",Table1[[#This Row],[Bill Ref No]])</f>
        <v/>
      </c>
      <c r="AW934" t="str">
        <f>IF(Table1[[#This Row],[Bill ref name]]="","","New Ref")</f>
        <v/>
      </c>
      <c r="AX934" t="str">
        <f>IF(Table1[[#This Row],[Bill ref name]]="","",Table1[[#This Row],[Amount-1]])</f>
        <v/>
      </c>
      <c r="AY934"/>
      <c r="AZ934"/>
      <c r="BA934" t="str">
        <f>IF(Table1[[#This Row],[Cost Centre]]="","","Primary Cost Category")</f>
        <v/>
      </c>
      <c r="BB934" t="str">
        <f>IF(Table1[[#This Row],[Cost Centre]]="","",Table1[[#This Row],[DP-1]])</f>
        <v/>
      </c>
      <c r="BC934"/>
      <c r="BD934" t="str">
        <f>IF(Table1[[#This Row],[Cost Centre]]="","",Table1[[#This Row],[Cost Centre]])</f>
        <v/>
      </c>
      <c r="BE934" t="str">
        <f>IF(Table1[[#This Row],[Cost Centre]]="","",Table1[[#This Row],[Amount-1]])</f>
        <v/>
      </c>
      <c r="BF934"/>
      <c r="BG934"/>
      <c r="BH934"/>
      <c r="BI934"/>
      <c r="BJ934" t="str">
        <f>IF(Table1[[#This Row],[Date]]="","","No")</f>
        <v/>
      </c>
      <c r="BK934" t="str">
        <f>IF(Table1[[#This Row],[Date]]="","",IF(Table1[[#This Row],[Net Amt]]&lt;0,"Yes","No"))</f>
        <v/>
      </c>
      <c r="BL934" t="str">
        <f>IF(Table1[[#This Row],[Date]]="","",$C$3)</f>
        <v/>
      </c>
      <c r="BM934" t="str">
        <f>IF(Table1[[#This Row],[Date]]="","",-Table1[[#This Row],[Amount-1]])</f>
        <v/>
      </c>
      <c r="BO934" t="str">
        <f>IF(Table1[[#This Row],[Transaction Type]]="","",Table1[[#This Row],[Transaction Type]])</f>
        <v/>
      </c>
      <c r="BP934" t="str">
        <f>IF(Table1[[#This Row],[Instrument No.]]="","",Table1[[#This Row],[Instrument No.]])</f>
        <v/>
      </c>
      <c r="BQ934" t="str">
        <f>IF(Table1[[#This Row],[Instrument No.]]="","",Table1[[#This Row],[Amount-2]])</f>
        <v/>
      </c>
      <c r="BR934" t="str">
        <f>IF(Table1[[#This Row],[Instrument date]]="","",TEXT(Table1[[#This Row],[Instrument date]],"yyyymmdd"))</f>
        <v/>
      </c>
      <c r="BU934" s="48"/>
      <c r="BV934" s="48"/>
    </row>
    <row r="935" spans="1:74">
      <c r="A935" s="16">
        <f t="shared" si="14"/>
        <v>930</v>
      </c>
      <c r="B935" s="17"/>
      <c r="C935" s="57"/>
      <c r="D935" s="61"/>
      <c r="E935" s="61"/>
      <c r="F935" s="57"/>
      <c r="G935" s="18"/>
      <c r="H93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5" s="18"/>
      <c r="J935" s="18"/>
      <c r="K935" s="18"/>
      <c r="L935" s="18"/>
      <c r="M935" s="18"/>
      <c r="N935" s="51"/>
      <c r="O935" s="14">
        <f>IF(Table1[[#This Row],[Date]]="",COUNTA(B936:$B$1005),0)</f>
        <v>0</v>
      </c>
      <c r="P935" s="14">
        <f>IF(COUNTA(Table1[[#This Row],[Payments]:[Receipts]])=0,0,(IF(COUNTA(Table1[[#This Row],[Payments]:[Receipts]])&gt;1,1,0)))</f>
        <v>0</v>
      </c>
      <c r="Q935" s="14">
        <f>IF(Table1[[#This Row],[Date]]="",0,IF(AND(Table1[[#This Row],[Date]]&gt;=$Q$2,Table1[[#This Row],[Date]]&lt;=$Q$3),0,1))</f>
        <v>0</v>
      </c>
      <c r="R935" s="14">
        <f>IF(Table1[[#This Row],[Payments]]="",0,IF(ISNUMBER(Table1[[#This Row],[Payments]]),0,1))</f>
        <v>0</v>
      </c>
      <c r="S935" s="14">
        <f>IF(Table1[[#This Row],[Receipts]]="",0,IF(ISNUMBER(Table1[[#This Row],[Receipts]]),0,1))</f>
        <v>0</v>
      </c>
      <c r="T935" s="14">
        <f>IF(LEN(Table1[[#This Row],[Second Ledger]])&gt;0,IF(TYPE(VLOOKUP(Table1[[#This Row],[Second Ledger]],$CZ:$CZ,1,FALSE))=16,1,0),0)</f>
        <v>0</v>
      </c>
      <c r="U935" s="14">
        <f>IF(Table1[[#This Row],[Date]]="",0,IF(Table1[[#This Row],[Voucher Type]]&gt;0,IF(TYPE(VLOOKUP(Table1[[#This Row],[Voucher Type]],Table1[[#All],[Voucher Type Master]],1,FALSE))=16,1,0),0))</f>
        <v>0</v>
      </c>
      <c r="V93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5" s="14">
        <f>IF(LEN(Table1[[#This Row],[Cost Centre]])&gt;0,IF(TYPE(VLOOKUP(Table1[[#This Row],[Cost Centre]],$DA:$DA,1,FALSE))=16,1,0),0)</f>
        <v>0</v>
      </c>
      <c r="X935" s="14">
        <f>Table1[[#This Row],[Payments]]-Table1[[#This Row],[Receipts]]</f>
        <v>0</v>
      </c>
      <c r="Y935" s="14"/>
      <c r="Z935" s="14"/>
      <c r="AA935" s="14"/>
      <c r="AB935" s="13"/>
      <c r="AC935" s="39"/>
      <c r="AD935" s="39"/>
      <c r="AE935" s="39"/>
      <c r="AF935" s="39"/>
      <c r="AG935" s="42"/>
      <c r="AH93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5" t="str">
        <f>IF(Table1[[#This Row],[Date]]="","",TEXT(Table1[[#This Row],[Date]],"yyyymmdd"))</f>
        <v/>
      </c>
      <c r="AJ935" t="str">
        <f>Table1[[#This Row],[Date2]]</f>
        <v/>
      </c>
      <c r="AK935" t="str">
        <f>IF(Table1[[#This Row],[Date]]="","",Table1[[#This Row],[Voucher Type]])</f>
        <v/>
      </c>
      <c r="AL935" t="str">
        <f>IF(Table1[[#This Row],[Date]]="","",Table1[[#This Row],[Voucher No]])</f>
        <v/>
      </c>
      <c r="AM935" t="str">
        <f>IF(Table1[[#This Row],[Date]]="","",Table1[[#This Row],[Narration]])</f>
        <v/>
      </c>
      <c r="AN935" t="str">
        <f>IF(Table1[[#This Row],[Date]]="","","tallytools-voucherentry-adhjadhh-"&amp;$AH$1&amp;ROW())</f>
        <v/>
      </c>
      <c r="AO935" t="str">
        <f>IF(Table1[[#This Row],[Date]]="","",$AH$1)</f>
        <v/>
      </c>
      <c r="AP935"/>
      <c r="AQ935" t="str">
        <f>IF(Table1[[#This Row],[Date]]="","","No")</f>
        <v/>
      </c>
      <c r="AR935" t="str">
        <f>IF(Table1[[#This Row],[Date]]="","",IF(Table1[[#This Row],[Net Amt]]&lt;0,"No","Yes"))</f>
        <v/>
      </c>
      <c r="AS935" t="str">
        <f>IF(Table1[[#This Row],[Date]]="","",Table1[[#This Row],[Second Ledger]])</f>
        <v/>
      </c>
      <c r="AT935" t="str">
        <f>IF(Table1[[#This Row],[Date]]="","",IF(Table1[[#This Row],[DP-1]]="Yes",-(Table1[[#This Row],[Payments]]+Table1[[#This Row],[Receipts]]),Table1[[#This Row],[Payments]]+Table1[[#This Row],[Receipts]]))</f>
        <v/>
      </c>
      <c r="AU935"/>
      <c r="AV935" t="str">
        <f>IF(Table1[[#This Row],[Bill Ref No]]="","",Table1[[#This Row],[Bill Ref No]])</f>
        <v/>
      </c>
      <c r="AW935" t="str">
        <f>IF(Table1[[#This Row],[Bill ref name]]="","","New Ref")</f>
        <v/>
      </c>
      <c r="AX935" t="str">
        <f>IF(Table1[[#This Row],[Bill ref name]]="","",Table1[[#This Row],[Amount-1]])</f>
        <v/>
      </c>
      <c r="AY935"/>
      <c r="AZ935"/>
      <c r="BA935" t="str">
        <f>IF(Table1[[#This Row],[Cost Centre]]="","","Primary Cost Category")</f>
        <v/>
      </c>
      <c r="BB935" t="str">
        <f>IF(Table1[[#This Row],[Cost Centre]]="","",Table1[[#This Row],[DP-1]])</f>
        <v/>
      </c>
      <c r="BC935"/>
      <c r="BD935" t="str">
        <f>IF(Table1[[#This Row],[Cost Centre]]="","",Table1[[#This Row],[Cost Centre]])</f>
        <v/>
      </c>
      <c r="BE935" t="str">
        <f>IF(Table1[[#This Row],[Cost Centre]]="","",Table1[[#This Row],[Amount-1]])</f>
        <v/>
      </c>
      <c r="BF935"/>
      <c r="BG935"/>
      <c r="BH935"/>
      <c r="BI935"/>
      <c r="BJ935" t="str">
        <f>IF(Table1[[#This Row],[Date]]="","","No")</f>
        <v/>
      </c>
      <c r="BK935" t="str">
        <f>IF(Table1[[#This Row],[Date]]="","",IF(Table1[[#This Row],[Net Amt]]&lt;0,"Yes","No"))</f>
        <v/>
      </c>
      <c r="BL935" t="str">
        <f>IF(Table1[[#This Row],[Date]]="","",$C$3)</f>
        <v/>
      </c>
      <c r="BM935" t="str">
        <f>IF(Table1[[#This Row],[Date]]="","",-Table1[[#This Row],[Amount-1]])</f>
        <v/>
      </c>
      <c r="BO935" t="str">
        <f>IF(Table1[[#This Row],[Transaction Type]]="","",Table1[[#This Row],[Transaction Type]])</f>
        <v/>
      </c>
      <c r="BP935" t="str">
        <f>IF(Table1[[#This Row],[Instrument No.]]="","",Table1[[#This Row],[Instrument No.]])</f>
        <v/>
      </c>
      <c r="BQ935" t="str">
        <f>IF(Table1[[#This Row],[Instrument No.]]="","",Table1[[#This Row],[Amount-2]])</f>
        <v/>
      </c>
      <c r="BR935" t="str">
        <f>IF(Table1[[#This Row],[Instrument date]]="","",TEXT(Table1[[#This Row],[Instrument date]],"yyyymmdd"))</f>
        <v/>
      </c>
      <c r="BU935" s="48"/>
      <c r="BV935" s="48"/>
    </row>
    <row r="936" spans="1:74">
      <c r="A936" s="16">
        <f t="shared" si="14"/>
        <v>931</v>
      </c>
      <c r="B936" s="17"/>
      <c r="C936" s="57"/>
      <c r="D936" s="61"/>
      <c r="E936" s="61"/>
      <c r="F936" s="57"/>
      <c r="G936" s="18"/>
      <c r="H93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6" s="18"/>
      <c r="J936" s="18"/>
      <c r="K936" s="18"/>
      <c r="L936" s="18"/>
      <c r="M936" s="18"/>
      <c r="N936" s="51"/>
      <c r="O936" s="14">
        <f>IF(Table1[[#This Row],[Date]]="",COUNTA(B937:$B$1005),0)</f>
        <v>0</v>
      </c>
      <c r="P936" s="14">
        <f>IF(COUNTA(Table1[[#This Row],[Payments]:[Receipts]])=0,0,(IF(COUNTA(Table1[[#This Row],[Payments]:[Receipts]])&gt;1,1,0)))</f>
        <v>0</v>
      </c>
      <c r="Q936" s="14">
        <f>IF(Table1[[#This Row],[Date]]="",0,IF(AND(Table1[[#This Row],[Date]]&gt;=$Q$2,Table1[[#This Row],[Date]]&lt;=$Q$3),0,1))</f>
        <v>0</v>
      </c>
      <c r="R936" s="14">
        <f>IF(Table1[[#This Row],[Payments]]="",0,IF(ISNUMBER(Table1[[#This Row],[Payments]]),0,1))</f>
        <v>0</v>
      </c>
      <c r="S936" s="14">
        <f>IF(Table1[[#This Row],[Receipts]]="",0,IF(ISNUMBER(Table1[[#This Row],[Receipts]]),0,1))</f>
        <v>0</v>
      </c>
      <c r="T936" s="14">
        <f>IF(LEN(Table1[[#This Row],[Second Ledger]])&gt;0,IF(TYPE(VLOOKUP(Table1[[#This Row],[Second Ledger]],$CZ:$CZ,1,FALSE))=16,1,0),0)</f>
        <v>0</v>
      </c>
      <c r="U936" s="14">
        <f>IF(Table1[[#This Row],[Date]]="",0,IF(Table1[[#This Row],[Voucher Type]]&gt;0,IF(TYPE(VLOOKUP(Table1[[#This Row],[Voucher Type]],Table1[[#All],[Voucher Type Master]],1,FALSE))=16,1,0),0))</f>
        <v>0</v>
      </c>
      <c r="V93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6" s="14">
        <f>IF(LEN(Table1[[#This Row],[Cost Centre]])&gt;0,IF(TYPE(VLOOKUP(Table1[[#This Row],[Cost Centre]],$DA:$DA,1,FALSE))=16,1,0),0)</f>
        <v>0</v>
      </c>
      <c r="X936" s="14">
        <f>Table1[[#This Row],[Payments]]-Table1[[#This Row],[Receipts]]</f>
        <v>0</v>
      </c>
      <c r="Y936" s="14"/>
      <c r="Z936" s="14"/>
      <c r="AA936" s="14"/>
      <c r="AB936" s="13"/>
      <c r="AC936" s="39"/>
      <c r="AD936" s="39"/>
      <c r="AE936" s="39"/>
      <c r="AF936" s="39"/>
      <c r="AG936" s="42"/>
      <c r="AH93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6" t="str">
        <f>IF(Table1[[#This Row],[Date]]="","",TEXT(Table1[[#This Row],[Date]],"yyyymmdd"))</f>
        <v/>
      </c>
      <c r="AJ936" t="str">
        <f>Table1[[#This Row],[Date2]]</f>
        <v/>
      </c>
      <c r="AK936" t="str">
        <f>IF(Table1[[#This Row],[Date]]="","",Table1[[#This Row],[Voucher Type]])</f>
        <v/>
      </c>
      <c r="AL936" t="str">
        <f>IF(Table1[[#This Row],[Date]]="","",Table1[[#This Row],[Voucher No]])</f>
        <v/>
      </c>
      <c r="AM936" t="str">
        <f>IF(Table1[[#This Row],[Date]]="","",Table1[[#This Row],[Narration]])</f>
        <v/>
      </c>
      <c r="AN936" t="str">
        <f>IF(Table1[[#This Row],[Date]]="","","tallytools-voucherentry-adhjadhh-"&amp;$AH$1&amp;ROW())</f>
        <v/>
      </c>
      <c r="AO936" t="str">
        <f>IF(Table1[[#This Row],[Date]]="","",$AH$1)</f>
        <v/>
      </c>
      <c r="AP936"/>
      <c r="AQ936" t="str">
        <f>IF(Table1[[#This Row],[Date]]="","","No")</f>
        <v/>
      </c>
      <c r="AR936" t="str">
        <f>IF(Table1[[#This Row],[Date]]="","",IF(Table1[[#This Row],[Net Amt]]&lt;0,"No","Yes"))</f>
        <v/>
      </c>
      <c r="AS936" t="str">
        <f>IF(Table1[[#This Row],[Date]]="","",Table1[[#This Row],[Second Ledger]])</f>
        <v/>
      </c>
      <c r="AT936" t="str">
        <f>IF(Table1[[#This Row],[Date]]="","",IF(Table1[[#This Row],[DP-1]]="Yes",-(Table1[[#This Row],[Payments]]+Table1[[#This Row],[Receipts]]),Table1[[#This Row],[Payments]]+Table1[[#This Row],[Receipts]]))</f>
        <v/>
      </c>
      <c r="AU936"/>
      <c r="AV936" t="str">
        <f>IF(Table1[[#This Row],[Bill Ref No]]="","",Table1[[#This Row],[Bill Ref No]])</f>
        <v/>
      </c>
      <c r="AW936" t="str">
        <f>IF(Table1[[#This Row],[Bill ref name]]="","","New Ref")</f>
        <v/>
      </c>
      <c r="AX936" t="str">
        <f>IF(Table1[[#This Row],[Bill ref name]]="","",Table1[[#This Row],[Amount-1]])</f>
        <v/>
      </c>
      <c r="AY936"/>
      <c r="AZ936"/>
      <c r="BA936" t="str">
        <f>IF(Table1[[#This Row],[Cost Centre]]="","","Primary Cost Category")</f>
        <v/>
      </c>
      <c r="BB936" t="str">
        <f>IF(Table1[[#This Row],[Cost Centre]]="","",Table1[[#This Row],[DP-1]])</f>
        <v/>
      </c>
      <c r="BC936"/>
      <c r="BD936" t="str">
        <f>IF(Table1[[#This Row],[Cost Centre]]="","",Table1[[#This Row],[Cost Centre]])</f>
        <v/>
      </c>
      <c r="BE936" t="str">
        <f>IF(Table1[[#This Row],[Cost Centre]]="","",Table1[[#This Row],[Amount-1]])</f>
        <v/>
      </c>
      <c r="BF936"/>
      <c r="BG936"/>
      <c r="BH936"/>
      <c r="BI936"/>
      <c r="BJ936" t="str">
        <f>IF(Table1[[#This Row],[Date]]="","","No")</f>
        <v/>
      </c>
      <c r="BK936" t="str">
        <f>IF(Table1[[#This Row],[Date]]="","",IF(Table1[[#This Row],[Net Amt]]&lt;0,"Yes","No"))</f>
        <v/>
      </c>
      <c r="BL936" t="str">
        <f>IF(Table1[[#This Row],[Date]]="","",$C$3)</f>
        <v/>
      </c>
      <c r="BM936" t="str">
        <f>IF(Table1[[#This Row],[Date]]="","",-Table1[[#This Row],[Amount-1]])</f>
        <v/>
      </c>
      <c r="BO936" t="str">
        <f>IF(Table1[[#This Row],[Transaction Type]]="","",Table1[[#This Row],[Transaction Type]])</f>
        <v/>
      </c>
      <c r="BP936" t="str">
        <f>IF(Table1[[#This Row],[Instrument No.]]="","",Table1[[#This Row],[Instrument No.]])</f>
        <v/>
      </c>
      <c r="BQ936" t="str">
        <f>IF(Table1[[#This Row],[Instrument No.]]="","",Table1[[#This Row],[Amount-2]])</f>
        <v/>
      </c>
      <c r="BR936" t="str">
        <f>IF(Table1[[#This Row],[Instrument date]]="","",TEXT(Table1[[#This Row],[Instrument date]],"yyyymmdd"))</f>
        <v/>
      </c>
      <c r="BU936" s="48"/>
      <c r="BV936" s="48"/>
    </row>
    <row r="937" spans="1:74">
      <c r="A937" s="16">
        <f t="shared" si="14"/>
        <v>932</v>
      </c>
      <c r="B937" s="17"/>
      <c r="C937" s="57"/>
      <c r="D937" s="61"/>
      <c r="E937" s="61"/>
      <c r="F937" s="57"/>
      <c r="G937" s="18"/>
      <c r="H93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7" s="18"/>
      <c r="J937" s="18"/>
      <c r="K937" s="18"/>
      <c r="L937" s="18"/>
      <c r="M937" s="18"/>
      <c r="N937" s="51"/>
      <c r="O937" s="14">
        <f>IF(Table1[[#This Row],[Date]]="",COUNTA(B938:$B$1005),0)</f>
        <v>0</v>
      </c>
      <c r="P937" s="14">
        <f>IF(COUNTA(Table1[[#This Row],[Payments]:[Receipts]])=0,0,(IF(COUNTA(Table1[[#This Row],[Payments]:[Receipts]])&gt;1,1,0)))</f>
        <v>0</v>
      </c>
      <c r="Q937" s="14">
        <f>IF(Table1[[#This Row],[Date]]="",0,IF(AND(Table1[[#This Row],[Date]]&gt;=$Q$2,Table1[[#This Row],[Date]]&lt;=$Q$3),0,1))</f>
        <v>0</v>
      </c>
      <c r="R937" s="14">
        <f>IF(Table1[[#This Row],[Payments]]="",0,IF(ISNUMBER(Table1[[#This Row],[Payments]]),0,1))</f>
        <v>0</v>
      </c>
      <c r="S937" s="14">
        <f>IF(Table1[[#This Row],[Receipts]]="",0,IF(ISNUMBER(Table1[[#This Row],[Receipts]]),0,1))</f>
        <v>0</v>
      </c>
      <c r="T937" s="14">
        <f>IF(LEN(Table1[[#This Row],[Second Ledger]])&gt;0,IF(TYPE(VLOOKUP(Table1[[#This Row],[Second Ledger]],$CZ:$CZ,1,FALSE))=16,1,0),0)</f>
        <v>0</v>
      </c>
      <c r="U937" s="14">
        <f>IF(Table1[[#This Row],[Date]]="",0,IF(Table1[[#This Row],[Voucher Type]]&gt;0,IF(TYPE(VLOOKUP(Table1[[#This Row],[Voucher Type]],Table1[[#All],[Voucher Type Master]],1,FALSE))=16,1,0),0))</f>
        <v>0</v>
      </c>
      <c r="V93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7" s="14">
        <f>IF(LEN(Table1[[#This Row],[Cost Centre]])&gt;0,IF(TYPE(VLOOKUP(Table1[[#This Row],[Cost Centre]],$DA:$DA,1,FALSE))=16,1,0),0)</f>
        <v>0</v>
      </c>
      <c r="X937" s="14">
        <f>Table1[[#This Row],[Payments]]-Table1[[#This Row],[Receipts]]</f>
        <v>0</v>
      </c>
      <c r="Y937" s="14"/>
      <c r="Z937" s="14"/>
      <c r="AA937" s="14"/>
      <c r="AB937" s="13"/>
      <c r="AC937" s="39"/>
      <c r="AD937" s="39"/>
      <c r="AE937" s="39"/>
      <c r="AF937" s="39"/>
      <c r="AG937" s="42"/>
      <c r="AH93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7" t="str">
        <f>IF(Table1[[#This Row],[Date]]="","",TEXT(Table1[[#This Row],[Date]],"yyyymmdd"))</f>
        <v/>
      </c>
      <c r="AJ937" t="str">
        <f>Table1[[#This Row],[Date2]]</f>
        <v/>
      </c>
      <c r="AK937" t="str">
        <f>IF(Table1[[#This Row],[Date]]="","",Table1[[#This Row],[Voucher Type]])</f>
        <v/>
      </c>
      <c r="AL937" t="str">
        <f>IF(Table1[[#This Row],[Date]]="","",Table1[[#This Row],[Voucher No]])</f>
        <v/>
      </c>
      <c r="AM937" t="str">
        <f>IF(Table1[[#This Row],[Date]]="","",Table1[[#This Row],[Narration]])</f>
        <v/>
      </c>
      <c r="AN937" t="str">
        <f>IF(Table1[[#This Row],[Date]]="","","tallytools-voucherentry-adhjadhh-"&amp;$AH$1&amp;ROW())</f>
        <v/>
      </c>
      <c r="AO937" t="str">
        <f>IF(Table1[[#This Row],[Date]]="","",$AH$1)</f>
        <v/>
      </c>
      <c r="AP937"/>
      <c r="AQ937" t="str">
        <f>IF(Table1[[#This Row],[Date]]="","","No")</f>
        <v/>
      </c>
      <c r="AR937" t="str">
        <f>IF(Table1[[#This Row],[Date]]="","",IF(Table1[[#This Row],[Net Amt]]&lt;0,"No","Yes"))</f>
        <v/>
      </c>
      <c r="AS937" t="str">
        <f>IF(Table1[[#This Row],[Date]]="","",Table1[[#This Row],[Second Ledger]])</f>
        <v/>
      </c>
      <c r="AT937" t="str">
        <f>IF(Table1[[#This Row],[Date]]="","",IF(Table1[[#This Row],[DP-1]]="Yes",-(Table1[[#This Row],[Payments]]+Table1[[#This Row],[Receipts]]),Table1[[#This Row],[Payments]]+Table1[[#This Row],[Receipts]]))</f>
        <v/>
      </c>
      <c r="AU937"/>
      <c r="AV937" t="str">
        <f>IF(Table1[[#This Row],[Bill Ref No]]="","",Table1[[#This Row],[Bill Ref No]])</f>
        <v/>
      </c>
      <c r="AW937" t="str">
        <f>IF(Table1[[#This Row],[Bill ref name]]="","","New Ref")</f>
        <v/>
      </c>
      <c r="AX937" t="str">
        <f>IF(Table1[[#This Row],[Bill ref name]]="","",Table1[[#This Row],[Amount-1]])</f>
        <v/>
      </c>
      <c r="AY937"/>
      <c r="AZ937"/>
      <c r="BA937" t="str">
        <f>IF(Table1[[#This Row],[Cost Centre]]="","","Primary Cost Category")</f>
        <v/>
      </c>
      <c r="BB937" t="str">
        <f>IF(Table1[[#This Row],[Cost Centre]]="","",Table1[[#This Row],[DP-1]])</f>
        <v/>
      </c>
      <c r="BC937"/>
      <c r="BD937" t="str">
        <f>IF(Table1[[#This Row],[Cost Centre]]="","",Table1[[#This Row],[Cost Centre]])</f>
        <v/>
      </c>
      <c r="BE937" t="str">
        <f>IF(Table1[[#This Row],[Cost Centre]]="","",Table1[[#This Row],[Amount-1]])</f>
        <v/>
      </c>
      <c r="BF937"/>
      <c r="BG937"/>
      <c r="BH937"/>
      <c r="BI937"/>
      <c r="BJ937" t="str">
        <f>IF(Table1[[#This Row],[Date]]="","","No")</f>
        <v/>
      </c>
      <c r="BK937" t="str">
        <f>IF(Table1[[#This Row],[Date]]="","",IF(Table1[[#This Row],[Net Amt]]&lt;0,"Yes","No"))</f>
        <v/>
      </c>
      <c r="BL937" t="str">
        <f>IF(Table1[[#This Row],[Date]]="","",$C$3)</f>
        <v/>
      </c>
      <c r="BM937" t="str">
        <f>IF(Table1[[#This Row],[Date]]="","",-Table1[[#This Row],[Amount-1]])</f>
        <v/>
      </c>
      <c r="BO937" t="str">
        <f>IF(Table1[[#This Row],[Transaction Type]]="","",Table1[[#This Row],[Transaction Type]])</f>
        <v/>
      </c>
      <c r="BP937" t="str">
        <f>IF(Table1[[#This Row],[Instrument No.]]="","",Table1[[#This Row],[Instrument No.]])</f>
        <v/>
      </c>
      <c r="BQ937" t="str">
        <f>IF(Table1[[#This Row],[Instrument No.]]="","",Table1[[#This Row],[Amount-2]])</f>
        <v/>
      </c>
      <c r="BR937" t="str">
        <f>IF(Table1[[#This Row],[Instrument date]]="","",TEXT(Table1[[#This Row],[Instrument date]],"yyyymmdd"))</f>
        <v/>
      </c>
      <c r="BU937" s="48"/>
      <c r="BV937" s="48"/>
    </row>
    <row r="938" spans="1:74">
      <c r="A938" s="16">
        <f t="shared" si="14"/>
        <v>933</v>
      </c>
      <c r="B938" s="17"/>
      <c r="C938" s="57"/>
      <c r="D938" s="61"/>
      <c r="E938" s="61"/>
      <c r="F938" s="57"/>
      <c r="G938" s="18"/>
      <c r="H93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8" s="18"/>
      <c r="J938" s="18"/>
      <c r="K938" s="18"/>
      <c r="L938" s="18"/>
      <c r="M938" s="18"/>
      <c r="N938" s="51"/>
      <c r="O938" s="14">
        <f>IF(Table1[[#This Row],[Date]]="",COUNTA(B939:$B$1005),0)</f>
        <v>0</v>
      </c>
      <c r="P938" s="14">
        <f>IF(COUNTA(Table1[[#This Row],[Payments]:[Receipts]])=0,0,(IF(COUNTA(Table1[[#This Row],[Payments]:[Receipts]])&gt;1,1,0)))</f>
        <v>0</v>
      </c>
      <c r="Q938" s="14">
        <f>IF(Table1[[#This Row],[Date]]="",0,IF(AND(Table1[[#This Row],[Date]]&gt;=$Q$2,Table1[[#This Row],[Date]]&lt;=$Q$3),0,1))</f>
        <v>0</v>
      </c>
      <c r="R938" s="14">
        <f>IF(Table1[[#This Row],[Payments]]="",0,IF(ISNUMBER(Table1[[#This Row],[Payments]]),0,1))</f>
        <v>0</v>
      </c>
      <c r="S938" s="14">
        <f>IF(Table1[[#This Row],[Receipts]]="",0,IF(ISNUMBER(Table1[[#This Row],[Receipts]]),0,1))</f>
        <v>0</v>
      </c>
      <c r="T938" s="14">
        <f>IF(LEN(Table1[[#This Row],[Second Ledger]])&gt;0,IF(TYPE(VLOOKUP(Table1[[#This Row],[Second Ledger]],$CZ:$CZ,1,FALSE))=16,1,0),0)</f>
        <v>0</v>
      </c>
      <c r="U938" s="14">
        <f>IF(Table1[[#This Row],[Date]]="",0,IF(Table1[[#This Row],[Voucher Type]]&gt;0,IF(TYPE(VLOOKUP(Table1[[#This Row],[Voucher Type]],Table1[[#All],[Voucher Type Master]],1,FALSE))=16,1,0),0))</f>
        <v>0</v>
      </c>
      <c r="V93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8" s="14">
        <f>IF(LEN(Table1[[#This Row],[Cost Centre]])&gt;0,IF(TYPE(VLOOKUP(Table1[[#This Row],[Cost Centre]],$DA:$DA,1,FALSE))=16,1,0),0)</f>
        <v>0</v>
      </c>
      <c r="X938" s="14">
        <f>Table1[[#This Row],[Payments]]-Table1[[#This Row],[Receipts]]</f>
        <v>0</v>
      </c>
      <c r="Y938" s="14"/>
      <c r="Z938" s="14"/>
      <c r="AA938" s="14"/>
      <c r="AB938" s="13"/>
      <c r="AC938" s="39"/>
      <c r="AD938" s="39"/>
      <c r="AE938" s="39"/>
      <c r="AF938" s="39"/>
      <c r="AG938" s="42"/>
      <c r="AH93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8" t="str">
        <f>IF(Table1[[#This Row],[Date]]="","",TEXT(Table1[[#This Row],[Date]],"yyyymmdd"))</f>
        <v/>
      </c>
      <c r="AJ938" t="str">
        <f>Table1[[#This Row],[Date2]]</f>
        <v/>
      </c>
      <c r="AK938" t="str">
        <f>IF(Table1[[#This Row],[Date]]="","",Table1[[#This Row],[Voucher Type]])</f>
        <v/>
      </c>
      <c r="AL938" t="str">
        <f>IF(Table1[[#This Row],[Date]]="","",Table1[[#This Row],[Voucher No]])</f>
        <v/>
      </c>
      <c r="AM938" t="str">
        <f>IF(Table1[[#This Row],[Date]]="","",Table1[[#This Row],[Narration]])</f>
        <v/>
      </c>
      <c r="AN938" t="str">
        <f>IF(Table1[[#This Row],[Date]]="","","tallytools-voucherentry-adhjadhh-"&amp;$AH$1&amp;ROW())</f>
        <v/>
      </c>
      <c r="AO938" t="str">
        <f>IF(Table1[[#This Row],[Date]]="","",$AH$1)</f>
        <v/>
      </c>
      <c r="AP938"/>
      <c r="AQ938" t="str">
        <f>IF(Table1[[#This Row],[Date]]="","","No")</f>
        <v/>
      </c>
      <c r="AR938" t="str">
        <f>IF(Table1[[#This Row],[Date]]="","",IF(Table1[[#This Row],[Net Amt]]&lt;0,"No","Yes"))</f>
        <v/>
      </c>
      <c r="AS938" t="str">
        <f>IF(Table1[[#This Row],[Date]]="","",Table1[[#This Row],[Second Ledger]])</f>
        <v/>
      </c>
      <c r="AT938" t="str">
        <f>IF(Table1[[#This Row],[Date]]="","",IF(Table1[[#This Row],[DP-1]]="Yes",-(Table1[[#This Row],[Payments]]+Table1[[#This Row],[Receipts]]),Table1[[#This Row],[Payments]]+Table1[[#This Row],[Receipts]]))</f>
        <v/>
      </c>
      <c r="AU938"/>
      <c r="AV938" t="str">
        <f>IF(Table1[[#This Row],[Bill Ref No]]="","",Table1[[#This Row],[Bill Ref No]])</f>
        <v/>
      </c>
      <c r="AW938" t="str">
        <f>IF(Table1[[#This Row],[Bill ref name]]="","","New Ref")</f>
        <v/>
      </c>
      <c r="AX938" t="str">
        <f>IF(Table1[[#This Row],[Bill ref name]]="","",Table1[[#This Row],[Amount-1]])</f>
        <v/>
      </c>
      <c r="AY938"/>
      <c r="AZ938"/>
      <c r="BA938" t="str">
        <f>IF(Table1[[#This Row],[Cost Centre]]="","","Primary Cost Category")</f>
        <v/>
      </c>
      <c r="BB938" t="str">
        <f>IF(Table1[[#This Row],[Cost Centre]]="","",Table1[[#This Row],[DP-1]])</f>
        <v/>
      </c>
      <c r="BC938"/>
      <c r="BD938" t="str">
        <f>IF(Table1[[#This Row],[Cost Centre]]="","",Table1[[#This Row],[Cost Centre]])</f>
        <v/>
      </c>
      <c r="BE938" t="str">
        <f>IF(Table1[[#This Row],[Cost Centre]]="","",Table1[[#This Row],[Amount-1]])</f>
        <v/>
      </c>
      <c r="BF938"/>
      <c r="BG938"/>
      <c r="BH938"/>
      <c r="BI938"/>
      <c r="BJ938" t="str">
        <f>IF(Table1[[#This Row],[Date]]="","","No")</f>
        <v/>
      </c>
      <c r="BK938" t="str">
        <f>IF(Table1[[#This Row],[Date]]="","",IF(Table1[[#This Row],[Net Amt]]&lt;0,"Yes","No"))</f>
        <v/>
      </c>
      <c r="BL938" t="str">
        <f>IF(Table1[[#This Row],[Date]]="","",$C$3)</f>
        <v/>
      </c>
      <c r="BM938" t="str">
        <f>IF(Table1[[#This Row],[Date]]="","",-Table1[[#This Row],[Amount-1]])</f>
        <v/>
      </c>
      <c r="BO938" t="str">
        <f>IF(Table1[[#This Row],[Transaction Type]]="","",Table1[[#This Row],[Transaction Type]])</f>
        <v/>
      </c>
      <c r="BP938" t="str">
        <f>IF(Table1[[#This Row],[Instrument No.]]="","",Table1[[#This Row],[Instrument No.]])</f>
        <v/>
      </c>
      <c r="BQ938" t="str">
        <f>IF(Table1[[#This Row],[Instrument No.]]="","",Table1[[#This Row],[Amount-2]])</f>
        <v/>
      </c>
      <c r="BR938" t="str">
        <f>IF(Table1[[#This Row],[Instrument date]]="","",TEXT(Table1[[#This Row],[Instrument date]],"yyyymmdd"))</f>
        <v/>
      </c>
      <c r="BU938" s="48"/>
      <c r="BV938" s="48"/>
    </row>
    <row r="939" spans="1:74">
      <c r="A939" s="16">
        <f t="shared" si="14"/>
        <v>934</v>
      </c>
      <c r="B939" s="17"/>
      <c r="C939" s="57"/>
      <c r="D939" s="61"/>
      <c r="E939" s="61"/>
      <c r="F939" s="57"/>
      <c r="G939" s="18"/>
      <c r="H93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39" s="18"/>
      <c r="J939" s="18"/>
      <c r="K939" s="18"/>
      <c r="L939" s="18"/>
      <c r="M939" s="18"/>
      <c r="N939" s="51"/>
      <c r="O939" s="14">
        <f>IF(Table1[[#This Row],[Date]]="",COUNTA(B940:$B$1005),0)</f>
        <v>0</v>
      </c>
      <c r="P939" s="14">
        <f>IF(COUNTA(Table1[[#This Row],[Payments]:[Receipts]])=0,0,(IF(COUNTA(Table1[[#This Row],[Payments]:[Receipts]])&gt;1,1,0)))</f>
        <v>0</v>
      </c>
      <c r="Q939" s="14">
        <f>IF(Table1[[#This Row],[Date]]="",0,IF(AND(Table1[[#This Row],[Date]]&gt;=$Q$2,Table1[[#This Row],[Date]]&lt;=$Q$3),0,1))</f>
        <v>0</v>
      </c>
      <c r="R939" s="14">
        <f>IF(Table1[[#This Row],[Payments]]="",0,IF(ISNUMBER(Table1[[#This Row],[Payments]]),0,1))</f>
        <v>0</v>
      </c>
      <c r="S939" s="14">
        <f>IF(Table1[[#This Row],[Receipts]]="",0,IF(ISNUMBER(Table1[[#This Row],[Receipts]]),0,1))</f>
        <v>0</v>
      </c>
      <c r="T939" s="14">
        <f>IF(LEN(Table1[[#This Row],[Second Ledger]])&gt;0,IF(TYPE(VLOOKUP(Table1[[#This Row],[Second Ledger]],$CZ:$CZ,1,FALSE))=16,1,0),0)</f>
        <v>0</v>
      </c>
      <c r="U939" s="14">
        <f>IF(Table1[[#This Row],[Date]]="",0,IF(Table1[[#This Row],[Voucher Type]]&gt;0,IF(TYPE(VLOOKUP(Table1[[#This Row],[Voucher Type]],Table1[[#All],[Voucher Type Master]],1,FALSE))=16,1,0),0))</f>
        <v>0</v>
      </c>
      <c r="V93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39" s="14">
        <f>IF(LEN(Table1[[#This Row],[Cost Centre]])&gt;0,IF(TYPE(VLOOKUP(Table1[[#This Row],[Cost Centre]],$DA:$DA,1,FALSE))=16,1,0),0)</f>
        <v>0</v>
      </c>
      <c r="X939" s="14">
        <f>Table1[[#This Row],[Payments]]-Table1[[#This Row],[Receipts]]</f>
        <v>0</v>
      </c>
      <c r="Y939" s="14"/>
      <c r="Z939" s="14"/>
      <c r="AA939" s="14"/>
      <c r="AB939" s="13"/>
      <c r="AC939" s="39"/>
      <c r="AD939" s="39"/>
      <c r="AE939" s="39"/>
      <c r="AF939" s="39"/>
      <c r="AG939" s="42"/>
      <c r="AH93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39" t="str">
        <f>IF(Table1[[#This Row],[Date]]="","",TEXT(Table1[[#This Row],[Date]],"yyyymmdd"))</f>
        <v/>
      </c>
      <c r="AJ939" t="str">
        <f>Table1[[#This Row],[Date2]]</f>
        <v/>
      </c>
      <c r="AK939" t="str">
        <f>IF(Table1[[#This Row],[Date]]="","",Table1[[#This Row],[Voucher Type]])</f>
        <v/>
      </c>
      <c r="AL939" t="str">
        <f>IF(Table1[[#This Row],[Date]]="","",Table1[[#This Row],[Voucher No]])</f>
        <v/>
      </c>
      <c r="AM939" t="str">
        <f>IF(Table1[[#This Row],[Date]]="","",Table1[[#This Row],[Narration]])</f>
        <v/>
      </c>
      <c r="AN939" t="str">
        <f>IF(Table1[[#This Row],[Date]]="","","tallytools-voucherentry-adhjadhh-"&amp;$AH$1&amp;ROW())</f>
        <v/>
      </c>
      <c r="AO939" t="str">
        <f>IF(Table1[[#This Row],[Date]]="","",$AH$1)</f>
        <v/>
      </c>
      <c r="AP939"/>
      <c r="AQ939" t="str">
        <f>IF(Table1[[#This Row],[Date]]="","","No")</f>
        <v/>
      </c>
      <c r="AR939" t="str">
        <f>IF(Table1[[#This Row],[Date]]="","",IF(Table1[[#This Row],[Net Amt]]&lt;0,"No","Yes"))</f>
        <v/>
      </c>
      <c r="AS939" t="str">
        <f>IF(Table1[[#This Row],[Date]]="","",Table1[[#This Row],[Second Ledger]])</f>
        <v/>
      </c>
      <c r="AT939" t="str">
        <f>IF(Table1[[#This Row],[Date]]="","",IF(Table1[[#This Row],[DP-1]]="Yes",-(Table1[[#This Row],[Payments]]+Table1[[#This Row],[Receipts]]),Table1[[#This Row],[Payments]]+Table1[[#This Row],[Receipts]]))</f>
        <v/>
      </c>
      <c r="AU939"/>
      <c r="AV939" t="str">
        <f>IF(Table1[[#This Row],[Bill Ref No]]="","",Table1[[#This Row],[Bill Ref No]])</f>
        <v/>
      </c>
      <c r="AW939" t="str">
        <f>IF(Table1[[#This Row],[Bill ref name]]="","","New Ref")</f>
        <v/>
      </c>
      <c r="AX939" t="str">
        <f>IF(Table1[[#This Row],[Bill ref name]]="","",Table1[[#This Row],[Amount-1]])</f>
        <v/>
      </c>
      <c r="AY939"/>
      <c r="AZ939"/>
      <c r="BA939" t="str">
        <f>IF(Table1[[#This Row],[Cost Centre]]="","","Primary Cost Category")</f>
        <v/>
      </c>
      <c r="BB939" t="str">
        <f>IF(Table1[[#This Row],[Cost Centre]]="","",Table1[[#This Row],[DP-1]])</f>
        <v/>
      </c>
      <c r="BC939"/>
      <c r="BD939" t="str">
        <f>IF(Table1[[#This Row],[Cost Centre]]="","",Table1[[#This Row],[Cost Centre]])</f>
        <v/>
      </c>
      <c r="BE939" t="str">
        <f>IF(Table1[[#This Row],[Cost Centre]]="","",Table1[[#This Row],[Amount-1]])</f>
        <v/>
      </c>
      <c r="BF939"/>
      <c r="BG939"/>
      <c r="BH939"/>
      <c r="BI939"/>
      <c r="BJ939" t="str">
        <f>IF(Table1[[#This Row],[Date]]="","","No")</f>
        <v/>
      </c>
      <c r="BK939" t="str">
        <f>IF(Table1[[#This Row],[Date]]="","",IF(Table1[[#This Row],[Net Amt]]&lt;0,"Yes","No"))</f>
        <v/>
      </c>
      <c r="BL939" t="str">
        <f>IF(Table1[[#This Row],[Date]]="","",$C$3)</f>
        <v/>
      </c>
      <c r="BM939" t="str">
        <f>IF(Table1[[#This Row],[Date]]="","",-Table1[[#This Row],[Amount-1]])</f>
        <v/>
      </c>
      <c r="BO939" t="str">
        <f>IF(Table1[[#This Row],[Transaction Type]]="","",Table1[[#This Row],[Transaction Type]])</f>
        <v/>
      </c>
      <c r="BP939" t="str">
        <f>IF(Table1[[#This Row],[Instrument No.]]="","",Table1[[#This Row],[Instrument No.]])</f>
        <v/>
      </c>
      <c r="BQ939" t="str">
        <f>IF(Table1[[#This Row],[Instrument No.]]="","",Table1[[#This Row],[Amount-2]])</f>
        <v/>
      </c>
      <c r="BR939" t="str">
        <f>IF(Table1[[#This Row],[Instrument date]]="","",TEXT(Table1[[#This Row],[Instrument date]],"yyyymmdd"))</f>
        <v/>
      </c>
      <c r="BU939" s="48"/>
      <c r="BV939" s="48"/>
    </row>
    <row r="940" spans="1:74">
      <c r="A940" s="16">
        <f t="shared" si="14"/>
        <v>935</v>
      </c>
      <c r="B940" s="17"/>
      <c r="C940" s="57"/>
      <c r="D940" s="61"/>
      <c r="E940" s="61"/>
      <c r="F940" s="57"/>
      <c r="G940" s="18"/>
      <c r="H94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0" s="18"/>
      <c r="J940" s="18"/>
      <c r="K940" s="18"/>
      <c r="L940" s="18"/>
      <c r="M940" s="18"/>
      <c r="N940" s="51"/>
      <c r="O940" s="14">
        <f>IF(Table1[[#This Row],[Date]]="",COUNTA(B941:$B$1005),0)</f>
        <v>0</v>
      </c>
      <c r="P940" s="14">
        <f>IF(COUNTA(Table1[[#This Row],[Payments]:[Receipts]])=0,0,(IF(COUNTA(Table1[[#This Row],[Payments]:[Receipts]])&gt;1,1,0)))</f>
        <v>0</v>
      </c>
      <c r="Q940" s="14">
        <f>IF(Table1[[#This Row],[Date]]="",0,IF(AND(Table1[[#This Row],[Date]]&gt;=$Q$2,Table1[[#This Row],[Date]]&lt;=$Q$3),0,1))</f>
        <v>0</v>
      </c>
      <c r="R940" s="14">
        <f>IF(Table1[[#This Row],[Payments]]="",0,IF(ISNUMBER(Table1[[#This Row],[Payments]]),0,1))</f>
        <v>0</v>
      </c>
      <c r="S940" s="14">
        <f>IF(Table1[[#This Row],[Receipts]]="",0,IF(ISNUMBER(Table1[[#This Row],[Receipts]]),0,1))</f>
        <v>0</v>
      </c>
      <c r="T940" s="14">
        <f>IF(LEN(Table1[[#This Row],[Second Ledger]])&gt;0,IF(TYPE(VLOOKUP(Table1[[#This Row],[Second Ledger]],$CZ:$CZ,1,FALSE))=16,1,0),0)</f>
        <v>0</v>
      </c>
      <c r="U940" s="14">
        <f>IF(Table1[[#This Row],[Date]]="",0,IF(Table1[[#This Row],[Voucher Type]]&gt;0,IF(TYPE(VLOOKUP(Table1[[#This Row],[Voucher Type]],Table1[[#All],[Voucher Type Master]],1,FALSE))=16,1,0),0))</f>
        <v>0</v>
      </c>
      <c r="V94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0" s="14">
        <f>IF(LEN(Table1[[#This Row],[Cost Centre]])&gt;0,IF(TYPE(VLOOKUP(Table1[[#This Row],[Cost Centre]],$DA:$DA,1,FALSE))=16,1,0),0)</f>
        <v>0</v>
      </c>
      <c r="X940" s="14">
        <f>Table1[[#This Row],[Payments]]-Table1[[#This Row],[Receipts]]</f>
        <v>0</v>
      </c>
      <c r="Y940" s="14"/>
      <c r="Z940" s="14"/>
      <c r="AA940" s="14"/>
      <c r="AB940" s="13"/>
      <c r="AC940" s="39"/>
      <c r="AD940" s="39"/>
      <c r="AE940" s="39"/>
      <c r="AF940" s="39"/>
      <c r="AG940" s="42"/>
      <c r="AH94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0" t="str">
        <f>IF(Table1[[#This Row],[Date]]="","",TEXT(Table1[[#This Row],[Date]],"yyyymmdd"))</f>
        <v/>
      </c>
      <c r="AJ940" t="str">
        <f>Table1[[#This Row],[Date2]]</f>
        <v/>
      </c>
      <c r="AK940" t="str">
        <f>IF(Table1[[#This Row],[Date]]="","",Table1[[#This Row],[Voucher Type]])</f>
        <v/>
      </c>
      <c r="AL940" t="str">
        <f>IF(Table1[[#This Row],[Date]]="","",Table1[[#This Row],[Voucher No]])</f>
        <v/>
      </c>
      <c r="AM940" t="str">
        <f>IF(Table1[[#This Row],[Date]]="","",Table1[[#This Row],[Narration]])</f>
        <v/>
      </c>
      <c r="AN940" t="str">
        <f>IF(Table1[[#This Row],[Date]]="","","tallytools-voucherentry-adhjadhh-"&amp;$AH$1&amp;ROW())</f>
        <v/>
      </c>
      <c r="AO940" t="str">
        <f>IF(Table1[[#This Row],[Date]]="","",$AH$1)</f>
        <v/>
      </c>
      <c r="AP940"/>
      <c r="AQ940" t="str">
        <f>IF(Table1[[#This Row],[Date]]="","","No")</f>
        <v/>
      </c>
      <c r="AR940" t="str">
        <f>IF(Table1[[#This Row],[Date]]="","",IF(Table1[[#This Row],[Net Amt]]&lt;0,"No","Yes"))</f>
        <v/>
      </c>
      <c r="AS940" t="str">
        <f>IF(Table1[[#This Row],[Date]]="","",Table1[[#This Row],[Second Ledger]])</f>
        <v/>
      </c>
      <c r="AT940" t="str">
        <f>IF(Table1[[#This Row],[Date]]="","",IF(Table1[[#This Row],[DP-1]]="Yes",-(Table1[[#This Row],[Payments]]+Table1[[#This Row],[Receipts]]),Table1[[#This Row],[Payments]]+Table1[[#This Row],[Receipts]]))</f>
        <v/>
      </c>
      <c r="AU940"/>
      <c r="AV940" t="str">
        <f>IF(Table1[[#This Row],[Bill Ref No]]="","",Table1[[#This Row],[Bill Ref No]])</f>
        <v/>
      </c>
      <c r="AW940" t="str">
        <f>IF(Table1[[#This Row],[Bill ref name]]="","","New Ref")</f>
        <v/>
      </c>
      <c r="AX940" t="str">
        <f>IF(Table1[[#This Row],[Bill ref name]]="","",Table1[[#This Row],[Amount-1]])</f>
        <v/>
      </c>
      <c r="AY940"/>
      <c r="AZ940"/>
      <c r="BA940" t="str">
        <f>IF(Table1[[#This Row],[Cost Centre]]="","","Primary Cost Category")</f>
        <v/>
      </c>
      <c r="BB940" t="str">
        <f>IF(Table1[[#This Row],[Cost Centre]]="","",Table1[[#This Row],[DP-1]])</f>
        <v/>
      </c>
      <c r="BC940"/>
      <c r="BD940" t="str">
        <f>IF(Table1[[#This Row],[Cost Centre]]="","",Table1[[#This Row],[Cost Centre]])</f>
        <v/>
      </c>
      <c r="BE940" t="str">
        <f>IF(Table1[[#This Row],[Cost Centre]]="","",Table1[[#This Row],[Amount-1]])</f>
        <v/>
      </c>
      <c r="BF940"/>
      <c r="BG940"/>
      <c r="BH940"/>
      <c r="BI940"/>
      <c r="BJ940" t="str">
        <f>IF(Table1[[#This Row],[Date]]="","","No")</f>
        <v/>
      </c>
      <c r="BK940" t="str">
        <f>IF(Table1[[#This Row],[Date]]="","",IF(Table1[[#This Row],[Net Amt]]&lt;0,"Yes","No"))</f>
        <v/>
      </c>
      <c r="BL940" t="str">
        <f>IF(Table1[[#This Row],[Date]]="","",$C$3)</f>
        <v/>
      </c>
      <c r="BM940" t="str">
        <f>IF(Table1[[#This Row],[Date]]="","",-Table1[[#This Row],[Amount-1]])</f>
        <v/>
      </c>
      <c r="BO940" t="str">
        <f>IF(Table1[[#This Row],[Transaction Type]]="","",Table1[[#This Row],[Transaction Type]])</f>
        <v/>
      </c>
      <c r="BP940" t="str">
        <f>IF(Table1[[#This Row],[Instrument No.]]="","",Table1[[#This Row],[Instrument No.]])</f>
        <v/>
      </c>
      <c r="BQ940" t="str">
        <f>IF(Table1[[#This Row],[Instrument No.]]="","",Table1[[#This Row],[Amount-2]])</f>
        <v/>
      </c>
      <c r="BR940" t="str">
        <f>IF(Table1[[#This Row],[Instrument date]]="","",TEXT(Table1[[#This Row],[Instrument date]],"yyyymmdd"))</f>
        <v/>
      </c>
      <c r="BU940" s="48"/>
      <c r="BV940" s="48"/>
    </row>
    <row r="941" spans="1:74">
      <c r="A941" s="16">
        <f t="shared" si="14"/>
        <v>936</v>
      </c>
      <c r="B941" s="17"/>
      <c r="C941" s="57"/>
      <c r="D941" s="61"/>
      <c r="E941" s="61"/>
      <c r="F941" s="57"/>
      <c r="G941" s="18"/>
      <c r="H94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1" s="18"/>
      <c r="J941" s="18"/>
      <c r="K941" s="18"/>
      <c r="L941" s="18"/>
      <c r="M941" s="18"/>
      <c r="N941" s="51"/>
      <c r="O941" s="14">
        <f>IF(Table1[[#This Row],[Date]]="",COUNTA(B942:$B$1005),0)</f>
        <v>0</v>
      </c>
      <c r="P941" s="14">
        <f>IF(COUNTA(Table1[[#This Row],[Payments]:[Receipts]])=0,0,(IF(COUNTA(Table1[[#This Row],[Payments]:[Receipts]])&gt;1,1,0)))</f>
        <v>0</v>
      </c>
      <c r="Q941" s="14">
        <f>IF(Table1[[#This Row],[Date]]="",0,IF(AND(Table1[[#This Row],[Date]]&gt;=$Q$2,Table1[[#This Row],[Date]]&lt;=$Q$3),0,1))</f>
        <v>0</v>
      </c>
      <c r="R941" s="14">
        <f>IF(Table1[[#This Row],[Payments]]="",0,IF(ISNUMBER(Table1[[#This Row],[Payments]]),0,1))</f>
        <v>0</v>
      </c>
      <c r="S941" s="14">
        <f>IF(Table1[[#This Row],[Receipts]]="",0,IF(ISNUMBER(Table1[[#This Row],[Receipts]]),0,1))</f>
        <v>0</v>
      </c>
      <c r="T941" s="14">
        <f>IF(LEN(Table1[[#This Row],[Second Ledger]])&gt;0,IF(TYPE(VLOOKUP(Table1[[#This Row],[Second Ledger]],$CZ:$CZ,1,FALSE))=16,1,0),0)</f>
        <v>0</v>
      </c>
      <c r="U941" s="14">
        <f>IF(Table1[[#This Row],[Date]]="",0,IF(Table1[[#This Row],[Voucher Type]]&gt;0,IF(TYPE(VLOOKUP(Table1[[#This Row],[Voucher Type]],Table1[[#All],[Voucher Type Master]],1,FALSE))=16,1,0),0))</f>
        <v>0</v>
      </c>
      <c r="V94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1" s="14">
        <f>IF(LEN(Table1[[#This Row],[Cost Centre]])&gt;0,IF(TYPE(VLOOKUP(Table1[[#This Row],[Cost Centre]],$DA:$DA,1,FALSE))=16,1,0),0)</f>
        <v>0</v>
      </c>
      <c r="X941" s="14">
        <f>Table1[[#This Row],[Payments]]-Table1[[#This Row],[Receipts]]</f>
        <v>0</v>
      </c>
      <c r="Y941" s="14"/>
      <c r="Z941" s="14"/>
      <c r="AA941" s="14"/>
      <c r="AB941" s="13"/>
      <c r="AC941" s="39"/>
      <c r="AD941" s="39"/>
      <c r="AE941" s="39"/>
      <c r="AF941" s="39"/>
      <c r="AG941" s="42"/>
      <c r="AH94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1" t="str">
        <f>IF(Table1[[#This Row],[Date]]="","",TEXT(Table1[[#This Row],[Date]],"yyyymmdd"))</f>
        <v/>
      </c>
      <c r="AJ941" t="str">
        <f>Table1[[#This Row],[Date2]]</f>
        <v/>
      </c>
      <c r="AK941" t="str">
        <f>IF(Table1[[#This Row],[Date]]="","",Table1[[#This Row],[Voucher Type]])</f>
        <v/>
      </c>
      <c r="AL941" t="str">
        <f>IF(Table1[[#This Row],[Date]]="","",Table1[[#This Row],[Voucher No]])</f>
        <v/>
      </c>
      <c r="AM941" t="str">
        <f>IF(Table1[[#This Row],[Date]]="","",Table1[[#This Row],[Narration]])</f>
        <v/>
      </c>
      <c r="AN941" t="str">
        <f>IF(Table1[[#This Row],[Date]]="","","tallytools-voucherentry-adhjadhh-"&amp;$AH$1&amp;ROW())</f>
        <v/>
      </c>
      <c r="AO941" t="str">
        <f>IF(Table1[[#This Row],[Date]]="","",$AH$1)</f>
        <v/>
      </c>
      <c r="AP941"/>
      <c r="AQ941" t="str">
        <f>IF(Table1[[#This Row],[Date]]="","","No")</f>
        <v/>
      </c>
      <c r="AR941" t="str">
        <f>IF(Table1[[#This Row],[Date]]="","",IF(Table1[[#This Row],[Net Amt]]&lt;0,"No","Yes"))</f>
        <v/>
      </c>
      <c r="AS941" t="str">
        <f>IF(Table1[[#This Row],[Date]]="","",Table1[[#This Row],[Second Ledger]])</f>
        <v/>
      </c>
      <c r="AT941" t="str">
        <f>IF(Table1[[#This Row],[Date]]="","",IF(Table1[[#This Row],[DP-1]]="Yes",-(Table1[[#This Row],[Payments]]+Table1[[#This Row],[Receipts]]),Table1[[#This Row],[Payments]]+Table1[[#This Row],[Receipts]]))</f>
        <v/>
      </c>
      <c r="AU941"/>
      <c r="AV941" t="str">
        <f>IF(Table1[[#This Row],[Bill Ref No]]="","",Table1[[#This Row],[Bill Ref No]])</f>
        <v/>
      </c>
      <c r="AW941" t="str">
        <f>IF(Table1[[#This Row],[Bill ref name]]="","","New Ref")</f>
        <v/>
      </c>
      <c r="AX941" t="str">
        <f>IF(Table1[[#This Row],[Bill ref name]]="","",Table1[[#This Row],[Amount-1]])</f>
        <v/>
      </c>
      <c r="AY941"/>
      <c r="AZ941"/>
      <c r="BA941" t="str">
        <f>IF(Table1[[#This Row],[Cost Centre]]="","","Primary Cost Category")</f>
        <v/>
      </c>
      <c r="BB941" t="str">
        <f>IF(Table1[[#This Row],[Cost Centre]]="","",Table1[[#This Row],[DP-1]])</f>
        <v/>
      </c>
      <c r="BC941"/>
      <c r="BD941" t="str">
        <f>IF(Table1[[#This Row],[Cost Centre]]="","",Table1[[#This Row],[Cost Centre]])</f>
        <v/>
      </c>
      <c r="BE941" t="str">
        <f>IF(Table1[[#This Row],[Cost Centre]]="","",Table1[[#This Row],[Amount-1]])</f>
        <v/>
      </c>
      <c r="BF941"/>
      <c r="BG941"/>
      <c r="BH941"/>
      <c r="BI941"/>
      <c r="BJ941" t="str">
        <f>IF(Table1[[#This Row],[Date]]="","","No")</f>
        <v/>
      </c>
      <c r="BK941" t="str">
        <f>IF(Table1[[#This Row],[Date]]="","",IF(Table1[[#This Row],[Net Amt]]&lt;0,"Yes","No"))</f>
        <v/>
      </c>
      <c r="BL941" t="str">
        <f>IF(Table1[[#This Row],[Date]]="","",$C$3)</f>
        <v/>
      </c>
      <c r="BM941" t="str">
        <f>IF(Table1[[#This Row],[Date]]="","",-Table1[[#This Row],[Amount-1]])</f>
        <v/>
      </c>
      <c r="BO941" t="str">
        <f>IF(Table1[[#This Row],[Transaction Type]]="","",Table1[[#This Row],[Transaction Type]])</f>
        <v/>
      </c>
      <c r="BP941" t="str">
        <f>IF(Table1[[#This Row],[Instrument No.]]="","",Table1[[#This Row],[Instrument No.]])</f>
        <v/>
      </c>
      <c r="BQ941" t="str">
        <f>IF(Table1[[#This Row],[Instrument No.]]="","",Table1[[#This Row],[Amount-2]])</f>
        <v/>
      </c>
      <c r="BR941" t="str">
        <f>IF(Table1[[#This Row],[Instrument date]]="","",TEXT(Table1[[#This Row],[Instrument date]],"yyyymmdd"))</f>
        <v/>
      </c>
      <c r="BU941" s="48"/>
      <c r="BV941" s="48"/>
    </row>
    <row r="942" spans="1:74">
      <c r="A942" s="16">
        <f t="shared" si="14"/>
        <v>937</v>
      </c>
      <c r="B942" s="17"/>
      <c r="C942" s="57"/>
      <c r="D942" s="61"/>
      <c r="E942" s="61"/>
      <c r="F942" s="57"/>
      <c r="G942" s="18"/>
      <c r="H94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2" s="18"/>
      <c r="J942" s="18"/>
      <c r="K942" s="18"/>
      <c r="L942" s="18"/>
      <c r="M942" s="18"/>
      <c r="N942" s="51"/>
      <c r="O942" s="14">
        <f>IF(Table1[[#This Row],[Date]]="",COUNTA(B943:$B$1005),0)</f>
        <v>0</v>
      </c>
      <c r="P942" s="14">
        <f>IF(COUNTA(Table1[[#This Row],[Payments]:[Receipts]])=0,0,(IF(COUNTA(Table1[[#This Row],[Payments]:[Receipts]])&gt;1,1,0)))</f>
        <v>0</v>
      </c>
      <c r="Q942" s="14">
        <f>IF(Table1[[#This Row],[Date]]="",0,IF(AND(Table1[[#This Row],[Date]]&gt;=$Q$2,Table1[[#This Row],[Date]]&lt;=$Q$3),0,1))</f>
        <v>0</v>
      </c>
      <c r="R942" s="14">
        <f>IF(Table1[[#This Row],[Payments]]="",0,IF(ISNUMBER(Table1[[#This Row],[Payments]]),0,1))</f>
        <v>0</v>
      </c>
      <c r="S942" s="14">
        <f>IF(Table1[[#This Row],[Receipts]]="",0,IF(ISNUMBER(Table1[[#This Row],[Receipts]]),0,1))</f>
        <v>0</v>
      </c>
      <c r="T942" s="14">
        <f>IF(LEN(Table1[[#This Row],[Second Ledger]])&gt;0,IF(TYPE(VLOOKUP(Table1[[#This Row],[Second Ledger]],$CZ:$CZ,1,FALSE))=16,1,0),0)</f>
        <v>0</v>
      </c>
      <c r="U942" s="14">
        <f>IF(Table1[[#This Row],[Date]]="",0,IF(Table1[[#This Row],[Voucher Type]]&gt;0,IF(TYPE(VLOOKUP(Table1[[#This Row],[Voucher Type]],Table1[[#All],[Voucher Type Master]],1,FALSE))=16,1,0),0))</f>
        <v>0</v>
      </c>
      <c r="V94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2" s="14">
        <f>IF(LEN(Table1[[#This Row],[Cost Centre]])&gt;0,IF(TYPE(VLOOKUP(Table1[[#This Row],[Cost Centre]],$DA:$DA,1,FALSE))=16,1,0),0)</f>
        <v>0</v>
      </c>
      <c r="X942" s="14">
        <f>Table1[[#This Row],[Payments]]-Table1[[#This Row],[Receipts]]</f>
        <v>0</v>
      </c>
      <c r="Y942" s="14"/>
      <c r="Z942" s="14"/>
      <c r="AA942" s="14"/>
      <c r="AB942" s="13"/>
      <c r="AC942" s="39"/>
      <c r="AD942" s="39"/>
      <c r="AE942" s="39"/>
      <c r="AF942" s="39"/>
      <c r="AG942" s="42"/>
      <c r="AH94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2" t="str">
        <f>IF(Table1[[#This Row],[Date]]="","",TEXT(Table1[[#This Row],[Date]],"yyyymmdd"))</f>
        <v/>
      </c>
      <c r="AJ942" t="str">
        <f>Table1[[#This Row],[Date2]]</f>
        <v/>
      </c>
      <c r="AK942" t="str">
        <f>IF(Table1[[#This Row],[Date]]="","",Table1[[#This Row],[Voucher Type]])</f>
        <v/>
      </c>
      <c r="AL942" t="str">
        <f>IF(Table1[[#This Row],[Date]]="","",Table1[[#This Row],[Voucher No]])</f>
        <v/>
      </c>
      <c r="AM942" t="str">
        <f>IF(Table1[[#This Row],[Date]]="","",Table1[[#This Row],[Narration]])</f>
        <v/>
      </c>
      <c r="AN942" t="str">
        <f>IF(Table1[[#This Row],[Date]]="","","tallytools-voucherentry-adhjadhh-"&amp;$AH$1&amp;ROW())</f>
        <v/>
      </c>
      <c r="AO942" t="str">
        <f>IF(Table1[[#This Row],[Date]]="","",$AH$1)</f>
        <v/>
      </c>
      <c r="AP942"/>
      <c r="AQ942" t="str">
        <f>IF(Table1[[#This Row],[Date]]="","","No")</f>
        <v/>
      </c>
      <c r="AR942" t="str">
        <f>IF(Table1[[#This Row],[Date]]="","",IF(Table1[[#This Row],[Net Amt]]&lt;0,"No","Yes"))</f>
        <v/>
      </c>
      <c r="AS942" t="str">
        <f>IF(Table1[[#This Row],[Date]]="","",Table1[[#This Row],[Second Ledger]])</f>
        <v/>
      </c>
      <c r="AT942" t="str">
        <f>IF(Table1[[#This Row],[Date]]="","",IF(Table1[[#This Row],[DP-1]]="Yes",-(Table1[[#This Row],[Payments]]+Table1[[#This Row],[Receipts]]),Table1[[#This Row],[Payments]]+Table1[[#This Row],[Receipts]]))</f>
        <v/>
      </c>
      <c r="AU942"/>
      <c r="AV942" t="str">
        <f>IF(Table1[[#This Row],[Bill Ref No]]="","",Table1[[#This Row],[Bill Ref No]])</f>
        <v/>
      </c>
      <c r="AW942" t="str">
        <f>IF(Table1[[#This Row],[Bill ref name]]="","","New Ref")</f>
        <v/>
      </c>
      <c r="AX942" t="str">
        <f>IF(Table1[[#This Row],[Bill ref name]]="","",Table1[[#This Row],[Amount-1]])</f>
        <v/>
      </c>
      <c r="AY942"/>
      <c r="AZ942"/>
      <c r="BA942" t="str">
        <f>IF(Table1[[#This Row],[Cost Centre]]="","","Primary Cost Category")</f>
        <v/>
      </c>
      <c r="BB942" t="str">
        <f>IF(Table1[[#This Row],[Cost Centre]]="","",Table1[[#This Row],[DP-1]])</f>
        <v/>
      </c>
      <c r="BC942"/>
      <c r="BD942" t="str">
        <f>IF(Table1[[#This Row],[Cost Centre]]="","",Table1[[#This Row],[Cost Centre]])</f>
        <v/>
      </c>
      <c r="BE942" t="str">
        <f>IF(Table1[[#This Row],[Cost Centre]]="","",Table1[[#This Row],[Amount-1]])</f>
        <v/>
      </c>
      <c r="BF942"/>
      <c r="BG942"/>
      <c r="BH942"/>
      <c r="BI942"/>
      <c r="BJ942" t="str">
        <f>IF(Table1[[#This Row],[Date]]="","","No")</f>
        <v/>
      </c>
      <c r="BK942" t="str">
        <f>IF(Table1[[#This Row],[Date]]="","",IF(Table1[[#This Row],[Net Amt]]&lt;0,"Yes","No"))</f>
        <v/>
      </c>
      <c r="BL942" t="str">
        <f>IF(Table1[[#This Row],[Date]]="","",$C$3)</f>
        <v/>
      </c>
      <c r="BM942" t="str">
        <f>IF(Table1[[#This Row],[Date]]="","",-Table1[[#This Row],[Amount-1]])</f>
        <v/>
      </c>
      <c r="BO942" t="str">
        <f>IF(Table1[[#This Row],[Transaction Type]]="","",Table1[[#This Row],[Transaction Type]])</f>
        <v/>
      </c>
      <c r="BP942" t="str">
        <f>IF(Table1[[#This Row],[Instrument No.]]="","",Table1[[#This Row],[Instrument No.]])</f>
        <v/>
      </c>
      <c r="BQ942" t="str">
        <f>IF(Table1[[#This Row],[Instrument No.]]="","",Table1[[#This Row],[Amount-2]])</f>
        <v/>
      </c>
      <c r="BR942" t="str">
        <f>IF(Table1[[#This Row],[Instrument date]]="","",TEXT(Table1[[#This Row],[Instrument date]],"yyyymmdd"))</f>
        <v/>
      </c>
      <c r="BU942" s="48"/>
      <c r="BV942" s="48"/>
    </row>
    <row r="943" spans="1:74">
      <c r="A943" s="16">
        <f t="shared" si="14"/>
        <v>938</v>
      </c>
      <c r="B943" s="17"/>
      <c r="C943" s="57"/>
      <c r="D943" s="61"/>
      <c r="E943" s="61"/>
      <c r="F943" s="57"/>
      <c r="G943" s="18"/>
      <c r="H94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3" s="18"/>
      <c r="J943" s="18"/>
      <c r="K943" s="18"/>
      <c r="L943" s="18"/>
      <c r="M943" s="18"/>
      <c r="N943" s="51"/>
      <c r="O943" s="14">
        <f>IF(Table1[[#This Row],[Date]]="",COUNTA(B944:$B$1005),0)</f>
        <v>0</v>
      </c>
      <c r="P943" s="14">
        <f>IF(COUNTA(Table1[[#This Row],[Payments]:[Receipts]])=0,0,(IF(COUNTA(Table1[[#This Row],[Payments]:[Receipts]])&gt;1,1,0)))</f>
        <v>0</v>
      </c>
      <c r="Q943" s="14">
        <f>IF(Table1[[#This Row],[Date]]="",0,IF(AND(Table1[[#This Row],[Date]]&gt;=$Q$2,Table1[[#This Row],[Date]]&lt;=$Q$3),0,1))</f>
        <v>0</v>
      </c>
      <c r="R943" s="14">
        <f>IF(Table1[[#This Row],[Payments]]="",0,IF(ISNUMBER(Table1[[#This Row],[Payments]]),0,1))</f>
        <v>0</v>
      </c>
      <c r="S943" s="14">
        <f>IF(Table1[[#This Row],[Receipts]]="",0,IF(ISNUMBER(Table1[[#This Row],[Receipts]]),0,1))</f>
        <v>0</v>
      </c>
      <c r="T943" s="14">
        <f>IF(LEN(Table1[[#This Row],[Second Ledger]])&gt;0,IF(TYPE(VLOOKUP(Table1[[#This Row],[Second Ledger]],$CZ:$CZ,1,FALSE))=16,1,0),0)</f>
        <v>0</v>
      </c>
      <c r="U943" s="14">
        <f>IF(Table1[[#This Row],[Date]]="",0,IF(Table1[[#This Row],[Voucher Type]]&gt;0,IF(TYPE(VLOOKUP(Table1[[#This Row],[Voucher Type]],Table1[[#All],[Voucher Type Master]],1,FALSE))=16,1,0),0))</f>
        <v>0</v>
      </c>
      <c r="V94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3" s="14">
        <f>IF(LEN(Table1[[#This Row],[Cost Centre]])&gt;0,IF(TYPE(VLOOKUP(Table1[[#This Row],[Cost Centre]],$DA:$DA,1,FALSE))=16,1,0),0)</f>
        <v>0</v>
      </c>
      <c r="X943" s="14">
        <f>Table1[[#This Row],[Payments]]-Table1[[#This Row],[Receipts]]</f>
        <v>0</v>
      </c>
      <c r="Y943" s="14"/>
      <c r="Z943" s="14"/>
      <c r="AA943" s="14"/>
      <c r="AB943" s="13"/>
      <c r="AC943" s="39"/>
      <c r="AD943" s="39"/>
      <c r="AE943" s="39"/>
      <c r="AF943" s="39"/>
      <c r="AG943" s="42"/>
      <c r="AH94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3" t="str">
        <f>IF(Table1[[#This Row],[Date]]="","",TEXT(Table1[[#This Row],[Date]],"yyyymmdd"))</f>
        <v/>
      </c>
      <c r="AJ943" t="str">
        <f>Table1[[#This Row],[Date2]]</f>
        <v/>
      </c>
      <c r="AK943" t="str">
        <f>IF(Table1[[#This Row],[Date]]="","",Table1[[#This Row],[Voucher Type]])</f>
        <v/>
      </c>
      <c r="AL943" t="str">
        <f>IF(Table1[[#This Row],[Date]]="","",Table1[[#This Row],[Voucher No]])</f>
        <v/>
      </c>
      <c r="AM943" t="str">
        <f>IF(Table1[[#This Row],[Date]]="","",Table1[[#This Row],[Narration]])</f>
        <v/>
      </c>
      <c r="AN943" t="str">
        <f>IF(Table1[[#This Row],[Date]]="","","tallytools-voucherentry-adhjadhh-"&amp;$AH$1&amp;ROW())</f>
        <v/>
      </c>
      <c r="AO943" t="str">
        <f>IF(Table1[[#This Row],[Date]]="","",$AH$1)</f>
        <v/>
      </c>
      <c r="AP943"/>
      <c r="AQ943" t="str">
        <f>IF(Table1[[#This Row],[Date]]="","","No")</f>
        <v/>
      </c>
      <c r="AR943" t="str">
        <f>IF(Table1[[#This Row],[Date]]="","",IF(Table1[[#This Row],[Net Amt]]&lt;0,"No","Yes"))</f>
        <v/>
      </c>
      <c r="AS943" t="str">
        <f>IF(Table1[[#This Row],[Date]]="","",Table1[[#This Row],[Second Ledger]])</f>
        <v/>
      </c>
      <c r="AT943" t="str">
        <f>IF(Table1[[#This Row],[Date]]="","",IF(Table1[[#This Row],[DP-1]]="Yes",-(Table1[[#This Row],[Payments]]+Table1[[#This Row],[Receipts]]),Table1[[#This Row],[Payments]]+Table1[[#This Row],[Receipts]]))</f>
        <v/>
      </c>
      <c r="AU943"/>
      <c r="AV943" t="str">
        <f>IF(Table1[[#This Row],[Bill Ref No]]="","",Table1[[#This Row],[Bill Ref No]])</f>
        <v/>
      </c>
      <c r="AW943" t="str">
        <f>IF(Table1[[#This Row],[Bill ref name]]="","","New Ref")</f>
        <v/>
      </c>
      <c r="AX943" t="str">
        <f>IF(Table1[[#This Row],[Bill ref name]]="","",Table1[[#This Row],[Amount-1]])</f>
        <v/>
      </c>
      <c r="AY943"/>
      <c r="AZ943"/>
      <c r="BA943" t="str">
        <f>IF(Table1[[#This Row],[Cost Centre]]="","","Primary Cost Category")</f>
        <v/>
      </c>
      <c r="BB943" t="str">
        <f>IF(Table1[[#This Row],[Cost Centre]]="","",Table1[[#This Row],[DP-1]])</f>
        <v/>
      </c>
      <c r="BC943"/>
      <c r="BD943" t="str">
        <f>IF(Table1[[#This Row],[Cost Centre]]="","",Table1[[#This Row],[Cost Centre]])</f>
        <v/>
      </c>
      <c r="BE943" t="str">
        <f>IF(Table1[[#This Row],[Cost Centre]]="","",Table1[[#This Row],[Amount-1]])</f>
        <v/>
      </c>
      <c r="BF943"/>
      <c r="BG943"/>
      <c r="BH943"/>
      <c r="BI943"/>
      <c r="BJ943" t="str">
        <f>IF(Table1[[#This Row],[Date]]="","","No")</f>
        <v/>
      </c>
      <c r="BK943" t="str">
        <f>IF(Table1[[#This Row],[Date]]="","",IF(Table1[[#This Row],[Net Amt]]&lt;0,"Yes","No"))</f>
        <v/>
      </c>
      <c r="BL943" t="str">
        <f>IF(Table1[[#This Row],[Date]]="","",$C$3)</f>
        <v/>
      </c>
      <c r="BM943" t="str">
        <f>IF(Table1[[#This Row],[Date]]="","",-Table1[[#This Row],[Amount-1]])</f>
        <v/>
      </c>
      <c r="BO943" t="str">
        <f>IF(Table1[[#This Row],[Transaction Type]]="","",Table1[[#This Row],[Transaction Type]])</f>
        <v/>
      </c>
      <c r="BP943" t="str">
        <f>IF(Table1[[#This Row],[Instrument No.]]="","",Table1[[#This Row],[Instrument No.]])</f>
        <v/>
      </c>
      <c r="BQ943" t="str">
        <f>IF(Table1[[#This Row],[Instrument No.]]="","",Table1[[#This Row],[Amount-2]])</f>
        <v/>
      </c>
      <c r="BR943" t="str">
        <f>IF(Table1[[#This Row],[Instrument date]]="","",TEXT(Table1[[#This Row],[Instrument date]],"yyyymmdd"))</f>
        <v/>
      </c>
      <c r="BU943" s="48"/>
      <c r="BV943" s="48"/>
    </row>
    <row r="944" spans="1:74">
      <c r="A944" s="16">
        <f t="shared" si="14"/>
        <v>939</v>
      </c>
      <c r="B944" s="17"/>
      <c r="C944" s="57"/>
      <c r="D944" s="61"/>
      <c r="E944" s="61"/>
      <c r="F944" s="57"/>
      <c r="G944" s="18"/>
      <c r="H94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4" s="18"/>
      <c r="J944" s="18"/>
      <c r="K944" s="18"/>
      <c r="L944" s="18"/>
      <c r="M944" s="18"/>
      <c r="N944" s="51"/>
      <c r="O944" s="14">
        <f>IF(Table1[[#This Row],[Date]]="",COUNTA(B945:$B$1005),0)</f>
        <v>0</v>
      </c>
      <c r="P944" s="14">
        <f>IF(COUNTA(Table1[[#This Row],[Payments]:[Receipts]])=0,0,(IF(COUNTA(Table1[[#This Row],[Payments]:[Receipts]])&gt;1,1,0)))</f>
        <v>0</v>
      </c>
      <c r="Q944" s="14">
        <f>IF(Table1[[#This Row],[Date]]="",0,IF(AND(Table1[[#This Row],[Date]]&gt;=$Q$2,Table1[[#This Row],[Date]]&lt;=$Q$3),0,1))</f>
        <v>0</v>
      </c>
      <c r="R944" s="14">
        <f>IF(Table1[[#This Row],[Payments]]="",0,IF(ISNUMBER(Table1[[#This Row],[Payments]]),0,1))</f>
        <v>0</v>
      </c>
      <c r="S944" s="14">
        <f>IF(Table1[[#This Row],[Receipts]]="",0,IF(ISNUMBER(Table1[[#This Row],[Receipts]]),0,1))</f>
        <v>0</v>
      </c>
      <c r="T944" s="14">
        <f>IF(LEN(Table1[[#This Row],[Second Ledger]])&gt;0,IF(TYPE(VLOOKUP(Table1[[#This Row],[Second Ledger]],$CZ:$CZ,1,FALSE))=16,1,0),0)</f>
        <v>0</v>
      </c>
      <c r="U944" s="14">
        <f>IF(Table1[[#This Row],[Date]]="",0,IF(Table1[[#This Row],[Voucher Type]]&gt;0,IF(TYPE(VLOOKUP(Table1[[#This Row],[Voucher Type]],Table1[[#All],[Voucher Type Master]],1,FALSE))=16,1,0),0))</f>
        <v>0</v>
      </c>
      <c r="V94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4" s="14">
        <f>IF(LEN(Table1[[#This Row],[Cost Centre]])&gt;0,IF(TYPE(VLOOKUP(Table1[[#This Row],[Cost Centre]],$DA:$DA,1,FALSE))=16,1,0),0)</f>
        <v>0</v>
      </c>
      <c r="X944" s="14">
        <f>Table1[[#This Row],[Payments]]-Table1[[#This Row],[Receipts]]</f>
        <v>0</v>
      </c>
      <c r="Y944" s="14"/>
      <c r="Z944" s="14"/>
      <c r="AA944" s="14"/>
      <c r="AB944" s="13"/>
      <c r="AC944" s="39"/>
      <c r="AD944" s="39"/>
      <c r="AE944" s="39"/>
      <c r="AF944" s="39"/>
      <c r="AG944" s="42"/>
      <c r="AH94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4" t="str">
        <f>IF(Table1[[#This Row],[Date]]="","",TEXT(Table1[[#This Row],[Date]],"yyyymmdd"))</f>
        <v/>
      </c>
      <c r="AJ944" t="str">
        <f>Table1[[#This Row],[Date2]]</f>
        <v/>
      </c>
      <c r="AK944" t="str">
        <f>IF(Table1[[#This Row],[Date]]="","",Table1[[#This Row],[Voucher Type]])</f>
        <v/>
      </c>
      <c r="AL944" t="str">
        <f>IF(Table1[[#This Row],[Date]]="","",Table1[[#This Row],[Voucher No]])</f>
        <v/>
      </c>
      <c r="AM944" t="str">
        <f>IF(Table1[[#This Row],[Date]]="","",Table1[[#This Row],[Narration]])</f>
        <v/>
      </c>
      <c r="AN944" t="str">
        <f>IF(Table1[[#This Row],[Date]]="","","tallytools-voucherentry-adhjadhh-"&amp;$AH$1&amp;ROW())</f>
        <v/>
      </c>
      <c r="AO944" t="str">
        <f>IF(Table1[[#This Row],[Date]]="","",$AH$1)</f>
        <v/>
      </c>
      <c r="AP944"/>
      <c r="AQ944" t="str">
        <f>IF(Table1[[#This Row],[Date]]="","","No")</f>
        <v/>
      </c>
      <c r="AR944" t="str">
        <f>IF(Table1[[#This Row],[Date]]="","",IF(Table1[[#This Row],[Net Amt]]&lt;0,"No","Yes"))</f>
        <v/>
      </c>
      <c r="AS944" t="str">
        <f>IF(Table1[[#This Row],[Date]]="","",Table1[[#This Row],[Second Ledger]])</f>
        <v/>
      </c>
      <c r="AT944" t="str">
        <f>IF(Table1[[#This Row],[Date]]="","",IF(Table1[[#This Row],[DP-1]]="Yes",-(Table1[[#This Row],[Payments]]+Table1[[#This Row],[Receipts]]),Table1[[#This Row],[Payments]]+Table1[[#This Row],[Receipts]]))</f>
        <v/>
      </c>
      <c r="AU944"/>
      <c r="AV944" t="str">
        <f>IF(Table1[[#This Row],[Bill Ref No]]="","",Table1[[#This Row],[Bill Ref No]])</f>
        <v/>
      </c>
      <c r="AW944" t="str">
        <f>IF(Table1[[#This Row],[Bill ref name]]="","","New Ref")</f>
        <v/>
      </c>
      <c r="AX944" t="str">
        <f>IF(Table1[[#This Row],[Bill ref name]]="","",Table1[[#This Row],[Amount-1]])</f>
        <v/>
      </c>
      <c r="AY944"/>
      <c r="AZ944"/>
      <c r="BA944" t="str">
        <f>IF(Table1[[#This Row],[Cost Centre]]="","","Primary Cost Category")</f>
        <v/>
      </c>
      <c r="BB944" t="str">
        <f>IF(Table1[[#This Row],[Cost Centre]]="","",Table1[[#This Row],[DP-1]])</f>
        <v/>
      </c>
      <c r="BC944"/>
      <c r="BD944" t="str">
        <f>IF(Table1[[#This Row],[Cost Centre]]="","",Table1[[#This Row],[Cost Centre]])</f>
        <v/>
      </c>
      <c r="BE944" t="str">
        <f>IF(Table1[[#This Row],[Cost Centre]]="","",Table1[[#This Row],[Amount-1]])</f>
        <v/>
      </c>
      <c r="BF944"/>
      <c r="BG944"/>
      <c r="BH944"/>
      <c r="BI944"/>
      <c r="BJ944" t="str">
        <f>IF(Table1[[#This Row],[Date]]="","","No")</f>
        <v/>
      </c>
      <c r="BK944" t="str">
        <f>IF(Table1[[#This Row],[Date]]="","",IF(Table1[[#This Row],[Net Amt]]&lt;0,"Yes","No"))</f>
        <v/>
      </c>
      <c r="BL944" t="str">
        <f>IF(Table1[[#This Row],[Date]]="","",$C$3)</f>
        <v/>
      </c>
      <c r="BM944" t="str">
        <f>IF(Table1[[#This Row],[Date]]="","",-Table1[[#This Row],[Amount-1]])</f>
        <v/>
      </c>
      <c r="BO944" t="str">
        <f>IF(Table1[[#This Row],[Transaction Type]]="","",Table1[[#This Row],[Transaction Type]])</f>
        <v/>
      </c>
      <c r="BP944" t="str">
        <f>IF(Table1[[#This Row],[Instrument No.]]="","",Table1[[#This Row],[Instrument No.]])</f>
        <v/>
      </c>
      <c r="BQ944" t="str">
        <f>IF(Table1[[#This Row],[Instrument No.]]="","",Table1[[#This Row],[Amount-2]])</f>
        <v/>
      </c>
      <c r="BR944" t="str">
        <f>IF(Table1[[#This Row],[Instrument date]]="","",TEXT(Table1[[#This Row],[Instrument date]],"yyyymmdd"))</f>
        <v/>
      </c>
      <c r="BU944" s="48"/>
      <c r="BV944" s="48"/>
    </row>
    <row r="945" spans="1:74">
      <c r="A945" s="16">
        <f t="shared" si="14"/>
        <v>940</v>
      </c>
      <c r="B945" s="17"/>
      <c r="C945" s="57"/>
      <c r="D945" s="61"/>
      <c r="E945" s="61"/>
      <c r="F945" s="57"/>
      <c r="G945" s="18"/>
      <c r="H94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5" s="18"/>
      <c r="J945" s="18"/>
      <c r="K945" s="18"/>
      <c r="L945" s="18"/>
      <c r="M945" s="18"/>
      <c r="N945" s="51"/>
      <c r="O945" s="14">
        <f>IF(Table1[[#This Row],[Date]]="",COUNTA(B946:$B$1005),0)</f>
        <v>0</v>
      </c>
      <c r="P945" s="14">
        <f>IF(COUNTA(Table1[[#This Row],[Payments]:[Receipts]])=0,0,(IF(COUNTA(Table1[[#This Row],[Payments]:[Receipts]])&gt;1,1,0)))</f>
        <v>0</v>
      </c>
      <c r="Q945" s="14">
        <f>IF(Table1[[#This Row],[Date]]="",0,IF(AND(Table1[[#This Row],[Date]]&gt;=$Q$2,Table1[[#This Row],[Date]]&lt;=$Q$3),0,1))</f>
        <v>0</v>
      </c>
      <c r="R945" s="14">
        <f>IF(Table1[[#This Row],[Payments]]="",0,IF(ISNUMBER(Table1[[#This Row],[Payments]]),0,1))</f>
        <v>0</v>
      </c>
      <c r="S945" s="14">
        <f>IF(Table1[[#This Row],[Receipts]]="",0,IF(ISNUMBER(Table1[[#This Row],[Receipts]]),0,1))</f>
        <v>0</v>
      </c>
      <c r="T945" s="14">
        <f>IF(LEN(Table1[[#This Row],[Second Ledger]])&gt;0,IF(TYPE(VLOOKUP(Table1[[#This Row],[Second Ledger]],$CZ:$CZ,1,FALSE))=16,1,0),0)</f>
        <v>0</v>
      </c>
      <c r="U945" s="14">
        <f>IF(Table1[[#This Row],[Date]]="",0,IF(Table1[[#This Row],[Voucher Type]]&gt;0,IF(TYPE(VLOOKUP(Table1[[#This Row],[Voucher Type]],Table1[[#All],[Voucher Type Master]],1,FALSE))=16,1,0),0))</f>
        <v>0</v>
      </c>
      <c r="V94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5" s="14">
        <f>IF(LEN(Table1[[#This Row],[Cost Centre]])&gt;0,IF(TYPE(VLOOKUP(Table1[[#This Row],[Cost Centre]],$DA:$DA,1,FALSE))=16,1,0),0)</f>
        <v>0</v>
      </c>
      <c r="X945" s="14">
        <f>Table1[[#This Row],[Payments]]-Table1[[#This Row],[Receipts]]</f>
        <v>0</v>
      </c>
      <c r="Y945" s="14"/>
      <c r="Z945" s="14"/>
      <c r="AA945" s="14"/>
      <c r="AB945" s="13"/>
      <c r="AC945" s="39"/>
      <c r="AD945" s="39"/>
      <c r="AE945" s="39"/>
      <c r="AF945" s="39"/>
      <c r="AG945" s="42"/>
      <c r="AH94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5" t="str">
        <f>IF(Table1[[#This Row],[Date]]="","",TEXT(Table1[[#This Row],[Date]],"yyyymmdd"))</f>
        <v/>
      </c>
      <c r="AJ945" t="str">
        <f>Table1[[#This Row],[Date2]]</f>
        <v/>
      </c>
      <c r="AK945" t="str">
        <f>IF(Table1[[#This Row],[Date]]="","",Table1[[#This Row],[Voucher Type]])</f>
        <v/>
      </c>
      <c r="AL945" t="str">
        <f>IF(Table1[[#This Row],[Date]]="","",Table1[[#This Row],[Voucher No]])</f>
        <v/>
      </c>
      <c r="AM945" t="str">
        <f>IF(Table1[[#This Row],[Date]]="","",Table1[[#This Row],[Narration]])</f>
        <v/>
      </c>
      <c r="AN945" t="str">
        <f>IF(Table1[[#This Row],[Date]]="","","tallytools-voucherentry-adhjadhh-"&amp;$AH$1&amp;ROW())</f>
        <v/>
      </c>
      <c r="AO945" t="str">
        <f>IF(Table1[[#This Row],[Date]]="","",$AH$1)</f>
        <v/>
      </c>
      <c r="AP945"/>
      <c r="AQ945" t="str">
        <f>IF(Table1[[#This Row],[Date]]="","","No")</f>
        <v/>
      </c>
      <c r="AR945" t="str">
        <f>IF(Table1[[#This Row],[Date]]="","",IF(Table1[[#This Row],[Net Amt]]&lt;0,"No","Yes"))</f>
        <v/>
      </c>
      <c r="AS945" t="str">
        <f>IF(Table1[[#This Row],[Date]]="","",Table1[[#This Row],[Second Ledger]])</f>
        <v/>
      </c>
      <c r="AT945" t="str">
        <f>IF(Table1[[#This Row],[Date]]="","",IF(Table1[[#This Row],[DP-1]]="Yes",-(Table1[[#This Row],[Payments]]+Table1[[#This Row],[Receipts]]),Table1[[#This Row],[Payments]]+Table1[[#This Row],[Receipts]]))</f>
        <v/>
      </c>
      <c r="AU945"/>
      <c r="AV945" t="str">
        <f>IF(Table1[[#This Row],[Bill Ref No]]="","",Table1[[#This Row],[Bill Ref No]])</f>
        <v/>
      </c>
      <c r="AW945" t="str">
        <f>IF(Table1[[#This Row],[Bill ref name]]="","","New Ref")</f>
        <v/>
      </c>
      <c r="AX945" t="str">
        <f>IF(Table1[[#This Row],[Bill ref name]]="","",Table1[[#This Row],[Amount-1]])</f>
        <v/>
      </c>
      <c r="AY945"/>
      <c r="AZ945"/>
      <c r="BA945" t="str">
        <f>IF(Table1[[#This Row],[Cost Centre]]="","","Primary Cost Category")</f>
        <v/>
      </c>
      <c r="BB945" t="str">
        <f>IF(Table1[[#This Row],[Cost Centre]]="","",Table1[[#This Row],[DP-1]])</f>
        <v/>
      </c>
      <c r="BC945"/>
      <c r="BD945" t="str">
        <f>IF(Table1[[#This Row],[Cost Centre]]="","",Table1[[#This Row],[Cost Centre]])</f>
        <v/>
      </c>
      <c r="BE945" t="str">
        <f>IF(Table1[[#This Row],[Cost Centre]]="","",Table1[[#This Row],[Amount-1]])</f>
        <v/>
      </c>
      <c r="BF945"/>
      <c r="BG945"/>
      <c r="BH945"/>
      <c r="BI945"/>
      <c r="BJ945" t="str">
        <f>IF(Table1[[#This Row],[Date]]="","","No")</f>
        <v/>
      </c>
      <c r="BK945" t="str">
        <f>IF(Table1[[#This Row],[Date]]="","",IF(Table1[[#This Row],[Net Amt]]&lt;0,"Yes","No"))</f>
        <v/>
      </c>
      <c r="BL945" t="str">
        <f>IF(Table1[[#This Row],[Date]]="","",$C$3)</f>
        <v/>
      </c>
      <c r="BM945" t="str">
        <f>IF(Table1[[#This Row],[Date]]="","",-Table1[[#This Row],[Amount-1]])</f>
        <v/>
      </c>
      <c r="BO945" t="str">
        <f>IF(Table1[[#This Row],[Transaction Type]]="","",Table1[[#This Row],[Transaction Type]])</f>
        <v/>
      </c>
      <c r="BP945" t="str">
        <f>IF(Table1[[#This Row],[Instrument No.]]="","",Table1[[#This Row],[Instrument No.]])</f>
        <v/>
      </c>
      <c r="BQ945" t="str">
        <f>IF(Table1[[#This Row],[Instrument No.]]="","",Table1[[#This Row],[Amount-2]])</f>
        <v/>
      </c>
      <c r="BR945" t="str">
        <f>IF(Table1[[#This Row],[Instrument date]]="","",TEXT(Table1[[#This Row],[Instrument date]],"yyyymmdd"))</f>
        <v/>
      </c>
      <c r="BU945" s="48"/>
      <c r="BV945" s="48"/>
    </row>
    <row r="946" spans="1:74">
      <c r="A946" s="16">
        <f t="shared" si="14"/>
        <v>941</v>
      </c>
      <c r="B946" s="17"/>
      <c r="C946" s="57"/>
      <c r="D946" s="61"/>
      <c r="E946" s="61"/>
      <c r="F946" s="57"/>
      <c r="G946" s="18"/>
      <c r="H94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6" s="18"/>
      <c r="J946" s="18"/>
      <c r="K946" s="18"/>
      <c r="L946" s="18"/>
      <c r="M946" s="18"/>
      <c r="N946" s="51"/>
      <c r="O946" s="14">
        <f>IF(Table1[[#This Row],[Date]]="",COUNTA(B947:$B$1005),0)</f>
        <v>0</v>
      </c>
      <c r="P946" s="14">
        <f>IF(COUNTA(Table1[[#This Row],[Payments]:[Receipts]])=0,0,(IF(COUNTA(Table1[[#This Row],[Payments]:[Receipts]])&gt;1,1,0)))</f>
        <v>0</v>
      </c>
      <c r="Q946" s="14">
        <f>IF(Table1[[#This Row],[Date]]="",0,IF(AND(Table1[[#This Row],[Date]]&gt;=$Q$2,Table1[[#This Row],[Date]]&lt;=$Q$3),0,1))</f>
        <v>0</v>
      </c>
      <c r="R946" s="14">
        <f>IF(Table1[[#This Row],[Payments]]="",0,IF(ISNUMBER(Table1[[#This Row],[Payments]]),0,1))</f>
        <v>0</v>
      </c>
      <c r="S946" s="14">
        <f>IF(Table1[[#This Row],[Receipts]]="",0,IF(ISNUMBER(Table1[[#This Row],[Receipts]]),0,1))</f>
        <v>0</v>
      </c>
      <c r="T946" s="14">
        <f>IF(LEN(Table1[[#This Row],[Second Ledger]])&gt;0,IF(TYPE(VLOOKUP(Table1[[#This Row],[Second Ledger]],$CZ:$CZ,1,FALSE))=16,1,0),0)</f>
        <v>0</v>
      </c>
      <c r="U946" s="14">
        <f>IF(Table1[[#This Row],[Date]]="",0,IF(Table1[[#This Row],[Voucher Type]]&gt;0,IF(TYPE(VLOOKUP(Table1[[#This Row],[Voucher Type]],Table1[[#All],[Voucher Type Master]],1,FALSE))=16,1,0),0))</f>
        <v>0</v>
      </c>
      <c r="V94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6" s="14">
        <f>IF(LEN(Table1[[#This Row],[Cost Centre]])&gt;0,IF(TYPE(VLOOKUP(Table1[[#This Row],[Cost Centre]],$DA:$DA,1,FALSE))=16,1,0),0)</f>
        <v>0</v>
      </c>
      <c r="X946" s="14">
        <f>Table1[[#This Row],[Payments]]-Table1[[#This Row],[Receipts]]</f>
        <v>0</v>
      </c>
      <c r="Y946" s="14"/>
      <c r="Z946" s="14"/>
      <c r="AA946" s="14"/>
      <c r="AB946" s="13"/>
      <c r="AC946" s="39"/>
      <c r="AD946" s="39"/>
      <c r="AE946" s="39"/>
      <c r="AF946" s="39"/>
      <c r="AG946" s="42"/>
      <c r="AH94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6" t="str">
        <f>IF(Table1[[#This Row],[Date]]="","",TEXT(Table1[[#This Row],[Date]],"yyyymmdd"))</f>
        <v/>
      </c>
      <c r="AJ946" t="str">
        <f>Table1[[#This Row],[Date2]]</f>
        <v/>
      </c>
      <c r="AK946" t="str">
        <f>IF(Table1[[#This Row],[Date]]="","",Table1[[#This Row],[Voucher Type]])</f>
        <v/>
      </c>
      <c r="AL946" t="str">
        <f>IF(Table1[[#This Row],[Date]]="","",Table1[[#This Row],[Voucher No]])</f>
        <v/>
      </c>
      <c r="AM946" t="str">
        <f>IF(Table1[[#This Row],[Date]]="","",Table1[[#This Row],[Narration]])</f>
        <v/>
      </c>
      <c r="AN946" t="str">
        <f>IF(Table1[[#This Row],[Date]]="","","tallytools-voucherentry-adhjadhh-"&amp;$AH$1&amp;ROW())</f>
        <v/>
      </c>
      <c r="AO946" t="str">
        <f>IF(Table1[[#This Row],[Date]]="","",$AH$1)</f>
        <v/>
      </c>
      <c r="AP946"/>
      <c r="AQ946" t="str">
        <f>IF(Table1[[#This Row],[Date]]="","","No")</f>
        <v/>
      </c>
      <c r="AR946" t="str">
        <f>IF(Table1[[#This Row],[Date]]="","",IF(Table1[[#This Row],[Net Amt]]&lt;0,"No","Yes"))</f>
        <v/>
      </c>
      <c r="AS946" t="str">
        <f>IF(Table1[[#This Row],[Date]]="","",Table1[[#This Row],[Second Ledger]])</f>
        <v/>
      </c>
      <c r="AT946" t="str">
        <f>IF(Table1[[#This Row],[Date]]="","",IF(Table1[[#This Row],[DP-1]]="Yes",-(Table1[[#This Row],[Payments]]+Table1[[#This Row],[Receipts]]),Table1[[#This Row],[Payments]]+Table1[[#This Row],[Receipts]]))</f>
        <v/>
      </c>
      <c r="AU946"/>
      <c r="AV946" t="str">
        <f>IF(Table1[[#This Row],[Bill Ref No]]="","",Table1[[#This Row],[Bill Ref No]])</f>
        <v/>
      </c>
      <c r="AW946" t="str">
        <f>IF(Table1[[#This Row],[Bill ref name]]="","","New Ref")</f>
        <v/>
      </c>
      <c r="AX946" t="str">
        <f>IF(Table1[[#This Row],[Bill ref name]]="","",Table1[[#This Row],[Amount-1]])</f>
        <v/>
      </c>
      <c r="AY946"/>
      <c r="AZ946"/>
      <c r="BA946" t="str">
        <f>IF(Table1[[#This Row],[Cost Centre]]="","","Primary Cost Category")</f>
        <v/>
      </c>
      <c r="BB946" t="str">
        <f>IF(Table1[[#This Row],[Cost Centre]]="","",Table1[[#This Row],[DP-1]])</f>
        <v/>
      </c>
      <c r="BC946"/>
      <c r="BD946" t="str">
        <f>IF(Table1[[#This Row],[Cost Centre]]="","",Table1[[#This Row],[Cost Centre]])</f>
        <v/>
      </c>
      <c r="BE946" t="str">
        <f>IF(Table1[[#This Row],[Cost Centre]]="","",Table1[[#This Row],[Amount-1]])</f>
        <v/>
      </c>
      <c r="BF946"/>
      <c r="BG946"/>
      <c r="BH946"/>
      <c r="BI946"/>
      <c r="BJ946" t="str">
        <f>IF(Table1[[#This Row],[Date]]="","","No")</f>
        <v/>
      </c>
      <c r="BK946" t="str">
        <f>IF(Table1[[#This Row],[Date]]="","",IF(Table1[[#This Row],[Net Amt]]&lt;0,"Yes","No"))</f>
        <v/>
      </c>
      <c r="BL946" t="str">
        <f>IF(Table1[[#This Row],[Date]]="","",$C$3)</f>
        <v/>
      </c>
      <c r="BM946" t="str">
        <f>IF(Table1[[#This Row],[Date]]="","",-Table1[[#This Row],[Amount-1]])</f>
        <v/>
      </c>
      <c r="BO946" t="str">
        <f>IF(Table1[[#This Row],[Transaction Type]]="","",Table1[[#This Row],[Transaction Type]])</f>
        <v/>
      </c>
      <c r="BP946" t="str">
        <f>IF(Table1[[#This Row],[Instrument No.]]="","",Table1[[#This Row],[Instrument No.]])</f>
        <v/>
      </c>
      <c r="BQ946" t="str">
        <f>IF(Table1[[#This Row],[Instrument No.]]="","",Table1[[#This Row],[Amount-2]])</f>
        <v/>
      </c>
      <c r="BR946" t="str">
        <f>IF(Table1[[#This Row],[Instrument date]]="","",TEXT(Table1[[#This Row],[Instrument date]],"yyyymmdd"))</f>
        <v/>
      </c>
      <c r="BU946" s="48"/>
      <c r="BV946" s="48"/>
    </row>
    <row r="947" spans="1:74">
      <c r="A947" s="16">
        <f t="shared" si="14"/>
        <v>942</v>
      </c>
      <c r="B947" s="17"/>
      <c r="C947" s="57"/>
      <c r="D947" s="61"/>
      <c r="E947" s="61"/>
      <c r="F947" s="57"/>
      <c r="G947" s="18"/>
      <c r="H94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7" s="18"/>
      <c r="J947" s="18"/>
      <c r="K947" s="18"/>
      <c r="L947" s="18"/>
      <c r="M947" s="18"/>
      <c r="N947" s="51"/>
      <c r="O947" s="14">
        <f>IF(Table1[[#This Row],[Date]]="",COUNTA(B948:$B$1005),0)</f>
        <v>0</v>
      </c>
      <c r="P947" s="14">
        <f>IF(COUNTA(Table1[[#This Row],[Payments]:[Receipts]])=0,0,(IF(COUNTA(Table1[[#This Row],[Payments]:[Receipts]])&gt;1,1,0)))</f>
        <v>0</v>
      </c>
      <c r="Q947" s="14">
        <f>IF(Table1[[#This Row],[Date]]="",0,IF(AND(Table1[[#This Row],[Date]]&gt;=$Q$2,Table1[[#This Row],[Date]]&lt;=$Q$3),0,1))</f>
        <v>0</v>
      </c>
      <c r="R947" s="14">
        <f>IF(Table1[[#This Row],[Payments]]="",0,IF(ISNUMBER(Table1[[#This Row],[Payments]]),0,1))</f>
        <v>0</v>
      </c>
      <c r="S947" s="14">
        <f>IF(Table1[[#This Row],[Receipts]]="",0,IF(ISNUMBER(Table1[[#This Row],[Receipts]]),0,1))</f>
        <v>0</v>
      </c>
      <c r="T947" s="14">
        <f>IF(LEN(Table1[[#This Row],[Second Ledger]])&gt;0,IF(TYPE(VLOOKUP(Table1[[#This Row],[Second Ledger]],$CZ:$CZ,1,FALSE))=16,1,0),0)</f>
        <v>0</v>
      </c>
      <c r="U947" s="14">
        <f>IF(Table1[[#This Row],[Date]]="",0,IF(Table1[[#This Row],[Voucher Type]]&gt;0,IF(TYPE(VLOOKUP(Table1[[#This Row],[Voucher Type]],Table1[[#All],[Voucher Type Master]],1,FALSE))=16,1,0),0))</f>
        <v>0</v>
      </c>
      <c r="V94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7" s="14">
        <f>IF(LEN(Table1[[#This Row],[Cost Centre]])&gt;0,IF(TYPE(VLOOKUP(Table1[[#This Row],[Cost Centre]],$DA:$DA,1,FALSE))=16,1,0),0)</f>
        <v>0</v>
      </c>
      <c r="X947" s="14">
        <f>Table1[[#This Row],[Payments]]-Table1[[#This Row],[Receipts]]</f>
        <v>0</v>
      </c>
      <c r="Y947" s="14"/>
      <c r="Z947" s="14"/>
      <c r="AA947" s="14"/>
      <c r="AB947" s="13"/>
      <c r="AC947" s="39"/>
      <c r="AD947" s="39"/>
      <c r="AE947" s="39"/>
      <c r="AF947" s="39"/>
      <c r="AG947" s="42"/>
      <c r="AH94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7" t="str">
        <f>IF(Table1[[#This Row],[Date]]="","",TEXT(Table1[[#This Row],[Date]],"yyyymmdd"))</f>
        <v/>
      </c>
      <c r="AJ947" t="str">
        <f>Table1[[#This Row],[Date2]]</f>
        <v/>
      </c>
      <c r="AK947" t="str">
        <f>IF(Table1[[#This Row],[Date]]="","",Table1[[#This Row],[Voucher Type]])</f>
        <v/>
      </c>
      <c r="AL947" t="str">
        <f>IF(Table1[[#This Row],[Date]]="","",Table1[[#This Row],[Voucher No]])</f>
        <v/>
      </c>
      <c r="AM947" t="str">
        <f>IF(Table1[[#This Row],[Date]]="","",Table1[[#This Row],[Narration]])</f>
        <v/>
      </c>
      <c r="AN947" t="str">
        <f>IF(Table1[[#This Row],[Date]]="","","tallytools-voucherentry-adhjadhh-"&amp;$AH$1&amp;ROW())</f>
        <v/>
      </c>
      <c r="AO947" t="str">
        <f>IF(Table1[[#This Row],[Date]]="","",$AH$1)</f>
        <v/>
      </c>
      <c r="AP947"/>
      <c r="AQ947" t="str">
        <f>IF(Table1[[#This Row],[Date]]="","","No")</f>
        <v/>
      </c>
      <c r="AR947" t="str">
        <f>IF(Table1[[#This Row],[Date]]="","",IF(Table1[[#This Row],[Net Amt]]&lt;0,"No","Yes"))</f>
        <v/>
      </c>
      <c r="AS947" t="str">
        <f>IF(Table1[[#This Row],[Date]]="","",Table1[[#This Row],[Second Ledger]])</f>
        <v/>
      </c>
      <c r="AT947" t="str">
        <f>IF(Table1[[#This Row],[Date]]="","",IF(Table1[[#This Row],[DP-1]]="Yes",-(Table1[[#This Row],[Payments]]+Table1[[#This Row],[Receipts]]),Table1[[#This Row],[Payments]]+Table1[[#This Row],[Receipts]]))</f>
        <v/>
      </c>
      <c r="AU947"/>
      <c r="AV947" t="str">
        <f>IF(Table1[[#This Row],[Bill Ref No]]="","",Table1[[#This Row],[Bill Ref No]])</f>
        <v/>
      </c>
      <c r="AW947" t="str">
        <f>IF(Table1[[#This Row],[Bill ref name]]="","","New Ref")</f>
        <v/>
      </c>
      <c r="AX947" t="str">
        <f>IF(Table1[[#This Row],[Bill ref name]]="","",Table1[[#This Row],[Amount-1]])</f>
        <v/>
      </c>
      <c r="AY947"/>
      <c r="AZ947"/>
      <c r="BA947" t="str">
        <f>IF(Table1[[#This Row],[Cost Centre]]="","","Primary Cost Category")</f>
        <v/>
      </c>
      <c r="BB947" t="str">
        <f>IF(Table1[[#This Row],[Cost Centre]]="","",Table1[[#This Row],[DP-1]])</f>
        <v/>
      </c>
      <c r="BC947"/>
      <c r="BD947" t="str">
        <f>IF(Table1[[#This Row],[Cost Centre]]="","",Table1[[#This Row],[Cost Centre]])</f>
        <v/>
      </c>
      <c r="BE947" t="str">
        <f>IF(Table1[[#This Row],[Cost Centre]]="","",Table1[[#This Row],[Amount-1]])</f>
        <v/>
      </c>
      <c r="BF947"/>
      <c r="BG947"/>
      <c r="BH947"/>
      <c r="BI947"/>
      <c r="BJ947" t="str">
        <f>IF(Table1[[#This Row],[Date]]="","","No")</f>
        <v/>
      </c>
      <c r="BK947" t="str">
        <f>IF(Table1[[#This Row],[Date]]="","",IF(Table1[[#This Row],[Net Amt]]&lt;0,"Yes","No"))</f>
        <v/>
      </c>
      <c r="BL947" t="str">
        <f>IF(Table1[[#This Row],[Date]]="","",$C$3)</f>
        <v/>
      </c>
      <c r="BM947" t="str">
        <f>IF(Table1[[#This Row],[Date]]="","",-Table1[[#This Row],[Amount-1]])</f>
        <v/>
      </c>
      <c r="BO947" t="str">
        <f>IF(Table1[[#This Row],[Transaction Type]]="","",Table1[[#This Row],[Transaction Type]])</f>
        <v/>
      </c>
      <c r="BP947" t="str">
        <f>IF(Table1[[#This Row],[Instrument No.]]="","",Table1[[#This Row],[Instrument No.]])</f>
        <v/>
      </c>
      <c r="BQ947" t="str">
        <f>IF(Table1[[#This Row],[Instrument No.]]="","",Table1[[#This Row],[Amount-2]])</f>
        <v/>
      </c>
      <c r="BR947" t="str">
        <f>IF(Table1[[#This Row],[Instrument date]]="","",TEXT(Table1[[#This Row],[Instrument date]],"yyyymmdd"))</f>
        <v/>
      </c>
      <c r="BU947" s="48"/>
      <c r="BV947" s="48"/>
    </row>
    <row r="948" spans="1:74">
      <c r="A948" s="16">
        <f t="shared" si="14"/>
        <v>943</v>
      </c>
      <c r="B948" s="17"/>
      <c r="C948" s="57"/>
      <c r="D948" s="61"/>
      <c r="E948" s="61"/>
      <c r="F948" s="57"/>
      <c r="G948" s="18"/>
      <c r="H94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8" s="18"/>
      <c r="J948" s="18"/>
      <c r="K948" s="18"/>
      <c r="L948" s="18"/>
      <c r="M948" s="18"/>
      <c r="N948" s="51"/>
      <c r="O948" s="14">
        <f>IF(Table1[[#This Row],[Date]]="",COUNTA(B949:$B$1005),0)</f>
        <v>0</v>
      </c>
      <c r="P948" s="14">
        <f>IF(COUNTA(Table1[[#This Row],[Payments]:[Receipts]])=0,0,(IF(COUNTA(Table1[[#This Row],[Payments]:[Receipts]])&gt;1,1,0)))</f>
        <v>0</v>
      </c>
      <c r="Q948" s="14">
        <f>IF(Table1[[#This Row],[Date]]="",0,IF(AND(Table1[[#This Row],[Date]]&gt;=$Q$2,Table1[[#This Row],[Date]]&lt;=$Q$3),0,1))</f>
        <v>0</v>
      </c>
      <c r="R948" s="14">
        <f>IF(Table1[[#This Row],[Payments]]="",0,IF(ISNUMBER(Table1[[#This Row],[Payments]]),0,1))</f>
        <v>0</v>
      </c>
      <c r="S948" s="14">
        <f>IF(Table1[[#This Row],[Receipts]]="",0,IF(ISNUMBER(Table1[[#This Row],[Receipts]]),0,1))</f>
        <v>0</v>
      </c>
      <c r="T948" s="14">
        <f>IF(LEN(Table1[[#This Row],[Second Ledger]])&gt;0,IF(TYPE(VLOOKUP(Table1[[#This Row],[Second Ledger]],$CZ:$CZ,1,FALSE))=16,1,0),0)</f>
        <v>0</v>
      </c>
      <c r="U948" s="14">
        <f>IF(Table1[[#This Row],[Date]]="",0,IF(Table1[[#This Row],[Voucher Type]]&gt;0,IF(TYPE(VLOOKUP(Table1[[#This Row],[Voucher Type]],Table1[[#All],[Voucher Type Master]],1,FALSE))=16,1,0),0))</f>
        <v>0</v>
      </c>
      <c r="V94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8" s="14">
        <f>IF(LEN(Table1[[#This Row],[Cost Centre]])&gt;0,IF(TYPE(VLOOKUP(Table1[[#This Row],[Cost Centre]],$DA:$DA,1,FALSE))=16,1,0),0)</f>
        <v>0</v>
      </c>
      <c r="X948" s="14">
        <f>Table1[[#This Row],[Payments]]-Table1[[#This Row],[Receipts]]</f>
        <v>0</v>
      </c>
      <c r="Y948" s="14"/>
      <c r="Z948" s="14"/>
      <c r="AA948" s="14"/>
      <c r="AB948" s="13"/>
      <c r="AC948" s="39"/>
      <c r="AD948" s="39"/>
      <c r="AE948" s="39"/>
      <c r="AF948" s="39"/>
      <c r="AG948" s="42"/>
      <c r="AH94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8" t="str">
        <f>IF(Table1[[#This Row],[Date]]="","",TEXT(Table1[[#This Row],[Date]],"yyyymmdd"))</f>
        <v/>
      </c>
      <c r="AJ948" t="str">
        <f>Table1[[#This Row],[Date2]]</f>
        <v/>
      </c>
      <c r="AK948" t="str">
        <f>IF(Table1[[#This Row],[Date]]="","",Table1[[#This Row],[Voucher Type]])</f>
        <v/>
      </c>
      <c r="AL948" t="str">
        <f>IF(Table1[[#This Row],[Date]]="","",Table1[[#This Row],[Voucher No]])</f>
        <v/>
      </c>
      <c r="AM948" t="str">
        <f>IF(Table1[[#This Row],[Date]]="","",Table1[[#This Row],[Narration]])</f>
        <v/>
      </c>
      <c r="AN948" t="str">
        <f>IF(Table1[[#This Row],[Date]]="","","tallytools-voucherentry-adhjadhh-"&amp;$AH$1&amp;ROW())</f>
        <v/>
      </c>
      <c r="AO948" t="str">
        <f>IF(Table1[[#This Row],[Date]]="","",$AH$1)</f>
        <v/>
      </c>
      <c r="AP948"/>
      <c r="AQ948" t="str">
        <f>IF(Table1[[#This Row],[Date]]="","","No")</f>
        <v/>
      </c>
      <c r="AR948" t="str">
        <f>IF(Table1[[#This Row],[Date]]="","",IF(Table1[[#This Row],[Net Amt]]&lt;0,"No","Yes"))</f>
        <v/>
      </c>
      <c r="AS948" t="str">
        <f>IF(Table1[[#This Row],[Date]]="","",Table1[[#This Row],[Second Ledger]])</f>
        <v/>
      </c>
      <c r="AT948" t="str">
        <f>IF(Table1[[#This Row],[Date]]="","",IF(Table1[[#This Row],[DP-1]]="Yes",-(Table1[[#This Row],[Payments]]+Table1[[#This Row],[Receipts]]),Table1[[#This Row],[Payments]]+Table1[[#This Row],[Receipts]]))</f>
        <v/>
      </c>
      <c r="AU948"/>
      <c r="AV948" t="str">
        <f>IF(Table1[[#This Row],[Bill Ref No]]="","",Table1[[#This Row],[Bill Ref No]])</f>
        <v/>
      </c>
      <c r="AW948" t="str">
        <f>IF(Table1[[#This Row],[Bill ref name]]="","","New Ref")</f>
        <v/>
      </c>
      <c r="AX948" t="str">
        <f>IF(Table1[[#This Row],[Bill ref name]]="","",Table1[[#This Row],[Amount-1]])</f>
        <v/>
      </c>
      <c r="AY948"/>
      <c r="AZ948"/>
      <c r="BA948" t="str">
        <f>IF(Table1[[#This Row],[Cost Centre]]="","","Primary Cost Category")</f>
        <v/>
      </c>
      <c r="BB948" t="str">
        <f>IF(Table1[[#This Row],[Cost Centre]]="","",Table1[[#This Row],[DP-1]])</f>
        <v/>
      </c>
      <c r="BC948"/>
      <c r="BD948" t="str">
        <f>IF(Table1[[#This Row],[Cost Centre]]="","",Table1[[#This Row],[Cost Centre]])</f>
        <v/>
      </c>
      <c r="BE948" t="str">
        <f>IF(Table1[[#This Row],[Cost Centre]]="","",Table1[[#This Row],[Amount-1]])</f>
        <v/>
      </c>
      <c r="BF948"/>
      <c r="BG948"/>
      <c r="BH948"/>
      <c r="BI948"/>
      <c r="BJ948" t="str">
        <f>IF(Table1[[#This Row],[Date]]="","","No")</f>
        <v/>
      </c>
      <c r="BK948" t="str">
        <f>IF(Table1[[#This Row],[Date]]="","",IF(Table1[[#This Row],[Net Amt]]&lt;0,"Yes","No"))</f>
        <v/>
      </c>
      <c r="BL948" t="str">
        <f>IF(Table1[[#This Row],[Date]]="","",$C$3)</f>
        <v/>
      </c>
      <c r="BM948" t="str">
        <f>IF(Table1[[#This Row],[Date]]="","",-Table1[[#This Row],[Amount-1]])</f>
        <v/>
      </c>
      <c r="BO948" t="str">
        <f>IF(Table1[[#This Row],[Transaction Type]]="","",Table1[[#This Row],[Transaction Type]])</f>
        <v/>
      </c>
      <c r="BP948" t="str">
        <f>IF(Table1[[#This Row],[Instrument No.]]="","",Table1[[#This Row],[Instrument No.]])</f>
        <v/>
      </c>
      <c r="BQ948" t="str">
        <f>IF(Table1[[#This Row],[Instrument No.]]="","",Table1[[#This Row],[Amount-2]])</f>
        <v/>
      </c>
      <c r="BR948" t="str">
        <f>IF(Table1[[#This Row],[Instrument date]]="","",TEXT(Table1[[#This Row],[Instrument date]],"yyyymmdd"))</f>
        <v/>
      </c>
      <c r="BU948" s="48"/>
      <c r="BV948" s="48"/>
    </row>
    <row r="949" spans="1:74">
      <c r="A949" s="16">
        <f t="shared" si="14"/>
        <v>944</v>
      </c>
      <c r="B949" s="17"/>
      <c r="C949" s="57"/>
      <c r="D949" s="61"/>
      <c r="E949" s="61"/>
      <c r="F949" s="57"/>
      <c r="G949" s="18"/>
      <c r="H94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49" s="18"/>
      <c r="J949" s="18"/>
      <c r="K949" s="18"/>
      <c r="L949" s="18"/>
      <c r="M949" s="18"/>
      <c r="N949" s="51"/>
      <c r="O949" s="14">
        <f>IF(Table1[[#This Row],[Date]]="",COUNTA(B950:$B$1005),0)</f>
        <v>0</v>
      </c>
      <c r="P949" s="14">
        <f>IF(COUNTA(Table1[[#This Row],[Payments]:[Receipts]])=0,0,(IF(COUNTA(Table1[[#This Row],[Payments]:[Receipts]])&gt;1,1,0)))</f>
        <v>0</v>
      </c>
      <c r="Q949" s="14">
        <f>IF(Table1[[#This Row],[Date]]="",0,IF(AND(Table1[[#This Row],[Date]]&gt;=$Q$2,Table1[[#This Row],[Date]]&lt;=$Q$3),0,1))</f>
        <v>0</v>
      </c>
      <c r="R949" s="14">
        <f>IF(Table1[[#This Row],[Payments]]="",0,IF(ISNUMBER(Table1[[#This Row],[Payments]]),0,1))</f>
        <v>0</v>
      </c>
      <c r="S949" s="14">
        <f>IF(Table1[[#This Row],[Receipts]]="",0,IF(ISNUMBER(Table1[[#This Row],[Receipts]]),0,1))</f>
        <v>0</v>
      </c>
      <c r="T949" s="14">
        <f>IF(LEN(Table1[[#This Row],[Second Ledger]])&gt;0,IF(TYPE(VLOOKUP(Table1[[#This Row],[Second Ledger]],$CZ:$CZ,1,FALSE))=16,1,0),0)</f>
        <v>0</v>
      </c>
      <c r="U949" s="14">
        <f>IF(Table1[[#This Row],[Date]]="",0,IF(Table1[[#This Row],[Voucher Type]]&gt;0,IF(TYPE(VLOOKUP(Table1[[#This Row],[Voucher Type]],Table1[[#All],[Voucher Type Master]],1,FALSE))=16,1,0),0))</f>
        <v>0</v>
      </c>
      <c r="V94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49" s="14">
        <f>IF(LEN(Table1[[#This Row],[Cost Centre]])&gt;0,IF(TYPE(VLOOKUP(Table1[[#This Row],[Cost Centre]],$DA:$DA,1,FALSE))=16,1,0),0)</f>
        <v>0</v>
      </c>
      <c r="X949" s="14">
        <f>Table1[[#This Row],[Payments]]-Table1[[#This Row],[Receipts]]</f>
        <v>0</v>
      </c>
      <c r="Y949" s="14"/>
      <c r="Z949" s="14"/>
      <c r="AA949" s="14"/>
      <c r="AB949" s="13"/>
      <c r="AC949" s="39"/>
      <c r="AD949" s="39"/>
      <c r="AE949" s="39"/>
      <c r="AF949" s="39"/>
      <c r="AG949" s="42"/>
      <c r="AH94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49" t="str">
        <f>IF(Table1[[#This Row],[Date]]="","",TEXT(Table1[[#This Row],[Date]],"yyyymmdd"))</f>
        <v/>
      </c>
      <c r="AJ949" t="str">
        <f>Table1[[#This Row],[Date2]]</f>
        <v/>
      </c>
      <c r="AK949" t="str">
        <f>IF(Table1[[#This Row],[Date]]="","",Table1[[#This Row],[Voucher Type]])</f>
        <v/>
      </c>
      <c r="AL949" t="str">
        <f>IF(Table1[[#This Row],[Date]]="","",Table1[[#This Row],[Voucher No]])</f>
        <v/>
      </c>
      <c r="AM949" t="str">
        <f>IF(Table1[[#This Row],[Date]]="","",Table1[[#This Row],[Narration]])</f>
        <v/>
      </c>
      <c r="AN949" t="str">
        <f>IF(Table1[[#This Row],[Date]]="","","tallytools-voucherentry-adhjadhh-"&amp;$AH$1&amp;ROW())</f>
        <v/>
      </c>
      <c r="AO949" t="str">
        <f>IF(Table1[[#This Row],[Date]]="","",$AH$1)</f>
        <v/>
      </c>
      <c r="AP949"/>
      <c r="AQ949" t="str">
        <f>IF(Table1[[#This Row],[Date]]="","","No")</f>
        <v/>
      </c>
      <c r="AR949" t="str">
        <f>IF(Table1[[#This Row],[Date]]="","",IF(Table1[[#This Row],[Net Amt]]&lt;0,"No","Yes"))</f>
        <v/>
      </c>
      <c r="AS949" t="str">
        <f>IF(Table1[[#This Row],[Date]]="","",Table1[[#This Row],[Second Ledger]])</f>
        <v/>
      </c>
      <c r="AT949" t="str">
        <f>IF(Table1[[#This Row],[Date]]="","",IF(Table1[[#This Row],[DP-1]]="Yes",-(Table1[[#This Row],[Payments]]+Table1[[#This Row],[Receipts]]),Table1[[#This Row],[Payments]]+Table1[[#This Row],[Receipts]]))</f>
        <v/>
      </c>
      <c r="AU949"/>
      <c r="AV949" t="str">
        <f>IF(Table1[[#This Row],[Bill Ref No]]="","",Table1[[#This Row],[Bill Ref No]])</f>
        <v/>
      </c>
      <c r="AW949" t="str">
        <f>IF(Table1[[#This Row],[Bill ref name]]="","","New Ref")</f>
        <v/>
      </c>
      <c r="AX949" t="str">
        <f>IF(Table1[[#This Row],[Bill ref name]]="","",Table1[[#This Row],[Amount-1]])</f>
        <v/>
      </c>
      <c r="AY949"/>
      <c r="AZ949"/>
      <c r="BA949" t="str">
        <f>IF(Table1[[#This Row],[Cost Centre]]="","","Primary Cost Category")</f>
        <v/>
      </c>
      <c r="BB949" t="str">
        <f>IF(Table1[[#This Row],[Cost Centre]]="","",Table1[[#This Row],[DP-1]])</f>
        <v/>
      </c>
      <c r="BC949"/>
      <c r="BD949" t="str">
        <f>IF(Table1[[#This Row],[Cost Centre]]="","",Table1[[#This Row],[Cost Centre]])</f>
        <v/>
      </c>
      <c r="BE949" t="str">
        <f>IF(Table1[[#This Row],[Cost Centre]]="","",Table1[[#This Row],[Amount-1]])</f>
        <v/>
      </c>
      <c r="BF949"/>
      <c r="BG949"/>
      <c r="BH949"/>
      <c r="BI949"/>
      <c r="BJ949" t="str">
        <f>IF(Table1[[#This Row],[Date]]="","","No")</f>
        <v/>
      </c>
      <c r="BK949" t="str">
        <f>IF(Table1[[#This Row],[Date]]="","",IF(Table1[[#This Row],[Net Amt]]&lt;0,"Yes","No"))</f>
        <v/>
      </c>
      <c r="BL949" t="str">
        <f>IF(Table1[[#This Row],[Date]]="","",$C$3)</f>
        <v/>
      </c>
      <c r="BM949" t="str">
        <f>IF(Table1[[#This Row],[Date]]="","",-Table1[[#This Row],[Amount-1]])</f>
        <v/>
      </c>
      <c r="BO949" t="str">
        <f>IF(Table1[[#This Row],[Transaction Type]]="","",Table1[[#This Row],[Transaction Type]])</f>
        <v/>
      </c>
      <c r="BP949" t="str">
        <f>IF(Table1[[#This Row],[Instrument No.]]="","",Table1[[#This Row],[Instrument No.]])</f>
        <v/>
      </c>
      <c r="BQ949" t="str">
        <f>IF(Table1[[#This Row],[Instrument No.]]="","",Table1[[#This Row],[Amount-2]])</f>
        <v/>
      </c>
      <c r="BR949" t="str">
        <f>IF(Table1[[#This Row],[Instrument date]]="","",TEXT(Table1[[#This Row],[Instrument date]],"yyyymmdd"))</f>
        <v/>
      </c>
      <c r="BU949" s="48"/>
      <c r="BV949" s="48"/>
    </row>
    <row r="950" spans="1:74">
      <c r="A950" s="16">
        <f t="shared" si="14"/>
        <v>945</v>
      </c>
      <c r="B950" s="17"/>
      <c r="C950" s="57"/>
      <c r="D950" s="61"/>
      <c r="E950" s="61"/>
      <c r="F950" s="57"/>
      <c r="G950" s="18"/>
      <c r="H95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0" s="18"/>
      <c r="J950" s="18"/>
      <c r="K950" s="18"/>
      <c r="L950" s="18"/>
      <c r="M950" s="18"/>
      <c r="N950" s="51"/>
      <c r="O950" s="14">
        <f>IF(Table1[[#This Row],[Date]]="",COUNTA(B951:$B$1005),0)</f>
        <v>0</v>
      </c>
      <c r="P950" s="14">
        <f>IF(COUNTA(Table1[[#This Row],[Payments]:[Receipts]])=0,0,(IF(COUNTA(Table1[[#This Row],[Payments]:[Receipts]])&gt;1,1,0)))</f>
        <v>0</v>
      </c>
      <c r="Q950" s="14">
        <f>IF(Table1[[#This Row],[Date]]="",0,IF(AND(Table1[[#This Row],[Date]]&gt;=$Q$2,Table1[[#This Row],[Date]]&lt;=$Q$3),0,1))</f>
        <v>0</v>
      </c>
      <c r="R950" s="14">
        <f>IF(Table1[[#This Row],[Payments]]="",0,IF(ISNUMBER(Table1[[#This Row],[Payments]]),0,1))</f>
        <v>0</v>
      </c>
      <c r="S950" s="14">
        <f>IF(Table1[[#This Row],[Receipts]]="",0,IF(ISNUMBER(Table1[[#This Row],[Receipts]]),0,1))</f>
        <v>0</v>
      </c>
      <c r="T950" s="14">
        <f>IF(LEN(Table1[[#This Row],[Second Ledger]])&gt;0,IF(TYPE(VLOOKUP(Table1[[#This Row],[Second Ledger]],$CZ:$CZ,1,FALSE))=16,1,0),0)</f>
        <v>0</v>
      </c>
      <c r="U950" s="14">
        <f>IF(Table1[[#This Row],[Date]]="",0,IF(Table1[[#This Row],[Voucher Type]]&gt;0,IF(TYPE(VLOOKUP(Table1[[#This Row],[Voucher Type]],Table1[[#All],[Voucher Type Master]],1,FALSE))=16,1,0),0))</f>
        <v>0</v>
      </c>
      <c r="V95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0" s="14">
        <f>IF(LEN(Table1[[#This Row],[Cost Centre]])&gt;0,IF(TYPE(VLOOKUP(Table1[[#This Row],[Cost Centre]],$DA:$DA,1,FALSE))=16,1,0),0)</f>
        <v>0</v>
      </c>
      <c r="X950" s="14">
        <f>Table1[[#This Row],[Payments]]-Table1[[#This Row],[Receipts]]</f>
        <v>0</v>
      </c>
      <c r="Y950" s="14"/>
      <c r="Z950" s="14"/>
      <c r="AA950" s="14"/>
      <c r="AB950" s="13"/>
      <c r="AC950" s="39"/>
      <c r="AD950" s="39"/>
      <c r="AE950" s="39"/>
      <c r="AF950" s="39"/>
      <c r="AG950" s="42"/>
      <c r="AH95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0" t="str">
        <f>IF(Table1[[#This Row],[Date]]="","",TEXT(Table1[[#This Row],[Date]],"yyyymmdd"))</f>
        <v/>
      </c>
      <c r="AJ950" t="str">
        <f>Table1[[#This Row],[Date2]]</f>
        <v/>
      </c>
      <c r="AK950" t="str">
        <f>IF(Table1[[#This Row],[Date]]="","",Table1[[#This Row],[Voucher Type]])</f>
        <v/>
      </c>
      <c r="AL950" t="str">
        <f>IF(Table1[[#This Row],[Date]]="","",Table1[[#This Row],[Voucher No]])</f>
        <v/>
      </c>
      <c r="AM950" t="str">
        <f>IF(Table1[[#This Row],[Date]]="","",Table1[[#This Row],[Narration]])</f>
        <v/>
      </c>
      <c r="AN950" t="str">
        <f>IF(Table1[[#This Row],[Date]]="","","tallytools-voucherentry-adhjadhh-"&amp;$AH$1&amp;ROW())</f>
        <v/>
      </c>
      <c r="AO950" t="str">
        <f>IF(Table1[[#This Row],[Date]]="","",$AH$1)</f>
        <v/>
      </c>
      <c r="AP950"/>
      <c r="AQ950" t="str">
        <f>IF(Table1[[#This Row],[Date]]="","","No")</f>
        <v/>
      </c>
      <c r="AR950" t="str">
        <f>IF(Table1[[#This Row],[Date]]="","",IF(Table1[[#This Row],[Net Amt]]&lt;0,"No","Yes"))</f>
        <v/>
      </c>
      <c r="AS950" t="str">
        <f>IF(Table1[[#This Row],[Date]]="","",Table1[[#This Row],[Second Ledger]])</f>
        <v/>
      </c>
      <c r="AT950" t="str">
        <f>IF(Table1[[#This Row],[Date]]="","",IF(Table1[[#This Row],[DP-1]]="Yes",-(Table1[[#This Row],[Payments]]+Table1[[#This Row],[Receipts]]),Table1[[#This Row],[Payments]]+Table1[[#This Row],[Receipts]]))</f>
        <v/>
      </c>
      <c r="AU950"/>
      <c r="AV950" t="str">
        <f>IF(Table1[[#This Row],[Bill Ref No]]="","",Table1[[#This Row],[Bill Ref No]])</f>
        <v/>
      </c>
      <c r="AW950" t="str">
        <f>IF(Table1[[#This Row],[Bill ref name]]="","","New Ref")</f>
        <v/>
      </c>
      <c r="AX950" t="str">
        <f>IF(Table1[[#This Row],[Bill ref name]]="","",Table1[[#This Row],[Amount-1]])</f>
        <v/>
      </c>
      <c r="AY950"/>
      <c r="AZ950"/>
      <c r="BA950" t="str">
        <f>IF(Table1[[#This Row],[Cost Centre]]="","","Primary Cost Category")</f>
        <v/>
      </c>
      <c r="BB950" t="str">
        <f>IF(Table1[[#This Row],[Cost Centre]]="","",Table1[[#This Row],[DP-1]])</f>
        <v/>
      </c>
      <c r="BC950"/>
      <c r="BD950" t="str">
        <f>IF(Table1[[#This Row],[Cost Centre]]="","",Table1[[#This Row],[Cost Centre]])</f>
        <v/>
      </c>
      <c r="BE950" t="str">
        <f>IF(Table1[[#This Row],[Cost Centre]]="","",Table1[[#This Row],[Amount-1]])</f>
        <v/>
      </c>
      <c r="BF950"/>
      <c r="BG950"/>
      <c r="BH950"/>
      <c r="BI950"/>
      <c r="BJ950" t="str">
        <f>IF(Table1[[#This Row],[Date]]="","","No")</f>
        <v/>
      </c>
      <c r="BK950" t="str">
        <f>IF(Table1[[#This Row],[Date]]="","",IF(Table1[[#This Row],[Net Amt]]&lt;0,"Yes","No"))</f>
        <v/>
      </c>
      <c r="BL950" t="str">
        <f>IF(Table1[[#This Row],[Date]]="","",$C$3)</f>
        <v/>
      </c>
      <c r="BM950" t="str">
        <f>IF(Table1[[#This Row],[Date]]="","",-Table1[[#This Row],[Amount-1]])</f>
        <v/>
      </c>
      <c r="BO950" t="str">
        <f>IF(Table1[[#This Row],[Transaction Type]]="","",Table1[[#This Row],[Transaction Type]])</f>
        <v/>
      </c>
      <c r="BP950" t="str">
        <f>IF(Table1[[#This Row],[Instrument No.]]="","",Table1[[#This Row],[Instrument No.]])</f>
        <v/>
      </c>
      <c r="BQ950" t="str">
        <f>IF(Table1[[#This Row],[Instrument No.]]="","",Table1[[#This Row],[Amount-2]])</f>
        <v/>
      </c>
      <c r="BR950" t="str">
        <f>IF(Table1[[#This Row],[Instrument date]]="","",TEXT(Table1[[#This Row],[Instrument date]],"yyyymmdd"))</f>
        <v/>
      </c>
      <c r="BU950" s="48"/>
      <c r="BV950" s="48"/>
    </row>
    <row r="951" spans="1:74">
      <c r="A951" s="16">
        <f t="shared" si="14"/>
        <v>946</v>
      </c>
      <c r="B951" s="17"/>
      <c r="C951" s="57"/>
      <c r="D951" s="61"/>
      <c r="E951" s="61"/>
      <c r="F951" s="57"/>
      <c r="G951" s="18"/>
      <c r="H95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1" s="18"/>
      <c r="J951" s="18"/>
      <c r="K951" s="18"/>
      <c r="L951" s="18"/>
      <c r="M951" s="18"/>
      <c r="N951" s="51"/>
      <c r="O951" s="14">
        <f>IF(Table1[[#This Row],[Date]]="",COUNTA(B952:$B$1005),0)</f>
        <v>0</v>
      </c>
      <c r="P951" s="14">
        <f>IF(COUNTA(Table1[[#This Row],[Payments]:[Receipts]])=0,0,(IF(COUNTA(Table1[[#This Row],[Payments]:[Receipts]])&gt;1,1,0)))</f>
        <v>0</v>
      </c>
      <c r="Q951" s="14">
        <f>IF(Table1[[#This Row],[Date]]="",0,IF(AND(Table1[[#This Row],[Date]]&gt;=$Q$2,Table1[[#This Row],[Date]]&lt;=$Q$3),0,1))</f>
        <v>0</v>
      </c>
      <c r="R951" s="14">
        <f>IF(Table1[[#This Row],[Payments]]="",0,IF(ISNUMBER(Table1[[#This Row],[Payments]]),0,1))</f>
        <v>0</v>
      </c>
      <c r="S951" s="14">
        <f>IF(Table1[[#This Row],[Receipts]]="",0,IF(ISNUMBER(Table1[[#This Row],[Receipts]]),0,1))</f>
        <v>0</v>
      </c>
      <c r="T951" s="14">
        <f>IF(LEN(Table1[[#This Row],[Second Ledger]])&gt;0,IF(TYPE(VLOOKUP(Table1[[#This Row],[Second Ledger]],$CZ:$CZ,1,FALSE))=16,1,0),0)</f>
        <v>0</v>
      </c>
      <c r="U951" s="14">
        <f>IF(Table1[[#This Row],[Date]]="",0,IF(Table1[[#This Row],[Voucher Type]]&gt;0,IF(TYPE(VLOOKUP(Table1[[#This Row],[Voucher Type]],Table1[[#All],[Voucher Type Master]],1,FALSE))=16,1,0),0))</f>
        <v>0</v>
      </c>
      <c r="V95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1" s="14">
        <f>IF(LEN(Table1[[#This Row],[Cost Centre]])&gt;0,IF(TYPE(VLOOKUP(Table1[[#This Row],[Cost Centre]],$DA:$DA,1,FALSE))=16,1,0),0)</f>
        <v>0</v>
      </c>
      <c r="X951" s="14">
        <f>Table1[[#This Row],[Payments]]-Table1[[#This Row],[Receipts]]</f>
        <v>0</v>
      </c>
      <c r="Y951" s="14"/>
      <c r="Z951" s="14"/>
      <c r="AA951" s="14"/>
      <c r="AB951" s="13"/>
      <c r="AC951" s="39"/>
      <c r="AD951" s="39"/>
      <c r="AE951" s="39"/>
      <c r="AF951" s="39"/>
      <c r="AG951" s="42"/>
      <c r="AH95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1" t="str">
        <f>IF(Table1[[#This Row],[Date]]="","",TEXT(Table1[[#This Row],[Date]],"yyyymmdd"))</f>
        <v/>
      </c>
      <c r="AJ951" t="str">
        <f>Table1[[#This Row],[Date2]]</f>
        <v/>
      </c>
      <c r="AK951" t="str">
        <f>IF(Table1[[#This Row],[Date]]="","",Table1[[#This Row],[Voucher Type]])</f>
        <v/>
      </c>
      <c r="AL951" t="str">
        <f>IF(Table1[[#This Row],[Date]]="","",Table1[[#This Row],[Voucher No]])</f>
        <v/>
      </c>
      <c r="AM951" t="str">
        <f>IF(Table1[[#This Row],[Date]]="","",Table1[[#This Row],[Narration]])</f>
        <v/>
      </c>
      <c r="AN951" t="str">
        <f>IF(Table1[[#This Row],[Date]]="","","tallytools-voucherentry-adhjadhh-"&amp;$AH$1&amp;ROW())</f>
        <v/>
      </c>
      <c r="AO951" t="str">
        <f>IF(Table1[[#This Row],[Date]]="","",$AH$1)</f>
        <v/>
      </c>
      <c r="AP951"/>
      <c r="AQ951" t="str">
        <f>IF(Table1[[#This Row],[Date]]="","","No")</f>
        <v/>
      </c>
      <c r="AR951" t="str">
        <f>IF(Table1[[#This Row],[Date]]="","",IF(Table1[[#This Row],[Net Amt]]&lt;0,"No","Yes"))</f>
        <v/>
      </c>
      <c r="AS951" t="str">
        <f>IF(Table1[[#This Row],[Date]]="","",Table1[[#This Row],[Second Ledger]])</f>
        <v/>
      </c>
      <c r="AT951" t="str">
        <f>IF(Table1[[#This Row],[Date]]="","",IF(Table1[[#This Row],[DP-1]]="Yes",-(Table1[[#This Row],[Payments]]+Table1[[#This Row],[Receipts]]),Table1[[#This Row],[Payments]]+Table1[[#This Row],[Receipts]]))</f>
        <v/>
      </c>
      <c r="AU951"/>
      <c r="AV951" t="str">
        <f>IF(Table1[[#This Row],[Bill Ref No]]="","",Table1[[#This Row],[Bill Ref No]])</f>
        <v/>
      </c>
      <c r="AW951" t="str">
        <f>IF(Table1[[#This Row],[Bill ref name]]="","","New Ref")</f>
        <v/>
      </c>
      <c r="AX951" t="str">
        <f>IF(Table1[[#This Row],[Bill ref name]]="","",Table1[[#This Row],[Amount-1]])</f>
        <v/>
      </c>
      <c r="AY951"/>
      <c r="AZ951"/>
      <c r="BA951" t="str">
        <f>IF(Table1[[#This Row],[Cost Centre]]="","","Primary Cost Category")</f>
        <v/>
      </c>
      <c r="BB951" t="str">
        <f>IF(Table1[[#This Row],[Cost Centre]]="","",Table1[[#This Row],[DP-1]])</f>
        <v/>
      </c>
      <c r="BC951"/>
      <c r="BD951" t="str">
        <f>IF(Table1[[#This Row],[Cost Centre]]="","",Table1[[#This Row],[Cost Centre]])</f>
        <v/>
      </c>
      <c r="BE951" t="str">
        <f>IF(Table1[[#This Row],[Cost Centre]]="","",Table1[[#This Row],[Amount-1]])</f>
        <v/>
      </c>
      <c r="BF951"/>
      <c r="BG951"/>
      <c r="BH951"/>
      <c r="BI951"/>
      <c r="BJ951" t="str">
        <f>IF(Table1[[#This Row],[Date]]="","","No")</f>
        <v/>
      </c>
      <c r="BK951" t="str">
        <f>IF(Table1[[#This Row],[Date]]="","",IF(Table1[[#This Row],[Net Amt]]&lt;0,"Yes","No"))</f>
        <v/>
      </c>
      <c r="BL951" t="str">
        <f>IF(Table1[[#This Row],[Date]]="","",$C$3)</f>
        <v/>
      </c>
      <c r="BM951" t="str">
        <f>IF(Table1[[#This Row],[Date]]="","",-Table1[[#This Row],[Amount-1]])</f>
        <v/>
      </c>
      <c r="BO951" t="str">
        <f>IF(Table1[[#This Row],[Transaction Type]]="","",Table1[[#This Row],[Transaction Type]])</f>
        <v/>
      </c>
      <c r="BP951" t="str">
        <f>IF(Table1[[#This Row],[Instrument No.]]="","",Table1[[#This Row],[Instrument No.]])</f>
        <v/>
      </c>
      <c r="BQ951" t="str">
        <f>IF(Table1[[#This Row],[Instrument No.]]="","",Table1[[#This Row],[Amount-2]])</f>
        <v/>
      </c>
      <c r="BR951" t="str">
        <f>IF(Table1[[#This Row],[Instrument date]]="","",TEXT(Table1[[#This Row],[Instrument date]],"yyyymmdd"))</f>
        <v/>
      </c>
      <c r="BU951" s="48"/>
      <c r="BV951" s="48"/>
    </row>
    <row r="952" spans="1:74">
      <c r="A952" s="16">
        <f t="shared" si="14"/>
        <v>947</v>
      </c>
      <c r="B952" s="17"/>
      <c r="C952" s="57"/>
      <c r="D952" s="61"/>
      <c r="E952" s="61"/>
      <c r="F952" s="57"/>
      <c r="G952" s="18"/>
      <c r="H95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2" s="18"/>
      <c r="J952" s="18"/>
      <c r="K952" s="18"/>
      <c r="L952" s="18"/>
      <c r="M952" s="18"/>
      <c r="N952" s="51"/>
      <c r="O952" s="14">
        <f>IF(Table1[[#This Row],[Date]]="",COUNTA(B953:$B$1005),0)</f>
        <v>0</v>
      </c>
      <c r="P952" s="14">
        <f>IF(COUNTA(Table1[[#This Row],[Payments]:[Receipts]])=0,0,(IF(COUNTA(Table1[[#This Row],[Payments]:[Receipts]])&gt;1,1,0)))</f>
        <v>0</v>
      </c>
      <c r="Q952" s="14">
        <f>IF(Table1[[#This Row],[Date]]="",0,IF(AND(Table1[[#This Row],[Date]]&gt;=$Q$2,Table1[[#This Row],[Date]]&lt;=$Q$3),0,1))</f>
        <v>0</v>
      </c>
      <c r="R952" s="14">
        <f>IF(Table1[[#This Row],[Payments]]="",0,IF(ISNUMBER(Table1[[#This Row],[Payments]]),0,1))</f>
        <v>0</v>
      </c>
      <c r="S952" s="14">
        <f>IF(Table1[[#This Row],[Receipts]]="",0,IF(ISNUMBER(Table1[[#This Row],[Receipts]]),0,1))</f>
        <v>0</v>
      </c>
      <c r="T952" s="14">
        <f>IF(LEN(Table1[[#This Row],[Second Ledger]])&gt;0,IF(TYPE(VLOOKUP(Table1[[#This Row],[Second Ledger]],$CZ:$CZ,1,FALSE))=16,1,0),0)</f>
        <v>0</v>
      </c>
      <c r="U952" s="14">
        <f>IF(Table1[[#This Row],[Date]]="",0,IF(Table1[[#This Row],[Voucher Type]]&gt;0,IF(TYPE(VLOOKUP(Table1[[#This Row],[Voucher Type]],Table1[[#All],[Voucher Type Master]],1,FALSE))=16,1,0),0))</f>
        <v>0</v>
      </c>
      <c r="V95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2" s="14">
        <f>IF(LEN(Table1[[#This Row],[Cost Centre]])&gt;0,IF(TYPE(VLOOKUP(Table1[[#This Row],[Cost Centre]],$DA:$DA,1,FALSE))=16,1,0),0)</f>
        <v>0</v>
      </c>
      <c r="X952" s="14">
        <f>Table1[[#This Row],[Payments]]-Table1[[#This Row],[Receipts]]</f>
        <v>0</v>
      </c>
      <c r="Y952" s="14"/>
      <c r="Z952" s="14"/>
      <c r="AA952" s="14"/>
      <c r="AB952" s="13"/>
      <c r="AC952" s="39"/>
      <c r="AD952" s="39"/>
      <c r="AE952" s="39"/>
      <c r="AF952" s="39"/>
      <c r="AG952" s="42"/>
      <c r="AH95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2" t="str">
        <f>IF(Table1[[#This Row],[Date]]="","",TEXT(Table1[[#This Row],[Date]],"yyyymmdd"))</f>
        <v/>
      </c>
      <c r="AJ952" t="str">
        <f>Table1[[#This Row],[Date2]]</f>
        <v/>
      </c>
      <c r="AK952" t="str">
        <f>IF(Table1[[#This Row],[Date]]="","",Table1[[#This Row],[Voucher Type]])</f>
        <v/>
      </c>
      <c r="AL952" t="str">
        <f>IF(Table1[[#This Row],[Date]]="","",Table1[[#This Row],[Voucher No]])</f>
        <v/>
      </c>
      <c r="AM952" t="str">
        <f>IF(Table1[[#This Row],[Date]]="","",Table1[[#This Row],[Narration]])</f>
        <v/>
      </c>
      <c r="AN952" t="str">
        <f>IF(Table1[[#This Row],[Date]]="","","tallytools-voucherentry-adhjadhh-"&amp;$AH$1&amp;ROW())</f>
        <v/>
      </c>
      <c r="AO952" t="str">
        <f>IF(Table1[[#This Row],[Date]]="","",$AH$1)</f>
        <v/>
      </c>
      <c r="AP952"/>
      <c r="AQ952" t="str">
        <f>IF(Table1[[#This Row],[Date]]="","","No")</f>
        <v/>
      </c>
      <c r="AR952" t="str">
        <f>IF(Table1[[#This Row],[Date]]="","",IF(Table1[[#This Row],[Net Amt]]&lt;0,"No","Yes"))</f>
        <v/>
      </c>
      <c r="AS952" t="str">
        <f>IF(Table1[[#This Row],[Date]]="","",Table1[[#This Row],[Second Ledger]])</f>
        <v/>
      </c>
      <c r="AT952" t="str">
        <f>IF(Table1[[#This Row],[Date]]="","",IF(Table1[[#This Row],[DP-1]]="Yes",-(Table1[[#This Row],[Payments]]+Table1[[#This Row],[Receipts]]),Table1[[#This Row],[Payments]]+Table1[[#This Row],[Receipts]]))</f>
        <v/>
      </c>
      <c r="AU952"/>
      <c r="AV952" t="str">
        <f>IF(Table1[[#This Row],[Bill Ref No]]="","",Table1[[#This Row],[Bill Ref No]])</f>
        <v/>
      </c>
      <c r="AW952" t="str">
        <f>IF(Table1[[#This Row],[Bill ref name]]="","","New Ref")</f>
        <v/>
      </c>
      <c r="AX952" t="str">
        <f>IF(Table1[[#This Row],[Bill ref name]]="","",Table1[[#This Row],[Amount-1]])</f>
        <v/>
      </c>
      <c r="AY952"/>
      <c r="AZ952"/>
      <c r="BA952" t="str">
        <f>IF(Table1[[#This Row],[Cost Centre]]="","","Primary Cost Category")</f>
        <v/>
      </c>
      <c r="BB952" t="str">
        <f>IF(Table1[[#This Row],[Cost Centre]]="","",Table1[[#This Row],[DP-1]])</f>
        <v/>
      </c>
      <c r="BC952"/>
      <c r="BD952" t="str">
        <f>IF(Table1[[#This Row],[Cost Centre]]="","",Table1[[#This Row],[Cost Centre]])</f>
        <v/>
      </c>
      <c r="BE952" t="str">
        <f>IF(Table1[[#This Row],[Cost Centre]]="","",Table1[[#This Row],[Amount-1]])</f>
        <v/>
      </c>
      <c r="BF952"/>
      <c r="BG952"/>
      <c r="BH952"/>
      <c r="BI952"/>
      <c r="BJ952" t="str">
        <f>IF(Table1[[#This Row],[Date]]="","","No")</f>
        <v/>
      </c>
      <c r="BK952" t="str">
        <f>IF(Table1[[#This Row],[Date]]="","",IF(Table1[[#This Row],[Net Amt]]&lt;0,"Yes","No"))</f>
        <v/>
      </c>
      <c r="BL952" t="str">
        <f>IF(Table1[[#This Row],[Date]]="","",$C$3)</f>
        <v/>
      </c>
      <c r="BM952" t="str">
        <f>IF(Table1[[#This Row],[Date]]="","",-Table1[[#This Row],[Amount-1]])</f>
        <v/>
      </c>
      <c r="BO952" t="str">
        <f>IF(Table1[[#This Row],[Transaction Type]]="","",Table1[[#This Row],[Transaction Type]])</f>
        <v/>
      </c>
      <c r="BP952" t="str">
        <f>IF(Table1[[#This Row],[Instrument No.]]="","",Table1[[#This Row],[Instrument No.]])</f>
        <v/>
      </c>
      <c r="BQ952" t="str">
        <f>IF(Table1[[#This Row],[Instrument No.]]="","",Table1[[#This Row],[Amount-2]])</f>
        <v/>
      </c>
      <c r="BR952" t="str">
        <f>IF(Table1[[#This Row],[Instrument date]]="","",TEXT(Table1[[#This Row],[Instrument date]],"yyyymmdd"))</f>
        <v/>
      </c>
      <c r="BU952" s="48"/>
      <c r="BV952" s="48"/>
    </row>
    <row r="953" spans="1:74">
      <c r="A953" s="16">
        <f t="shared" si="14"/>
        <v>948</v>
      </c>
      <c r="B953" s="17"/>
      <c r="C953" s="57"/>
      <c r="D953" s="61"/>
      <c r="E953" s="61"/>
      <c r="F953" s="57"/>
      <c r="G953" s="18"/>
      <c r="H95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3" s="18"/>
      <c r="J953" s="18"/>
      <c r="K953" s="18"/>
      <c r="L953" s="18"/>
      <c r="M953" s="18"/>
      <c r="N953" s="51"/>
      <c r="O953" s="14">
        <f>IF(Table1[[#This Row],[Date]]="",COUNTA(B954:$B$1005),0)</f>
        <v>0</v>
      </c>
      <c r="P953" s="14">
        <f>IF(COUNTA(Table1[[#This Row],[Payments]:[Receipts]])=0,0,(IF(COUNTA(Table1[[#This Row],[Payments]:[Receipts]])&gt;1,1,0)))</f>
        <v>0</v>
      </c>
      <c r="Q953" s="14">
        <f>IF(Table1[[#This Row],[Date]]="",0,IF(AND(Table1[[#This Row],[Date]]&gt;=$Q$2,Table1[[#This Row],[Date]]&lt;=$Q$3),0,1))</f>
        <v>0</v>
      </c>
      <c r="R953" s="14">
        <f>IF(Table1[[#This Row],[Payments]]="",0,IF(ISNUMBER(Table1[[#This Row],[Payments]]),0,1))</f>
        <v>0</v>
      </c>
      <c r="S953" s="14">
        <f>IF(Table1[[#This Row],[Receipts]]="",0,IF(ISNUMBER(Table1[[#This Row],[Receipts]]),0,1))</f>
        <v>0</v>
      </c>
      <c r="T953" s="14">
        <f>IF(LEN(Table1[[#This Row],[Second Ledger]])&gt;0,IF(TYPE(VLOOKUP(Table1[[#This Row],[Second Ledger]],$CZ:$CZ,1,FALSE))=16,1,0),0)</f>
        <v>0</v>
      </c>
      <c r="U953" s="14">
        <f>IF(Table1[[#This Row],[Date]]="",0,IF(Table1[[#This Row],[Voucher Type]]&gt;0,IF(TYPE(VLOOKUP(Table1[[#This Row],[Voucher Type]],Table1[[#All],[Voucher Type Master]],1,FALSE))=16,1,0),0))</f>
        <v>0</v>
      </c>
      <c r="V95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3" s="14">
        <f>IF(LEN(Table1[[#This Row],[Cost Centre]])&gt;0,IF(TYPE(VLOOKUP(Table1[[#This Row],[Cost Centre]],$DA:$DA,1,FALSE))=16,1,0),0)</f>
        <v>0</v>
      </c>
      <c r="X953" s="14">
        <f>Table1[[#This Row],[Payments]]-Table1[[#This Row],[Receipts]]</f>
        <v>0</v>
      </c>
      <c r="Y953" s="14"/>
      <c r="Z953" s="14"/>
      <c r="AA953" s="14"/>
      <c r="AB953" s="13"/>
      <c r="AC953" s="39"/>
      <c r="AD953" s="39"/>
      <c r="AE953" s="39"/>
      <c r="AF953" s="39"/>
      <c r="AG953" s="42"/>
      <c r="AH95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3" t="str">
        <f>IF(Table1[[#This Row],[Date]]="","",TEXT(Table1[[#This Row],[Date]],"yyyymmdd"))</f>
        <v/>
      </c>
      <c r="AJ953" t="str">
        <f>Table1[[#This Row],[Date2]]</f>
        <v/>
      </c>
      <c r="AK953" t="str">
        <f>IF(Table1[[#This Row],[Date]]="","",Table1[[#This Row],[Voucher Type]])</f>
        <v/>
      </c>
      <c r="AL953" t="str">
        <f>IF(Table1[[#This Row],[Date]]="","",Table1[[#This Row],[Voucher No]])</f>
        <v/>
      </c>
      <c r="AM953" t="str">
        <f>IF(Table1[[#This Row],[Date]]="","",Table1[[#This Row],[Narration]])</f>
        <v/>
      </c>
      <c r="AN953" t="str">
        <f>IF(Table1[[#This Row],[Date]]="","","tallytools-voucherentry-adhjadhh-"&amp;$AH$1&amp;ROW())</f>
        <v/>
      </c>
      <c r="AO953" t="str">
        <f>IF(Table1[[#This Row],[Date]]="","",$AH$1)</f>
        <v/>
      </c>
      <c r="AP953"/>
      <c r="AQ953" t="str">
        <f>IF(Table1[[#This Row],[Date]]="","","No")</f>
        <v/>
      </c>
      <c r="AR953" t="str">
        <f>IF(Table1[[#This Row],[Date]]="","",IF(Table1[[#This Row],[Net Amt]]&lt;0,"No","Yes"))</f>
        <v/>
      </c>
      <c r="AS953" t="str">
        <f>IF(Table1[[#This Row],[Date]]="","",Table1[[#This Row],[Second Ledger]])</f>
        <v/>
      </c>
      <c r="AT953" t="str">
        <f>IF(Table1[[#This Row],[Date]]="","",IF(Table1[[#This Row],[DP-1]]="Yes",-(Table1[[#This Row],[Payments]]+Table1[[#This Row],[Receipts]]),Table1[[#This Row],[Payments]]+Table1[[#This Row],[Receipts]]))</f>
        <v/>
      </c>
      <c r="AU953"/>
      <c r="AV953" t="str">
        <f>IF(Table1[[#This Row],[Bill Ref No]]="","",Table1[[#This Row],[Bill Ref No]])</f>
        <v/>
      </c>
      <c r="AW953" t="str">
        <f>IF(Table1[[#This Row],[Bill ref name]]="","","New Ref")</f>
        <v/>
      </c>
      <c r="AX953" t="str">
        <f>IF(Table1[[#This Row],[Bill ref name]]="","",Table1[[#This Row],[Amount-1]])</f>
        <v/>
      </c>
      <c r="AY953"/>
      <c r="AZ953"/>
      <c r="BA953" t="str">
        <f>IF(Table1[[#This Row],[Cost Centre]]="","","Primary Cost Category")</f>
        <v/>
      </c>
      <c r="BB953" t="str">
        <f>IF(Table1[[#This Row],[Cost Centre]]="","",Table1[[#This Row],[DP-1]])</f>
        <v/>
      </c>
      <c r="BC953"/>
      <c r="BD953" t="str">
        <f>IF(Table1[[#This Row],[Cost Centre]]="","",Table1[[#This Row],[Cost Centre]])</f>
        <v/>
      </c>
      <c r="BE953" t="str">
        <f>IF(Table1[[#This Row],[Cost Centre]]="","",Table1[[#This Row],[Amount-1]])</f>
        <v/>
      </c>
      <c r="BF953"/>
      <c r="BG953"/>
      <c r="BH953"/>
      <c r="BI953"/>
      <c r="BJ953" t="str">
        <f>IF(Table1[[#This Row],[Date]]="","","No")</f>
        <v/>
      </c>
      <c r="BK953" t="str">
        <f>IF(Table1[[#This Row],[Date]]="","",IF(Table1[[#This Row],[Net Amt]]&lt;0,"Yes","No"))</f>
        <v/>
      </c>
      <c r="BL953" t="str">
        <f>IF(Table1[[#This Row],[Date]]="","",$C$3)</f>
        <v/>
      </c>
      <c r="BM953" t="str">
        <f>IF(Table1[[#This Row],[Date]]="","",-Table1[[#This Row],[Amount-1]])</f>
        <v/>
      </c>
      <c r="BO953" t="str">
        <f>IF(Table1[[#This Row],[Transaction Type]]="","",Table1[[#This Row],[Transaction Type]])</f>
        <v/>
      </c>
      <c r="BP953" t="str">
        <f>IF(Table1[[#This Row],[Instrument No.]]="","",Table1[[#This Row],[Instrument No.]])</f>
        <v/>
      </c>
      <c r="BQ953" t="str">
        <f>IF(Table1[[#This Row],[Instrument No.]]="","",Table1[[#This Row],[Amount-2]])</f>
        <v/>
      </c>
      <c r="BR953" t="str">
        <f>IF(Table1[[#This Row],[Instrument date]]="","",TEXT(Table1[[#This Row],[Instrument date]],"yyyymmdd"))</f>
        <v/>
      </c>
      <c r="BU953" s="48"/>
      <c r="BV953" s="48"/>
    </row>
    <row r="954" spans="1:74">
      <c r="A954" s="16">
        <f t="shared" si="14"/>
        <v>949</v>
      </c>
      <c r="B954" s="17"/>
      <c r="C954" s="57"/>
      <c r="D954" s="61"/>
      <c r="E954" s="61"/>
      <c r="F954" s="57"/>
      <c r="G954" s="18"/>
      <c r="H95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4" s="18"/>
      <c r="J954" s="18"/>
      <c r="K954" s="18"/>
      <c r="L954" s="18"/>
      <c r="M954" s="18"/>
      <c r="N954" s="51"/>
      <c r="O954" s="14">
        <f>IF(Table1[[#This Row],[Date]]="",COUNTA(B955:$B$1005),0)</f>
        <v>0</v>
      </c>
      <c r="P954" s="14">
        <f>IF(COUNTA(Table1[[#This Row],[Payments]:[Receipts]])=0,0,(IF(COUNTA(Table1[[#This Row],[Payments]:[Receipts]])&gt;1,1,0)))</f>
        <v>0</v>
      </c>
      <c r="Q954" s="14">
        <f>IF(Table1[[#This Row],[Date]]="",0,IF(AND(Table1[[#This Row],[Date]]&gt;=$Q$2,Table1[[#This Row],[Date]]&lt;=$Q$3),0,1))</f>
        <v>0</v>
      </c>
      <c r="R954" s="14">
        <f>IF(Table1[[#This Row],[Payments]]="",0,IF(ISNUMBER(Table1[[#This Row],[Payments]]),0,1))</f>
        <v>0</v>
      </c>
      <c r="S954" s="14">
        <f>IF(Table1[[#This Row],[Receipts]]="",0,IF(ISNUMBER(Table1[[#This Row],[Receipts]]),0,1))</f>
        <v>0</v>
      </c>
      <c r="T954" s="14">
        <f>IF(LEN(Table1[[#This Row],[Second Ledger]])&gt;0,IF(TYPE(VLOOKUP(Table1[[#This Row],[Second Ledger]],$CZ:$CZ,1,FALSE))=16,1,0),0)</f>
        <v>0</v>
      </c>
      <c r="U954" s="14">
        <f>IF(Table1[[#This Row],[Date]]="",0,IF(Table1[[#This Row],[Voucher Type]]&gt;0,IF(TYPE(VLOOKUP(Table1[[#This Row],[Voucher Type]],Table1[[#All],[Voucher Type Master]],1,FALSE))=16,1,0),0))</f>
        <v>0</v>
      </c>
      <c r="V95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4" s="14">
        <f>IF(LEN(Table1[[#This Row],[Cost Centre]])&gt;0,IF(TYPE(VLOOKUP(Table1[[#This Row],[Cost Centre]],$DA:$DA,1,FALSE))=16,1,0),0)</f>
        <v>0</v>
      </c>
      <c r="X954" s="14">
        <f>Table1[[#This Row],[Payments]]-Table1[[#This Row],[Receipts]]</f>
        <v>0</v>
      </c>
      <c r="Y954" s="14"/>
      <c r="Z954" s="14"/>
      <c r="AA954" s="14"/>
      <c r="AB954" s="13"/>
      <c r="AC954" s="39"/>
      <c r="AD954" s="39"/>
      <c r="AE954" s="39"/>
      <c r="AF954" s="39"/>
      <c r="AG954" s="42"/>
      <c r="AH95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4" t="str">
        <f>IF(Table1[[#This Row],[Date]]="","",TEXT(Table1[[#This Row],[Date]],"yyyymmdd"))</f>
        <v/>
      </c>
      <c r="AJ954" t="str">
        <f>Table1[[#This Row],[Date2]]</f>
        <v/>
      </c>
      <c r="AK954" t="str">
        <f>IF(Table1[[#This Row],[Date]]="","",Table1[[#This Row],[Voucher Type]])</f>
        <v/>
      </c>
      <c r="AL954" t="str">
        <f>IF(Table1[[#This Row],[Date]]="","",Table1[[#This Row],[Voucher No]])</f>
        <v/>
      </c>
      <c r="AM954" t="str">
        <f>IF(Table1[[#This Row],[Date]]="","",Table1[[#This Row],[Narration]])</f>
        <v/>
      </c>
      <c r="AN954" t="str">
        <f>IF(Table1[[#This Row],[Date]]="","","tallytools-voucherentry-adhjadhh-"&amp;$AH$1&amp;ROW())</f>
        <v/>
      </c>
      <c r="AO954" t="str">
        <f>IF(Table1[[#This Row],[Date]]="","",$AH$1)</f>
        <v/>
      </c>
      <c r="AP954"/>
      <c r="AQ954" t="str">
        <f>IF(Table1[[#This Row],[Date]]="","","No")</f>
        <v/>
      </c>
      <c r="AR954" t="str">
        <f>IF(Table1[[#This Row],[Date]]="","",IF(Table1[[#This Row],[Net Amt]]&lt;0,"No","Yes"))</f>
        <v/>
      </c>
      <c r="AS954" t="str">
        <f>IF(Table1[[#This Row],[Date]]="","",Table1[[#This Row],[Second Ledger]])</f>
        <v/>
      </c>
      <c r="AT954" t="str">
        <f>IF(Table1[[#This Row],[Date]]="","",IF(Table1[[#This Row],[DP-1]]="Yes",-(Table1[[#This Row],[Payments]]+Table1[[#This Row],[Receipts]]),Table1[[#This Row],[Payments]]+Table1[[#This Row],[Receipts]]))</f>
        <v/>
      </c>
      <c r="AU954"/>
      <c r="AV954" t="str">
        <f>IF(Table1[[#This Row],[Bill Ref No]]="","",Table1[[#This Row],[Bill Ref No]])</f>
        <v/>
      </c>
      <c r="AW954" t="str">
        <f>IF(Table1[[#This Row],[Bill ref name]]="","","New Ref")</f>
        <v/>
      </c>
      <c r="AX954" t="str">
        <f>IF(Table1[[#This Row],[Bill ref name]]="","",Table1[[#This Row],[Amount-1]])</f>
        <v/>
      </c>
      <c r="AY954"/>
      <c r="AZ954"/>
      <c r="BA954" t="str">
        <f>IF(Table1[[#This Row],[Cost Centre]]="","","Primary Cost Category")</f>
        <v/>
      </c>
      <c r="BB954" t="str">
        <f>IF(Table1[[#This Row],[Cost Centre]]="","",Table1[[#This Row],[DP-1]])</f>
        <v/>
      </c>
      <c r="BC954"/>
      <c r="BD954" t="str">
        <f>IF(Table1[[#This Row],[Cost Centre]]="","",Table1[[#This Row],[Cost Centre]])</f>
        <v/>
      </c>
      <c r="BE954" t="str">
        <f>IF(Table1[[#This Row],[Cost Centre]]="","",Table1[[#This Row],[Amount-1]])</f>
        <v/>
      </c>
      <c r="BF954"/>
      <c r="BG954"/>
      <c r="BH954"/>
      <c r="BI954"/>
      <c r="BJ954" t="str">
        <f>IF(Table1[[#This Row],[Date]]="","","No")</f>
        <v/>
      </c>
      <c r="BK954" t="str">
        <f>IF(Table1[[#This Row],[Date]]="","",IF(Table1[[#This Row],[Net Amt]]&lt;0,"Yes","No"))</f>
        <v/>
      </c>
      <c r="BL954" t="str">
        <f>IF(Table1[[#This Row],[Date]]="","",$C$3)</f>
        <v/>
      </c>
      <c r="BM954" t="str">
        <f>IF(Table1[[#This Row],[Date]]="","",-Table1[[#This Row],[Amount-1]])</f>
        <v/>
      </c>
      <c r="BO954" t="str">
        <f>IF(Table1[[#This Row],[Transaction Type]]="","",Table1[[#This Row],[Transaction Type]])</f>
        <v/>
      </c>
      <c r="BP954" t="str">
        <f>IF(Table1[[#This Row],[Instrument No.]]="","",Table1[[#This Row],[Instrument No.]])</f>
        <v/>
      </c>
      <c r="BQ954" t="str">
        <f>IF(Table1[[#This Row],[Instrument No.]]="","",Table1[[#This Row],[Amount-2]])</f>
        <v/>
      </c>
      <c r="BR954" t="str">
        <f>IF(Table1[[#This Row],[Instrument date]]="","",TEXT(Table1[[#This Row],[Instrument date]],"yyyymmdd"))</f>
        <v/>
      </c>
      <c r="BU954" s="48"/>
      <c r="BV954" s="48"/>
    </row>
    <row r="955" spans="1:74">
      <c r="A955" s="16">
        <f t="shared" si="14"/>
        <v>950</v>
      </c>
      <c r="B955" s="17"/>
      <c r="C955" s="57"/>
      <c r="D955" s="61"/>
      <c r="E955" s="61"/>
      <c r="F955" s="57"/>
      <c r="G955" s="18"/>
      <c r="H95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5" s="18"/>
      <c r="J955" s="18"/>
      <c r="K955" s="18"/>
      <c r="L955" s="18"/>
      <c r="M955" s="18"/>
      <c r="N955" s="51"/>
      <c r="O955" s="14">
        <f>IF(Table1[[#This Row],[Date]]="",COUNTA(B956:$B$1005),0)</f>
        <v>0</v>
      </c>
      <c r="P955" s="14">
        <f>IF(COUNTA(Table1[[#This Row],[Payments]:[Receipts]])=0,0,(IF(COUNTA(Table1[[#This Row],[Payments]:[Receipts]])&gt;1,1,0)))</f>
        <v>0</v>
      </c>
      <c r="Q955" s="14">
        <f>IF(Table1[[#This Row],[Date]]="",0,IF(AND(Table1[[#This Row],[Date]]&gt;=$Q$2,Table1[[#This Row],[Date]]&lt;=$Q$3),0,1))</f>
        <v>0</v>
      </c>
      <c r="R955" s="14">
        <f>IF(Table1[[#This Row],[Payments]]="",0,IF(ISNUMBER(Table1[[#This Row],[Payments]]),0,1))</f>
        <v>0</v>
      </c>
      <c r="S955" s="14">
        <f>IF(Table1[[#This Row],[Receipts]]="",0,IF(ISNUMBER(Table1[[#This Row],[Receipts]]),0,1))</f>
        <v>0</v>
      </c>
      <c r="T955" s="14">
        <f>IF(LEN(Table1[[#This Row],[Second Ledger]])&gt;0,IF(TYPE(VLOOKUP(Table1[[#This Row],[Second Ledger]],$CZ:$CZ,1,FALSE))=16,1,0),0)</f>
        <v>0</v>
      </c>
      <c r="U955" s="14">
        <f>IF(Table1[[#This Row],[Date]]="",0,IF(Table1[[#This Row],[Voucher Type]]&gt;0,IF(TYPE(VLOOKUP(Table1[[#This Row],[Voucher Type]],Table1[[#All],[Voucher Type Master]],1,FALSE))=16,1,0),0))</f>
        <v>0</v>
      </c>
      <c r="V95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5" s="14">
        <f>IF(LEN(Table1[[#This Row],[Cost Centre]])&gt;0,IF(TYPE(VLOOKUP(Table1[[#This Row],[Cost Centre]],$DA:$DA,1,FALSE))=16,1,0),0)</f>
        <v>0</v>
      </c>
      <c r="X955" s="14">
        <f>Table1[[#This Row],[Payments]]-Table1[[#This Row],[Receipts]]</f>
        <v>0</v>
      </c>
      <c r="Y955" s="14"/>
      <c r="Z955" s="14"/>
      <c r="AA955" s="14"/>
      <c r="AB955" s="13"/>
      <c r="AC955" s="39"/>
      <c r="AD955" s="39"/>
      <c r="AE955" s="39"/>
      <c r="AF955" s="39"/>
      <c r="AG955" s="42"/>
      <c r="AH95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5" t="str">
        <f>IF(Table1[[#This Row],[Date]]="","",TEXT(Table1[[#This Row],[Date]],"yyyymmdd"))</f>
        <v/>
      </c>
      <c r="AJ955" t="str">
        <f>Table1[[#This Row],[Date2]]</f>
        <v/>
      </c>
      <c r="AK955" t="str">
        <f>IF(Table1[[#This Row],[Date]]="","",Table1[[#This Row],[Voucher Type]])</f>
        <v/>
      </c>
      <c r="AL955" t="str">
        <f>IF(Table1[[#This Row],[Date]]="","",Table1[[#This Row],[Voucher No]])</f>
        <v/>
      </c>
      <c r="AM955" t="str">
        <f>IF(Table1[[#This Row],[Date]]="","",Table1[[#This Row],[Narration]])</f>
        <v/>
      </c>
      <c r="AN955" t="str">
        <f>IF(Table1[[#This Row],[Date]]="","","tallytools-voucherentry-adhjadhh-"&amp;$AH$1&amp;ROW())</f>
        <v/>
      </c>
      <c r="AO955" t="str">
        <f>IF(Table1[[#This Row],[Date]]="","",$AH$1)</f>
        <v/>
      </c>
      <c r="AP955"/>
      <c r="AQ955" t="str">
        <f>IF(Table1[[#This Row],[Date]]="","","No")</f>
        <v/>
      </c>
      <c r="AR955" t="str">
        <f>IF(Table1[[#This Row],[Date]]="","",IF(Table1[[#This Row],[Net Amt]]&lt;0,"No","Yes"))</f>
        <v/>
      </c>
      <c r="AS955" t="str">
        <f>IF(Table1[[#This Row],[Date]]="","",Table1[[#This Row],[Second Ledger]])</f>
        <v/>
      </c>
      <c r="AT955" t="str">
        <f>IF(Table1[[#This Row],[Date]]="","",IF(Table1[[#This Row],[DP-1]]="Yes",-(Table1[[#This Row],[Payments]]+Table1[[#This Row],[Receipts]]),Table1[[#This Row],[Payments]]+Table1[[#This Row],[Receipts]]))</f>
        <v/>
      </c>
      <c r="AU955"/>
      <c r="AV955" t="str">
        <f>IF(Table1[[#This Row],[Bill Ref No]]="","",Table1[[#This Row],[Bill Ref No]])</f>
        <v/>
      </c>
      <c r="AW955" t="str">
        <f>IF(Table1[[#This Row],[Bill ref name]]="","","New Ref")</f>
        <v/>
      </c>
      <c r="AX955" t="str">
        <f>IF(Table1[[#This Row],[Bill ref name]]="","",Table1[[#This Row],[Amount-1]])</f>
        <v/>
      </c>
      <c r="AY955"/>
      <c r="AZ955"/>
      <c r="BA955" t="str">
        <f>IF(Table1[[#This Row],[Cost Centre]]="","","Primary Cost Category")</f>
        <v/>
      </c>
      <c r="BB955" t="str">
        <f>IF(Table1[[#This Row],[Cost Centre]]="","",Table1[[#This Row],[DP-1]])</f>
        <v/>
      </c>
      <c r="BC955"/>
      <c r="BD955" t="str">
        <f>IF(Table1[[#This Row],[Cost Centre]]="","",Table1[[#This Row],[Cost Centre]])</f>
        <v/>
      </c>
      <c r="BE955" t="str">
        <f>IF(Table1[[#This Row],[Cost Centre]]="","",Table1[[#This Row],[Amount-1]])</f>
        <v/>
      </c>
      <c r="BF955"/>
      <c r="BG955"/>
      <c r="BH955"/>
      <c r="BI955"/>
      <c r="BJ955" t="str">
        <f>IF(Table1[[#This Row],[Date]]="","","No")</f>
        <v/>
      </c>
      <c r="BK955" t="str">
        <f>IF(Table1[[#This Row],[Date]]="","",IF(Table1[[#This Row],[Net Amt]]&lt;0,"Yes","No"))</f>
        <v/>
      </c>
      <c r="BL955" t="str">
        <f>IF(Table1[[#This Row],[Date]]="","",$C$3)</f>
        <v/>
      </c>
      <c r="BM955" t="str">
        <f>IF(Table1[[#This Row],[Date]]="","",-Table1[[#This Row],[Amount-1]])</f>
        <v/>
      </c>
      <c r="BO955" t="str">
        <f>IF(Table1[[#This Row],[Transaction Type]]="","",Table1[[#This Row],[Transaction Type]])</f>
        <v/>
      </c>
      <c r="BP955" t="str">
        <f>IF(Table1[[#This Row],[Instrument No.]]="","",Table1[[#This Row],[Instrument No.]])</f>
        <v/>
      </c>
      <c r="BQ955" t="str">
        <f>IF(Table1[[#This Row],[Instrument No.]]="","",Table1[[#This Row],[Amount-2]])</f>
        <v/>
      </c>
      <c r="BR955" t="str">
        <f>IF(Table1[[#This Row],[Instrument date]]="","",TEXT(Table1[[#This Row],[Instrument date]],"yyyymmdd"))</f>
        <v/>
      </c>
      <c r="BU955" s="48"/>
      <c r="BV955" s="48"/>
    </row>
    <row r="956" spans="1:74">
      <c r="A956" s="16">
        <f t="shared" si="14"/>
        <v>951</v>
      </c>
      <c r="B956" s="17"/>
      <c r="C956" s="57"/>
      <c r="D956" s="61"/>
      <c r="E956" s="61"/>
      <c r="F956" s="57"/>
      <c r="G956" s="18"/>
      <c r="H95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6" s="18"/>
      <c r="J956" s="18"/>
      <c r="K956" s="18"/>
      <c r="L956" s="18"/>
      <c r="M956" s="18"/>
      <c r="N956" s="51"/>
      <c r="O956" s="14">
        <f>IF(Table1[[#This Row],[Date]]="",COUNTA(B957:$B$1005),0)</f>
        <v>0</v>
      </c>
      <c r="P956" s="14">
        <f>IF(COUNTA(Table1[[#This Row],[Payments]:[Receipts]])=0,0,(IF(COUNTA(Table1[[#This Row],[Payments]:[Receipts]])&gt;1,1,0)))</f>
        <v>0</v>
      </c>
      <c r="Q956" s="14">
        <f>IF(Table1[[#This Row],[Date]]="",0,IF(AND(Table1[[#This Row],[Date]]&gt;=$Q$2,Table1[[#This Row],[Date]]&lt;=$Q$3),0,1))</f>
        <v>0</v>
      </c>
      <c r="R956" s="14">
        <f>IF(Table1[[#This Row],[Payments]]="",0,IF(ISNUMBER(Table1[[#This Row],[Payments]]),0,1))</f>
        <v>0</v>
      </c>
      <c r="S956" s="14">
        <f>IF(Table1[[#This Row],[Receipts]]="",0,IF(ISNUMBER(Table1[[#This Row],[Receipts]]),0,1))</f>
        <v>0</v>
      </c>
      <c r="T956" s="14">
        <f>IF(LEN(Table1[[#This Row],[Second Ledger]])&gt;0,IF(TYPE(VLOOKUP(Table1[[#This Row],[Second Ledger]],$CZ:$CZ,1,FALSE))=16,1,0),0)</f>
        <v>0</v>
      </c>
      <c r="U956" s="14">
        <f>IF(Table1[[#This Row],[Date]]="",0,IF(Table1[[#This Row],[Voucher Type]]&gt;0,IF(TYPE(VLOOKUP(Table1[[#This Row],[Voucher Type]],Table1[[#All],[Voucher Type Master]],1,FALSE))=16,1,0),0))</f>
        <v>0</v>
      </c>
      <c r="V95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6" s="14">
        <f>IF(LEN(Table1[[#This Row],[Cost Centre]])&gt;0,IF(TYPE(VLOOKUP(Table1[[#This Row],[Cost Centre]],$DA:$DA,1,FALSE))=16,1,0),0)</f>
        <v>0</v>
      </c>
      <c r="X956" s="14">
        <f>Table1[[#This Row],[Payments]]-Table1[[#This Row],[Receipts]]</f>
        <v>0</v>
      </c>
      <c r="Y956" s="14"/>
      <c r="Z956" s="14"/>
      <c r="AA956" s="14"/>
      <c r="AB956" s="13"/>
      <c r="AC956" s="39"/>
      <c r="AD956" s="39"/>
      <c r="AE956" s="39"/>
      <c r="AF956" s="39"/>
      <c r="AG956" s="42"/>
      <c r="AH95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6" t="str">
        <f>IF(Table1[[#This Row],[Date]]="","",TEXT(Table1[[#This Row],[Date]],"yyyymmdd"))</f>
        <v/>
      </c>
      <c r="AJ956" t="str">
        <f>Table1[[#This Row],[Date2]]</f>
        <v/>
      </c>
      <c r="AK956" t="str">
        <f>IF(Table1[[#This Row],[Date]]="","",Table1[[#This Row],[Voucher Type]])</f>
        <v/>
      </c>
      <c r="AL956" t="str">
        <f>IF(Table1[[#This Row],[Date]]="","",Table1[[#This Row],[Voucher No]])</f>
        <v/>
      </c>
      <c r="AM956" t="str">
        <f>IF(Table1[[#This Row],[Date]]="","",Table1[[#This Row],[Narration]])</f>
        <v/>
      </c>
      <c r="AN956" t="str">
        <f>IF(Table1[[#This Row],[Date]]="","","tallytools-voucherentry-adhjadhh-"&amp;$AH$1&amp;ROW())</f>
        <v/>
      </c>
      <c r="AO956" t="str">
        <f>IF(Table1[[#This Row],[Date]]="","",$AH$1)</f>
        <v/>
      </c>
      <c r="AP956"/>
      <c r="AQ956" t="str">
        <f>IF(Table1[[#This Row],[Date]]="","","No")</f>
        <v/>
      </c>
      <c r="AR956" t="str">
        <f>IF(Table1[[#This Row],[Date]]="","",IF(Table1[[#This Row],[Net Amt]]&lt;0,"No","Yes"))</f>
        <v/>
      </c>
      <c r="AS956" t="str">
        <f>IF(Table1[[#This Row],[Date]]="","",Table1[[#This Row],[Second Ledger]])</f>
        <v/>
      </c>
      <c r="AT956" t="str">
        <f>IF(Table1[[#This Row],[Date]]="","",IF(Table1[[#This Row],[DP-1]]="Yes",-(Table1[[#This Row],[Payments]]+Table1[[#This Row],[Receipts]]),Table1[[#This Row],[Payments]]+Table1[[#This Row],[Receipts]]))</f>
        <v/>
      </c>
      <c r="AU956"/>
      <c r="AV956" t="str">
        <f>IF(Table1[[#This Row],[Bill Ref No]]="","",Table1[[#This Row],[Bill Ref No]])</f>
        <v/>
      </c>
      <c r="AW956" t="str">
        <f>IF(Table1[[#This Row],[Bill ref name]]="","","New Ref")</f>
        <v/>
      </c>
      <c r="AX956" t="str">
        <f>IF(Table1[[#This Row],[Bill ref name]]="","",Table1[[#This Row],[Amount-1]])</f>
        <v/>
      </c>
      <c r="AY956"/>
      <c r="AZ956"/>
      <c r="BA956" t="str">
        <f>IF(Table1[[#This Row],[Cost Centre]]="","","Primary Cost Category")</f>
        <v/>
      </c>
      <c r="BB956" t="str">
        <f>IF(Table1[[#This Row],[Cost Centre]]="","",Table1[[#This Row],[DP-1]])</f>
        <v/>
      </c>
      <c r="BC956"/>
      <c r="BD956" t="str">
        <f>IF(Table1[[#This Row],[Cost Centre]]="","",Table1[[#This Row],[Cost Centre]])</f>
        <v/>
      </c>
      <c r="BE956" t="str">
        <f>IF(Table1[[#This Row],[Cost Centre]]="","",Table1[[#This Row],[Amount-1]])</f>
        <v/>
      </c>
      <c r="BF956"/>
      <c r="BG956"/>
      <c r="BH956"/>
      <c r="BI956"/>
      <c r="BJ956" t="str">
        <f>IF(Table1[[#This Row],[Date]]="","","No")</f>
        <v/>
      </c>
      <c r="BK956" t="str">
        <f>IF(Table1[[#This Row],[Date]]="","",IF(Table1[[#This Row],[Net Amt]]&lt;0,"Yes","No"))</f>
        <v/>
      </c>
      <c r="BL956" t="str">
        <f>IF(Table1[[#This Row],[Date]]="","",$C$3)</f>
        <v/>
      </c>
      <c r="BM956" t="str">
        <f>IF(Table1[[#This Row],[Date]]="","",-Table1[[#This Row],[Amount-1]])</f>
        <v/>
      </c>
      <c r="BO956" t="str">
        <f>IF(Table1[[#This Row],[Transaction Type]]="","",Table1[[#This Row],[Transaction Type]])</f>
        <v/>
      </c>
      <c r="BP956" t="str">
        <f>IF(Table1[[#This Row],[Instrument No.]]="","",Table1[[#This Row],[Instrument No.]])</f>
        <v/>
      </c>
      <c r="BQ956" t="str">
        <f>IF(Table1[[#This Row],[Instrument No.]]="","",Table1[[#This Row],[Amount-2]])</f>
        <v/>
      </c>
      <c r="BR956" t="str">
        <f>IF(Table1[[#This Row],[Instrument date]]="","",TEXT(Table1[[#This Row],[Instrument date]],"yyyymmdd"))</f>
        <v/>
      </c>
      <c r="BU956" s="48"/>
      <c r="BV956" s="48"/>
    </row>
    <row r="957" spans="1:74">
      <c r="A957" s="16">
        <f t="shared" si="14"/>
        <v>952</v>
      </c>
      <c r="B957" s="17"/>
      <c r="C957" s="57"/>
      <c r="D957" s="61"/>
      <c r="E957" s="61"/>
      <c r="F957" s="57"/>
      <c r="G957" s="18"/>
      <c r="H95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7" s="18"/>
      <c r="J957" s="18"/>
      <c r="K957" s="18"/>
      <c r="L957" s="18"/>
      <c r="M957" s="18"/>
      <c r="N957" s="51"/>
      <c r="O957" s="14">
        <f>IF(Table1[[#This Row],[Date]]="",COUNTA(B958:$B$1005),0)</f>
        <v>0</v>
      </c>
      <c r="P957" s="14">
        <f>IF(COUNTA(Table1[[#This Row],[Payments]:[Receipts]])=0,0,(IF(COUNTA(Table1[[#This Row],[Payments]:[Receipts]])&gt;1,1,0)))</f>
        <v>0</v>
      </c>
      <c r="Q957" s="14">
        <f>IF(Table1[[#This Row],[Date]]="",0,IF(AND(Table1[[#This Row],[Date]]&gt;=$Q$2,Table1[[#This Row],[Date]]&lt;=$Q$3),0,1))</f>
        <v>0</v>
      </c>
      <c r="R957" s="14">
        <f>IF(Table1[[#This Row],[Payments]]="",0,IF(ISNUMBER(Table1[[#This Row],[Payments]]),0,1))</f>
        <v>0</v>
      </c>
      <c r="S957" s="14">
        <f>IF(Table1[[#This Row],[Receipts]]="",0,IF(ISNUMBER(Table1[[#This Row],[Receipts]]),0,1))</f>
        <v>0</v>
      </c>
      <c r="T957" s="14">
        <f>IF(LEN(Table1[[#This Row],[Second Ledger]])&gt;0,IF(TYPE(VLOOKUP(Table1[[#This Row],[Second Ledger]],$CZ:$CZ,1,FALSE))=16,1,0),0)</f>
        <v>0</v>
      </c>
      <c r="U957" s="14">
        <f>IF(Table1[[#This Row],[Date]]="",0,IF(Table1[[#This Row],[Voucher Type]]&gt;0,IF(TYPE(VLOOKUP(Table1[[#This Row],[Voucher Type]],Table1[[#All],[Voucher Type Master]],1,FALSE))=16,1,0),0))</f>
        <v>0</v>
      </c>
      <c r="V95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7" s="14">
        <f>IF(LEN(Table1[[#This Row],[Cost Centre]])&gt;0,IF(TYPE(VLOOKUP(Table1[[#This Row],[Cost Centre]],$DA:$DA,1,FALSE))=16,1,0),0)</f>
        <v>0</v>
      </c>
      <c r="X957" s="14">
        <f>Table1[[#This Row],[Payments]]-Table1[[#This Row],[Receipts]]</f>
        <v>0</v>
      </c>
      <c r="Y957" s="14"/>
      <c r="Z957" s="14"/>
      <c r="AA957" s="14"/>
      <c r="AB957" s="13"/>
      <c r="AC957" s="39"/>
      <c r="AD957" s="39"/>
      <c r="AE957" s="39"/>
      <c r="AF957" s="39"/>
      <c r="AG957" s="42"/>
      <c r="AH95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7" t="str">
        <f>IF(Table1[[#This Row],[Date]]="","",TEXT(Table1[[#This Row],[Date]],"yyyymmdd"))</f>
        <v/>
      </c>
      <c r="AJ957" t="str">
        <f>Table1[[#This Row],[Date2]]</f>
        <v/>
      </c>
      <c r="AK957" t="str">
        <f>IF(Table1[[#This Row],[Date]]="","",Table1[[#This Row],[Voucher Type]])</f>
        <v/>
      </c>
      <c r="AL957" t="str">
        <f>IF(Table1[[#This Row],[Date]]="","",Table1[[#This Row],[Voucher No]])</f>
        <v/>
      </c>
      <c r="AM957" t="str">
        <f>IF(Table1[[#This Row],[Date]]="","",Table1[[#This Row],[Narration]])</f>
        <v/>
      </c>
      <c r="AN957" t="str">
        <f>IF(Table1[[#This Row],[Date]]="","","tallytools-voucherentry-adhjadhh-"&amp;$AH$1&amp;ROW())</f>
        <v/>
      </c>
      <c r="AO957" t="str">
        <f>IF(Table1[[#This Row],[Date]]="","",$AH$1)</f>
        <v/>
      </c>
      <c r="AP957"/>
      <c r="AQ957" t="str">
        <f>IF(Table1[[#This Row],[Date]]="","","No")</f>
        <v/>
      </c>
      <c r="AR957" t="str">
        <f>IF(Table1[[#This Row],[Date]]="","",IF(Table1[[#This Row],[Net Amt]]&lt;0,"No","Yes"))</f>
        <v/>
      </c>
      <c r="AS957" t="str">
        <f>IF(Table1[[#This Row],[Date]]="","",Table1[[#This Row],[Second Ledger]])</f>
        <v/>
      </c>
      <c r="AT957" t="str">
        <f>IF(Table1[[#This Row],[Date]]="","",IF(Table1[[#This Row],[DP-1]]="Yes",-(Table1[[#This Row],[Payments]]+Table1[[#This Row],[Receipts]]),Table1[[#This Row],[Payments]]+Table1[[#This Row],[Receipts]]))</f>
        <v/>
      </c>
      <c r="AU957"/>
      <c r="AV957" t="str">
        <f>IF(Table1[[#This Row],[Bill Ref No]]="","",Table1[[#This Row],[Bill Ref No]])</f>
        <v/>
      </c>
      <c r="AW957" t="str">
        <f>IF(Table1[[#This Row],[Bill ref name]]="","","New Ref")</f>
        <v/>
      </c>
      <c r="AX957" t="str">
        <f>IF(Table1[[#This Row],[Bill ref name]]="","",Table1[[#This Row],[Amount-1]])</f>
        <v/>
      </c>
      <c r="AY957"/>
      <c r="AZ957"/>
      <c r="BA957" t="str">
        <f>IF(Table1[[#This Row],[Cost Centre]]="","","Primary Cost Category")</f>
        <v/>
      </c>
      <c r="BB957" t="str">
        <f>IF(Table1[[#This Row],[Cost Centre]]="","",Table1[[#This Row],[DP-1]])</f>
        <v/>
      </c>
      <c r="BC957"/>
      <c r="BD957" t="str">
        <f>IF(Table1[[#This Row],[Cost Centre]]="","",Table1[[#This Row],[Cost Centre]])</f>
        <v/>
      </c>
      <c r="BE957" t="str">
        <f>IF(Table1[[#This Row],[Cost Centre]]="","",Table1[[#This Row],[Amount-1]])</f>
        <v/>
      </c>
      <c r="BF957"/>
      <c r="BG957"/>
      <c r="BH957"/>
      <c r="BI957"/>
      <c r="BJ957" t="str">
        <f>IF(Table1[[#This Row],[Date]]="","","No")</f>
        <v/>
      </c>
      <c r="BK957" t="str">
        <f>IF(Table1[[#This Row],[Date]]="","",IF(Table1[[#This Row],[Net Amt]]&lt;0,"Yes","No"))</f>
        <v/>
      </c>
      <c r="BL957" t="str">
        <f>IF(Table1[[#This Row],[Date]]="","",$C$3)</f>
        <v/>
      </c>
      <c r="BM957" t="str">
        <f>IF(Table1[[#This Row],[Date]]="","",-Table1[[#This Row],[Amount-1]])</f>
        <v/>
      </c>
      <c r="BO957" t="str">
        <f>IF(Table1[[#This Row],[Transaction Type]]="","",Table1[[#This Row],[Transaction Type]])</f>
        <v/>
      </c>
      <c r="BP957" t="str">
        <f>IF(Table1[[#This Row],[Instrument No.]]="","",Table1[[#This Row],[Instrument No.]])</f>
        <v/>
      </c>
      <c r="BQ957" t="str">
        <f>IF(Table1[[#This Row],[Instrument No.]]="","",Table1[[#This Row],[Amount-2]])</f>
        <v/>
      </c>
      <c r="BR957" t="str">
        <f>IF(Table1[[#This Row],[Instrument date]]="","",TEXT(Table1[[#This Row],[Instrument date]],"yyyymmdd"))</f>
        <v/>
      </c>
      <c r="BU957" s="48"/>
      <c r="BV957" s="48"/>
    </row>
    <row r="958" spans="1:74">
      <c r="A958" s="16">
        <f t="shared" si="14"/>
        <v>953</v>
      </c>
      <c r="B958" s="17"/>
      <c r="C958" s="57"/>
      <c r="D958" s="61"/>
      <c r="E958" s="61"/>
      <c r="F958" s="57"/>
      <c r="G958" s="18"/>
      <c r="H95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8" s="18"/>
      <c r="J958" s="18"/>
      <c r="K958" s="18"/>
      <c r="L958" s="18"/>
      <c r="M958" s="18"/>
      <c r="N958" s="51"/>
      <c r="O958" s="14">
        <f>IF(Table1[[#This Row],[Date]]="",COUNTA(B959:$B$1005),0)</f>
        <v>0</v>
      </c>
      <c r="P958" s="14">
        <f>IF(COUNTA(Table1[[#This Row],[Payments]:[Receipts]])=0,0,(IF(COUNTA(Table1[[#This Row],[Payments]:[Receipts]])&gt;1,1,0)))</f>
        <v>0</v>
      </c>
      <c r="Q958" s="14">
        <f>IF(Table1[[#This Row],[Date]]="",0,IF(AND(Table1[[#This Row],[Date]]&gt;=$Q$2,Table1[[#This Row],[Date]]&lt;=$Q$3),0,1))</f>
        <v>0</v>
      </c>
      <c r="R958" s="14">
        <f>IF(Table1[[#This Row],[Payments]]="",0,IF(ISNUMBER(Table1[[#This Row],[Payments]]),0,1))</f>
        <v>0</v>
      </c>
      <c r="S958" s="14">
        <f>IF(Table1[[#This Row],[Receipts]]="",0,IF(ISNUMBER(Table1[[#This Row],[Receipts]]),0,1))</f>
        <v>0</v>
      </c>
      <c r="T958" s="14">
        <f>IF(LEN(Table1[[#This Row],[Second Ledger]])&gt;0,IF(TYPE(VLOOKUP(Table1[[#This Row],[Second Ledger]],$CZ:$CZ,1,FALSE))=16,1,0),0)</f>
        <v>0</v>
      </c>
      <c r="U958" s="14">
        <f>IF(Table1[[#This Row],[Date]]="",0,IF(Table1[[#This Row],[Voucher Type]]&gt;0,IF(TYPE(VLOOKUP(Table1[[#This Row],[Voucher Type]],Table1[[#All],[Voucher Type Master]],1,FALSE))=16,1,0),0))</f>
        <v>0</v>
      </c>
      <c r="V95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8" s="14">
        <f>IF(LEN(Table1[[#This Row],[Cost Centre]])&gt;0,IF(TYPE(VLOOKUP(Table1[[#This Row],[Cost Centre]],$DA:$DA,1,FALSE))=16,1,0),0)</f>
        <v>0</v>
      </c>
      <c r="X958" s="14">
        <f>Table1[[#This Row],[Payments]]-Table1[[#This Row],[Receipts]]</f>
        <v>0</v>
      </c>
      <c r="Y958" s="14"/>
      <c r="Z958" s="14"/>
      <c r="AA958" s="14"/>
      <c r="AB958" s="13"/>
      <c r="AC958" s="39"/>
      <c r="AD958" s="39"/>
      <c r="AE958" s="39"/>
      <c r="AF958" s="39"/>
      <c r="AG958" s="42"/>
      <c r="AH95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8" t="str">
        <f>IF(Table1[[#This Row],[Date]]="","",TEXT(Table1[[#This Row],[Date]],"yyyymmdd"))</f>
        <v/>
      </c>
      <c r="AJ958" t="str">
        <f>Table1[[#This Row],[Date2]]</f>
        <v/>
      </c>
      <c r="AK958" t="str">
        <f>IF(Table1[[#This Row],[Date]]="","",Table1[[#This Row],[Voucher Type]])</f>
        <v/>
      </c>
      <c r="AL958" t="str">
        <f>IF(Table1[[#This Row],[Date]]="","",Table1[[#This Row],[Voucher No]])</f>
        <v/>
      </c>
      <c r="AM958" t="str">
        <f>IF(Table1[[#This Row],[Date]]="","",Table1[[#This Row],[Narration]])</f>
        <v/>
      </c>
      <c r="AN958" t="str">
        <f>IF(Table1[[#This Row],[Date]]="","","tallytools-voucherentry-adhjadhh-"&amp;$AH$1&amp;ROW())</f>
        <v/>
      </c>
      <c r="AO958" t="str">
        <f>IF(Table1[[#This Row],[Date]]="","",$AH$1)</f>
        <v/>
      </c>
      <c r="AP958"/>
      <c r="AQ958" t="str">
        <f>IF(Table1[[#This Row],[Date]]="","","No")</f>
        <v/>
      </c>
      <c r="AR958" t="str">
        <f>IF(Table1[[#This Row],[Date]]="","",IF(Table1[[#This Row],[Net Amt]]&lt;0,"No","Yes"))</f>
        <v/>
      </c>
      <c r="AS958" t="str">
        <f>IF(Table1[[#This Row],[Date]]="","",Table1[[#This Row],[Second Ledger]])</f>
        <v/>
      </c>
      <c r="AT958" t="str">
        <f>IF(Table1[[#This Row],[Date]]="","",IF(Table1[[#This Row],[DP-1]]="Yes",-(Table1[[#This Row],[Payments]]+Table1[[#This Row],[Receipts]]),Table1[[#This Row],[Payments]]+Table1[[#This Row],[Receipts]]))</f>
        <v/>
      </c>
      <c r="AU958"/>
      <c r="AV958" t="str">
        <f>IF(Table1[[#This Row],[Bill Ref No]]="","",Table1[[#This Row],[Bill Ref No]])</f>
        <v/>
      </c>
      <c r="AW958" t="str">
        <f>IF(Table1[[#This Row],[Bill ref name]]="","","New Ref")</f>
        <v/>
      </c>
      <c r="AX958" t="str">
        <f>IF(Table1[[#This Row],[Bill ref name]]="","",Table1[[#This Row],[Amount-1]])</f>
        <v/>
      </c>
      <c r="AY958"/>
      <c r="AZ958"/>
      <c r="BA958" t="str">
        <f>IF(Table1[[#This Row],[Cost Centre]]="","","Primary Cost Category")</f>
        <v/>
      </c>
      <c r="BB958" t="str">
        <f>IF(Table1[[#This Row],[Cost Centre]]="","",Table1[[#This Row],[DP-1]])</f>
        <v/>
      </c>
      <c r="BC958"/>
      <c r="BD958" t="str">
        <f>IF(Table1[[#This Row],[Cost Centre]]="","",Table1[[#This Row],[Cost Centre]])</f>
        <v/>
      </c>
      <c r="BE958" t="str">
        <f>IF(Table1[[#This Row],[Cost Centre]]="","",Table1[[#This Row],[Amount-1]])</f>
        <v/>
      </c>
      <c r="BF958"/>
      <c r="BG958"/>
      <c r="BH958"/>
      <c r="BI958"/>
      <c r="BJ958" t="str">
        <f>IF(Table1[[#This Row],[Date]]="","","No")</f>
        <v/>
      </c>
      <c r="BK958" t="str">
        <f>IF(Table1[[#This Row],[Date]]="","",IF(Table1[[#This Row],[Net Amt]]&lt;0,"Yes","No"))</f>
        <v/>
      </c>
      <c r="BL958" t="str">
        <f>IF(Table1[[#This Row],[Date]]="","",$C$3)</f>
        <v/>
      </c>
      <c r="BM958" t="str">
        <f>IF(Table1[[#This Row],[Date]]="","",-Table1[[#This Row],[Amount-1]])</f>
        <v/>
      </c>
      <c r="BO958" t="str">
        <f>IF(Table1[[#This Row],[Transaction Type]]="","",Table1[[#This Row],[Transaction Type]])</f>
        <v/>
      </c>
      <c r="BP958" t="str">
        <f>IF(Table1[[#This Row],[Instrument No.]]="","",Table1[[#This Row],[Instrument No.]])</f>
        <v/>
      </c>
      <c r="BQ958" t="str">
        <f>IF(Table1[[#This Row],[Instrument No.]]="","",Table1[[#This Row],[Amount-2]])</f>
        <v/>
      </c>
      <c r="BR958" t="str">
        <f>IF(Table1[[#This Row],[Instrument date]]="","",TEXT(Table1[[#This Row],[Instrument date]],"yyyymmdd"))</f>
        <v/>
      </c>
      <c r="BU958" s="48"/>
      <c r="BV958" s="48"/>
    </row>
    <row r="959" spans="1:74">
      <c r="A959" s="16">
        <f t="shared" si="14"/>
        <v>954</v>
      </c>
      <c r="B959" s="17"/>
      <c r="C959" s="57"/>
      <c r="D959" s="61"/>
      <c r="E959" s="61"/>
      <c r="F959" s="57"/>
      <c r="G959" s="18"/>
      <c r="H95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59" s="18"/>
      <c r="J959" s="18"/>
      <c r="K959" s="18"/>
      <c r="L959" s="18"/>
      <c r="M959" s="18"/>
      <c r="N959" s="51"/>
      <c r="O959" s="14">
        <f>IF(Table1[[#This Row],[Date]]="",COUNTA(B960:$B$1005),0)</f>
        <v>0</v>
      </c>
      <c r="P959" s="14">
        <f>IF(COUNTA(Table1[[#This Row],[Payments]:[Receipts]])=0,0,(IF(COUNTA(Table1[[#This Row],[Payments]:[Receipts]])&gt;1,1,0)))</f>
        <v>0</v>
      </c>
      <c r="Q959" s="14">
        <f>IF(Table1[[#This Row],[Date]]="",0,IF(AND(Table1[[#This Row],[Date]]&gt;=$Q$2,Table1[[#This Row],[Date]]&lt;=$Q$3),0,1))</f>
        <v>0</v>
      </c>
      <c r="R959" s="14">
        <f>IF(Table1[[#This Row],[Payments]]="",0,IF(ISNUMBER(Table1[[#This Row],[Payments]]),0,1))</f>
        <v>0</v>
      </c>
      <c r="S959" s="14">
        <f>IF(Table1[[#This Row],[Receipts]]="",0,IF(ISNUMBER(Table1[[#This Row],[Receipts]]),0,1))</f>
        <v>0</v>
      </c>
      <c r="T959" s="14">
        <f>IF(LEN(Table1[[#This Row],[Second Ledger]])&gt;0,IF(TYPE(VLOOKUP(Table1[[#This Row],[Second Ledger]],$CZ:$CZ,1,FALSE))=16,1,0),0)</f>
        <v>0</v>
      </c>
      <c r="U959" s="14">
        <f>IF(Table1[[#This Row],[Date]]="",0,IF(Table1[[#This Row],[Voucher Type]]&gt;0,IF(TYPE(VLOOKUP(Table1[[#This Row],[Voucher Type]],Table1[[#All],[Voucher Type Master]],1,FALSE))=16,1,0),0))</f>
        <v>0</v>
      </c>
      <c r="V95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59" s="14">
        <f>IF(LEN(Table1[[#This Row],[Cost Centre]])&gt;0,IF(TYPE(VLOOKUP(Table1[[#This Row],[Cost Centre]],$DA:$DA,1,FALSE))=16,1,0),0)</f>
        <v>0</v>
      </c>
      <c r="X959" s="14">
        <f>Table1[[#This Row],[Payments]]-Table1[[#This Row],[Receipts]]</f>
        <v>0</v>
      </c>
      <c r="Y959" s="14"/>
      <c r="Z959" s="14"/>
      <c r="AA959" s="14"/>
      <c r="AB959" s="13"/>
      <c r="AC959" s="39"/>
      <c r="AD959" s="39"/>
      <c r="AE959" s="39"/>
      <c r="AF959" s="39"/>
      <c r="AG959" s="42"/>
      <c r="AH95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59" t="str">
        <f>IF(Table1[[#This Row],[Date]]="","",TEXT(Table1[[#This Row],[Date]],"yyyymmdd"))</f>
        <v/>
      </c>
      <c r="AJ959" t="str">
        <f>Table1[[#This Row],[Date2]]</f>
        <v/>
      </c>
      <c r="AK959" t="str">
        <f>IF(Table1[[#This Row],[Date]]="","",Table1[[#This Row],[Voucher Type]])</f>
        <v/>
      </c>
      <c r="AL959" t="str">
        <f>IF(Table1[[#This Row],[Date]]="","",Table1[[#This Row],[Voucher No]])</f>
        <v/>
      </c>
      <c r="AM959" t="str">
        <f>IF(Table1[[#This Row],[Date]]="","",Table1[[#This Row],[Narration]])</f>
        <v/>
      </c>
      <c r="AN959" t="str">
        <f>IF(Table1[[#This Row],[Date]]="","","tallytools-voucherentry-adhjadhh-"&amp;$AH$1&amp;ROW())</f>
        <v/>
      </c>
      <c r="AO959" t="str">
        <f>IF(Table1[[#This Row],[Date]]="","",$AH$1)</f>
        <v/>
      </c>
      <c r="AP959"/>
      <c r="AQ959" t="str">
        <f>IF(Table1[[#This Row],[Date]]="","","No")</f>
        <v/>
      </c>
      <c r="AR959" t="str">
        <f>IF(Table1[[#This Row],[Date]]="","",IF(Table1[[#This Row],[Net Amt]]&lt;0,"No","Yes"))</f>
        <v/>
      </c>
      <c r="AS959" t="str">
        <f>IF(Table1[[#This Row],[Date]]="","",Table1[[#This Row],[Second Ledger]])</f>
        <v/>
      </c>
      <c r="AT959" t="str">
        <f>IF(Table1[[#This Row],[Date]]="","",IF(Table1[[#This Row],[DP-1]]="Yes",-(Table1[[#This Row],[Payments]]+Table1[[#This Row],[Receipts]]),Table1[[#This Row],[Payments]]+Table1[[#This Row],[Receipts]]))</f>
        <v/>
      </c>
      <c r="AU959"/>
      <c r="AV959" t="str">
        <f>IF(Table1[[#This Row],[Bill Ref No]]="","",Table1[[#This Row],[Bill Ref No]])</f>
        <v/>
      </c>
      <c r="AW959" t="str">
        <f>IF(Table1[[#This Row],[Bill ref name]]="","","New Ref")</f>
        <v/>
      </c>
      <c r="AX959" t="str">
        <f>IF(Table1[[#This Row],[Bill ref name]]="","",Table1[[#This Row],[Amount-1]])</f>
        <v/>
      </c>
      <c r="AY959"/>
      <c r="AZ959"/>
      <c r="BA959" t="str">
        <f>IF(Table1[[#This Row],[Cost Centre]]="","","Primary Cost Category")</f>
        <v/>
      </c>
      <c r="BB959" t="str">
        <f>IF(Table1[[#This Row],[Cost Centre]]="","",Table1[[#This Row],[DP-1]])</f>
        <v/>
      </c>
      <c r="BC959"/>
      <c r="BD959" t="str">
        <f>IF(Table1[[#This Row],[Cost Centre]]="","",Table1[[#This Row],[Cost Centre]])</f>
        <v/>
      </c>
      <c r="BE959" t="str">
        <f>IF(Table1[[#This Row],[Cost Centre]]="","",Table1[[#This Row],[Amount-1]])</f>
        <v/>
      </c>
      <c r="BF959"/>
      <c r="BG959"/>
      <c r="BH959"/>
      <c r="BI959"/>
      <c r="BJ959" t="str">
        <f>IF(Table1[[#This Row],[Date]]="","","No")</f>
        <v/>
      </c>
      <c r="BK959" t="str">
        <f>IF(Table1[[#This Row],[Date]]="","",IF(Table1[[#This Row],[Net Amt]]&lt;0,"Yes","No"))</f>
        <v/>
      </c>
      <c r="BL959" t="str">
        <f>IF(Table1[[#This Row],[Date]]="","",$C$3)</f>
        <v/>
      </c>
      <c r="BM959" t="str">
        <f>IF(Table1[[#This Row],[Date]]="","",-Table1[[#This Row],[Amount-1]])</f>
        <v/>
      </c>
      <c r="BO959" t="str">
        <f>IF(Table1[[#This Row],[Transaction Type]]="","",Table1[[#This Row],[Transaction Type]])</f>
        <v/>
      </c>
      <c r="BP959" t="str">
        <f>IF(Table1[[#This Row],[Instrument No.]]="","",Table1[[#This Row],[Instrument No.]])</f>
        <v/>
      </c>
      <c r="BQ959" t="str">
        <f>IF(Table1[[#This Row],[Instrument No.]]="","",Table1[[#This Row],[Amount-2]])</f>
        <v/>
      </c>
      <c r="BR959" t="str">
        <f>IF(Table1[[#This Row],[Instrument date]]="","",TEXT(Table1[[#This Row],[Instrument date]],"yyyymmdd"))</f>
        <v/>
      </c>
      <c r="BU959" s="48"/>
      <c r="BV959" s="48"/>
    </row>
    <row r="960" spans="1:74">
      <c r="A960" s="16">
        <f t="shared" si="14"/>
        <v>955</v>
      </c>
      <c r="B960" s="17"/>
      <c r="C960" s="57"/>
      <c r="D960" s="61"/>
      <c r="E960" s="61"/>
      <c r="F960" s="57"/>
      <c r="G960" s="18"/>
      <c r="H96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0" s="18"/>
      <c r="J960" s="18"/>
      <c r="K960" s="18"/>
      <c r="L960" s="18"/>
      <c r="M960" s="18"/>
      <c r="N960" s="51"/>
      <c r="O960" s="14">
        <f>IF(Table1[[#This Row],[Date]]="",COUNTA(B961:$B$1005),0)</f>
        <v>0</v>
      </c>
      <c r="P960" s="14">
        <f>IF(COUNTA(Table1[[#This Row],[Payments]:[Receipts]])=0,0,(IF(COUNTA(Table1[[#This Row],[Payments]:[Receipts]])&gt;1,1,0)))</f>
        <v>0</v>
      </c>
      <c r="Q960" s="14">
        <f>IF(Table1[[#This Row],[Date]]="",0,IF(AND(Table1[[#This Row],[Date]]&gt;=$Q$2,Table1[[#This Row],[Date]]&lt;=$Q$3),0,1))</f>
        <v>0</v>
      </c>
      <c r="R960" s="14">
        <f>IF(Table1[[#This Row],[Payments]]="",0,IF(ISNUMBER(Table1[[#This Row],[Payments]]),0,1))</f>
        <v>0</v>
      </c>
      <c r="S960" s="14">
        <f>IF(Table1[[#This Row],[Receipts]]="",0,IF(ISNUMBER(Table1[[#This Row],[Receipts]]),0,1))</f>
        <v>0</v>
      </c>
      <c r="T960" s="14">
        <f>IF(LEN(Table1[[#This Row],[Second Ledger]])&gt;0,IF(TYPE(VLOOKUP(Table1[[#This Row],[Second Ledger]],$CZ:$CZ,1,FALSE))=16,1,0),0)</f>
        <v>0</v>
      </c>
      <c r="U960" s="14">
        <f>IF(Table1[[#This Row],[Date]]="",0,IF(Table1[[#This Row],[Voucher Type]]&gt;0,IF(TYPE(VLOOKUP(Table1[[#This Row],[Voucher Type]],Table1[[#All],[Voucher Type Master]],1,FALSE))=16,1,0),0))</f>
        <v>0</v>
      </c>
      <c r="V96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0" s="14">
        <f>IF(LEN(Table1[[#This Row],[Cost Centre]])&gt;0,IF(TYPE(VLOOKUP(Table1[[#This Row],[Cost Centre]],$DA:$DA,1,FALSE))=16,1,0),0)</f>
        <v>0</v>
      </c>
      <c r="X960" s="14">
        <f>Table1[[#This Row],[Payments]]-Table1[[#This Row],[Receipts]]</f>
        <v>0</v>
      </c>
      <c r="Y960" s="14"/>
      <c r="Z960" s="14"/>
      <c r="AA960" s="14"/>
      <c r="AB960" s="13"/>
      <c r="AC960" s="39"/>
      <c r="AD960" s="39"/>
      <c r="AE960" s="39"/>
      <c r="AF960" s="39"/>
      <c r="AG960" s="42"/>
      <c r="AH96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0" t="str">
        <f>IF(Table1[[#This Row],[Date]]="","",TEXT(Table1[[#This Row],[Date]],"yyyymmdd"))</f>
        <v/>
      </c>
      <c r="AJ960" t="str">
        <f>Table1[[#This Row],[Date2]]</f>
        <v/>
      </c>
      <c r="AK960" t="str">
        <f>IF(Table1[[#This Row],[Date]]="","",Table1[[#This Row],[Voucher Type]])</f>
        <v/>
      </c>
      <c r="AL960" t="str">
        <f>IF(Table1[[#This Row],[Date]]="","",Table1[[#This Row],[Voucher No]])</f>
        <v/>
      </c>
      <c r="AM960" t="str">
        <f>IF(Table1[[#This Row],[Date]]="","",Table1[[#This Row],[Narration]])</f>
        <v/>
      </c>
      <c r="AN960" t="str">
        <f>IF(Table1[[#This Row],[Date]]="","","tallytools-voucherentry-adhjadhh-"&amp;$AH$1&amp;ROW())</f>
        <v/>
      </c>
      <c r="AO960" t="str">
        <f>IF(Table1[[#This Row],[Date]]="","",$AH$1)</f>
        <v/>
      </c>
      <c r="AP960"/>
      <c r="AQ960" t="str">
        <f>IF(Table1[[#This Row],[Date]]="","","No")</f>
        <v/>
      </c>
      <c r="AR960" t="str">
        <f>IF(Table1[[#This Row],[Date]]="","",IF(Table1[[#This Row],[Net Amt]]&lt;0,"No","Yes"))</f>
        <v/>
      </c>
      <c r="AS960" t="str">
        <f>IF(Table1[[#This Row],[Date]]="","",Table1[[#This Row],[Second Ledger]])</f>
        <v/>
      </c>
      <c r="AT960" t="str">
        <f>IF(Table1[[#This Row],[Date]]="","",IF(Table1[[#This Row],[DP-1]]="Yes",-(Table1[[#This Row],[Payments]]+Table1[[#This Row],[Receipts]]),Table1[[#This Row],[Payments]]+Table1[[#This Row],[Receipts]]))</f>
        <v/>
      </c>
      <c r="AU960"/>
      <c r="AV960" t="str">
        <f>IF(Table1[[#This Row],[Bill Ref No]]="","",Table1[[#This Row],[Bill Ref No]])</f>
        <v/>
      </c>
      <c r="AW960" t="str">
        <f>IF(Table1[[#This Row],[Bill ref name]]="","","New Ref")</f>
        <v/>
      </c>
      <c r="AX960" t="str">
        <f>IF(Table1[[#This Row],[Bill ref name]]="","",Table1[[#This Row],[Amount-1]])</f>
        <v/>
      </c>
      <c r="AY960"/>
      <c r="AZ960"/>
      <c r="BA960" t="str">
        <f>IF(Table1[[#This Row],[Cost Centre]]="","","Primary Cost Category")</f>
        <v/>
      </c>
      <c r="BB960" t="str">
        <f>IF(Table1[[#This Row],[Cost Centre]]="","",Table1[[#This Row],[DP-1]])</f>
        <v/>
      </c>
      <c r="BC960"/>
      <c r="BD960" t="str">
        <f>IF(Table1[[#This Row],[Cost Centre]]="","",Table1[[#This Row],[Cost Centre]])</f>
        <v/>
      </c>
      <c r="BE960" t="str">
        <f>IF(Table1[[#This Row],[Cost Centre]]="","",Table1[[#This Row],[Amount-1]])</f>
        <v/>
      </c>
      <c r="BF960"/>
      <c r="BG960"/>
      <c r="BH960"/>
      <c r="BI960"/>
      <c r="BJ960" t="str">
        <f>IF(Table1[[#This Row],[Date]]="","","No")</f>
        <v/>
      </c>
      <c r="BK960" t="str">
        <f>IF(Table1[[#This Row],[Date]]="","",IF(Table1[[#This Row],[Net Amt]]&lt;0,"Yes","No"))</f>
        <v/>
      </c>
      <c r="BL960" t="str">
        <f>IF(Table1[[#This Row],[Date]]="","",$C$3)</f>
        <v/>
      </c>
      <c r="BM960" t="str">
        <f>IF(Table1[[#This Row],[Date]]="","",-Table1[[#This Row],[Amount-1]])</f>
        <v/>
      </c>
      <c r="BO960" t="str">
        <f>IF(Table1[[#This Row],[Transaction Type]]="","",Table1[[#This Row],[Transaction Type]])</f>
        <v/>
      </c>
      <c r="BP960" t="str">
        <f>IF(Table1[[#This Row],[Instrument No.]]="","",Table1[[#This Row],[Instrument No.]])</f>
        <v/>
      </c>
      <c r="BQ960" t="str">
        <f>IF(Table1[[#This Row],[Instrument No.]]="","",Table1[[#This Row],[Amount-2]])</f>
        <v/>
      </c>
      <c r="BR960" t="str">
        <f>IF(Table1[[#This Row],[Instrument date]]="","",TEXT(Table1[[#This Row],[Instrument date]],"yyyymmdd"))</f>
        <v/>
      </c>
      <c r="BU960" s="48"/>
      <c r="BV960" s="48"/>
    </row>
    <row r="961" spans="1:74">
      <c r="A961" s="16">
        <f t="shared" si="14"/>
        <v>956</v>
      </c>
      <c r="B961" s="17"/>
      <c r="C961" s="57"/>
      <c r="D961" s="61"/>
      <c r="E961" s="61"/>
      <c r="F961" s="57"/>
      <c r="G961" s="18"/>
      <c r="H96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1" s="18"/>
      <c r="J961" s="18"/>
      <c r="K961" s="18"/>
      <c r="L961" s="18"/>
      <c r="M961" s="18"/>
      <c r="N961" s="51"/>
      <c r="O961" s="14">
        <f>IF(Table1[[#This Row],[Date]]="",COUNTA(B962:$B$1005),0)</f>
        <v>0</v>
      </c>
      <c r="P961" s="14">
        <f>IF(COUNTA(Table1[[#This Row],[Payments]:[Receipts]])=0,0,(IF(COUNTA(Table1[[#This Row],[Payments]:[Receipts]])&gt;1,1,0)))</f>
        <v>0</v>
      </c>
      <c r="Q961" s="14">
        <f>IF(Table1[[#This Row],[Date]]="",0,IF(AND(Table1[[#This Row],[Date]]&gt;=$Q$2,Table1[[#This Row],[Date]]&lt;=$Q$3),0,1))</f>
        <v>0</v>
      </c>
      <c r="R961" s="14">
        <f>IF(Table1[[#This Row],[Payments]]="",0,IF(ISNUMBER(Table1[[#This Row],[Payments]]),0,1))</f>
        <v>0</v>
      </c>
      <c r="S961" s="14">
        <f>IF(Table1[[#This Row],[Receipts]]="",0,IF(ISNUMBER(Table1[[#This Row],[Receipts]]),0,1))</f>
        <v>0</v>
      </c>
      <c r="T961" s="14">
        <f>IF(LEN(Table1[[#This Row],[Second Ledger]])&gt;0,IF(TYPE(VLOOKUP(Table1[[#This Row],[Second Ledger]],$CZ:$CZ,1,FALSE))=16,1,0),0)</f>
        <v>0</v>
      </c>
      <c r="U961" s="14">
        <f>IF(Table1[[#This Row],[Date]]="",0,IF(Table1[[#This Row],[Voucher Type]]&gt;0,IF(TYPE(VLOOKUP(Table1[[#This Row],[Voucher Type]],Table1[[#All],[Voucher Type Master]],1,FALSE))=16,1,0),0))</f>
        <v>0</v>
      </c>
      <c r="V96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1" s="14">
        <f>IF(LEN(Table1[[#This Row],[Cost Centre]])&gt;0,IF(TYPE(VLOOKUP(Table1[[#This Row],[Cost Centre]],$DA:$DA,1,FALSE))=16,1,0),0)</f>
        <v>0</v>
      </c>
      <c r="X961" s="14">
        <f>Table1[[#This Row],[Payments]]-Table1[[#This Row],[Receipts]]</f>
        <v>0</v>
      </c>
      <c r="Y961" s="14"/>
      <c r="Z961" s="14"/>
      <c r="AA961" s="14"/>
      <c r="AB961" s="13"/>
      <c r="AC961" s="39"/>
      <c r="AD961" s="39"/>
      <c r="AE961" s="39"/>
      <c r="AF961" s="39"/>
      <c r="AG961" s="42"/>
      <c r="AH96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1" t="str">
        <f>IF(Table1[[#This Row],[Date]]="","",TEXT(Table1[[#This Row],[Date]],"yyyymmdd"))</f>
        <v/>
      </c>
      <c r="AJ961" t="str">
        <f>Table1[[#This Row],[Date2]]</f>
        <v/>
      </c>
      <c r="AK961" t="str">
        <f>IF(Table1[[#This Row],[Date]]="","",Table1[[#This Row],[Voucher Type]])</f>
        <v/>
      </c>
      <c r="AL961" t="str">
        <f>IF(Table1[[#This Row],[Date]]="","",Table1[[#This Row],[Voucher No]])</f>
        <v/>
      </c>
      <c r="AM961" t="str">
        <f>IF(Table1[[#This Row],[Date]]="","",Table1[[#This Row],[Narration]])</f>
        <v/>
      </c>
      <c r="AN961" t="str">
        <f>IF(Table1[[#This Row],[Date]]="","","tallytools-voucherentry-adhjadhh-"&amp;$AH$1&amp;ROW())</f>
        <v/>
      </c>
      <c r="AO961" t="str">
        <f>IF(Table1[[#This Row],[Date]]="","",$AH$1)</f>
        <v/>
      </c>
      <c r="AP961"/>
      <c r="AQ961" t="str">
        <f>IF(Table1[[#This Row],[Date]]="","","No")</f>
        <v/>
      </c>
      <c r="AR961" t="str">
        <f>IF(Table1[[#This Row],[Date]]="","",IF(Table1[[#This Row],[Net Amt]]&lt;0,"No","Yes"))</f>
        <v/>
      </c>
      <c r="AS961" t="str">
        <f>IF(Table1[[#This Row],[Date]]="","",Table1[[#This Row],[Second Ledger]])</f>
        <v/>
      </c>
      <c r="AT961" t="str">
        <f>IF(Table1[[#This Row],[Date]]="","",IF(Table1[[#This Row],[DP-1]]="Yes",-(Table1[[#This Row],[Payments]]+Table1[[#This Row],[Receipts]]),Table1[[#This Row],[Payments]]+Table1[[#This Row],[Receipts]]))</f>
        <v/>
      </c>
      <c r="AU961"/>
      <c r="AV961" t="str">
        <f>IF(Table1[[#This Row],[Bill Ref No]]="","",Table1[[#This Row],[Bill Ref No]])</f>
        <v/>
      </c>
      <c r="AW961" t="str">
        <f>IF(Table1[[#This Row],[Bill ref name]]="","","New Ref")</f>
        <v/>
      </c>
      <c r="AX961" t="str">
        <f>IF(Table1[[#This Row],[Bill ref name]]="","",Table1[[#This Row],[Amount-1]])</f>
        <v/>
      </c>
      <c r="AY961"/>
      <c r="AZ961"/>
      <c r="BA961" t="str">
        <f>IF(Table1[[#This Row],[Cost Centre]]="","","Primary Cost Category")</f>
        <v/>
      </c>
      <c r="BB961" t="str">
        <f>IF(Table1[[#This Row],[Cost Centre]]="","",Table1[[#This Row],[DP-1]])</f>
        <v/>
      </c>
      <c r="BC961"/>
      <c r="BD961" t="str">
        <f>IF(Table1[[#This Row],[Cost Centre]]="","",Table1[[#This Row],[Cost Centre]])</f>
        <v/>
      </c>
      <c r="BE961" t="str">
        <f>IF(Table1[[#This Row],[Cost Centre]]="","",Table1[[#This Row],[Amount-1]])</f>
        <v/>
      </c>
      <c r="BF961"/>
      <c r="BG961"/>
      <c r="BH961"/>
      <c r="BI961"/>
      <c r="BJ961" t="str">
        <f>IF(Table1[[#This Row],[Date]]="","","No")</f>
        <v/>
      </c>
      <c r="BK961" t="str">
        <f>IF(Table1[[#This Row],[Date]]="","",IF(Table1[[#This Row],[Net Amt]]&lt;0,"Yes","No"))</f>
        <v/>
      </c>
      <c r="BL961" t="str">
        <f>IF(Table1[[#This Row],[Date]]="","",$C$3)</f>
        <v/>
      </c>
      <c r="BM961" t="str">
        <f>IF(Table1[[#This Row],[Date]]="","",-Table1[[#This Row],[Amount-1]])</f>
        <v/>
      </c>
      <c r="BO961" t="str">
        <f>IF(Table1[[#This Row],[Transaction Type]]="","",Table1[[#This Row],[Transaction Type]])</f>
        <v/>
      </c>
      <c r="BP961" t="str">
        <f>IF(Table1[[#This Row],[Instrument No.]]="","",Table1[[#This Row],[Instrument No.]])</f>
        <v/>
      </c>
      <c r="BQ961" t="str">
        <f>IF(Table1[[#This Row],[Instrument No.]]="","",Table1[[#This Row],[Amount-2]])</f>
        <v/>
      </c>
      <c r="BR961" t="str">
        <f>IF(Table1[[#This Row],[Instrument date]]="","",TEXT(Table1[[#This Row],[Instrument date]],"yyyymmdd"))</f>
        <v/>
      </c>
      <c r="BU961" s="48"/>
      <c r="BV961" s="48"/>
    </row>
    <row r="962" spans="1:74">
      <c r="A962" s="16">
        <f t="shared" si="14"/>
        <v>957</v>
      </c>
      <c r="B962" s="17"/>
      <c r="C962" s="57"/>
      <c r="D962" s="61"/>
      <c r="E962" s="61"/>
      <c r="F962" s="57"/>
      <c r="G962" s="18"/>
      <c r="H96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2" s="18"/>
      <c r="J962" s="18"/>
      <c r="K962" s="18"/>
      <c r="L962" s="18"/>
      <c r="M962" s="18"/>
      <c r="N962" s="51"/>
      <c r="O962" s="14">
        <f>IF(Table1[[#This Row],[Date]]="",COUNTA(B963:$B$1005),0)</f>
        <v>0</v>
      </c>
      <c r="P962" s="14">
        <f>IF(COUNTA(Table1[[#This Row],[Payments]:[Receipts]])=0,0,(IF(COUNTA(Table1[[#This Row],[Payments]:[Receipts]])&gt;1,1,0)))</f>
        <v>0</v>
      </c>
      <c r="Q962" s="14">
        <f>IF(Table1[[#This Row],[Date]]="",0,IF(AND(Table1[[#This Row],[Date]]&gt;=$Q$2,Table1[[#This Row],[Date]]&lt;=$Q$3),0,1))</f>
        <v>0</v>
      </c>
      <c r="R962" s="14">
        <f>IF(Table1[[#This Row],[Payments]]="",0,IF(ISNUMBER(Table1[[#This Row],[Payments]]),0,1))</f>
        <v>0</v>
      </c>
      <c r="S962" s="14">
        <f>IF(Table1[[#This Row],[Receipts]]="",0,IF(ISNUMBER(Table1[[#This Row],[Receipts]]),0,1))</f>
        <v>0</v>
      </c>
      <c r="T962" s="14">
        <f>IF(LEN(Table1[[#This Row],[Second Ledger]])&gt;0,IF(TYPE(VLOOKUP(Table1[[#This Row],[Second Ledger]],$CZ:$CZ,1,FALSE))=16,1,0),0)</f>
        <v>0</v>
      </c>
      <c r="U962" s="14">
        <f>IF(Table1[[#This Row],[Date]]="",0,IF(Table1[[#This Row],[Voucher Type]]&gt;0,IF(TYPE(VLOOKUP(Table1[[#This Row],[Voucher Type]],Table1[[#All],[Voucher Type Master]],1,FALSE))=16,1,0),0))</f>
        <v>0</v>
      </c>
      <c r="V96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2" s="14">
        <f>IF(LEN(Table1[[#This Row],[Cost Centre]])&gt;0,IF(TYPE(VLOOKUP(Table1[[#This Row],[Cost Centre]],$DA:$DA,1,FALSE))=16,1,0),0)</f>
        <v>0</v>
      </c>
      <c r="X962" s="14">
        <f>Table1[[#This Row],[Payments]]-Table1[[#This Row],[Receipts]]</f>
        <v>0</v>
      </c>
      <c r="Y962" s="14"/>
      <c r="Z962" s="14"/>
      <c r="AA962" s="14"/>
      <c r="AB962" s="13"/>
      <c r="AC962" s="39"/>
      <c r="AD962" s="39"/>
      <c r="AE962" s="39"/>
      <c r="AF962" s="39"/>
      <c r="AG962" s="42"/>
      <c r="AH96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2" t="str">
        <f>IF(Table1[[#This Row],[Date]]="","",TEXT(Table1[[#This Row],[Date]],"yyyymmdd"))</f>
        <v/>
      </c>
      <c r="AJ962" t="str">
        <f>Table1[[#This Row],[Date2]]</f>
        <v/>
      </c>
      <c r="AK962" t="str">
        <f>IF(Table1[[#This Row],[Date]]="","",Table1[[#This Row],[Voucher Type]])</f>
        <v/>
      </c>
      <c r="AL962" t="str">
        <f>IF(Table1[[#This Row],[Date]]="","",Table1[[#This Row],[Voucher No]])</f>
        <v/>
      </c>
      <c r="AM962" t="str">
        <f>IF(Table1[[#This Row],[Date]]="","",Table1[[#This Row],[Narration]])</f>
        <v/>
      </c>
      <c r="AN962" t="str">
        <f>IF(Table1[[#This Row],[Date]]="","","tallytools-voucherentry-adhjadhh-"&amp;$AH$1&amp;ROW())</f>
        <v/>
      </c>
      <c r="AO962" t="str">
        <f>IF(Table1[[#This Row],[Date]]="","",$AH$1)</f>
        <v/>
      </c>
      <c r="AP962"/>
      <c r="AQ962" t="str">
        <f>IF(Table1[[#This Row],[Date]]="","","No")</f>
        <v/>
      </c>
      <c r="AR962" t="str">
        <f>IF(Table1[[#This Row],[Date]]="","",IF(Table1[[#This Row],[Net Amt]]&lt;0,"No","Yes"))</f>
        <v/>
      </c>
      <c r="AS962" t="str">
        <f>IF(Table1[[#This Row],[Date]]="","",Table1[[#This Row],[Second Ledger]])</f>
        <v/>
      </c>
      <c r="AT962" t="str">
        <f>IF(Table1[[#This Row],[Date]]="","",IF(Table1[[#This Row],[DP-1]]="Yes",-(Table1[[#This Row],[Payments]]+Table1[[#This Row],[Receipts]]),Table1[[#This Row],[Payments]]+Table1[[#This Row],[Receipts]]))</f>
        <v/>
      </c>
      <c r="AU962"/>
      <c r="AV962" t="str">
        <f>IF(Table1[[#This Row],[Bill Ref No]]="","",Table1[[#This Row],[Bill Ref No]])</f>
        <v/>
      </c>
      <c r="AW962" t="str">
        <f>IF(Table1[[#This Row],[Bill ref name]]="","","New Ref")</f>
        <v/>
      </c>
      <c r="AX962" t="str">
        <f>IF(Table1[[#This Row],[Bill ref name]]="","",Table1[[#This Row],[Amount-1]])</f>
        <v/>
      </c>
      <c r="AY962"/>
      <c r="AZ962"/>
      <c r="BA962" t="str">
        <f>IF(Table1[[#This Row],[Cost Centre]]="","","Primary Cost Category")</f>
        <v/>
      </c>
      <c r="BB962" t="str">
        <f>IF(Table1[[#This Row],[Cost Centre]]="","",Table1[[#This Row],[DP-1]])</f>
        <v/>
      </c>
      <c r="BC962"/>
      <c r="BD962" t="str">
        <f>IF(Table1[[#This Row],[Cost Centre]]="","",Table1[[#This Row],[Cost Centre]])</f>
        <v/>
      </c>
      <c r="BE962" t="str">
        <f>IF(Table1[[#This Row],[Cost Centre]]="","",Table1[[#This Row],[Amount-1]])</f>
        <v/>
      </c>
      <c r="BF962"/>
      <c r="BG962"/>
      <c r="BH962"/>
      <c r="BI962"/>
      <c r="BJ962" t="str">
        <f>IF(Table1[[#This Row],[Date]]="","","No")</f>
        <v/>
      </c>
      <c r="BK962" t="str">
        <f>IF(Table1[[#This Row],[Date]]="","",IF(Table1[[#This Row],[Net Amt]]&lt;0,"Yes","No"))</f>
        <v/>
      </c>
      <c r="BL962" t="str">
        <f>IF(Table1[[#This Row],[Date]]="","",$C$3)</f>
        <v/>
      </c>
      <c r="BM962" t="str">
        <f>IF(Table1[[#This Row],[Date]]="","",-Table1[[#This Row],[Amount-1]])</f>
        <v/>
      </c>
      <c r="BO962" t="str">
        <f>IF(Table1[[#This Row],[Transaction Type]]="","",Table1[[#This Row],[Transaction Type]])</f>
        <v/>
      </c>
      <c r="BP962" t="str">
        <f>IF(Table1[[#This Row],[Instrument No.]]="","",Table1[[#This Row],[Instrument No.]])</f>
        <v/>
      </c>
      <c r="BQ962" t="str">
        <f>IF(Table1[[#This Row],[Instrument No.]]="","",Table1[[#This Row],[Amount-2]])</f>
        <v/>
      </c>
      <c r="BR962" t="str">
        <f>IF(Table1[[#This Row],[Instrument date]]="","",TEXT(Table1[[#This Row],[Instrument date]],"yyyymmdd"))</f>
        <v/>
      </c>
      <c r="BU962" s="48"/>
      <c r="BV962" s="48"/>
    </row>
    <row r="963" spans="1:74">
      <c r="A963" s="16">
        <f t="shared" si="14"/>
        <v>958</v>
      </c>
      <c r="B963" s="17"/>
      <c r="C963" s="57"/>
      <c r="D963" s="61"/>
      <c r="E963" s="61"/>
      <c r="F963" s="57"/>
      <c r="G963" s="18"/>
      <c r="H96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3" s="18"/>
      <c r="J963" s="18"/>
      <c r="K963" s="18"/>
      <c r="L963" s="18"/>
      <c r="M963" s="18"/>
      <c r="N963" s="51"/>
      <c r="O963" s="14">
        <f>IF(Table1[[#This Row],[Date]]="",COUNTA(B964:$B$1005),0)</f>
        <v>0</v>
      </c>
      <c r="P963" s="14">
        <f>IF(COUNTA(Table1[[#This Row],[Payments]:[Receipts]])=0,0,(IF(COUNTA(Table1[[#This Row],[Payments]:[Receipts]])&gt;1,1,0)))</f>
        <v>0</v>
      </c>
      <c r="Q963" s="14">
        <f>IF(Table1[[#This Row],[Date]]="",0,IF(AND(Table1[[#This Row],[Date]]&gt;=$Q$2,Table1[[#This Row],[Date]]&lt;=$Q$3),0,1))</f>
        <v>0</v>
      </c>
      <c r="R963" s="14">
        <f>IF(Table1[[#This Row],[Payments]]="",0,IF(ISNUMBER(Table1[[#This Row],[Payments]]),0,1))</f>
        <v>0</v>
      </c>
      <c r="S963" s="14">
        <f>IF(Table1[[#This Row],[Receipts]]="",0,IF(ISNUMBER(Table1[[#This Row],[Receipts]]),0,1))</f>
        <v>0</v>
      </c>
      <c r="T963" s="14">
        <f>IF(LEN(Table1[[#This Row],[Second Ledger]])&gt;0,IF(TYPE(VLOOKUP(Table1[[#This Row],[Second Ledger]],$CZ:$CZ,1,FALSE))=16,1,0),0)</f>
        <v>0</v>
      </c>
      <c r="U963" s="14">
        <f>IF(Table1[[#This Row],[Date]]="",0,IF(Table1[[#This Row],[Voucher Type]]&gt;0,IF(TYPE(VLOOKUP(Table1[[#This Row],[Voucher Type]],Table1[[#All],[Voucher Type Master]],1,FALSE))=16,1,0),0))</f>
        <v>0</v>
      </c>
      <c r="V96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3" s="14">
        <f>IF(LEN(Table1[[#This Row],[Cost Centre]])&gt;0,IF(TYPE(VLOOKUP(Table1[[#This Row],[Cost Centre]],$DA:$DA,1,FALSE))=16,1,0),0)</f>
        <v>0</v>
      </c>
      <c r="X963" s="14">
        <f>Table1[[#This Row],[Payments]]-Table1[[#This Row],[Receipts]]</f>
        <v>0</v>
      </c>
      <c r="Y963" s="14"/>
      <c r="Z963" s="14"/>
      <c r="AA963" s="14"/>
      <c r="AB963" s="13"/>
      <c r="AC963" s="39"/>
      <c r="AD963" s="39"/>
      <c r="AE963" s="39"/>
      <c r="AF963" s="39"/>
      <c r="AG963" s="42"/>
      <c r="AH96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3" t="str">
        <f>IF(Table1[[#This Row],[Date]]="","",TEXT(Table1[[#This Row],[Date]],"yyyymmdd"))</f>
        <v/>
      </c>
      <c r="AJ963" t="str">
        <f>Table1[[#This Row],[Date2]]</f>
        <v/>
      </c>
      <c r="AK963" t="str">
        <f>IF(Table1[[#This Row],[Date]]="","",Table1[[#This Row],[Voucher Type]])</f>
        <v/>
      </c>
      <c r="AL963" t="str">
        <f>IF(Table1[[#This Row],[Date]]="","",Table1[[#This Row],[Voucher No]])</f>
        <v/>
      </c>
      <c r="AM963" t="str">
        <f>IF(Table1[[#This Row],[Date]]="","",Table1[[#This Row],[Narration]])</f>
        <v/>
      </c>
      <c r="AN963" t="str">
        <f>IF(Table1[[#This Row],[Date]]="","","tallytools-voucherentry-adhjadhh-"&amp;$AH$1&amp;ROW())</f>
        <v/>
      </c>
      <c r="AO963" t="str">
        <f>IF(Table1[[#This Row],[Date]]="","",$AH$1)</f>
        <v/>
      </c>
      <c r="AP963"/>
      <c r="AQ963" t="str">
        <f>IF(Table1[[#This Row],[Date]]="","","No")</f>
        <v/>
      </c>
      <c r="AR963" t="str">
        <f>IF(Table1[[#This Row],[Date]]="","",IF(Table1[[#This Row],[Net Amt]]&lt;0,"No","Yes"))</f>
        <v/>
      </c>
      <c r="AS963" t="str">
        <f>IF(Table1[[#This Row],[Date]]="","",Table1[[#This Row],[Second Ledger]])</f>
        <v/>
      </c>
      <c r="AT963" t="str">
        <f>IF(Table1[[#This Row],[Date]]="","",IF(Table1[[#This Row],[DP-1]]="Yes",-(Table1[[#This Row],[Payments]]+Table1[[#This Row],[Receipts]]),Table1[[#This Row],[Payments]]+Table1[[#This Row],[Receipts]]))</f>
        <v/>
      </c>
      <c r="AU963"/>
      <c r="AV963" t="str">
        <f>IF(Table1[[#This Row],[Bill Ref No]]="","",Table1[[#This Row],[Bill Ref No]])</f>
        <v/>
      </c>
      <c r="AW963" t="str">
        <f>IF(Table1[[#This Row],[Bill ref name]]="","","New Ref")</f>
        <v/>
      </c>
      <c r="AX963" t="str">
        <f>IF(Table1[[#This Row],[Bill ref name]]="","",Table1[[#This Row],[Amount-1]])</f>
        <v/>
      </c>
      <c r="AY963"/>
      <c r="AZ963"/>
      <c r="BA963" t="str">
        <f>IF(Table1[[#This Row],[Cost Centre]]="","","Primary Cost Category")</f>
        <v/>
      </c>
      <c r="BB963" t="str">
        <f>IF(Table1[[#This Row],[Cost Centre]]="","",Table1[[#This Row],[DP-1]])</f>
        <v/>
      </c>
      <c r="BC963"/>
      <c r="BD963" t="str">
        <f>IF(Table1[[#This Row],[Cost Centre]]="","",Table1[[#This Row],[Cost Centre]])</f>
        <v/>
      </c>
      <c r="BE963" t="str">
        <f>IF(Table1[[#This Row],[Cost Centre]]="","",Table1[[#This Row],[Amount-1]])</f>
        <v/>
      </c>
      <c r="BF963"/>
      <c r="BG963"/>
      <c r="BH963"/>
      <c r="BI963"/>
      <c r="BJ963" t="str">
        <f>IF(Table1[[#This Row],[Date]]="","","No")</f>
        <v/>
      </c>
      <c r="BK963" t="str">
        <f>IF(Table1[[#This Row],[Date]]="","",IF(Table1[[#This Row],[Net Amt]]&lt;0,"Yes","No"))</f>
        <v/>
      </c>
      <c r="BL963" t="str">
        <f>IF(Table1[[#This Row],[Date]]="","",$C$3)</f>
        <v/>
      </c>
      <c r="BM963" t="str">
        <f>IF(Table1[[#This Row],[Date]]="","",-Table1[[#This Row],[Amount-1]])</f>
        <v/>
      </c>
      <c r="BO963" t="str">
        <f>IF(Table1[[#This Row],[Transaction Type]]="","",Table1[[#This Row],[Transaction Type]])</f>
        <v/>
      </c>
      <c r="BP963" t="str">
        <f>IF(Table1[[#This Row],[Instrument No.]]="","",Table1[[#This Row],[Instrument No.]])</f>
        <v/>
      </c>
      <c r="BQ963" t="str">
        <f>IF(Table1[[#This Row],[Instrument No.]]="","",Table1[[#This Row],[Amount-2]])</f>
        <v/>
      </c>
      <c r="BR963" t="str">
        <f>IF(Table1[[#This Row],[Instrument date]]="","",TEXT(Table1[[#This Row],[Instrument date]],"yyyymmdd"))</f>
        <v/>
      </c>
      <c r="BU963" s="48"/>
      <c r="BV963" s="48"/>
    </row>
    <row r="964" spans="1:74">
      <c r="A964" s="16">
        <f t="shared" si="14"/>
        <v>959</v>
      </c>
      <c r="B964" s="17"/>
      <c r="C964" s="57"/>
      <c r="D964" s="61"/>
      <c r="E964" s="61"/>
      <c r="F964" s="57"/>
      <c r="G964" s="18"/>
      <c r="H96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4" s="18"/>
      <c r="J964" s="18"/>
      <c r="K964" s="18"/>
      <c r="L964" s="18"/>
      <c r="M964" s="18"/>
      <c r="N964" s="51"/>
      <c r="O964" s="14">
        <f>IF(Table1[[#This Row],[Date]]="",COUNTA(B965:$B$1005),0)</f>
        <v>0</v>
      </c>
      <c r="P964" s="14">
        <f>IF(COUNTA(Table1[[#This Row],[Payments]:[Receipts]])=0,0,(IF(COUNTA(Table1[[#This Row],[Payments]:[Receipts]])&gt;1,1,0)))</f>
        <v>0</v>
      </c>
      <c r="Q964" s="14">
        <f>IF(Table1[[#This Row],[Date]]="",0,IF(AND(Table1[[#This Row],[Date]]&gt;=$Q$2,Table1[[#This Row],[Date]]&lt;=$Q$3),0,1))</f>
        <v>0</v>
      </c>
      <c r="R964" s="14">
        <f>IF(Table1[[#This Row],[Payments]]="",0,IF(ISNUMBER(Table1[[#This Row],[Payments]]),0,1))</f>
        <v>0</v>
      </c>
      <c r="S964" s="14">
        <f>IF(Table1[[#This Row],[Receipts]]="",0,IF(ISNUMBER(Table1[[#This Row],[Receipts]]),0,1))</f>
        <v>0</v>
      </c>
      <c r="T964" s="14">
        <f>IF(LEN(Table1[[#This Row],[Second Ledger]])&gt;0,IF(TYPE(VLOOKUP(Table1[[#This Row],[Second Ledger]],$CZ:$CZ,1,FALSE))=16,1,0),0)</f>
        <v>0</v>
      </c>
      <c r="U964" s="14">
        <f>IF(Table1[[#This Row],[Date]]="",0,IF(Table1[[#This Row],[Voucher Type]]&gt;0,IF(TYPE(VLOOKUP(Table1[[#This Row],[Voucher Type]],Table1[[#All],[Voucher Type Master]],1,FALSE))=16,1,0),0))</f>
        <v>0</v>
      </c>
      <c r="V96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4" s="14">
        <f>IF(LEN(Table1[[#This Row],[Cost Centre]])&gt;0,IF(TYPE(VLOOKUP(Table1[[#This Row],[Cost Centre]],$DA:$DA,1,FALSE))=16,1,0),0)</f>
        <v>0</v>
      </c>
      <c r="X964" s="14">
        <f>Table1[[#This Row],[Payments]]-Table1[[#This Row],[Receipts]]</f>
        <v>0</v>
      </c>
      <c r="Y964" s="14"/>
      <c r="Z964" s="14"/>
      <c r="AA964" s="14"/>
      <c r="AB964" s="13"/>
      <c r="AC964" s="39"/>
      <c r="AD964" s="39"/>
      <c r="AE964" s="39"/>
      <c r="AF964" s="39"/>
      <c r="AG964" s="42"/>
      <c r="AH96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4" t="str">
        <f>IF(Table1[[#This Row],[Date]]="","",TEXT(Table1[[#This Row],[Date]],"yyyymmdd"))</f>
        <v/>
      </c>
      <c r="AJ964" t="str">
        <f>Table1[[#This Row],[Date2]]</f>
        <v/>
      </c>
      <c r="AK964" t="str">
        <f>IF(Table1[[#This Row],[Date]]="","",Table1[[#This Row],[Voucher Type]])</f>
        <v/>
      </c>
      <c r="AL964" t="str">
        <f>IF(Table1[[#This Row],[Date]]="","",Table1[[#This Row],[Voucher No]])</f>
        <v/>
      </c>
      <c r="AM964" t="str">
        <f>IF(Table1[[#This Row],[Date]]="","",Table1[[#This Row],[Narration]])</f>
        <v/>
      </c>
      <c r="AN964" t="str">
        <f>IF(Table1[[#This Row],[Date]]="","","tallytools-voucherentry-adhjadhh-"&amp;$AH$1&amp;ROW())</f>
        <v/>
      </c>
      <c r="AO964" t="str">
        <f>IF(Table1[[#This Row],[Date]]="","",$AH$1)</f>
        <v/>
      </c>
      <c r="AP964"/>
      <c r="AQ964" t="str">
        <f>IF(Table1[[#This Row],[Date]]="","","No")</f>
        <v/>
      </c>
      <c r="AR964" t="str">
        <f>IF(Table1[[#This Row],[Date]]="","",IF(Table1[[#This Row],[Net Amt]]&lt;0,"No","Yes"))</f>
        <v/>
      </c>
      <c r="AS964" t="str">
        <f>IF(Table1[[#This Row],[Date]]="","",Table1[[#This Row],[Second Ledger]])</f>
        <v/>
      </c>
      <c r="AT964" t="str">
        <f>IF(Table1[[#This Row],[Date]]="","",IF(Table1[[#This Row],[DP-1]]="Yes",-(Table1[[#This Row],[Payments]]+Table1[[#This Row],[Receipts]]),Table1[[#This Row],[Payments]]+Table1[[#This Row],[Receipts]]))</f>
        <v/>
      </c>
      <c r="AU964"/>
      <c r="AV964" t="str">
        <f>IF(Table1[[#This Row],[Bill Ref No]]="","",Table1[[#This Row],[Bill Ref No]])</f>
        <v/>
      </c>
      <c r="AW964" t="str">
        <f>IF(Table1[[#This Row],[Bill ref name]]="","","New Ref")</f>
        <v/>
      </c>
      <c r="AX964" t="str">
        <f>IF(Table1[[#This Row],[Bill ref name]]="","",Table1[[#This Row],[Amount-1]])</f>
        <v/>
      </c>
      <c r="AY964"/>
      <c r="AZ964"/>
      <c r="BA964" t="str">
        <f>IF(Table1[[#This Row],[Cost Centre]]="","","Primary Cost Category")</f>
        <v/>
      </c>
      <c r="BB964" t="str">
        <f>IF(Table1[[#This Row],[Cost Centre]]="","",Table1[[#This Row],[DP-1]])</f>
        <v/>
      </c>
      <c r="BC964"/>
      <c r="BD964" t="str">
        <f>IF(Table1[[#This Row],[Cost Centre]]="","",Table1[[#This Row],[Cost Centre]])</f>
        <v/>
      </c>
      <c r="BE964" t="str">
        <f>IF(Table1[[#This Row],[Cost Centre]]="","",Table1[[#This Row],[Amount-1]])</f>
        <v/>
      </c>
      <c r="BF964"/>
      <c r="BG964"/>
      <c r="BH964"/>
      <c r="BI964"/>
      <c r="BJ964" t="str">
        <f>IF(Table1[[#This Row],[Date]]="","","No")</f>
        <v/>
      </c>
      <c r="BK964" t="str">
        <f>IF(Table1[[#This Row],[Date]]="","",IF(Table1[[#This Row],[Net Amt]]&lt;0,"Yes","No"))</f>
        <v/>
      </c>
      <c r="BL964" t="str">
        <f>IF(Table1[[#This Row],[Date]]="","",$C$3)</f>
        <v/>
      </c>
      <c r="BM964" t="str">
        <f>IF(Table1[[#This Row],[Date]]="","",-Table1[[#This Row],[Amount-1]])</f>
        <v/>
      </c>
      <c r="BO964" t="str">
        <f>IF(Table1[[#This Row],[Transaction Type]]="","",Table1[[#This Row],[Transaction Type]])</f>
        <v/>
      </c>
      <c r="BP964" t="str">
        <f>IF(Table1[[#This Row],[Instrument No.]]="","",Table1[[#This Row],[Instrument No.]])</f>
        <v/>
      </c>
      <c r="BQ964" t="str">
        <f>IF(Table1[[#This Row],[Instrument No.]]="","",Table1[[#This Row],[Amount-2]])</f>
        <v/>
      </c>
      <c r="BR964" t="str">
        <f>IF(Table1[[#This Row],[Instrument date]]="","",TEXT(Table1[[#This Row],[Instrument date]],"yyyymmdd"))</f>
        <v/>
      </c>
      <c r="BU964" s="48"/>
      <c r="BV964" s="48"/>
    </row>
    <row r="965" spans="1:74">
      <c r="A965" s="16">
        <f t="shared" si="14"/>
        <v>960</v>
      </c>
      <c r="B965" s="17"/>
      <c r="C965" s="57"/>
      <c r="D965" s="61"/>
      <c r="E965" s="61"/>
      <c r="F965" s="57"/>
      <c r="G965" s="18"/>
      <c r="H96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5" s="18"/>
      <c r="J965" s="18"/>
      <c r="K965" s="18"/>
      <c r="L965" s="18"/>
      <c r="M965" s="18"/>
      <c r="N965" s="51"/>
      <c r="O965" s="14">
        <f>IF(Table1[[#This Row],[Date]]="",COUNTA(B966:$B$1005),0)</f>
        <v>0</v>
      </c>
      <c r="P965" s="14">
        <f>IF(COUNTA(Table1[[#This Row],[Payments]:[Receipts]])=0,0,(IF(COUNTA(Table1[[#This Row],[Payments]:[Receipts]])&gt;1,1,0)))</f>
        <v>0</v>
      </c>
      <c r="Q965" s="14">
        <f>IF(Table1[[#This Row],[Date]]="",0,IF(AND(Table1[[#This Row],[Date]]&gt;=$Q$2,Table1[[#This Row],[Date]]&lt;=$Q$3),0,1))</f>
        <v>0</v>
      </c>
      <c r="R965" s="14">
        <f>IF(Table1[[#This Row],[Payments]]="",0,IF(ISNUMBER(Table1[[#This Row],[Payments]]),0,1))</f>
        <v>0</v>
      </c>
      <c r="S965" s="14">
        <f>IF(Table1[[#This Row],[Receipts]]="",0,IF(ISNUMBER(Table1[[#This Row],[Receipts]]),0,1))</f>
        <v>0</v>
      </c>
      <c r="T965" s="14">
        <f>IF(LEN(Table1[[#This Row],[Second Ledger]])&gt;0,IF(TYPE(VLOOKUP(Table1[[#This Row],[Second Ledger]],$CZ:$CZ,1,FALSE))=16,1,0),0)</f>
        <v>0</v>
      </c>
      <c r="U965" s="14">
        <f>IF(Table1[[#This Row],[Date]]="",0,IF(Table1[[#This Row],[Voucher Type]]&gt;0,IF(TYPE(VLOOKUP(Table1[[#This Row],[Voucher Type]],Table1[[#All],[Voucher Type Master]],1,FALSE))=16,1,0),0))</f>
        <v>0</v>
      </c>
      <c r="V96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5" s="14">
        <f>IF(LEN(Table1[[#This Row],[Cost Centre]])&gt;0,IF(TYPE(VLOOKUP(Table1[[#This Row],[Cost Centre]],$DA:$DA,1,FALSE))=16,1,0),0)</f>
        <v>0</v>
      </c>
      <c r="X965" s="14">
        <f>Table1[[#This Row],[Payments]]-Table1[[#This Row],[Receipts]]</f>
        <v>0</v>
      </c>
      <c r="Y965" s="14"/>
      <c r="Z965" s="14"/>
      <c r="AA965" s="14"/>
      <c r="AB965" s="13"/>
      <c r="AC965" s="39"/>
      <c r="AD965" s="39"/>
      <c r="AE965" s="39"/>
      <c r="AF965" s="39"/>
      <c r="AG965" s="42"/>
      <c r="AH96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5" t="str">
        <f>IF(Table1[[#This Row],[Date]]="","",TEXT(Table1[[#This Row],[Date]],"yyyymmdd"))</f>
        <v/>
      </c>
      <c r="AJ965" t="str">
        <f>Table1[[#This Row],[Date2]]</f>
        <v/>
      </c>
      <c r="AK965" t="str">
        <f>IF(Table1[[#This Row],[Date]]="","",Table1[[#This Row],[Voucher Type]])</f>
        <v/>
      </c>
      <c r="AL965" t="str">
        <f>IF(Table1[[#This Row],[Date]]="","",Table1[[#This Row],[Voucher No]])</f>
        <v/>
      </c>
      <c r="AM965" t="str">
        <f>IF(Table1[[#This Row],[Date]]="","",Table1[[#This Row],[Narration]])</f>
        <v/>
      </c>
      <c r="AN965" t="str">
        <f>IF(Table1[[#This Row],[Date]]="","","tallytools-voucherentry-adhjadhh-"&amp;$AH$1&amp;ROW())</f>
        <v/>
      </c>
      <c r="AO965" t="str">
        <f>IF(Table1[[#This Row],[Date]]="","",$AH$1)</f>
        <v/>
      </c>
      <c r="AP965"/>
      <c r="AQ965" t="str">
        <f>IF(Table1[[#This Row],[Date]]="","","No")</f>
        <v/>
      </c>
      <c r="AR965" t="str">
        <f>IF(Table1[[#This Row],[Date]]="","",IF(Table1[[#This Row],[Net Amt]]&lt;0,"No","Yes"))</f>
        <v/>
      </c>
      <c r="AS965" t="str">
        <f>IF(Table1[[#This Row],[Date]]="","",Table1[[#This Row],[Second Ledger]])</f>
        <v/>
      </c>
      <c r="AT965" t="str">
        <f>IF(Table1[[#This Row],[Date]]="","",IF(Table1[[#This Row],[DP-1]]="Yes",-(Table1[[#This Row],[Payments]]+Table1[[#This Row],[Receipts]]),Table1[[#This Row],[Payments]]+Table1[[#This Row],[Receipts]]))</f>
        <v/>
      </c>
      <c r="AU965"/>
      <c r="AV965" t="str">
        <f>IF(Table1[[#This Row],[Bill Ref No]]="","",Table1[[#This Row],[Bill Ref No]])</f>
        <v/>
      </c>
      <c r="AW965" t="str">
        <f>IF(Table1[[#This Row],[Bill ref name]]="","","New Ref")</f>
        <v/>
      </c>
      <c r="AX965" t="str">
        <f>IF(Table1[[#This Row],[Bill ref name]]="","",Table1[[#This Row],[Amount-1]])</f>
        <v/>
      </c>
      <c r="AY965"/>
      <c r="AZ965"/>
      <c r="BA965" t="str">
        <f>IF(Table1[[#This Row],[Cost Centre]]="","","Primary Cost Category")</f>
        <v/>
      </c>
      <c r="BB965" t="str">
        <f>IF(Table1[[#This Row],[Cost Centre]]="","",Table1[[#This Row],[DP-1]])</f>
        <v/>
      </c>
      <c r="BC965"/>
      <c r="BD965" t="str">
        <f>IF(Table1[[#This Row],[Cost Centre]]="","",Table1[[#This Row],[Cost Centre]])</f>
        <v/>
      </c>
      <c r="BE965" t="str">
        <f>IF(Table1[[#This Row],[Cost Centre]]="","",Table1[[#This Row],[Amount-1]])</f>
        <v/>
      </c>
      <c r="BF965"/>
      <c r="BG965"/>
      <c r="BH965"/>
      <c r="BI965"/>
      <c r="BJ965" t="str">
        <f>IF(Table1[[#This Row],[Date]]="","","No")</f>
        <v/>
      </c>
      <c r="BK965" t="str">
        <f>IF(Table1[[#This Row],[Date]]="","",IF(Table1[[#This Row],[Net Amt]]&lt;0,"Yes","No"))</f>
        <v/>
      </c>
      <c r="BL965" t="str">
        <f>IF(Table1[[#This Row],[Date]]="","",$C$3)</f>
        <v/>
      </c>
      <c r="BM965" t="str">
        <f>IF(Table1[[#This Row],[Date]]="","",-Table1[[#This Row],[Amount-1]])</f>
        <v/>
      </c>
      <c r="BO965" t="str">
        <f>IF(Table1[[#This Row],[Transaction Type]]="","",Table1[[#This Row],[Transaction Type]])</f>
        <v/>
      </c>
      <c r="BP965" t="str">
        <f>IF(Table1[[#This Row],[Instrument No.]]="","",Table1[[#This Row],[Instrument No.]])</f>
        <v/>
      </c>
      <c r="BQ965" t="str">
        <f>IF(Table1[[#This Row],[Instrument No.]]="","",Table1[[#This Row],[Amount-2]])</f>
        <v/>
      </c>
      <c r="BR965" t="str">
        <f>IF(Table1[[#This Row],[Instrument date]]="","",TEXT(Table1[[#This Row],[Instrument date]],"yyyymmdd"))</f>
        <v/>
      </c>
      <c r="BU965" s="48"/>
      <c r="BV965" s="48"/>
    </row>
    <row r="966" spans="1:74">
      <c r="A966" s="16">
        <f t="shared" si="14"/>
        <v>961</v>
      </c>
      <c r="B966" s="17"/>
      <c r="C966" s="57"/>
      <c r="D966" s="61"/>
      <c r="E966" s="61"/>
      <c r="F966" s="57"/>
      <c r="G966" s="18"/>
      <c r="H96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6" s="18"/>
      <c r="J966" s="18"/>
      <c r="K966" s="18"/>
      <c r="L966" s="18"/>
      <c r="M966" s="18"/>
      <c r="N966" s="51"/>
      <c r="O966" s="14">
        <f>IF(Table1[[#This Row],[Date]]="",COUNTA(B967:$B$1005),0)</f>
        <v>0</v>
      </c>
      <c r="P966" s="14">
        <f>IF(COUNTA(Table1[[#This Row],[Payments]:[Receipts]])=0,0,(IF(COUNTA(Table1[[#This Row],[Payments]:[Receipts]])&gt;1,1,0)))</f>
        <v>0</v>
      </c>
      <c r="Q966" s="14">
        <f>IF(Table1[[#This Row],[Date]]="",0,IF(AND(Table1[[#This Row],[Date]]&gt;=$Q$2,Table1[[#This Row],[Date]]&lt;=$Q$3),0,1))</f>
        <v>0</v>
      </c>
      <c r="R966" s="14">
        <f>IF(Table1[[#This Row],[Payments]]="",0,IF(ISNUMBER(Table1[[#This Row],[Payments]]),0,1))</f>
        <v>0</v>
      </c>
      <c r="S966" s="14">
        <f>IF(Table1[[#This Row],[Receipts]]="",0,IF(ISNUMBER(Table1[[#This Row],[Receipts]]),0,1))</f>
        <v>0</v>
      </c>
      <c r="T966" s="14">
        <f>IF(LEN(Table1[[#This Row],[Second Ledger]])&gt;0,IF(TYPE(VLOOKUP(Table1[[#This Row],[Second Ledger]],$CZ:$CZ,1,FALSE))=16,1,0),0)</f>
        <v>0</v>
      </c>
      <c r="U966" s="14">
        <f>IF(Table1[[#This Row],[Date]]="",0,IF(Table1[[#This Row],[Voucher Type]]&gt;0,IF(TYPE(VLOOKUP(Table1[[#This Row],[Voucher Type]],Table1[[#All],[Voucher Type Master]],1,FALSE))=16,1,0),0))</f>
        <v>0</v>
      </c>
      <c r="V96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6" s="14">
        <f>IF(LEN(Table1[[#This Row],[Cost Centre]])&gt;0,IF(TYPE(VLOOKUP(Table1[[#This Row],[Cost Centre]],$DA:$DA,1,FALSE))=16,1,0),0)</f>
        <v>0</v>
      </c>
      <c r="X966" s="14">
        <f>Table1[[#This Row],[Payments]]-Table1[[#This Row],[Receipts]]</f>
        <v>0</v>
      </c>
      <c r="Y966" s="14"/>
      <c r="Z966" s="14"/>
      <c r="AA966" s="14"/>
      <c r="AB966" s="13"/>
      <c r="AC966" s="39"/>
      <c r="AD966" s="39"/>
      <c r="AE966" s="39"/>
      <c r="AF966" s="39"/>
      <c r="AG966" s="42"/>
      <c r="AH96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6" t="str">
        <f>IF(Table1[[#This Row],[Date]]="","",TEXT(Table1[[#This Row],[Date]],"yyyymmdd"))</f>
        <v/>
      </c>
      <c r="AJ966" t="str">
        <f>Table1[[#This Row],[Date2]]</f>
        <v/>
      </c>
      <c r="AK966" t="str">
        <f>IF(Table1[[#This Row],[Date]]="","",Table1[[#This Row],[Voucher Type]])</f>
        <v/>
      </c>
      <c r="AL966" t="str">
        <f>IF(Table1[[#This Row],[Date]]="","",Table1[[#This Row],[Voucher No]])</f>
        <v/>
      </c>
      <c r="AM966" t="str">
        <f>IF(Table1[[#This Row],[Date]]="","",Table1[[#This Row],[Narration]])</f>
        <v/>
      </c>
      <c r="AN966" t="str">
        <f>IF(Table1[[#This Row],[Date]]="","","tallytools-voucherentry-adhjadhh-"&amp;$AH$1&amp;ROW())</f>
        <v/>
      </c>
      <c r="AO966" t="str">
        <f>IF(Table1[[#This Row],[Date]]="","",$AH$1)</f>
        <v/>
      </c>
      <c r="AP966"/>
      <c r="AQ966" t="str">
        <f>IF(Table1[[#This Row],[Date]]="","","No")</f>
        <v/>
      </c>
      <c r="AR966" t="str">
        <f>IF(Table1[[#This Row],[Date]]="","",IF(Table1[[#This Row],[Net Amt]]&lt;0,"No","Yes"))</f>
        <v/>
      </c>
      <c r="AS966" t="str">
        <f>IF(Table1[[#This Row],[Date]]="","",Table1[[#This Row],[Second Ledger]])</f>
        <v/>
      </c>
      <c r="AT966" t="str">
        <f>IF(Table1[[#This Row],[Date]]="","",IF(Table1[[#This Row],[DP-1]]="Yes",-(Table1[[#This Row],[Payments]]+Table1[[#This Row],[Receipts]]),Table1[[#This Row],[Payments]]+Table1[[#This Row],[Receipts]]))</f>
        <v/>
      </c>
      <c r="AU966"/>
      <c r="AV966" t="str">
        <f>IF(Table1[[#This Row],[Bill Ref No]]="","",Table1[[#This Row],[Bill Ref No]])</f>
        <v/>
      </c>
      <c r="AW966" t="str">
        <f>IF(Table1[[#This Row],[Bill ref name]]="","","New Ref")</f>
        <v/>
      </c>
      <c r="AX966" t="str">
        <f>IF(Table1[[#This Row],[Bill ref name]]="","",Table1[[#This Row],[Amount-1]])</f>
        <v/>
      </c>
      <c r="AY966"/>
      <c r="AZ966"/>
      <c r="BA966" t="str">
        <f>IF(Table1[[#This Row],[Cost Centre]]="","","Primary Cost Category")</f>
        <v/>
      </c>
      <c r="BB966" t="str">
        <f>IF(Table1[[#This Row],[Cost Centre]]="","",Table1[[#This Row],[DP-1]])</f>
        <v/>
      </c>
      <c r="BC966"/>
      <c r="BD966" t="str">
        <f>IF(Table1[[#This Row],[Cost Centre]]="","",Table1[[#This Row],[Cost Centre]])</f>
        <v/>
      </c>
      <c r="BE966" t="str">
        <f>IF(Table1[[#This Row],[Cost Centre]]="","",Table1[[#This Row],[Amount-1]])</f>
        <v/>
      </c>
      <c r="BF966"/>
      <c r="BG966"/>
      <c r="BH966"/>
      <c r="BI966"/>
      <c r="BJ966" t="str">
        <f>IF(Table1[[#This Row],[Date]]="","","No")</f>
        <v/>
      </c>
      <c r="BK966" t="str">
        <f>IF(Table1[[#This Row],[Date]]="","",IF(Table1[[#This Row],[Net Amt]]&lt;0,"Yes","No"))</f>
        <v/>
      </c>
      <c r="BL966" t="str">
        <f>IF(Table1[[#This Row],[Date]]="","",$C$3)</f>
        <v/>
      </c>
      <c r="BM966" t="str">
        <f>IF(Table1[[#This Row],[Date]]="","",-Table1[[#This Row],[Amount-1]])</f>
        <v/>
      </c>
      <c r="BO966" t="str">
        <f>IF(Table1[[#This Row],[Transaction Type]]="","",Table1[[#This Row],[Transaction Type]])</f>
        <v/>
      </c>
      <c r="BP966" t="str">
        <f>IF(Table1[[#This Row],[Instrument No.]]="","",Table1[[#This Row],[Instrument No.]])</f>
        <v/>
      </c>
      <c r="BQ966" t="str">
        <f>IF(Table1[[#This Row],[Instrument No.]]="","",Table1[[#This Row],[Amount-2]])</f>
        <v/>
      </c>
      <c r="BR966" t="str">
        <f>IF(Table1[[#This Row],[Instrument date]]="","",TEXT(Table1[[#This Row],[Instrument date]],"yyyymmdd"))</f>
        <v/>
      </c>
      <c r="BU966" s="48"/>
      <c r="BV966" s="48"/>
    </row>
    <row r="967" spans="1:74">
      <c r="A967" s="16">
        <f t="shared" si="14"/>
        <v>962</v>
      </c>
      <c r="B967" s="17"/>
      <c r="C967" s="57"/>
      <c r="D967" s="61"/>
      <c r="E967" s="61"/>
      <c r="F967" s="57"/>
      <c r="G967" s="18"/>
      <c r="H96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7" s="18"/>
      <c r="J967" s="18"/>
      <c r="K967" s="18"/>
      <c r="L967" s="18"/>
      <c r="M967" s="18"/>
      <c r="N967" s="51"/>
      <c r="O967" s="14">
        <f>IF(Table1[[#This Row],[Date]]="",COUNTA(B968:$B$1005),0)</f>
        <v>0</v>
      </c>
      <c r="P967" s="14">
        <f>IF(COUNTA(Table1[[#This Row],[Payments]:[Receipts]])=0,0,(IF(COUNTA(Table1[[#This Row],[Payments]:[Receipts]])&gt;1,1,0)))</f>
        <v>0</v>
      </c>
      <c r="Q967" s="14">
        <f>IF(Table1[[#This Row],[Date]]="",0,IF(AND(Table1[[#This Row],[Date]]&gt;=$Q$2,Table1[[#This Row],[Date]]&lt;=$Q$3),0,1))</f>
        <v>0</v>
      </c>
      <c r="R967" s="14">
        <f>IF(Table1[[#This Row],[Payments]]="",0,IF(ISNUMBER(Table1[[#This Row],[Payments]]),0,1))</f>
        <v>0</v>
      </c>
      <c r="S967" s="14">
        <f>IF(Table1[[#This Row],[Receipts]]="",0,IF(ISNUMBER(Table1[[#This Row],[Receipts]]),0,1))</f>
        <v>0</v>
      </c>
      <c r="T967" s="14">
        <f>IF(LEN(Table1[[#This Row],[Second Ledger]])&gt;0,IF(TYPE(VLOOKUP(Table1[[#This Row],[Second Ledger]],$CZ:$CZ,1,FALSE))=16,1,0),0)</f>
        <v>0</v>
      </c>
      <c r="U967" s="14">
        <f>IF(Table1[[#This Row],[Date]]="",0,IF(Table1[[#This Row],[Voucher Type]]&gt;0,IF(TYPE(VLOOKUP(Table1[[#This Row],[Voucher Type]],Table1[[#All],[Voucher Type Master]],1,FALSE))=16,1,0),0))</f>
        <v>0</v>
      </c>
      <c r="V96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7" s="14">
        <f>IF(LEN(Table1[[#This Row],[Cost Centre]])&gt;0,IF(TYPE(VLOOKUP(Table1[[#This Row],[Cost Centre]],$DA:$DA,1,FALSE))=16,1,0),0)</f>
        <v>0</v>
      </c>
      <c r="X967" s="14">
        <f>Table1[[#This Row],[Payments]]-Table1[[#This Row],[Receipts]]</f>
        <v>0</v>
      </c>
      <c r="Y967" s="14"/>
      <c r="Z967" s="14"/>
      <c r="AA967" s="14"/>
      <c r="AB967" s="13"/>
      <c r="AC967" s="39"/>
      <c r="AD967" s="39"/>
      <c r="AE967" s="39"/>
      <c r="AF967" s="39"/>
      <c r="AG967" s="42"/>
      <c r="AH96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7" t="str">
        <f>IF(Table1[[#This Row],[Date]]="","",TEXT(Table1[[#This Row],[Date]],"yyyymmdd"))</f>
        <v/>
      </c>
      <c r="AJ967" t="str">
        <f>Table1[[#This Row],[Date2]]</f>
        <v/>
      </c>
      <c r="AK967" t="str">
        <f>IF(Table1[[#This Row],[Date]]="","",Table1[[#This Row],[Voucher Type]])</f>
        <v/>
      </c>
      <c r="AL967" t="str">
        <f>IF(Table1[[#This Row],[Date]]="","",Table1[[#This Row],[Voucher No]])</f>
        <v/>
      </c>
      <c r="AM967" t="str">
        <f>IF(Table1[[#This Row],[Date]]="","",Table1[[#This Row],[Narration]])</f>
        <v/>
      </c>
      <c r="AN967" t="str">
        <f>IF(Table1[[#This Row],[Date]]="","","tallytools-voucherentry-adhjadhh-"&amp;$AH$1&amp;ROW())</f>
        <v/>
      </c>
      <c r="AO967" t="str">
        <f>IF(Table1[[#This Row],[Date]]="","",$AH$1)</f>
        <v/>
      </c>
      <c r="AP967"/>
      <c r="AQ967" t="str">
        <f>IF(Table1[[#This Row],[Date]]="","","No")</f>
        <v/>
      </c>
      <c r="AR967" t="str">
        <f>IF(Table1[[#This Row],[Date]]="","",IF(Table1[[#This Row],[Net Amt]]&lt;0,"No","Yes"))</f>
        <v/>
      </c>
      <c r="AS967" t="str">
        <f>IF(Table1[[#This Row],[Date]]="","",Table1[[#This Row],[Second Ledger]])</f>
        <v/>
      </c>
      <c r="AT967" t="str">
        <f>IF(Table1[[#This Row],[Date]]="","",IF(Table1[[#This Row],[DP-1]]="Yes",-(Table1[[#This Row],[Payments]]+Table1[[#This Row],[Receipts]]),Table1[[#This Row],[Payments]]+Table1[[#This Row],[Receipts]]))</f>
        <v/>
      </c>
      <c r="AU967"/>
      <c r="AV967" t="str">
        <f>IF(Table1[[#This Row],[Bill Ref No]]="","",Table1[[#This Row],[Bill Ref No]])</f>
        <v/>
      </c>
      <c r="AW967" t="str">
        <f>IF(Table1[[#This Row],[Bill ref name]]="","","New Ref")</f>
        <v/>
      </c>
      <c r="AX967" t="str">
        <f>IF(Table1[[#This Row],[Bill ref name]]="","",Table1[[#This Row],[Amount-1]])</f>
        <v/>
      </c>
      <c r="AY967"/>
      <c r="AZ967"/>
      <c r="BA967" t="str">
        <f>IF(Table1[[#This Row],[Cost Centre]]="","","Primary Cost Category")</f>
        <v/>
      </c>
      <c r="BB967" t="str">
        <f>IF(Table1[[#This Row],[Cost Centre]]="","",Table1[[#This Row],[DP-1]])</f>
        <v/>
      </c>
      <c r="BC967"/>
      <c r="BD967" t="str">
        <f>IF(Table1[[#This Row],[Cost Centre]]="","",Table1[[#This Row],[Cost Centre]])</f>
        <v/>
      </c>
      <c r="BE967" t="str">
        <f>IF(Table1[[#This Row],[Cost Centre]]="","",Table1[[#This Row],[Amount-1]])</f>
        <v/>
      </c>
      <c r="BF967"/>
      <c r="BG967"/>
      <c r="BH967"/>
      <c r="BI967"/>
      <c r="BJ967" t="str">
        <f>IF(Table1[[#This Row],[Date]]="","","No")</f>
        <v/>
      </c>
      <c r="BK967" t="str">
        <f>IF(Table1[[#This Row],[Date]]="","",IF(Table1[[#This Row],[Net Amt]]&lt;0,"Yes","No"))</f>
        <v/>
      </c>
      <c r="BL967" t="str">
        <f>IF(Table1[[#This Row],[Date]]="","",$C$3)</f>
        <v/>
      </c>
      <c r="BM967" t="str">
        <f>IF(Table1[[#This Row],[Date]]="","",-Table1[[#This Row],[Amount-1]])</f>
        <v/>
      </c>
      <c r="BO967" t="str">
        <f>IF(Table1[[#This Row],[Transaction Type]]="","",Table1[[#This Row],[Transaction Type]])</f>
        <v/>
      </c>
      <c r="BP967" t="str">
        <f>IF(Table1[[#This Row],[Instrument No.]]="","",Table1[[#This Row],[Instrument No.]])</f>
        <v/>
      </c>
      <c r="BQ967" t="str">
        <f>IF(Table1[[#This Row],[Instrument No.]]="","",Table1[[#This Row],[Amount-2]])</f>
        <v/>
      </c>
      <c r="BR967" t="str">
        <f>IF(Table1[[#This Row],[Instrument date]]="","",TEXT(Table1[[#This Row],[Instrument date]],"yyyymmdd"))</f>
        <v/>
      </c>
      <c r="BU967" s="48"/>
      <c r="BV967" s="48"/>
    </row>
    <row r="968" spans="1:74">
      <c r="A968" s="16">
        <f t="shared" ref="A968:A1005" si="15">A967+1</f>
        <v>963</v>
      </c>
      <c r="B968" s="17"/>
      <c r="C968" s="57"/>
      <c r="D968" s="61"/>
      <c r="E968" s="61"/>
      <c r="F968" s="57"/>
      <c r="G968" s="18"/>
      <c r="H96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8" s="18"/>
      <c r="J968" s="18"/>
      <c r="K968" s="18"/>
      <c r="L968" s="18"/>
      <c r="M968" s="18"/>
      <c r="N968" s="51"/>
      <c r="O968" s="14">
        <f>IF(Table1[[#This Row],[Date]]="",COUNTA(B969:$B$1005),0)</f>
        <v>0</v>
      </c>
      <c r="P968" s="14">
        <f>IF(COUNTA(Table1[[#This Row],[Payments]:[Receipts]])=0,0,(IF(COUNTA(Table1[[#This Row],[Payments]:[Receipts]])&gt;1,1,0)))</f>
        <v>0</v>
      </c>
      <c r="Q968" s="14">
        <f>IF(Table1[[#This Row],[Date]]="",0,IF(AND(Table1[[#This Row],[Date]]&gt;=$Q$2,Table1[[#This Row],[Date]]&lt;=$Q$3),0,1))</f>
        <v>0</v>
      </c>
      <c r="R968" s="14">
        <f>IF(Table1[[#This Row],[Payments]]="",0,IF(ISNUMBER(Table1[[#This Row],[Payments]]),0,1))</f>
        <v>0</v>
      </c>
      <c r="S968" s="14">
        <f>IF(Table1[[#This Row],[Receipts]]="",0,IF(ISNUMBER(Table1[[#This Row],[Receipts]]),0,1))</f>
        <v>0</v>
      </c>
      <c r="T968" s="14">
        <f>IF(LEN(Table1[[#This Row],[Second Ledger]])&gt;0,IF(TYPE(VLOOKUP(Table1[[#This Row],[Second Ledger]],$CZ:$CZ,1,FALSE))=16,1,0),0)</f>
        <v>0</v>
      </c>
      <c r="U968" s="14">
        <f>IF(Table1[[#This Row],[Date]]="",0,IF(Table1[[#This Row],[Voucher Type]]&gt;0,IF(TYPE(VLOOKUP(Table1[[#This Row],[Voucher Type]],Table1[[#All],[Voucher Type Master]],1,FALSE))=16,1,0),0))</f>
        <v>0</v>
      </c>
      <c r="V96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8" s="14">
        <f>IF(LEN(Table1[[#This Row],[Cost Centre]])&gt;0,IF(TYPE(VLOOKUP(Table1[[#This Row],[Cost Centre]],$DA:$DA,1,FALSE))=16,1,0),0)</f>
        <v>0</v>
      </c>
      <c r="X968" s="14">
        <f>Table1[[#This Row],[Payments]]-Table1[[#This Row],[Receipts]]</f>
        <v>0</v>
      </c>
      <c r="Y968" s="14"/>
      <c r="Z968" s="14"/>
      <c r="AA968" s="14"/>
      <c r="AB968" s="13"/>
      <c r="AC968" s="39"/>
      <c r="AD968" s="39"/>
      <c r="AE968" s="39"/>
      <c r="AF968" s="39"/>
      <c r="AG968" s="42"/>
      <c r="AH96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8" t="str">
        <f>IF(Table1[[#This Row],[Date]]="","",TEXT(Table1[[#This Row],[Date]],"yyyymmdd"))</f>
        <v/>
      </c>
      <c r="AJ968" t="str">
        <f>Table1[[#This Row],[Date2]]</f>
        <v/>
      </c>
      <c r="AK968" t="str">
        <f>IF(Table1[[#This Row],[Date]]="","",Table1[[#This Row],[Voucher Type]])</f>
        <v/>
      </c>
      <c r="AL968" t="str">
        <f>IF(Table1[[#This Row],[Date]]="","",Table1[[#This Row],[Voucher No]])</f>
        <v/>
      </c>
      <c r="AM968" t="str">
        <f>IF(Table1[[#This Row],[Date]]="","",Table1[[#This Row],[Narration]])</f>
        <v/>
      </c>
      <c r="AN968" t="str">
        <f>IF(Table1[[#This Row],[Date]]="","","tallytools-voucherentry-adhjadhh-"&amp;$AH$1&amp;ROW())</f>
        <v/>
      </c>
      <c r="AO968" t="str">
        <f>IF(Table1[[#This Row],[Date]]="","",$AH$1)</f>
        <v/>
      </c>
      <c r="AP968"/>
      <c r="AQ968" t="str">
        <f>IF(Table1[[#This Row],[Date]]="","","No")</f>
        <v/>
      </c>
      <c r="AR968" t="str">
        <f>IF(Table1[[#This Row],[Date]]="","",IF(Table1[[#This Row],[Net Amt]]&lt;0,"No","Yes"))</f>
        <v/>
      </c>
      <c r="AS968" t="str">
        <f>IF(Table1[[#This Row],[Date]]="","",Table1[[#This Row],[Second Ledger]])</f>
        <v/>
      </c>
      <c r="AT968" t="str">
        <f>IF(Table1[[#This Row],[Date]]="","",IF(Table1[[#This Row],[DP-1]]="Yes",-(Table1[[#This Row],[Payments]]+Table1[[#This Row],[Receipts]]),Table1[[#This Row],[Payments]]+Table1[[#This Row],[Receipts]]))</f>
        <v/>
      </c>
      <c r="AU968"/>
      <c r="AV968" t="str">
        <f>IF(Table1[[#This Row],[Bill Ref No]]="","",Table1[[#This Row],[Bill Ref No]])</f>
        <v/>
      </c>
      <c r="AW968" t="str">
        <f>IF(Table1[[#This Row],[Bill ref name]]="","","New Ref")</f>
        <v/>
      </c>
      <c r="AX968" t="str">
        <f>IF(Table1[[#This Row],[Bill ref name]]="","",Table1[[#This Row],[Amount-1]])</f>
        <v/>
      </c>
      <c r="AY968"/>
      <c r="AZ968"/>
      <c r="BA968" t="str">
        <f>IF(Table1[[#This Row],[Cost Centre]]="","","Primary Cost Category")</f>
        <v/>
      </c>
      <c r="BB968" t="str">
        <f>IF(Table1[[#This Row],[Cost Centre]]="","",Table1[[#This Row],[DP-1]])</f>
        <v/>
      </c>
      <c r="BC968"/>
      <c r="BD968" t="str">
        <f>IF(Table1[[#This Row],[Cost Centre]]="","",Table1[[#This Row],[Cost Centre]])</f>
        <v/>
      </c>
      <c r="BE968" t="str">
        <f>IF(Table1[[#This Row],[Cost Centre]]="","",Table1[[#This Row],[Amount-1]])</f>
        <v/>
      </c>
      <c r="BF968"/>
      <c r="BG968"/>
      <c r="BH968"/>
      <c r="BI968"/>
      <c r="BJ968" t="str">
        <f>IF(Table1[[#This Row],[Date]]="","","No")</f>
        <v/>
      </c>
      <c r="BK968" t="str">
        <f>IF(Table1[[#This Row],[Date]]="","",IF(Table1[[#This Row],[Net Amt]]&lt;0,"Yes","No"))</f>
        <v/>
      </c>
      <c r="BL968" t="str">
        <f>IF(Table1[[#This Row],[Date]]="","",$C$3)</f>
        <v/>
      </c>
      <c r="BM968" t="str">
        <f>IF(Table1[[#This Row],[Date]]="","",-Table1[[#This Row],[Amount-1]])</f>
        <v/>
      </c>
      <c r="BO968" t="str">
        <f>IF(Table1[[#This Row],[Transaction Type]]="","",Table1[[#This Row],[Transaction Type]])</f>
        <v/>
      </c>
      <c r="BP968" t="str">
        <f>IF(Table1[[#This Row],[Instrument No.]]="","",Table1[[#This Row],[Instrument No.]])</f>
        <v/>
      </c>
      <c r="BQ968" t="str">
        <f>IF(Table1[[#This Row],[Instrument No.]]="","",Table1[[#This Row],[Amount-2]])</f>
        <v/>
      </c>
      <c r="BR968" t="str">
        <f>IF(Table1[[#This Row],[Instrument date]]="","",TEXT(Table1[[#This Row],[Instrument date]],"yyyymmdd"))</f>
        <v/>
      </c>
      <c r="BU968" s="48"/>
      <c r="BV968" s="48"/>
    </row>
    <row r="969" spans="1:74">
      <c r="A969" s="16">
        <f t="shared" si="15"/>
        <v>964</v>
      </c>
      <c r="B969" s="17"/>
      <c r="C969" s="57"/>
      <c r="D969" s="61"/>
      <c r="E969" s="61"/>
      <c r="F969" s="57"/>
      <c r="G969" s="18"/>
      <c r="H96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69" s="18"/>
      <c r="J969" s="18"/>
      <c r="K969" s="18"/>
      <c r="L969" s="18"/>
      <c r="M969" s="18"/>
      <c r="N969" s="51"/>
      <c r="O969" s="14">
        <f>IF(Table1[[#This Row],[Date]]="",COUNTA(B970:$B$1005),0)</f>
        <v>0</v>
      </c>
      <c r="P969" s="14">
        <f>IF(COUNTA(Table1[[#This Row],[Payments]:[Receipts]])=0,0,(IF(COUNTA(Table1[[#This Row],[Payments]:[Receipts]])&gt;1,1,0)))</f>
        <v>0</v>
      </c>
      <c r="Q969" s="14">
        <f>IF(Table1[[#This Row],[Date]]="",0,IF(AND(Table1[[#This Row],[Date]]&gt;=$Q$2,Table1[[#This Row],[Date]]&lt;=$Q$3),0,1))</f>
        <v>0</v>
      </c>
      <c r="R969" s="14">
        <f>IF(Table1[[#This Row],[Payments]]="",0,IF(ISNUMBER(Table1[[#This Row],[Payments]]),0,1))</f>
        <v>0</v>
      </c>
      <c r="S969" s="14">
        <f>IF(Table1[[#This Row],[Receipts]]="",0,IF(ISNUMBER(Table1[[#This Row],[Receipts]]),0,1))</f>
        <v>0</v>
      </c>
      <c r="T969" s="14">
        <f>IF(LEN(Table1[[#This Row],[Second Ledger]])&gt;0,IF(TYPE(VLOOKUP(Table1[[#This Row],[Second Ledger]],$CZ:$CZ,1,FALSE))=16,1,0),0)</f>
        <v>0</v>
      </c>
      <c r="U969" s="14">
        <f>IF(Table1[[#This Row],[Date]]="",0,IF(Table1[[#This Row],[Voucher Type]]&gt;0,IF(TYPE(VLOOKUP(Table1[[#This Row],[Voucher Type]],Table1[[#All],[Voucher Type Master]],1,FALSE))=16,1,0),0))</f>
        <v>0</v>
      </c>
      <c r="V96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69" s="14">
        <f>IF(LEN(Table1[[#This Row],[Cost Centre]])&gt;0,IF(TYPE(VLOOKUP(Table1[[#This Row],[Cost Centre]],$DA:$DA,1,FALSE))=16,1,0),0)</f>
        <v>0</v>
      </c>
      <c r="X969" s="14">
        <f>Table1[[#This Row],[Payments]]-Table1[[#This Row],[Receipts]]</f>
        <v>0</v>
      </c>
      <c r="Y969" s="14"/>
      <c r="Z969" s="14"/>
      <c r="AA969" s="14"/>
      <c r="AB969" s="13"/>
      <c r="AC969" s="39"/>
      <c r="AD969" s="39"/>
      <c r="AE969" s="39"/>
      <c r="AF969" s="39"/>
      <c r="AG969" s="42"/>
      <c r="AH96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69" t="str">
        <f>IF(Table1[[#This Row],[Date]]="","",TEXT(Table1[[#This Row],[Date]],"yyyymmdd"))</f>
        <v/>
      </c>
      <c r="AJ969" t="str">
        <f>Table1[[#This Row],[Date2]]</f>
        <v/>
      </c>
      <c r="AK969" t="str">
        <f>IF(Table1[[#This Row],[Date]]="","",Table1[[#This Row],[Voucher Type]])</f>
        <v/>
      </c>
      <c r="AL969" t="str">
        <f>IF(Table1[[#This Row],[Date]]="","",Table1[[#This Row],[Voucher No]])</f>
        <v/>
      </c>
      <c r="AM969" t="str">
        <f>IF(Table1[[#This Row],[Date]]="","",Table1[[#This Row],[Narration]])</f>
        <v/>
      </c>
      <c r="AN969" t="str">
        <f>IF(Table1[[#This Row],[Date]]="","","tallytools-voucherentry-adhjadhh-"&amp;$AH$1&amp;ROW())</f>
        <v/>
      </c>
      <c r="AO969" t="str">
        <f>IF(Table1[[#This Row],[Date]]="","",$AH$1)</f>
        <v/>
      </c>
      <c r="AP969"/>
      <c r="AQ969" t="str">
        <f>IF(Table1[[#This Row],[Date]]="","","No")</f>
        <v/>
      </c>
      <c r="AR969" t="str">
        <f>IF(Table1[[#This Row],[Date]]="","",IF(Table1[[#This Row],[Net Amt]]&lt;0,"No","Yes"))</f>
        <v/>
      </c>
      <c r="AS969" t="str">
        <f>IF(Table1[[#This Row],[Date]]="","",Table1[[#This Row],[Second Ledger]])</f>
        <v/>
      </c>
      <c r="AT969" t="str">
        <f>IF(Table1[[#This Row],[Date]]="","",IF(Table1[[#This Row],[DP-1]]="Yes",-(Table1[[#This Row],[Payments]]+Table1[[#This Row],[Receipts]]),Table1[[#This Row],[Payments]]+Table1[[#This Row],[Receipts]]))</f>
        <v/>
      </c>
      <c r="AU969"/>
      <c r="AV969" t="str">
        <f>IF(Table1[[#This Row],[Bill Ref No]]="","",Table1[[#This Row],[Bill Ref No]])</f>
        <v/>
      </c>
      <c r="AW969" t="str">
        <f>IF(Table1[[#This Row],[Bill ref name]]="","","New Ref")</f>
        <v/>
      </c>
      <c r="AX969" t="str">
        <f>IF(Table1[[#This Row],[Bill ref name]]="","",Table1[[#This Row],[Amount-1]])</f>
        <v/>
      </c>
      <c r="AY969"/>
      <c r="AZ969"/>
      <c r="BA969" t="str">
        <f>IF(Table1[[#This Row],[Cost Centre]]="","","Primary Cost Category")</f>
        <v/>
      </c>
      <c r="BB969" t="str">
        <f>IF(Table1[[#This Row],[Cost Centre]]="","",Table1[[#This Row],[DP-1]])</f>
        <v/>
      </c>
      <c r="BC969"/>
      <c r="BD969" t="str">
        <f>IF(Table1[[#This Row],[Cost Centre]]="","",Table1[[#This Row],[Cost Centre]])</f>
        <v/>
      </c>
      <c r="BE969" t="str">
        <f>IF(Table1[[#This Row],[Cost Centre]]="","",Table1[[#This Row],[Amount-1]])</f>
        <v/>
      </c>
      <c r="BF969"/>
      <c r="BG969"/>
      <c r="BH969"/>
      <c r="BI969"/>
      <c r="BJ969" t="str">
        <f>IF(Table1[[#This Row],[Date]]="","","No")</f>
        <v/>
      </c>
      <c r="BK969" t="str">
        <f>IF(Table1[[#This Row],[Date]]="","",IF(Table1[[#This Row],[Net Amt]]&lt;0,"Yes","No"))</f>
        <v/>
      </c>
      <c r="BL969" t="str">
        <f>IF(Table1[[#This Row],[Date]]="","",$C$3)</f>
        <v/>
      </c>
      <c r="BM969" t="str">
        <f>IF(Table1[[#This Row],[Date]]="","",-Table1[[#This Row],[Amount-1]])</f>
        <v/>
      </c>
      <c r="BO969" t="str">
        <f>IF(Table1[[#This Row],[Transaction Type]]="","",Table1[[#This Row],[Transaction Type]])</f>
        <v/>
      </c>
      <c r="BP969" t="str">
        <f>IF(Table1[[#This Row],[Instrument No.]]="","",Table1[[#This Row],[Instrument No.]])</f>
        <v/>
      </c>
      <c r="BQ969" t="str">
        <f>IF(Table1[[#This Row],[Instrument No.]]="","",Table1[[#This Row],[Amount-2]])</f>
        <v/>
      </c>
      <c r="BR969" t="str">
        <f>IF(Table1[[#This Row],[Instrument date]]="","",TEXT(Table1[[#This Row],[Instrument date]],"yyyymmdd"))</f>
        <v/>
      </c>
      <c r="BU969" s="48"/>
      <c r="BV969" s="48"/>
    </row>
    <row r="970" spans="1:74">
      <c r="A970" s="16">
        <f t="shared" si="15"/>
        <v>965</v>
      </c>
      <c r="B970" s="17"/>
      <c r="C970" s="57"/>
      <c r="D970" s="61"/>
      <c r="E970" s="61"/>
      <c r="F970" s="57"/>
      <c r="G970" s="18"/>
      <c r="H97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0" s="18"/>
      <c r="J970" s="18"/>
      <c r="K970" s="18"/>
      <c r="L970" s="18"/>
      <c r="M970" s="18"/>
      <c r="N970" s="51"/>
      <c r="O970" s="14">
        <f>IF(Table1[[#This Row],[Date]]="",COUNTA(B971:$B$1005),0)</f>
        <v>0</v>
      </c>
      <c r="P970" s="14">
        <f>IF(COUNTA(Table1[[#This Row],[Payments]:[Receipts]])=0,0,(IF(COUNTA(Table1[[#This Row],[Payments]:[Receipts]])&gt;1,1,0)))</f>
        <v>0</v>
      </c>
      <c r="Q970" s="14">
        <f>IF(Table1[[#This Row],[Date]]="",0,IF(AND(Table1[[#This Row],[Date]]&gt;=$Q$2,Table1[[#This Row],[Date]]&lt;=$Q$3),0,1))</f>
        <v>0</v>
      </c>
      <c r="R970" s="14">
        <f>IF(Table1[[#This Row],[Payments]]="",0,IF(ISNUMBER(Table1[[#This Row],[Payments]]),0,1))</f>
        <v>0</v>
      </c>
      <c r="S970" s="14">
        <f>IF(Table1[[#This Row],[Receipts]]="",0,IF(ISNUMBER(Table1[[#This Row],[Receipts]]),0,1))</f>
        <v>0</v>
      </c>
      <c r="T970" s="14">
        <f>IF(LEN(Table1[[#This Row],[Second Ledger]])&gt;0,IF(TYPE(VLOOKUP(Table1[[#This Row],[Second Ledger]],$CZ:$CZ,1,FALSE))=16,1,0),0)</f>
        <v>0</v>
      </c>
      <c r="U970" s="14">
        <f>IF(Table1[[#This Row],[Date]]="",0,IF(Table1[[#This Row],[Voucher Type]]&gt;0,IF(TYPE(VLOOKUP(Table1[[#This Row],[Voucher Type]],Table1[[#All],[Voucher Type Master]],1,FALSE))=16,1,0),0))</f>
        <v>0</v>
      </c>
      <c r="V97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0" s="14">
        <f>IF(LEN(Table1[[#This Row],[Cost Centre]])&gt;0,IF(TYPE(VLOOKUP(Table1[[#This Row],[Cost Centre]],$DA:$DA,1,FALSE))=16,1,0),0)</f>
        <v>0</v>
      </c>
      <c r="X970" s="14">
        <f>Table1[[#This Row],[Payments]]-Table1[[#This Row],[Receipts]]</f>
        <v>0</v>
      </c>
      <c r="Y970" s="14"/>
      <c r="Z970" s="14"/>
      <c r="AA970" s="14"/>
      <c r="AB970" s="13"/>
      <c r="AC970" s="39"/>
      <c r="AD970" s="39"/>
      <c r="AE970" s="39"/>
      <c r="AF970" s="39"/>
      <c r="AG970" s="42"/>
      <c r="AH97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0" t="str">
        <f>IF(Table1[[#This Row],[Date]]="","",TEXT(Table1[[#This Row],[Date]],"yyyymmdd"))</f>
        <v/>
      </c>
      <c r="AJ970" t="str">
        <f>Table1[[#This Row],[Date2]]</f>
        <v/>
      </c>
      <c r="AK970" t="str">
        <f>IF(Table1[[#This Row],[Date]]="","",Table1[[#This Row],[Voucher Type]])</f>
        <v/>
      </c>
      <c r="AL970" t="str">
        <f>IF(Table1[[#This Row],[Date]]="","",Table1[[#This Row],[Voucher No]])</f>
        <v/>
      </c>
      <c r="AM970" t="str">
        <f>IF(Table1[[#This Row],[Date]]="","",Table1[[#This Row],[Narration]])</f>
        <v/>
      </c>
      <c r="AN970" t="str">
        <f>IF(Table1[[#This Row],[Date]]="","","tallytools-voucherentry-adhjadhh-"&amp;$AH$1&amp;ROW())</f>
        <v/>
      </c>
      <c r="AO970" t="str">
        <f>IF(Table1[[#This Row],[Date]]="","",$AH$1)</f>
        <v/>
      </c>
      <c r="AP970"/>
      <c r="AQ970" t="str">
        <f>IF(Table1[[#This Row],[Date]]="","","No")</f>
        <v/>
      </c>
      <c r="AR970" t="str">
        <f>IF(Table1[[#This Row],[Date]]="","",IF(Table1[[#This Row],[Net Amt]]&lt;0,"No","Yes"))</f>
        <v/>
      </c>
      <c r="AS970" t="str">
        <f>IF(Table1[[#This Row],[Date]]="","",Table1[[#This Row],[Second Ledger]])</f>
        <v/>
      </c>
      <c r="AT970" t="str">
        <f>IF(Table1[[#This Row],[Date]]="","",IF(Table1[[#This Row],[DP-1]]="Yes",-(Table1[[#This Row],[Payments]]+Table1[[#This Row],[Receipts]]),Table1[[#This Row],[Payments]]+Table1[[#This Row],[Receipts]]))</f>
        <v/>
      </c>
      <c r="AU970"/>
      <c r="AV970" t="str">
        <f>IF(Table1[[#This Row],[Bill Ref No]]="","",Table1[[#This Row],[Bill Ref No]])</f>
        <v/>
      </c>
      <c r="AW970" t="str">
        <f>IF(Table1[[#This Row],[Bill ref name]]="","","New Ref")</f>
        <v/>
      </c>
      <c r="AX970" t="str">
        <f>IF(Table1[[#This Row],[Bill ref name]]="","",Table1[[#This Row],[Amount-1]])</f>
        <v/>
      </c>
      <c r="AY970"/>
      <c r="AZ970"/>
      <c r="BA970" t="str">
        <f>IF(Table1[[#This Row],[Cost Centre]]="","","Primary Cost Category")</f>
        <v/>
      </c>
      <c r="BB970" t="str">
        <f>IF(Table1[[#This Row],[Cost Centre]]="","",Table1[[#This Row],[DP-1]])</f>
        <v/>
      </c>
      <c r="BC970"/>
      <c r="BD970" t="str">
        <f>IF(Table1[[#This Row],[Cost Centre]]="","",Table1[[#This Row],[Cost Centre]])</f>
        <v/>
      </c>
      <c r="BE970" t="str">
        <f>IF(Table1[[#This Row],[Cost Centre]]="","",Table1[[#This Row],[Amount-1]])</f>
        <v/>
      </c>
      <c r="BF970"/>
      <c r="BG970"/>
      <c r="BH970"/>
      <c r="BI970"/>
      <c r="BJ970" t="str">
        <f>IF(Table1[[#This Row],[Date]]="","","No")</f>
        <v/>
      </c>
      <c r="BK970" t="str">
        <f>IF(Table1[[#This Row],[Date]]="","",IF(Table1[[#This Row],[Net Amt]]&lt;0,"Yes","No"))</f>
        <v/>
      </c>
      <c r="BL970" t="str">
        <f>IF(Table1[[#This Row],[Date]]="","",$C$3)</f>
        <v/>
      </c>
      <c r="BM970" t="str">
        <f>IF(Table1[[#This Row],[Date]]="","",-Table1[[#This Row],[Amount-1]])</f>
        <v/>
      </c>
      <c r="BO970" t="str">
        <f>IF(Table1[[#This Row],[Transaction Type]]="","",Table1[[#This Row],[Transaction Type]])</f>
        <v/>
      </c>
      <c r="BP970" t="str">
        <f>IF(Table1[[#This Row],[Instrument No.]]="","",Table1[[#This Row],[Instrument No.]])</f>
        <v/>
      </c>
      <c r="BQ970" t="str">
        <f>IF(Table1[[#This Row],[Instrument No.]]="","",Table1[[#This Row],[Amount-2]])</f>
        <v/>
      </c>
      <c r="BR970" t="str">
        <f>IF(Table1[[#This Row],[Instrument date]]="","",TEXT(Table1[[#This Row],[Instrument date]],"yyyymmdd"))</f>
        <v/>
      </c>
      <c r="BU970" s="48"/>
      <c r="BV970" s="48"/>
    </row>
    <row r="971" spans="1:74">
      <c r="A971" s="16">
        <f t="shared" si="15"/>
        <v>966</v>
      </c>
      <c r="B971" s="17"/>
      <c r="C971" s="57"/>
      <c r="D971" s="61"/>
      <c r="E971" s="61"/>
      <c r="F971" s="57"/>
      <c r="G971" s="18"/>
      <c r="H97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1" s="18"/>
      <c r="J971" s="18"/>
      <c r="K971" s="18"/>
      <c r="L971" s="18"/>
      <c r="M971" s="18"/>
      <c r="N971" s="51"/>
      <c r="O971" s="14">
        <f>IF(Table1[[#This Row],[Date]]="",COUNTA(B972:$B$1005),0)</f>
        <v>0</v>
      </c>
      <c r="P971" s="14">
        <f>IF(COUNTA(Table1[[#This Row],[Payments]:[Receipts]])=0,0,(IF(COUNTA(Table1[[#This Row],[Payments]:[Receipts]])&gt;1,1,0)))</f>
        <v>0</v>
      </c>
      <c r="Q971" s="14">
        <f>IF(Table1[[#This Row],[Date]]="",0,IF(AND(Table1[[#This Row],[Date]]&gt;=$Q$2,Table1[[#This Row],[Date]]&lt;=$Q$3),0,1))</f>
        <v>0</v>
      </c>
      <c r="R971" s="14">
        <f>IF(Table1[[#This Row],[Payments]]="",0,IF(ISNUMBER(Table1[[#This Row],[Payments]]),0,1))</f>
        <v>0</v>
      </c>
      <c r="S971" s="14">
        <f>IF(Table1[[#This Row],[Receipts]]="",0,IF(ISNUMBER(Table1[[#This Row],[Receipts]]),0,1))</f>
        <v>0</v>
      </c>
      <c r="T971" s="14">
        <f>IF(LEN(Table1[[#This Row],[Second Ledger]])&gt;0,IF(TYPE(VLOOKUP(Table1[[#This Row],[Second Ledger]],$CZ:$CZ,1,FALSE))=16,1,0),0)</f>
        <v>0</v>
      </c>
      <c r="U971" s="14">
        <f>IF(Table1[[#This Row],[Date]]="",0,IF(Table1[[#This Row],[Voucher Type]]&gt;0,IF(TYPE(VLOOKUP(Table1[[#This Row],[Voucher Type]],Table1[[#All],[Voucher Type Master]],1,FALSE))=16,1,0),0))</f>
        <v>0</v>
      </c>
      <c r="V97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1" s="14">
        <f>IF(LEN(Table1[[#This Row],[Cost Centre]])&gt;0,IF(TYPE(VLOOKUP(Table1[[#This Row],[Cost Centre]],$DA:$DA,1,FALSE))=16,1,0),0)</f>
        <v>0</v>
      </c>
      <c r="X971" s="14">
        <f>Table1[[#This Row],[Payments]]-Table1[[#This Row],[Receipts]]</f>
        <v>0</v>
      </c>
      <c r="Y971" s="14"/>
      <c r="Z971" s="14"/>
      <c r="AA971" s="14"/>
      <c r="AB971" s="13"/>
      <c r="AC971" s="39"/>
      <c r="AD971" s="39"/>
      <c r="AE971" s="39"/>
      <c r="AF971" s="39"/>
      <c r="AG971" s="42"/>
      <c r="AH97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1" t="str">
        <f>IF(Table1[[#This Row],[Date]]="","",TEXT(Table1[[#This Row],[Date]],"yyyymmdd"))</f>
        <v/>
      </c>
      <c r="AJ971" t="str">
        <f>Table1[[#This Row],[Date2]]</f>
        <v/>
      </c>
      <c r="AK971" t="str">
        <f>IF(Table1[[#This Row],[Date]]="","",Table1[[#This Row],[Voucher Type]])</f>
        <v/>
      </c>
      <c r="AL971" t="str">
        <f>IF(Table1[[#This Row],[Date]]="","",Table1[[#This Row],[Voucher No]])</f>
        <v/>
      </c>
      <c r="AM971" t="str">
        <f>IF(Table1[[#This Row],[Date]]="","",Table1[[#This Row],[Narration]])</f>
        <v/>
      </c>
      <c r="AN971" t="str">
        <f>IF(Table1[[#This Row],[Date]]="","","tallytools-voucherentry-adhjadhh-"&amp;$AH$1&amp;ROW())</f>
        <v/>
      </c>
      <c r="AO971" t="str">
        <f>IF(Table1[[#This Row],[Date]]="","",$AH$1)</f>
        <v/>
      </c>
      <c r="AP971"/>
      <c r="AQ971" t="str">
        <f>IF(Table1[[#This Row],[Date]]="","","No")</f>
        <v/>
      </c>
      <c r="AR971" t="str">
        <f>IF(Table1[[#This Row],[Date]]="","",IF(Table1[[#This Row],[Net Amt]]&lt;0,"No","Yes"))</f>
        <v/>
      </c>
      <c r="AS971" t="str">
        <f>IF(Table1[[#This Row],[Date]]="","",Table1[[#This Row],[Second Ledger]])</f>
        <v/>
      </c>
      <c r="AT971" t="str">
        <f>IF(Table1[[#This Row],[Date]]="","",IF(Table1[[#This Row],[DP-1]]="Yes",-(Table1[[#This Row],[Payments]]+Table1[[#This Row],[Receipts]]),Table1[[#This Row],[Payments]]+Table1[[#This Row],[Receipts]]))</f>
        <v/>
      </c>
      <c r="AU971"/>
      <c r="AV971" t="str">
        <f>IF(Table1[[#This Row],[Bill Ref No]]="","",Table1[[#This Row],[Bill Ref No]])</f>
        <v/>
      </c>
      <c r="AW971" t="str">
        <f>IF(Table1[[#This Row],[Bill ref name]]="","","New Ref")</f>
        <v/>
      </c>
      <c r="AX971" t="str">
        <f>IF(Table1[[#This Row],[Bill ref name]]="","",Table1[[#This Row],[Amount-1]])</f>
        <v/>
      </c>
      <c r="AY971"/>
      <c r="AZ971"/>
      <c r="BA971" t="str">
        <f>IF(Table1[[#This Row],[Cost Centre]]="","","Primary Cost Category")</f>
        <v/>
      </c>
      <c r="BB971" t="str">
        <f>IF(Table1[[#This Row],[Cost Centre]]="","",Table1[[#This Row],[DP-1]])</f>
        <v/>
      </c>
      <c r="BC971"/>
      <c r="BD971" t="str">
        <f>IF(Table1[[#This Row],[Cost Centre]]="","",Table1[[#This Row],[Cost Centre]])</f>
        <v/>
      </c>
      <c r="BE971" t="str">
        <f>IF(Table1[[#This Row],[Cost Centre]]="","",Table1[[#This Row],[Amount-1]])</f>
        <v/>
      </c>
      <c r="BF971"/>
      <c r="BG971"/>
      <c r="BH971"/>
      <c r="BI971"/>
      <c r="BJ971" t="str">
        <f>IF(Table1[[#This Row],[Date]]="","","No")</f>
        <v/>
      </c>
      <c r="BK971" t="str">
        <f>IF(Table1[[#This Row],[Date]]="","",IF(Table1[[#This Row],[Net Amt]]&lt;0,"Yes","No"))</f>
        <v/>
      </c>
      <c r="BL971" t="str">
        <f>IF(Table1[[#This Row],[Date]]="","",$C$3)</f>
        <v/>
      </c>
      <c r="BM971" t="str">
        <f>IF(Table1[[#This Row],[Date]]="","",-Table1[[#This Row],[Amount-1]])</f>
        <v/>
      </c>
      <c r="BO971" t="str">
        <f>IF(Table1[[#This Row],[Transaction Type]]="","",Table1[[#This Row],[Transaction Type]])</f>
        <v/>
      </c>
      <c r="BP971" t="str">
        <f>IF(Table1[[#This Row],[Instrument No.]]="","",Table1[[#This Row],[Instrument No.]])</f>
        <v/>
      </c>
      <c r="BQ971" t="str">
        <f>IF(Table1[[#This Row],[Instrument No.]]="","",Table1[[#This Row],[Amount-2]])</f>
        <v/>
      </c>
      <c r="BR971" t="str">
        <f>IF(Table1[[#This Row],[Instrument date]]="","",TEXT(Table1[[#This Row],[Instrument date]],"yyyymmdd"))</f>
        <v/>
      </c>
      <c r="BU971" s="48"/>
      <c r="BV971" s="48"/>
    </row>
    <row r="972" spans="1:74">
      <c r="A972" s="16">
        <f t="shared" si="15"/>
        <v>967</v>
      </c>
      <c r="B972" s="17"/>
      <c r="C972" s="57"/>
      <c r="D972" s="61"/>
      <c r="E972" s="61"/>
      <c r="F972" s="57"/>
      <c r="G972" s="18"/>
      <c r="H97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2" s="18"/>
      <c r="J972" s="18"/>
      <c r="K972" s="18"/>
      <c r="L972" s="18"/>
      <c r="M972" s="18"/>
      <c r="N972" s="51"/>
      <c r="O972" s="14">
        <f>IF(Table1[[#This Row],[Date]]="",COUNTA(B973:$B$1005),0)</f>
        <v>0</v>
      </c>
      <c r="P972" s="14">
        <f>IF(COUNTA(Table1[[#This Row],[Payments]:[Receipts]])=0,0,(IF(COUNTA(Table1[[#This Row],[Payments]:[Receipts]])&gt;1,1,0)))</f>
        <v>0</v>
      </c>
      <c r="Q972" s="14">
        <f>IF(Table1[[#This Row],[Date]]="",0,IF(AND(Table1[[#This Row],[Date]]&gt;=$Q$2,Table1[[#This Row],[Date]]&lt;=$Q$3),0,1))</f>
        <v>0</v>
      </c>
      <c r="R972" s="14">
        <f>IF(Table1[[#This Row],[Payments]]="",0,IF(ISNUMBER(Table1[[#This Row],[Payments]]),0,1))</f>
        <v>0</v>
      </c>
      <c r="S972" s="14">
        <f>IF(Table1[[#This Row],[Receipts]]="",0,IF(ISNUMBER(Table1[[#This Row],[Receipts]]),0,1))</f>
        <v>0</v>
      </c>
      <c r="T972" s="14">
        <f>IF(LEN(Table1[[#This Row],[Second Ledger]])&gt;0,IF(TYPE(VLOOKUP(Table1[[#This Row],[Second Ledger]],$CZ:$CZ,1,FALSE))=16,1,0),0)</f>
        <v>0</v>
      </c>
      <c r="U972" s="14">
        <f>IF(Table1[[#This Row],[Date]]="",0,IF(Table1[[#This Row],[Voucher Type]]&gt;0,IF(TYPE(VLOOKUP(Table1[[#This Row],[Voucher Type]],Table1[[#All],[Voucher Type Master]],1,FALSE))=16,1,0),0))</f>
        <v>0</v>
      </c>
      <c r="V97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2" s="14">
        <f>IF(LEN(Table1[[#This Row],[Cost Centre]])&gt;0,IF(TYPE(VLOOKUP(Table1[[#This Row],[Cost Centre]],$DA:$DA,1,FALSE))=16,1,0),0)</f>
        <v>0</v>
      </c>
      <c r="X972" s="14">
        <f>Table1[[#This Row],[Payments]]-Table1[[#This Row],[Receipts]]</f>
        <v>0</v>
      </c>
      <c r="Y972" s="14"/>
      <c r="Z972" s="14"/>
      <c r="AA972" s="14"/>
      <c r="AB972" s="13"/>
      <c r="AC972" s="39"/>
      <c r="AD972" s="39"/>
      <c r="AE972" s="39"/>
      <c r="AF972" s="39"/>
      <c r="AG972" s="42"/>
      <c r="AH97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2" t="str">
        <f>IF(Table1[[#This Row],[Date]]="","",TEXT(Table1[[#This Row],[Date]],"yyyymmdd"))</f>
        <v/>
      </c>
      <c r="AJ972" t="str">
        <f>Table1[[#This Row],[Date2]]</f>
        <v/>
      </c>
      <c r="AK972" t="str">
        <f>IF(Table1[[#This Row],[Date]]="","",Table1[[#This Row],[Voucher Type]])</f>
        <v/>
      </c>
      <c r="AL972" t="str">
        <f>IF(Table1[[#This Row],[Date]]="","",Table1[[#This Row],[Voucher No]])</f>
        <v/>
      </c>
      <c r="AM972" t="str">
        <f>IF(Table1[[#This Row],[Date]]="","",Table1[[#This Row],[Narration]])</f>
        <v/>
      </c>
      <c r="AN972" t="str">
        <f>IF(Table1[[#This Row],[Date]]="","","tallytools-voucherentry-adhjadhh-"&amp;$AH$1&amp;ROW())</f>
        <v/>
      </c>
      <c r="AO972" t="str">
        <f>IF(Table1[[#This Row],[Date]]="","",$AH$1)</f>
        <v/>
      </c>
      <c r="AP972"/>
      <c r="AQ972" t="str">
        <f>IF(Table1[[#This Row],[Date]]="","","No")</f>
        <v/>
      </c>
      <c r="AR972" t="str">
        <f>IF(Table1[[#This Row],[Date]]="","",IF(Table1[[#This Row],[Net Amt]]&lt;0,"No","Yes"))</f>
        <v/>
      </c>
      <c r="AS972" t="str">
        <f>IF(Table1[[#This Row],[Date]]="","",Table1[[#This Row],[Second Ledger]])</f>
        <v/>
      </c>
      <c r="AT972" t="str">
        <f>IF(Table1[[#This Row],[Date]]="","",IF(Table1[[#This Row],[DP-1]]="Yes",-(Table1[[#This Row],[Payments]]+Table1[[#This Row],[Receipts]]),Table1[[#This Row],[Payments]]+Table1[[#This Row],[Receipts]]))</f>
        <v/>
      </c>
      <c r="AU972"/>
      <c r="AV972" t="str">
        <f>IF(Table1[[#This Row],[Bill Ref No]]="","",Table1[[#This Row],[Bill Ref No]])</f>
        <v/>
      </c>
      <c r="AW972" t="str">
        <f>IF(Table1[[#This Row],[Bill ref name]]="","","New Ref")</f>
        <v/>
      </c>
      <c r="AX972" t="str">
        <f>IF(Table1[[#This Row],[Bill ref name]]="","",Table1[[#This Row],[Amount-1]])</f>
        <v/>
      </c>
      <c r="AY972"/>
      <c r="AZ972"/>
      <c r="BA972" t="str">
        <f>IF(Table1[[#This Row],[Cost Centre]]="","","Primary Cost Category")</f>
        <v/>
      </c>
      <c r="BB972" t="str">
        <f>IF(Table1[[#This Row],[Cost Centre]]="","",Table1[[#This Row],[DP-1]])</f>
        <v/>
      </c>
      <c r="BC972"/>
      <c r="BD972" t="str">
        <f>IF(Table1[[#This Row],[Cost Centre]]="","",Table1[[#This Row],[Cost Centre]])</f>
        <v/>
      </c>
      <c r="BE972" t="str">
        <f>IF(Table1[[#This Row],[Cost Centre]]="","",Table1[[#This Row],[Amount-1]])</f>
        <v/>
      </c>
      <c r="BF972"/>
      <c r="BG972"/>
      <c r="BH972"/>
      <c r="BI972"/>
      <c r="BJ972" t="str">
        <f>IF(Table1[[#This Row],[Date]]="","","No")</f>
        <v/>
      </c>
      <c r="BK972" t="str">
        <f>IF(Table1[[#This Row],[Date]]="","",IF(Table1[[#This Row],[Net Amt]]&lt;0,"Yes","No"))</f>
        <v/>
      </c>
      <c r="BL972" t="str">
        <f>IF(Table1[[#This Row],[Date]]="","",$C$3)</f>
        <v/>
      </c>
      <c r="BM972" t="str">
        <f>IF(Table1[[#This Row],[Date]]="","",-Table1[[#This Row],[Amount-1]])</f>
        <v/>
      </c>
      <c r="BO972" t="str">
        <f>IF(Table1[[#This Row],[Transaction Type]]="","",Table1[[#This Row],[Transaction Type]])</f>
        <v/>
      </c>
      <c r="BP972" t="str">
        <f>IF(Table1[[#This Row],[Instrument No.]]="","",Table1[[#This Row],[Instrument No.]])</f>
        <v/>
      </c>
      <c r="BQ972" t="str">
        <f>IF(Table1[[#This Row],[Instrument No.]]="","",Table1[[#This Row],[Amount-2]])</f>
        <v/>
      </c>
      <c r="BR972" t="str">
        <f>IF(Table1[[#This Row],[Instrument date]]="","",TEXT(Table1[[#This Row],[Instrument date]],"yyyymmdd"))</f>
        <v/>
      </c>
      <c r="BU972" s="48"/>
      <c r="BV972" s="48"/>
    </row>
    <row r="973" spans="1:74">
      <c r="A973" s="16">
        <f t="shared" si="15"/>
        <v>968</v>
      </c>
      <c r="B973" s="17"/>
      <c r="C973" s="57"/>
      <c r="D973" s="61"/>
      <c r="E973" s="61"/>
      <c r="F973" s="57"/>
      <c r="G973" s="18"/>
      <c r="H97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3" s="18"/>
      <c r="J973" s="18"/>
      <c r="K973" s="18"/>
      <c r="L973" s="18"/>
      <c r="M973" s="18"/>
      <c r="N973" s="51"/>
      <c r="O973" s="14">
        <f>IF(Table1[[#This Row],[Date]]="",COUNTA(B974:$B$1005),0)</f>
        <v>0</v>
      </c>
      <c r="P973" s="14">
        <f>IF(COUNTA(Table1[[#This Row],[Payments]:[Receipts]])=0,0,(IF(COUNTA(Table1[[#This Row],[Payments]:[Receipts]])&gt;1,1,0)))</f>
        <v>0</v>
      </c>
      <c r="Q973" s="14">
        <f>IF(Table1[[#This Row],[Date]]="",0,IF(AND(Table1[[#This Row],[Date]]&gt;=$Q$2,Table1[[#This Row],[Date]]&lt;=$Q$3),0,1))</f>
        <v>0</v>
      </c>
      <c r="R973" s="14">
        <f>IF(Table1[[#This Row],[Payments]]="",0,IF(ISNUMBER(Table1[[#This Row],[Payments]]),0,1))</f>
        <v>0</v>
      </c>
      <c r="S973" s="14">
        <f>IF(Table1[[#This Row],[Receipts]]="",0,IF(ISNUMBER(Table1[[#This Row],[Receipts]]),0,1))</f>
        <v>0</v>
      </c>
      <c r="T973" s="14">
        <f>IF(LEN(Table1[[#This Row],[Second Ledger]])&gt;0,IF(TYPE(VLOOKUP(Table1[[#This Row],[Second Ledger]],$CZ:$CZ,1,FALSE))=16,1,0),0)</f>
        <v>0</v>
      </c>
      <c r="U973" s="14">
        <f>IF(Table1[[#This Row],[Date]]="",0,IF(Table1[[#This Row],[Voucher Type]]&gt;0,IF(TYPE(VLOOKUP(Table1[[#This Row],[Voucher Type]],Table1[[#All],[Voucher Type Master]],1,FALSE))=16,1,0),0))</f>
        <v>0</v>
      </c>
      <c r="V97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3" s="14">
        <f>IF(LEN(Table1[[#This Row],[Cost Centre]])&gt;0,IF(TYPE(VLOOKUP(Table1[[#This Row],[Cost Centre]],$DA:$DA,1,FALSE))=16,1,0),0)</f>
        <v>0</v>
      </c>
      <c r="X973" s="14">
        <f>Table1[[#This Row],[Payments]]-Table1[[#This Row],[Receipts]]</f>
        <v>0</v>
      </c>
      <c r="Y973" s="14"/>
      <c r="Z973" s="14"/>
      <c r="AA973" s="14"/>
      <c r="AB973" s="13"/>
      <c r="AC973" s="39"/>
      <c r="AD973" s="39"/>
      <c r="AE973" s="39"/>
      <c r="AF973" s="39"/>
      <c r="AG973" s="42"/>
      <c r="AH97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3" t="str">
        <f>IF(Table1[[#This Row],[Date]]="","",TEXT(Table1[[#This Row],[Date]],"yyyymmdd"))</f>
        <v/>
      </c>
      <c r="AJ973" t="str">
        <f>Table1[[#This Row],[Date2]]</f>
        <v/>
      </c>
      <c r="AK973" t="str">
        <f>IF(Table1[[#This Row],[Date]]="","",Table1[[#This Row],[Voucher Type]])</f>
        <v/>
      </c>
      <c r="AL973" t="str">
        <f>IF(Table1[[#This Row],[Date]]="","",Table1[[#This Row],[Voucher No]])</f>
        <v/>
      </c>
      <c r="AM973" t="str">
        <f>IF(Table1[[#This Row],[Date]]="","",Table1[[#This Row],[Narration]])</f>
        <v/>
      </c>
      <c r="AN973" t="str">
        <f>IF(Table1[[#This Row],[Date]]="","","tallytools-voucherentry-adhjadhh-"&amp;$AH$1&amp;ROW())</f>
        <v/>
      </c>
      <c r="AO973" t="str">
        <f>IF(Table1[[#This Row],[Date]]="","",$AH$1)</f>
        <v/>
      </c>
      <c r="AP973"/>
      <c r="AQ973" t="str">
        <f>IF(Table1[[#This Row],[Date]]="","","No")</f>
        <v/>
      </c>
      <c r="AR973" t="str">
        <f>IF(Table1[[#This Row],[Date]]="","",IF(Table1[[#This Row],[Net Amt]]&lt;0,"No","Yes"))</f>
        <v/>
      </c>
      <c r="AS973" t="str">
        <f>IF(Table1[[#This Row],[Date]]="","",Table1[[#This Row],[Second Ledger]])</f>
        <v/>
      </c>
      <c r="AT973" t="str">
        <f>IF(Table1[[#This Row],[Date]]="","",IF(Table1[[#This Row],[DP-1]]="Yes",-(Table1[[#This Row],[Payments]]+Table1[[#This Row],[Receipts]]),Table1[[#This Row],[Payments]]+Table1[[#This Row],[Receipts]]))</f>
        <v/>
      </c>
      <c r="AU973"/>
      <c r="AV973" t="str">
        <f>IF(Table1[[#This Row],[Bill Ref No]]="","",Table1[[#This Row],[Bill Ref No]])</f>
        <v/>
      </c>
      <c r="AW973" t="str">
        <f>IF(Table1[[#This Row],[Bill ref name]]="","","New Ref")</f>
        <v/>
      </c>
      <c r="AX973" t="str">
        <f>IF(Table1[[#This Row],[Bill ref name]]="","",Table1[[#This Row],[Amount-1]])</f>
        <v/>
      </c>
      <c r="AY973"/>
      <c r="AZ973"/>
      <c r="BA973" t="str">
        <f>IF(Table1[[#This Row],[Cost Centre]]="","","Primary Cost Category")</f>
        <v/>
      </c>
      <c r="BB973" t="str">
        <f>IF(Table1[[#This Row],[Cost Centre]]="","",Table1[[#This Row],[DP-1]])</f>
        <v/>
      </c>
      <c r="BC973"/>
      <c r="BD973" t="str">
        <f>IF(Table1[[#This Row],[Cost Centre]]="","",Table1[[#This Row],[Cost Centre]])</f>
        <v/>
      </c>
      <c r="BE973" t="str">
        <f>IF(Table1[[#This Row],[Cost Centre]]="","",Table1[[#This Row],[Amount-1]])</f>
        <v/>
      </c>
      <c r="BF973"/>
      <c r="BG973"/>
      <c r="BH973"/>
      <c r="BI973"/>
      <c r="BJ973" t="str">
        <f>IF(Table1[[#This Row],[Date]]="","","No")</f>
        <v/>
      </c>
      <c r="BK973" t="str">
        <f>IF(Table1[[#This Row],[Date]]="","",IF(Table1[[#This Row],[Net Amt]]&lt;0,"Yes","No"))</f>
        <v/>
      </c>
      <c r="BL973" t="str">
        <f>IF(Table1[[#This Row],[Date]]="","",$C$3)</f>
        <v/>
      </c>
      <c r="BM973" t="str">
        <f>IF(Table1[[#This Row],[Date]]="","",-Table1[[#This Row],[Amount-1]])</f>
        <v/>
      </c>
      <c r="BO973" t="str">
        <f>IF(Table1[[#This Row],[Transaction Type]]="","",Table1[[#This Row],[Transaction Type]])</f>
        <v/>
      </c>
      <c r="BP973" t="str">
        <f>IF(Table1[[#This Row],[Instrument No.]]="","",Table1[[#This Row],[Instrument No.]])</f>
        <v/>
      </c>
      <c r="BQ973" t="str">
        <f>IF(Table1[[#This Row],[Instrument No.]]="","",Table1[[#This Row],[Amount-2]])</f>
        <v/>
      </c>
      <c r="BR973" t="str">
        <f>IF(Table1[[#This Row],[Instrument date]]="","",TEXT(Table1[[#This Row],[Instrument date]],"yyyymmdd"))</f>
        <v/>
      </c>
      <c r="BU973" s="48"/>
      <c r="BV973" s="48"/>
    </row>
    <row r="974" spans="1:74">
      <c r="A974" s="16">
        <f t="shared" si="15"/>
        <v>969</v>
      </c>
      <c r="B974" s="17"/>
      <c r="C974" s="57"/>
      <c r="D974" s="61"/>
      <c r="E974" s="61"/>
      <c r="F974" s="57"/>
      <c r="G974" s="18"/>
      <c r="H97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4" s="18"/>
      <c r="J974" s="18"/>
      <c r="K974" s="18"/>
      <c r="L974" s="18"/>
      <c r="M974" s="18"/>
      <c r="N974" s="51"/>
      <c r="O974" s="14">
        <f>IF(Table1[[#This Row],[Date]]="",COUNTA(B975:$B$1005),0)</f>
        <v>0</v>
      </c>
      <c r="P974" s="14">
        <f>IF(COUNTA(Table1[[#This Row],[Payments]:[Receipts]])=0,0,(IF(COUNTA(Table1[[#This Row],[Payments]:[Receipts]])&gt;1,1,0)))</f>
        <v>0</v>
      </c>
      <c r="Q974" s="14">
        <f>IF(Table1[[#This Row],[Date]]="",0,IF(AND(Table1[[#This Row],[Date]]&gt;=$Q$2,Table1[[#This Row],[Date]]&lt;=$Q$3),0,1))</f>
        <v>0</v>
      </c>
      <c r="R974" s="14">
        <f>IF(Table1[[#This Row],[Payments]]="",0,IF(ISNUMBER(Table1[[#This Row],[Payments]]),0,1))</f>
        <v>0</v>
      </c>
      <c r="S974" s="14">
        <f>IF(Table1[[#This Row],[Receipts]]="",0,IF(ISNUMBER(Table1[[#This Row],[Receipts]]),0,1))</f>
        <v>0</v>
      </c>
      <c r="T974" s="14">
        <f>IF(LEN(Table1[[#This Row],[Second Ledger]])&gt;0,IF(TYPE(VLOOKUP(Table1[[#This Row],[Second Ledger]],$CZ:$CZ,1,FALSE))=16,1,0),0)</f>
        <v>0</v>
      </c>
      <c r="U974" s="14">
        <f>IF(Table1[[#This Row],[Date]]="",0,IF(Table1[[#This Row],[Voucher Type]]&gt;0,IF(TYPE(VLOOKUP(Table1[[#This Row],[Voucher Type]],Table1[[#All],[Voucher Type Master]],1,FALSE))=16,1,0),0))</f>
        <v>0</v>
      </c>
      <c r="V97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4" s="14">
        <f>IF(LEN(Table1[[#This Row],[Cost Centre]])&gt;0,IF(TYPE(VLOOKUP(Table1[[#This Row],[Cost Centre]],$DA:$DA,1,FALSE))=16,1,0),0)</f>
        <v>0</v>
      </c>
      <c r="X974" s="14">
        <f>Table1[[#This Row],[Payments]]-Table1[[#This Row],[Receipts]]</f>
        <v>0</v>
      </c>
      <c r="Y974" s="14"/>
      <c r="Z974" s="14"/>
      <c r="AA974" s="14"/>
      <c r="AB974" s="13"/>
      <c r="AC974" s="39"/>
      <c r="AD974" s="39"/>
      <c r="AE974" s="39"/>
      <c r="AF974" s="39"/>
      <c r="AG974" s="42"/>
      <c r="AH97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4" t="str">
        <f>IF(Table1[[#This Row],[Date]]="","",TEXT(Table1[[#This Row],[Date]],"yyyymmdd"))</f>
        <v/>
      </c>
      <c r="AJ974" t="str">
        <f>Table1[[#This Row],[Date2]]</f>
        <v/>
      </c>
      <c r="AK974" t="str">
        <f>IF(Table1[[#This Row],[Date]]="","",Table1[[#This Row],[Voucher Type]])</f>
        <v/>
      </c>
      <c r="AL974" t="str">
        <f>IF(Table1[[#This Row],[Date]]="","",Table1[[#This Row],[Voucher No]])</f>
        <v/>
      </c>
      <c r="AM974" t="str">
        <f>IF(Table1[[#This Row],[Date]]="","",Table1[[#This Row],[Narration]])</f>
        <v/>
      </c>
      <c r="AN974" t="str">
        <f>IF(Table1[[#This Row],[Date]]="","","tallytools-voucherentry-adhjadhh-"&amp;$AH$1&amp;ROW())</f>
        <v/>
      </c>
      <c r="AO974" t="str">
        <f>IF(Table1[[#This Row],[Date]]="","",$AH$1)</f>
        <v/>
      </c>
      <c r="AP974"/>
      <c r="AQ974" t="str">
        <f>IF(Table1[[#This Row],[Date]]="","","No")</f>
        <v/>
      </c>
      <c r="AR974" t="str">
        <f>IF(Table1[[#This Row],[Date]]="","",IF(Table1[[#This Row],[Net Amt]]&lt;0,"No","Yes"))</f>
        <v/>
      </c>
      <c r="AS974" t="str">
        <f>IF(Table1[[#This Row],[Date]]="","",Table1[[#This Row],[Second Ledger]])</f>
        <v/>
      </c>
      <c r="AT974" t="str">
        <f>IF(Table1[[#This Row],[Date]]="","",IF(Table1[[#This Row],[DP-1]]="Yes",-(Table1[[#This Row],[Payments]]+Table1[[#This Row],[Receipts]]),Table1[[#This Row],[Payments]]+Table1[[#This Row],[Receipts]]))</f>
        <v/>
      </c>
      <c r="AU974"/>
      <c r="AV974" t="str">
        <f>IF(Table1[[#This Row],[Bill Ref No]]="","",Table1[[#This Row],[Bill Ref No]])</f>
        <v/>
      </c>
      <c r="AW974" t="str">
        <f>IF(Table1[[#This Row],[Bill ref name]]="","","New Ref")</f>
        <v/>
      </c>
      <c r="AX974" t="str">
        <f>IF(Table1[[#This Row],[Bill ref name]]="","",Table1[[#This Row],[Amount-1]])</f>
        <v/>
      </c>
      <c r="AY974"/>
      <c r="AZ974"/>
      <c r="BA974" t="str">
        <f>IF(Table1[[#This Row],[Cost Centre]]="","","Primary Cost Category")</f>
        <v/>
      </c>
      <c r="BB974" t="str">
        <f>IF(Table1[[#This Row],[Cost Centre]]="","",Table1[[#This Row],[DP-1]])</f>
        <v/>
      </c>
      <c r="BC974"/>
      <c r="BD974" t="str">
        <f>IF(Table1[[#This Row],[Cost Centre]]="","",Table1[[#This Row],[Cost Centre]])</f>
        <v/>
      </c>
      <c r="BE974" t="str">
        <f>IF(Table1[[#This Row],[Cost Centre]]="","",Table1[[#This Row],[Amount-1]])</f>
        <v/>
      </c>
      <c r="BF974"/>
      <c r="BG974"/>
      <c r="BH974"/>
      <c r="BI974"/>
      <c r="BJ974" t="str">
        <f>IF(Table1[[#This Row],[Date]]="","","No")</f>
        <v/>
      </c>
      <c r="BK974" t="str">
        <f>IF(Table1[[#This Row],[Date]]="","",IF(Table1[[#This Row],[Net Amt]]&lt;0,"Yes","No"))</f>
        <v/>
      </c>
      <c r="BL974" t="str">
        <f>IF(Table1[[#This Row],[Date]]="","",$C$3)</f>
        <v/>
      </c>
      <c r="BM974" t="str">
        <f>IF(Table1[[#This Row],[Date]]="","",-Table1[[#This Row],[Amount-1]])</f>
        <v/>
      </c>
      <c r="BO974" t="str">
        <f>IF(Table1[[#This Row],[Transaction Type]]="","",Table1[[#This Row],[Transaction Type]])</f>
        <v/>
      </c>
      <c r="BP974" t="str">
        <f>IF(Table1[[#This Row],[Instrument No.]]="","",Table1[[#This Row],[Instrument No.]])</f>
        <v/>
      </c>
      <c r="BQ974" t="str">
        <f>IF(Table1[[#This Row],[Instrument No.]]="","",Table1[[#This Row],[Amount-2]])</f>
        <v/>
      </c>
      <c r="BR974" t="str">
        <f>IF(Table1[[#This Row],[Instrument date]]="","",TEXT(Table1[[#This Row],[Instrument date]],"yyyymmdd"))</f>
        <v/>
      </c>
      <c r="BU974" s="48"/>
      <c r="BV974" s="48"/>
    </row>
    <row r="975" spans="1:74">
      <c r="A975" s="16">
        <f t="shared" si="15"/>
        <v>970</v>
      </c>
      <c r="B975" s="17"/>
      <c r="C975" s="57"/>
      <c r="D975" s="61"/>
      <c r="E975" s="61"/>
      <c r="F975" s="57"/>
      <c r="G975" s="18"/>
      <c r="H97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5" s="18"/>
      <c r="J975" s="18"/>
      <c r="K975" s="18"/>
      <c r="L975" s="18"/>
      <c r="M975" s="18"/>
      <c r="N975" s="51"/>
      <c r="O975" s="14">
        <f>IF(Table1[[#This Row],[Date]]="",COUNTA(B976:$B$1005),0)</f>
        <v>0</v>
      </c>
      <c r="P975" s="14">
        <f>IF(COUNTA(Table1[[#This Row],[Payments]:[Receipts]])=0,0,(IF(COUNTA(Table1[[#This Row],[Payments]:[Receipts]])&gt;1,1,0)))</f>
        <v>0</v>
      </c>
      <c r="Q975" s="14">
        <f>IF(Table1[[#This Row],[Date]]="",0,IF(AND(Table1[[#This Row],[Date]]&gt;=$Q$2,Table1[[#This Row],[Date]]&lt;=$Q$3),0,1))</f>
        <v>0</v>
      </c>
      <c r="R975" s="14">
        <f>IF(Table1[[#This Row],[Payments]]="",0,IF(ISNUMBER(Table1[[#This Row],[Payments]]),0,1))</f>
        <v>0</v>
      </c>
      <c r="S975" s="14">
        <f>IF(Table1[[#This Row],[Receipts]]="",0,IF(ISNUMBER(Table1[[#This Row],[Receipts]]),0,1))</f>
        <v>0</v>
      </c>
      <c r="T975" s="14">
        <f>IF(LEN(Table1[[#This Row],[Second Ledger]])&gt;0,IF(TYPE(VLOOKUP(Table1[[#This Row],[Second Ledger]],$CZ:$CZ,1,FALSE))=16,1,0),0)</f>
        <v>0</v>
      </c>
      <c r="U975" s="14">
        <f>IF(Table1[[#This Row],[Date]]="",0,IF(Table1[[#This Row],[Voucher Type]]&gt;0,IF(TYPE(VLOOKUP(Table1[[#This Row],[Voucher Type]],Table1[[#All],[Voucher Type Master]],1,FALSE))=16,1,0),0))</f>
        <v>0</v>
      </c>
      <c r="V97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5" s="14">
        <f>IF(LEN(Table1[[#This Row],[Cost Centre]])&gt;0,IF(TYPE(VLOOKUP(Table1[[#This Row],[Cost Centre]],$DA:$DA,1,FALSE))=16,1,0),0)</f>
        <v>0</v>
      </c>
      <c r="X975" s="14">
        <f>Table1[[#This Row],[Payments]]-Table1[[#This Row],[Receipts]]</f>
        <v>0</v>
      </c>
      <c r="Y975" s="14"/>
      <c r="Z975" s="14"/>
      <c r="AA975" s="14"/>
      <c r="AB975" s="13"/>
      <c r="AC975" s="39"/>
      <c r="AD975" s="39"/>
      <c r="AE975" s="39"/>
      <c r="AF975" s="39"/>
      <c r="AG975" s="42"/>
      <c r="AH97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5" t="str">
        <f>IF(Table1[[#This Row],[Date]]="","",TEXT(Table1[[#This Row],[Date]],"yyyymmdd"))</f>
        <v/>
      </c>
      <c r="AJ975" t="str">
        <f>Table1[[#This Row],[Date2]]</f>
        <v/>
      </c>
      <c r="AK975" t="str">
        <f>IF(Table1[[#This Row],[Date]]="","",Table1[[#This Row],[Voucher Type]])</f>
        <v/>
      </c>
      <c r="AL975" t="str">
        <f>IF(Table1[[#This Row],[Date]]="","",Table1[[#This Row],[Voucher No]])</f>
        <v/>
      </c>
      <c r="AM975" t="str">
        <f>IF(Table1[[#This Row],[Date]]="","",Table1[[#This Row],[Narration]])</f>
        <v/>
      </c>
      <c r="AN975" t="str">
        <f>IF(Table1[[#This Row],[Date]]="","","tallytools-voucherentry-adhjadhh-"&amp;$AH$1&amp;ROW())</f>
        <v/>
      </c>
      <c r="AO975" t="str">
        <f>IF(Table1[[#This Row],[Date]]="","",$AH$1)</f>
        <v/>
      </c>
      <c r="AP975"/>
      <c r="AQ975" t="str">
        <f>IF(Table1[[#This Row],[Date]]="","","No")</f>
        <v/>
      </c>
      <c r="AR975" t="str">
        <f>IF(Table1[[#This Row],[Date]]="","",IF(Table1[[#This Row],[Net Amt]]&lt;0,"No","Yes"))</f>
        <v/>
      </c>
      <c r="AS975" t="str">
        <f>IF(Table1[[#This Row],[Date]]="","",Table1[[#This Row],[Second Ledger]])</f>
        <v/>
      </c>
      <c r="AT975" t="str">
        <f>IF(Table1[[#This Row],[Date]]="","",IF(Table1[[#This Row],[DP-1]]="Yes",-(Table1[[#This Row],[Payments]]+Table1[[#This Row],[Receipts]]),Table1[[#This Row],[Payments]]+Table1[[#This Row],[Receipts]]))</f>
        <v/>
      </c>
      <c r="AU975"/>
      <c r="AV975" t="str">
        <f>IF(Table1[[#This Row],[Bill Ref No]]="","",Table1[[#This Row],[Bill Ref No]])</f>
        <v/>
      </c>
      <c r="AW975" t="str">
        <f>IF(Table1[[#This Row],[Bill ref name]]="","","New Ref")</f>
        <v/>
      </c>
      <c r="AX975" t="str">
        <f>IF(Table1[[#This Row],[Bill ref name]]="","",Table1[[#This Row],[Amount-1]])</f>
        <v/>
      </c>
      <c r="AY975"/>
      <c r="AZ975"/>
      <c r="BA975" t="str">
        <f>IF(Table1[[#This Row],[Cost Centre]]="","","Primary Cost Category")</f>
        <v/>
      </c>
      <c r="BB975" t="str">
        <f>IF(Table1[[#This Row],[Cost Centre]]="","",Table1[[#This Row],[DP-1]])</f>
        <v/>
      </c>
      <c r="BC975"/>
      <c r="BD975" t="str">
        <f>IF(Table1[[#This Row],[Cost Centre]]="","",Table1[[#This Row],[Cost Centre]])</f>
        <v/>
      </c>
      <c r="BE975" t="str">
        <f>IF(Table1[[#This Row],[Cost Centre]]="","",Table1[[#This Row],[Amount-1]])</f>
        <v/>
      </c>
      <c r="BF975"/>
      <c r="BG975"/>
      <c r="BH975"/>
      <c r="BI975"/>
      <c r="BJ975" t="str">
        <f>IF(Table1[[#This Row],[Date]]="","","No")</f>
        <v/>
      </c>
      <c r="BK975" t="str">
        <f>IF(Table1[[#This Row],[Date]]="","",IF(Table1[[#This Row],[Net Amt]]&lt;0,"Yes","No"))</f>
        <v/>
      </c>
      <c r="BL975" t="str">
        <f>IF(Table1[[#This Row],[Date]]="","",$C$3)</f>
        <v/>
      </c>
      <c r="BM975" t="str">
        <f>IF(Table1[[#This Row],[Date]]="","",-Table1[[#This Row],[Amount-1]])</f>
        <v/>
      </c>
      <c r="BO975" t="str">
        <f>IF(Table1[[#This Row],[Transaction Type]]="","",Table1[[#This Row],[Transaction Type]])</f>
        <v/>
      </c>
      <c r="BP975" t="str">
        <f>IF(Table1[[#This Row],[Instrument No.]]="","",Table1[[#This Row],[Instrument No.]])</f>
        <v/>
      </c>
      <c r="BQ975" t="str">
        <f>IF(Table1[[#This Row],[Instrument No.]]="","",Table1[[#This Row],[Amount-2]])</f>
        <v/>
      </c>
      <c r="BR975" t="str">
        <f>IF(Table1[[#This Row],[Instrument date]]="","",TEXT(Table1[[#This Row],[Instrument date]],"yyyymmdd"))</f>
        <v/>
      </c>
      <c r="BU975" s="48"/>
      <c r="BV975" s="48"/>
    </row>
    <row r="976" spans="1:74">
      <c r="A976" s="16">
        <f t="shared" si="15"/>
        <v>971</v>
      </c>
      <c r="B976" s="17"/>
      <c r="C976" s="57"/>
      <c r="D976" s="61"/>
      <c r="E976" s="61"/>
      <c r="F976" s="57"/>
      <c r="G976" s="18"/>
      <c r="H97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6" s="18"/>
      <c r="J976" s="18"/>
      <c r="K976" s="18"/>
      <c r="L976" s="18"/>
      <c r="M976" s="18"/>
      <c r="N976" s="51"/>
      <c r="O976" s="14">
        <f>IF(Table1[[#This Row],[Date]]="",COUNTA(B977:$B$1005),0)</f>
        <v>0</v>
      </c>
      <c r="P976" s="14">
        <f>IF(COUNTA(Table1[[#This Row],[Payments]:[Receipts]])=0,0,(IF(COUNTA(Table1[[#This Row],[Payments]:[Receipts]])&gt;1,1,0)))</f>
        <v>0</v>
      </c>
      <c r="Q976" s="14">
        <f>IF(Table1[[#This Row],[Date]]="",0,IF(AND(Table1[[#This Row],[Date]]&gt;=$Q$2,Table1[[#This Row],[Date]]&lt;=$Q$3),0,1))</f>
        <v>0</v>
      </c>
      <c r="R976" s="14">
        <f>IF(Table1[[#This Row],[Payments]]="",0,IF(ISNUMBER(Table1[[#This Row],[Payments]]),0,1))</f>
        <v>0</v>
      </c>
      <c r="S976" s="14">
        <f>IF(Table1[[#This Row],[Receipts]]="",0,IF(ISNUMBER(Table1[[#This Row],[Receipts]]),0,1))</f>
        <v>0</v>
      </c>
      <c r="T976" s="14">
        <f>IF(LEN(Table1[[#This Row],[Second Ledger]])&gt;0,IF(TYPE(VLOOKUP(Table1[[#This Row],[Second Ledger]],$CZ:$CZ,1,FALSE))=16,1,0),0)</f>
        <v>0</v>
      </c>
      <c r="U976" s="14">
        <f>IF(Table1[[#This Row],[Date]]="",0,IF(Table1[[#This Row],[Voucher Type]]&gt;0,IF(TYPE(VLOOKUP(Table1[[#This Row],[Voucher Type]],Table1[[#All],[Voucher Type Master]],1,FALSE))=16,1,0),0))</f>
        <v>0</v>
      </c>
      <c r="V97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6" s="14">
        <f>IF(LEN(Table1[[#This Row],[Cost Centre]])&gt;0,IF(TYPE(VLOOKUP(Table1[[#This Row],[Cost Centre]],$DA:$DA,1,FALSE))=16,1,0),0)</f>
        <v>0</v>
      </c>
      <c r="X976" s="14">
        <f>Table1[[#This Row],[Payments]]-Table1[[#This Row],[Receipts]]</f>
        <v>0</v>
      </c>
      <c r="Y976" s="14"/>
      <c r="Z976" s="14"/>
      <c r="AA976" s="14"/>
      <c r="AB976" s="13"/>
      <c r="AC976" s="39"/>
      <c r="AD976" s="39"/>
      <c r="AE976" s="39"/>
      <c r="AF976" s="39"/>
      <c r="AG976" s="42"/>
      <c r="AH97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6" t="str">
        <f>IF(Table1[[#This Row],[Date]]="","",TEXT(Table1[[#This Row],[Date]],"yyyymmdd"))</f>
        <v/>
      </c>
      <c r="AJ976" t="str">
        <f>Table1[[#This Row],[Date2]]</f>
        <v/>
      </c>
      <c r="AK976" t="str">
        <f>IF(Table1[[#This Row],[Date]]="","",Table1[[#This Row],[Voucher Type]])</f>
        <v/>
      </c>
      <c r="AL976" t="str">
        <f>IF(Table1[[#This Row],[Date]]="","",Table1[[#This Row],[Voucher No]])</f>
        <v/>
      </c>
      <c r="AM976" t="str">
        <f>IF(Table1[[#This Row],[Date]]="","",Table1[[#This Row],[Narration]])</f>
        <v/>
      </c>
      <c r="AN976" t="str">
        <f>IF(Table1[[#This Row],[Date]]="","","tallytools-voucherentry-adhjadhh-"&amp;$AH$1&amp;ROW())</f>
        <v/>
      </c>
      <c r="AO976" t="str">
        <f>IF(Table1[[#This Row],[Date]]="","",$AH$1)</f>
        <v/>
      </c>
      <c r="AP976"/>
      <c r="AQ976" t="str">
        <f>IF(Table1[[#This Row],[Date]]="","","No")</f>
        <v/>
      </c>
      <c r="AR976" t="str">
        <f>IF(Table1[[#This Row],[Date]]="","",IF(Table1[[#This Row],[Net Amt]]&lt;0,"No","Yes"))</f>
        <v/>
      </c>
      <c r="AS976" t="str">
        <f>IF(Table1[[#This Row],[Date]]="","",Table1[[#This Row],[Second Ledger]])</f>
        <v/>
      </c>
      <c r="AT976" t="str">
        <f>IF(Table1[[#This Row],[Date]]="","",IF(Table1[[#This Row],[DP-1]]="Yes",-(Table1[[#This Row],[Payments]]+Table1[[#This Row],[Receipts]]),Table1[[#This Row],[Payments]]+Table1[[#This Row],[Receipts]]))</f>
        <v/>
      </c>
      <c r="AU976"/>
      <c r="AV976" t="str">
        <f>IF(Table1[[#This Row],[Bill Ref No]]="","",Table1[[#This Row],[Bill Ref No]])</f>
        <v/>
      </c>
      <c r="AW976" t="str">
        <f>IF(Table1[[#This Row],[Bill ref name]]="","","New Ref")</f>
        <v/>
      </c>
      <c r="AX976" t="str">
        <f>IF(Table1[[#This Row],[Bill ref name]]="","",Table1[[#This Row],[Amount-1]])</f>
        <v/>
      </c>
      <c r="AY976"/>
      <c r="AZ976"/>
      <c r="BA976" t="str">
        <f>IF(Table1[[#This Row],[Cost Centre]]="","","Primary Cost Category")</f>
        <v/>
      </c>
      <c r="BB976" t="str">
        <f>IF(Table1[[#This Row],[Cost Centre]]="","",Table1[[#This Row],[DP-1]])</f>
        <v/>
      </c>
      <c r="BC976"/>
      <c r="BD976" t="str">
        <f>IF(Table1[[#This Row],[Cost Centre]]="","",Table1[[#This Row],[Cost Centre]])</f>
        <v/>
      </c>
      <c r="BE976" t="str">
        <f>IF(Table1[[#This Row],[Cost Centre]]="","",Table1[[#This Row],[Amount-1]])</f>
        <v/>
      </c>
      <c r="BF976"/>
      <c r="BG976"/>
      <c r="BH976"/>
      <c r="BI976"/>
      <c r="BJ976" t="str">
        <f>IF(Table1[[#This Row],[Date]]="","","No")</f>
        <v/>
      </c>
      <c r="BK976" t="str">
        <f>IF(Table1[[#This Row],[Date]]="","",IF(Table1[[#This Row],[Net Amt]]&lt;0,"Yes","No"))</f>
        <v/>
      </c>
      <c r="BL976" t="str">
        <f>IF(Table1[[#This Row],[Date]]="","",$C$3)</f>
        <v/>
      </c>
      <c r="BM976" t="str">
        <f>IF(Table1[[#This Row],[Date]]="","",-Table1[[#This Row],[Amount-1]])</f>
        <v/>
      </c>
      <c r="BO976" t="str">
        <f>IF(Table1[[#This Row],[Transaction Type]]="","",Table1[[#This Row],[Transaction Type]])</f>
        <v/>
      </c>
      <c r="BP976" t="str">
        <f>IF(Table1[[#This Row],[Instrument No.]]="","",Table1[[#This Row],[Instrument No.]])</f>
        <v/>
      </c>
      <c r="BQ976" t="str">
        <f>IF(Table1[[#This Row],[Instrument No.]]="","",Table1[[#This Row],[Amount-2]])</f>
        <v/>
      </c>
      <c r="BR976" t="str">
        <f>IF(Table1[[#This Row],[Instrument date]]="","",TEXT(Table1[[#This Row],[Instrument date]],"yyyymmdd"))</f>
        <v/>
      </c>
      <c r="BU976" s="48"/>
      <c r="BV976" s="48"/>
    </row>
    <row r="977" spans="1:74">
      <c r="A977" s="16">
        <f t="shared" si="15"/>
        <v>972</v>
      </c>
      <c r="B977" s="17"/>
      <c r="C977" s="57"/>
      <c r="D977" s="61"/>
      <c r="E977" s="61"/>
      <c r="F977" s="57"/>
      <c r="G977" s="18"/>
      <c r="H97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7" s="18"/>
      <c r="J977" s="18"/>
      <c r="K977" s="18"/>
      <c r="L977" s="18"/>
      <c r="M977" s="18"/>
      <c r="N977" s="51"/>
      <c r="O977" s="14">
        <f>IF(Table1[[#This Row],[Date]]="",COUNTA(B978:$B$1005),0)</f>
        <v>0</v>
      </c>
      <c r="P977" s="14">
        <f>IF(COUNTA(Table1[[#This Row],[Payments]:[Receipts]])=0,0,(IF(COUNTA(Table1[[#This Row],[Payments]:[Receipts]])&gt;1,1,0)))</f>
        <v>0</v>
      </c>
      <c r="Q977" s="14">
        <f>IF(Table1[[#This Row],[Date]]="",0,IF(AND(Table1[[#This Row],[Date]]&gt;=$Q$2,Table1[[#This Row],[Date]]&lt;=$Q$3),0,1))</f>
        <v>0</v>
      </c>
      <c r="R977" s="14">
        <f>IF(Table1[[#This Row],[Payments]]="",0,IF(ISNUMBER(Table1[[#This Row],[Payments]]),0,1))</f>
        <v>0</v>
      </c>
      <c r="S977" s="14">
        <f>IF(Table1[[#This Row],[Receipts]]="",0,IF(ISNUMBER(Table1[[#This Row],[Receipts]]),0,1))</f>
        <v>0</v>
      </c>
      <c r="T977" s="14">
        <f>IF(LEN(Table1[[#This Row],[Second Ledger]])&gt;0,IF(TYPE(VLOOKUP(Table1[[#This Row],[Second Ledger]],$CZ:$CZ,1,FALSE))=16,1,0),0)</f>
        <v>0</v>
      </c>
      <c r="U977" s="14">
        <f>IF(Table1[[#This Row],[Date]]="",0,IF(Table1[[#This Row],[Voucher Type]]&gt;0,IF(TYPE(VLOOKUP(Table1[[#This Row],[Voucher Type]],Table1[[#All],[Voucher Type Master]],1,FALSE))=16,1,0),0))</f>
        <v>0</v>
      </c>
      <c r="V97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7" s="14">
        <f>IF(LEN(Table1[[#This Row],[Cost Centre]])&gt;0,IF(TYPE(VLOOKUP(Table1[[#This Row],[Cost Centre]],$DA:$DA,1,FALSE))=16,1,0),0)</f>
        <v>0</v>
      </c>
      <c r="X977" s="14">
        <f>Table1[[#This Row],[Payments]]-Table1[[#This Row],[Receipts]]</f>
        <v>0</v>
      </c>
      <c r="Y977" s="14"/>
      <c r="Z977" s="14"/>
      <c r="AA977" s="14"/>
      <c r="AB977" s="13"/>
      <c r="AC977" s="39"/>
      <c r="AD977" s="39"/>
      <c r="AE977" s="39"/>
      <c r="AF977" s="39"/>
      <c r="AG977" s="42"/>
      <c r="AH97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7" t="str">
        <f>IF(Table1[[#This Row],[Date]]="","",TEXT(Table1[[#This Row],[Date]],"yyyymmdd"))</f>
        <v/>
      </c>
      <c r="AJ977" t="str">
        <f>Table1[[#This Row],[Date2]]</f>
        <v/>
      </c>
      <c r="AK977" t="str">
        <f>IF(Table1[[#This Row],[Date]]="","",Table1[[#This Row],[Voucher Type]])</f>
        <v/>
      </c>
      <c r="AL977" t="str">
        <f>IF(Table1[[#This Row],[Date]]="","",Table1[[#This Row],[Voucher No]])</f>
        <v/>
      </c>
      <c r="AM977" t="str">
        <f>IF(Table1[[#This Row],[Date]]="","",Table1[[#This Row],[Narration]])</f>
        <v/>
      </c>
      <c r="AN977" t="str">
        <f>IF(Table1[[#This Row],[Date]]="","","tallytools-voucherentry-adhjadhh-"&amp;$AH$1&amp;ROW())</f>
        <v/>
      </c>
      <c r="AO977" t="str">
        <f>IF(Table1[[#This Row],[Date]]="","",$AH$1)</f>
        <v/>
      </c>
      <c r="AP977"/>
      <c r="AQ977" t="str">
        <f>IF(Table1[[#This Row],[Date]]="","","No")</f>
        <v/>
      </c>
      <c r="AR977" t="str">
        <f>IF(Table1[[#This Row],[Date]]="","",IF(Table1[[#This Row],[Net Amt]]&lt;0,"No","Yes"))</f>
        <v/>
      </c>
      <c r="AS977" t="str">
        <f>IF(Table1[[#This Row],[Date]]="","",Table1[[#This Row],[Second Ledger]])</f>
        <v/>
      </c>
      <c r="AT977" t="str">
        <f>IF(Table1[[#This Row],[Date]]="","",IF(Table1[[#This Row],[DP-1]]="Yes",-(Table1[[#This Row],[Payments]]+Table1[[#This Row],[Receipts]]),Table1[[#This Row],[Payments]]+Table1[[#This Row],[Receipts]]))</f>
        <v/>
      </c>
      <c r="AU977"/>
      <c r="AV977" t="str">
        <f>IF(Table1[[#This Row],[Bill Ref No]]="","",Table1[[#This Row],[Bill Ref No]])</f>
        <v/>
      </c>
      <c r="AW977" t="str">
        <f>IF(Table1[[#This Row],[Bill ref name]]="","","New Ref")</f>
        <v/>
      </c>
      <c r="AX977" t="str">
        <f>IF(Table1[[#This Row],[Bill ref name]]="","",Table1[[#This Row],[Amount-1]])</f>
        <v/>
      </c>
      <c r="AY977"/>
      <c r="AZ977"/>
      <c r="BA977" t="str">
        <f>IF(Table1[[#This Row],[Cost Centre]]="","","Primary Cost Category")</f>
        <v/>
      </c>
      <c r="BB977" t="str">
        <f>IF(Table1[[#This Row],[Cost Centre]]="","",Table1[[#This Row],[DP-1]])</f>
        <v/>
      </c>
      <c r="BC977"/>
      <c r="BD977" t="str">
        <f>IF(Table1[[#This Row],[Cost Centre]]="","",Table1[[#This Row],[Cost Centre]])</f>
        <v/>
      </c>
      <c r="BE977" t="str">
        <f>IF(Table1[[#This Row],[Cost Centre]]="","",Table1[[#This Row],[Amount-1]])</f>
        <v/>
      </c>
      <c r="BF977"/>
      <c r="BG977"/>
      <c r="BH977"/>
      <c r="BI977"/>
      <c r="BJ977" t="str">
        <f>IF(Table1[[#This Row],[Date]]="","","No")</f>
        <v/>
      </c>
      <c r="BK977" t="str">
        <f>IF(Table1[[#This Row],[Date]]="","",IF(Table1[[#This Row],[Net Amt]]&lt;0,"Yes","No"))</f>
        <v/>
      </c>
      <c r="BL977" t="str">
        <f>IF(Table1[[#This Row],[Date]]="","",$C$3)</f>
        <v/>
      </c>
      <c r="BM977" t="str">
        <f>IF(Table1[[#This Row],[Date]]="","",-Table1[[#This Row],[Amount-1]])</f>
        <v/>
      </c>
      <c r="BO977" t="str">
        <f>IF(Table1[[#This Row],[Transaction Type]]="","",Table1[[#This Row],[Transaction Type]])</f>
        <v/>
      </c>
      <c r="BP977" t="str">
        <f>IF(Table1[[#This Row],[Instrument No.]]="","",Table1[[#This Row],[Instrument No.]])</f>
        <v/>
      </c>
      <c r="BQ977" t="str">
        <f>IF(Table1[[#This Row],[Instrument No.]]="","",Table1[[#This Row],[Amount-2]])</f>
        <v/>
      </c>
      <c r="BR977" t="str">
        <f>IF(Table1[[#This Row],[Instrument date]]="","",TEXT(Table1[[#This Row],[Instrument date]],"yyyymmdd"))</f>
        <v/>
      </c>
      <c r="BU977" s="48"/>
      <c r="BV977" s="48"/>
    </row>
    <row r="978" spans="1:74">
      <c r="A978" s="16">
        <f t="shared" si="15"/>
        <v>973</v>
      </c>
      <c r="B978" s="17"/>
      <c r="C978" s="57"/>
      <c r="D978" s="61"/>
      <c r="E978" s="61"/>
      <c r="F978" s="57"/>
      <c r="G978" s="18"/>
      <c r="H97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8" s="18"/>
      <c r="J978" s="18"/>
      <c r="K978" s="18"/>
      <c r="L978" s="18"/>
      <c r="M978" s="18"/>
      <c r="N978" s="51"/>
      <c r="O978" s="14">
        <f>IF(Table1[[#This Row],[Date]]="",COUNTA(B979:$B$1005),0)</f>
        <v>0</v>
      </c>
      <c r="P978" s="14">
        <f>IF(COUNTA(Table1[[#This Row],[Payments]:[Receipts]])=0,0,(IF(COUNTA(Table1[[#This Row],[Payments]:[Receipts]])&gt;1,1,0)))</f>
        <v>0</v>
      </c>
      <c r="Q978" s="14">
        <f>IF(Table1[[#This Row],[Date]]="",0,IF(AND(Table1[[#This Row],[Date]]&gt;=$Q$2,Table1[[#This Row],[Date]]&lt;=$Q$3),0,1))</f>
        <v>0</v>
      </c>
      <c r="R978" s="14">
        <f>IF(Table1[[#This Row],[Payments]]="",0,IF(ISNUMBER(Table1[[#This Row],[Payments]]),0,1))</f>
        <v>0</v>
      </c>
      <c r="S978" s="14">
        <f>IF(Table1[[#This Row],[Receipts]]="",0,IF(ISNUMBER(Table1[[#This Row],[Receipts]]),0,1))</f>
        <v>0</v>
      </c>
      <c r="T978" s="14">
        <f>IF(LEN(Table1[[#This Row],[Second Ledger]])&gt;0,IF(TYPE(VLOOKUP(Table1[[#This Row],[Second Ledger]],$CZ:$CZ,1,FALSE))=16,1,0),0)</f>
        <v>0</v>
      </c>
      <c r="U978" s="14">
        <f>IF(Table1[[#This Row],[Date]]="",0,IF(Table1[[#This Row],[Voucher Type]]&gt;0,IF(TYPE(VLOOKUP(Table1[[#This Row],[Voucher Type]],Table1[[#All],[Voucher Type Master]],1,FALSE))=16,1,0),0))</f>
        <v>0</v>
      </c>
      <c r="V97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8" s="14">
        <f>IF(LEN(Table1[[#This Row],[Cost Centre]])&gt;0,IF(TYPE(VLOOKUP(Table1[[#This Row],[Cost Centre]],$DA:$DA,1,FALSE))=16,1,0),0)</f>
        <v>0</v>
      </c>
      <c r="X978" s="14">
        <f>Table1[[#This Row],[Payments]]-Table1[[#This Row],[Receipts]]</f>
        <v>0</v>
      </c>
      <c r="Y978" s="14"/>
      <c r="Z978" s="14"/>
      <c r="AA978" s="14"/>
      <c r="AB978" s="13"/>
      <c r="AC978" s="39"/>
      <c r="AD978" s="39"/>
      <c r="AE978" s="39"/>
      <c r="AF978" s="39"/>
      <c r="AG978" s="42"/>
      <c r="AH97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8" t="str">
        <f>IF(Table1[[#This Row],[Date]]="","",TEXT(Table1[[#This Row],[Date]],"yyyymmdd"))</f>
        <v/>
      </c>
      <c r="AJ978" t="str">
        <f>Table1[[#This Row],[Date2]]</f>
        <v/>
      </c>
      <c r="AK978" t="str">
        <f>IF(Table1[[#This Row],[Date]]="","",Table1[[#This Row],[Voucher Type]])</f>
        <v/>
      </c>
      <c r="AL978" t="str">
        <f>IF(Table1[[#This Row],[Date]]="","",Table1[[#This Row],[Voucher No]])</f>
        <v/>
      </c>
      <c r="AM978" t="str">
        <f>IF(Table1[[#This Row],[Date]]="","",Table1[[#This Row],[Narration]])</f>
        <v/>
      </c>
      <c r="AN978" t="str">
        <f>IF(Table1[[#This Row],[Date]]="","","tallytools-voucherentry-adhjadhh-"&amp;$AH$1&amp;ROW())</f>
        <v/>
      </c>
      <c r="AO978" t="str">
        <f>IF(Table1[[#This Row],[Date]]="","",$AH$1)</f>
        <v/>
      </c>
      <c r="AP978"/>
      <c r="AQ978" t="str">
        <f>IF(Table1[[#This Row],[Date]]="","","No")</f>
        <v/>
      </c>
      <c r="AR978" t="str">
        <f>IF(Table1[[#This Row],[Date]]="","",IF(Table1[[#This Row],[Net Amt]]&lt;0,"No","Yes"))</f>
        <v/>
      </c>
      <c r="AS978" t="str">
        <f>IF(Table1[[#This Row],[Date]]="","",Table1[[#This Row],[Second Ledger]])</f>
        <v/>
      </c>
      <c r="AT978" t="str">
        <f>IF(Table1[[#This Row],[Date]]="","",IF(Table1[[#This Row],[DP-1]]="Yes",-(Table1[[#This Row],[Payments]]+Table1[[#This Row],[Receipts]]),Table1[[#This Row],[Payments]]+Table1[[#This Row],[Receipts]]))</f>
        <v/>
      </c>
      <c r="AU978"/>
      <c r="AV978" t="str">
        <f>IF(Table1[[#This Row],[Bill Ref No]]="","",Table1[[#This Row],[Bill Ref No]])</f>
        <v/>
      </c>
      <c r="AW978" t="str">
        <f>IF(Table1[[#This Row],[Bill ref name]]="","","New Ref")</f>
        <v/>
      </c>
      <c r="AX978" t="str">
        <f>IF(Table1[[#This Row],[Bill ref name]]="","",Table1[[#This Row],[Amount-1]])</f>
        <v/>
      </c>
      <c r="AY978"/>
      <c r="AZ978"/>
      <c r="BA978" t="str">
        <f>IF(Table1[[#This Row],[Cost Centre]]="","","Primary Cost Category")</f>
        <v/>
      </c>
      <c r="BB978" t="str">
        <f>IF(Table1[[#This Row],[Cost Centre]]="","",Table1[[#This Row],[DP-1]])</f>
        <v/>
      </c>
      <c r="BC978"/>
      <c r="BD978" t="str">
        <f>IF(Table1[[#This Row],[Cost Centre]]="","",Table1[[#This Row],[Cost Centre]])</f>
        <v/>
      </c>
      <c r="BE978" t="str">
        <f>IF(Table1[[#This Row],[Cost Centre]]="","",Table1[[#This Row],[Amount-1]])</f>
        <v/>
      </c>
      <c r="BF978"/>
      <c r="BG978"/>
      <c r="BH978"/>
      <c r="BI978"/>
      <c r="BJ978" t="str">
        <f>IF(Table1[[#This Row],[Date]]="","","No")</f>
        <v/>
      </c>
      <c r="BK978" t="str">
        <f>IF(Table1[[#This Row],[Date]]="","",IF(Table1[[#This Row],[Net Amt]]&lt;0,"Yes","No"))</f>
        <v/>
      </c>
      <c r="BL978" t="str">
        <f>IF(Table1[[#This Row],[Date]]="","",$C$3)</f>
        <v/>
      </c>
      <c r="BM978" t="str">
        <f>IF(Table1[[#This Row],[Date]]="","",-Table1[[#This Row],[Amount-1]])</f>
        <v/>
      </c>
      <c r="BO978" t="str">
        <f>IF(Table1[[#This Row],[Transaction Type]]="","",Table1[[#This Row],[Transaction Type]])</f>
        <v/>
      </c>
      <c r="BP978" t="str">
        <f>IF(Table1[[#This Row],[Instrument No.]]="","",Table1[[#This Row],[Instrument No.]])</f>
        <v/>
      </c>
      <c r="BQ978" t="str">
        <f>IF(Table1[[#This Row],[Instrument No.]]="","",Table1[[#This Row],[Amount-2]])</f>
        <v/>
      </c>
      <c r="BR978" t="str">
        <f>IF(Table1[[#This Row],[Instrument date]]="","",TEXT(Table1[[#This Row],[Instrument date]],"yyyymmdd"))</f>
        <v/>
      </c>
      <c r="BU978" s="48"/>
      <c r="BV978" s="48"/>
    </row>
    <row r="979" spans="1:74">
      <c r="A979" s="16">
        <f t="shared" si="15"/>
        <v>974</v>
      </c>
      <c r="B979" s="17"/>
      <c r="C979" s="57"/>
      <c r="D979" s="61"/>
      <c r="E979" s="61"/>
      <c r="F979" s="57"/>
      <c r="G979" s="18"/>
      <c r="H97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79" s="18"/>
      <c r="J979" s="18"/>
      <c r="K979" s="18"/>
      <c r="L979" s="18"/>
      <c r="M979" s="18"/>
      <c r="N979" s="51"/>
      <c r="O979" s="14">
        <f>IF(Table1[[#This Row],[Date]]="",COUNTA(B980:$B$1005),0)</f>
        <v>0</v>
      </c>
      <c r="P979" s="14">
        <f>IF(COUNTA(Table1[[#This Row],[Payments]:[Receipts]])=0,0,(IF(COUNTA(Table1[[#This Row],[Payments]:[Receipts]])&gt;1,1,0)))</f>
        <v>0</v>
      </c>
      <c r="Q979" s="14">
        <f>IF(Table1[[#This Row],[Date]]="",0,IF(AND(Table1[[#This Row],[Date]]&gt;=$Q$2,Table1[[#This Row],[Date]]&lt;=$Q$3),0,1))</f>
        <v>0</v>
      </c>
      <c r="R979" s="14">
        <f>IF(Table1[[#This Row],[Payments]]="",0,IF(ISNUMBER(Table1[[#This Row],[Payments]]),0,1))</f>
        <v>0</v>
      </c>
      <c r="S979" s="14">
        <f>IF(Table1[[#This Row],[Receipts]]="",0,IF(ISNUMBER(Table1[[#This Row],[Receipts]]),0,1))</f>
        <v>0</v>
      </c>
      <c r="T979" s="14">
        <f>IF(LEN(Table1[[#This Row],[Second Ledger]])&gt;0,IF(TYPE(VLOOKUP(Table1[[#This Row],[Second Ledger]],$CZ:$CZ,1,FALSE))=16,1,0),0)</f>
        <v>0</v>
      </c>
      <c r="U979" s="14">
        <f>IF(Table1[[#This Row],[Date]]="",0,IF(Table1[[#This Row],[Voucher Type]]&gt;0,IF(TYPE(VLOOKUP(Table1[[#This Row],[Voucher Type]],Table1[[#All],[Voucher Type Master]],1,FALSE))=16,1,0),0))</f>
        <v>0</v>
      </c>
      <c r="V97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79" s="14">
        <f>IF(LEN(Table1[[#This Row],[Cost Centre]])&gt;0,IF(TYPE(VLOOKUP(Table1[[#This Row],[Cost Centre]],$DA:$DA,1,FALSE))=16,1,0),0)</f>
        <v>0</v>
      </c>
      <c r="X979" s="14">
        <f>Table1[[#This Row],[Payments]]-Table1[[#This Row],[Receipts]]</f>
        <v>0</v>
      </c>
      <c r="Y979" s="14"/>
      <c r="Z979" s="14"/>
      <c r="AA979" s="14"/>
      <c r="AB979" s="13"/>
      <c r="AC979" s="39"/>
      <c r="AD979" s="39"/>
      <c r="AE979" s="39"/>
      <c r="AF979" s="39"/>
      <c r="AG979" s="42"/>
      <c r="AH97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79" t="str">
        <f>IF(Table1[[#This Row],[Date]]="","",TEXT(Table1[[#This Row],[Date]],"yyyymmdd"))</f>
        <v/>
      </c>
      <c r="AJ979" t="str">
        <f>Table1[[#This Row],[Date2]]</f>
        <v/>
      </c>
      <c r="AK979" t="str">
        <f>IF(Table1[[#This Row],[Date]]="","",Table1[[#This Row],[Voucher Type]])</f>
        <v/>
      </c>
      <c r="AL979" t="str">
        <f>IF(Table1[[#This Row],[Date]]="","",Table1[[#This Row],[Voucher No]])</f>
        <v/>
      </c>
      <c r="AM979" t="str">
        <f>IF(Table1[[#This Row],[Date]]="","",Table1[[#This Row],[Narration]])</f>
        <v/>
      </c>
      <c r="AN979" t="str">
        <f>IF(Table1[[#This Row],[Date]]="","","tallytools-voucherentry-adhjadhh-"&amp;$AH$1&amp;ROW())</f>
        <v/>
      </c>
      <c r="AO979" t="str">
        <f>IF(Table1[[#This Row],[Date]]="","",$AH$1)</f>
        <v/>
      </c>
      <c r="AP979"/>
      <c r="AQ979" t="str">
        <f>IF(Table1[[#This Row],[Date]]="","","No")</f>
        <v/>
      </c>
      <c r="AR979" t="str">
        <f>IF(Table1[[#This Row],[Date]]="","",IF(Table1[[#This Row],[Net Amt]]&lt;0,"No","Yes"))</f>
        <v/>
      </c>
      <c r="AS979" t="str">
        <f>IF(Table1[[#This Row],[Date]]="","",Table1[[#This Row],[Second Ledger]])</f>
        <v/>
      </c>
      <c r="AT979" t="str">
        <f>IF(Table1[[#This Row],[Date]]="","",IF(Table1[[#This Row],[DP-1]]="Yes",-(Table1[[#This Row],[Payments]]+Table1[[#This Row],[Receipts]]),Table1[[#This Row],[Payments]]+Table1[[#This Row],[Receipts]]))</f>
        <v/>
      </c>
      <c r="AU979"/>
      <c r="AV979" t="str">
        <f>IF(Table1[[#This Row],[Bill Ref No]]="","",Table1[[#This Row],[Bill Ref No]])</f>
        <v/>
      </c>
      <c r="AW979" t="str">
        <f>IF(Table1[[#This Row],[Bill ref name]]="","","New Ref")</f>
        <v/>
      </c>
      <c r="AX979" t="str">
        <f>IF(Table1[[#This Row],[Bill ref name]]="","",Table1[[#This Row],[Amount-1]])</f>
        <v/>
      </c>
      <c r="AY979"/>
      <c r="AZ979"/>
      <c r="BA979" t="str">
        <f>IF(Table1[[#This Row],[Cost Centre]]="","","Primary Cost Category")</f>
        <v/>
      </c>
      <c r="BB979" t="str">
        <f>IF(Table1[[#This Row],[Cost Centre]]="","",Table1[[#This Row],[DP-1]])</f>
        <v/>
      </c>
      <c r="BC979"/>
      <c r="BD979" t="str">
        <f>IF(Table1[[#This Row],[Cost Centre]]="","",Table1[[#This Row],[Cost Centre]])</f>
        <v/>
      </c>
      <c r="BE979" t="str">
        <f>IF(Table1[[#This Row],[Cost Centre]]="","",Table1[[#This Row],[Amount-1]])</f>
        <v/>
      </c>
      <c r="BF979"/>
      <c r="BG979"/>
      <c r="BH979"/>
      <c r="BI979"/>
      <c r="BJ979" t="str">
        <f>IF(Table1[[#This Row],[Date]]="","","No")</f>
        <v/>
      </c>
      <c r="BK979" t="str">
        <f>IF(Table1[[#This Row],[Date]]="","",IF(Table1[[#This Row],[Net Amt]]&lt;0,"Yes","No"))</f>
        <v/>
      </c>
      <c r="BL979" t="str">
        <f>IF(Table1[[#This Row],[Date]]="","",$C$3)</f>
        <v/>
      </c>
      <c r="BM979" t="str">
        <f>IF(Table1[[#This Row],[Date]]="","",-Table1[[#This Row],[Amount-1]])</f>
        <v/>
      </c>
      <c r="BO979" t="str">
        <f>IF(Table1[[#This Row],[Transaction Type]]="","",Table1[[#This Row],[Transaction Type]])</f>
        <v/>
      </c>
      <c r="BP979" t="str">
        <f>IF(Table1[[#This Row],[Instrument No.]]="","",Table1[[#This Row],[Instrument No.]])</f>
        <v/>
      </c>
      <c r="BQ979" t="str">
        <f>IF(Table1[[#This Row],[Instrument No.]]="","",Table1[[#This Row],[Amount-2]])</f>
        <v/>
      </c>
      <c r="BR979" t="str">
        <f>IF(Table1[[#This Row],[Instrument date]]="","",TEXT(Table1[[#This Row],[Instrument date]],"yyyymmdd"))</f>
        <v/>
      </c>
      <c r="BU979" s="48"/>
      <c r="BV979" s="48"/>
    </row>
    <row r="980" spans="1:74">
      <c r="A980" s="16">
        <f t="shared" si="15"/>
        <v>975</v>
      </c>
      <c r="B980" s="17"/>
      <c r="C980" s="57"/>
      <c r="D980" s="61"/>
      <c r="E980" s="61"/>
      <c r="F980" s="57"/>
      <c r="G980" s="18"/>
      <c r="H98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0" s="18"/>
      <c r="J980" s="18"/>
      <c r="K980" s="18"/>
      <c r="L980" s="18"/>
      <c r="M980" s="18"/>
      <c r="N980" s="51"/>
      <c r="O980" s="14">
        <f>IF(Table1[[#This Row],[Date]]="",COUNTA(B981:$B$1005),0)</f>
        <v>0</v>
      </c>
      <c r="P980" s="14">
        <f>IF(COUNTA(Table1[[#This Row],[Payments]:[Receipts]])=0,0,(IF(COUNTA(Table1[[#This Row],[Payments]:[Receipts]])&gt;1,1,0)))</f>
        <v>0</v>
      </c>
      <c r="Q980" s="14">
        <f>IF(Table1[[#This Row],[Date]]="",0,IF(AND(Table1[[#This Row],[Date]]&gt;=$Q$2,Table1[[#This Row],[Date]]&lt;=$Q$3),0,1))</f>
        <v>0</v>
      </c>
      <c r="R980" s="14">
        <f>IF(Table1[[#This Row],[Payments]]="",0,IF(ISNUMBER(Table1[[#This Row],[Payments]]),0,1))</f>
        <v>0</v>
      </c>
      <c r="S980" s="14">
        <f>IF(Table1[[#This Row],[Receipts]]="",0,IF(ISNUMBER(Table1[[#This Row],[Receipts]]),0,1))</f>
        <v>0</v>
      </c>
      <c r="T980" s="14">
        <f>IF(LEN(Table1[[#This Row],[Second Ledger]])&gt;0,IF(TYPE(VLOOKUP(Table1[[#This Row],[Second Ledger]],$CZ:$CZ,1,FALSE))=16,1,0),0)</f>
        <v>0</v>
      </c>
      <c r="U980" s="14">
        <f>IF(Table1[[#This Row],[Date]]="",0,IF(Table1[[#This Row],[Voucher Type]]&gt;0,IF(TYPE(VLOOKUP(Table1[[#This Row],[Voucher Type]],Table1[[#All],[Voucher Type Master]],1,FALSE))=16,1,0),0))</f>
        <v>0</v>
      </c>
      <c r="V98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0" s="14">
        <f>IF(LEN(Table1[[#This Row],[Cost Centre]])&gt;0,IF(TYPE(VLOOKUP(Table1[[#This Row],[Cost Centre]],$DA:$DA,1,FALSE))=16,1,0),0)</f>
        <v>0</v>
      </c>
      <c r="X980" s="14">
        <f>Table1[[#This Row],[Payments]]-Table1[[#This Row],[Receipts]]</f>
        <v>0</v>
      </c>
      <c r="Y980" s="14"/>
      <c r="Z980" s="14"/>
      <c r="AA980" s="14"/>
      <c r="AB980" s="13"/>
      <c r="AC980" s="39"/>
      <c r="AD980" s="39"/>
      <c r="AE980" s="39"/>
      <c r="AF980" s="39"/>
      <c r="AG980" s="42"/>
      <c r="AH98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0" t="str">
        <f>IF(Table1[[#This Row],[Date]]="","",TEXT(Table1[[#This Row],[Date]],"yyyymmdd"))</f>
        <v/>
      </c>
      <c r="AJ980" t="str">
        <f>Table1[[#This Row],[Date2]]</f>
        <v/>
      </c>
      <c r="AK980" t="str">
        <f>IF(Table1[[#This Row],[Date]]="","",Table1[[#This Row],[Voucher Type]])</f>
        <v/>
      </c>
      <c r="AL980" t="str">
        <f>IF(Table1[[#This Row],[Date]]="","",Table1[[#This Row],[Voucher No]])</f>
        <v/>
      </c>
      <c r="AM980" t="str">
        <f>IF(Table1[[#This Row],[Date]]="","",Table1[[#This Row],[Narration]])</f>
        <v/>
      </c>
      <c r="AN980" t="str">
        <f>IF(Table1[[#This Row],[Date]]="","","tallytools-voucherentry-adhjadhh-"&amp;$AH$1&amp;ROW())</f>
        <v/>
      </c>
      <c r="AO980" t="str">
        <f>IF(Table1[[#This Row],[Date]]="","",$AH$1)</f>
        <v/>
      </c>
      <c r="AP980"/>
      <c r="AQ980" t="str">
        <f>IF(Table1[[#This Row],[Date]]="","","No")</f>
        <v/>
      </c>
      <c r="AR980" t="str">
        <f>IF(Table1[[#This Row],[Date]]="","",IF(Table1[[#This Row],[Net Amt]]&lt;0,"No","Yes"))</f>
        <v/>
      </c>
      <c r="AS980" t="str">
        <f>IF(Table1[[#This Row],[Date]]="","",Table1[[#This Row],[Second Ledger]])</f>
        <v/>
      </c>
      <c r="AT980" t="str">
        <f>IF(Table1[[#This Row],[Date]]="","",IF(Table1[[#This Row],[DP-1]]="Yes",-(Table1[[#This Row],[Payments]]+Table1[[#This Row],[Receipts]]),Table1[[#This Row],[Payments]]+Table1[[#This Row],[Receipts]]))</f>
        <v/>
      </c>
      <c r="AU980"/>
      <c r="AV980" t="str">
        <f>IF(Table1[[#This Row],[Bill Ref No]]="","",Table1[[#This Row],[Bill Ref No]])</f>
        <v/>
      </c>
      <c r="AW980" t="str">
        <f>IF(Table1[[#This Row],[Bill ref name]]="","","New Ref")</f>
        <v/>
      </c>
      <c r="AX980" t="str">
        <f>IF(Table1[[#This Row],[Bill ref name]]="","",Table1[[#This Row],[Amount-1]])</f>
        <v/>
      </c>
      <c r="AY980"/>
      <c r="AZ980"/>
      <c r="BA980" t="str">
        <f>IF(Table1[[#This Row],[Cost Centre]]="","","Primary Cost Category")</f>
        <v/>
      </c>
      <c r="BB980" t="str">
        <f>IF(Table1[[#This Row],[Cost Centre]]="","",Table1[[#This Row],[DP-1]])</f>
        <v/>
      </c>
      <c r="BC980"/>
      <c r="BD980" t="str">
        <f>IF(Table1[[#This Row],[Cost Centre]]="","",Table1[[#This Row],[Cost Centre]])</f>
        <v/>
      </c>
      <c r="BE980" t="str">
        <f>IF(Table1[[#This Row],[Cost Centre]]="","",Table1[[#This Row],[Amount-1]])</f>
        <v/>
      </c>
      <c r="BF980"/>
      <c r="BG980"/>
      <c r="BH980"/>
      <c r="BI980"/>
      <c r="BJ980" t="str">
        <f>IF(Table1[[#This Row],[Date]]="","","No")</f>
        <v/>
      </c>
      <c r="BK980" t="str">
        <f>IF(Table1[[#This Row],[Date]]="","",IF(Table1[[#This Row],[Net Amt]]&lt;0,"Yes","No"))</f>
        <v/>
      </c>
      <c r="BL980" t="str">
        <f>IF(Table1[[#This Row],[Date]]="","",$C$3)</f>
        <v/>
      </c>
      <c r="BM980" t="str">
        <f>IF(Table1[[#This Row],[Date]]="","",-Table1[[#This Row],[Amount-1]])</f>
        <v/>
      </c>
      <c r="BO980" t="str">
        <f>IF(Table1[[#This Row],[Transaction Type]]="","",Table1[[#This Row],[Transaction Type]])</f>
        <v/>
      </c>
      <c r="BP980" t="str">
        <f>IF(Table1[[#This Row],[Instrument No.]]="","",Table1[[#This Row],[Instrument No.]])</f>
        <v/>
      </c>
      <c r="BQ980" t="str">
        <f>IF(Table1[[#This Row],[Instrument No.]]="","",Table1[[#This Row],[Amount-2]])</f>
        <v/>
      </c>
      <c r="BR980" t="str">
        <f>IF(Table1[[#This Row],[Instrument date]]="","",TEXT(Table1[[#This Row],[Instrument date]],"yyyymmdd"))</f>
        <v/>
      </c>
      <c r="BU980" s="48"/>
      <c r="BV980" s="48"/>
    </row>
    <row r="981" spans="1:74">
      <c r="A981" s="16">
        <f t="shared" si="15"/>
        <v>976</v>
      </c>
      <c r="B981" s="17"/>
      <c r="C981" s="57"/>
      <c r="D981" s="61"/>
      <c r="E981" s="61"/>
      <c r="F981" s="57"/>
      <c r="G981" s="18"/>
      <c r="H98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1" s="18"/>
      <c r="J981" s="18"/>
      <c r="K981" s="18"/>
      <c r="L981" s="18"/>
      <c r="M981" s="18"/>
      <c r="N981" s="51"/>
      <c r="O981" s="14">
        <f>IF(Table1[[#This Row],[Date]]="",COUNTA(B982:$B$1005),0)</f>
        <v>0</v>
      </c>
      <c r="P981" s="14">
        <f>IF(COUNTA(Table1[[#This Row],[Payments]:[Receipts]])=0,0,(IF(COUNTA(Table1[[#This Row],[Payments]:[Receipts]])&gt;1,1,0)))</f>
        <v>0</v>
      </c>
      <c r="Q981" s="14">
        <f>IF(Table1[[#This Row],[Date]]="",0,IF(AND(Table1[[#This Row],[Date]]&gt;=$Q$2,Table1[[#This Row],[Date]]&lt;=$Q$3),0,1))</f>
        <v>0</v>
      </c>
      <c r="R981" s="14">
        <f>IF(Table1[[#This Row],[Payments]]="",0,IF(ISNUMBER(Table1[[#This Row],[Payments]]),0,1))</f>
        <v>0</v>
      </c>
      <c r="S981" s="14">
        <f>IF(Table1[[#This Row],[Receipts]]="",0,IF(ISNUMBER(Table1[[#This Row],[Receipts]]),0,1))</f>
        <v>0</v>
      </c>
      <c r="T981" s="14">
        <f>IF(LEN(Table1[[#This Row],[Second Ledger]])&gt;0,IF(TYPE(VLOOKUP(Table1[[#This Row],[Second Ledger]],$CZ:$CZ,1,FALSE))=16,1,0),0)</f>
        <v>0</v>
      </c>
      <c r="U981" s="14">
        <f>IF(Table1[[#This Row],[Date]]="",0,IF(Table1[[#This Row],[Voucher Type]]&gt;0,IF(TYPE(VLOOKUP(Table1[[#This Row],[Voucher Type]],Table1[[#All],[Voucher Type Master]],1,FALSE))=16,1,0),0))</f>
        <v>0</v>
      </c>
      <c r="V98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1" s="14">
        <f>IF(LEN(Table1[[#This Row],[Cost Centre]])&gt;0,IF(TYPE(VLOOKUP(Table1[[#This Row],[Cost Centre]],$DA:$DA,1,FALSE))=16,1,0),0)</f>
        <v>0</v>
      </c>
      <c r="X981" s="14">
        <f>Table1[[#This Row],[Payments]]-Table1[[#This Row],[Receipts]]</f>
        <v>0</v>
      </c>
      <c r="Y981" s="14"/>
      <c r="Z981" s="14"/>
      <c r="AA981" s="14"/>
      <c r="AB981" s="13"/>
      <c r="AC981" s="39"/>
      <c r="AD981" s="39"/>
      <c r="AE981" s="39"/>
      <c r="AF981" s="39"/>
      <c r="AG981" s="42"/>
      <c r="AH98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1" t="str">
        <f>IF(Table1[[#This Row],[Date]]="","",TEXT(Table1[[#This Row],[Date]],"yyyymmdd"))</f>
        <v/>
      </c>
      <c r="AJ981" t="str">
        <f>Table1[[#This Row],[Date2]]</f>
        <v/>
      </c>
      <c r="AK981" t="str">
        <f>IF(Table1[[#This Row],[Date]]="","",Table1[[#This Row],[Voucher Type]])</f>
        <v/>
      </c>
      <c r="AL981" t="str">
        <f>IF(Table1[[#This Row],[Date]]="","",Table1[[#This Row],[Voucher No]])</f>
        <v/>
      </c>
      <c r="AM981" t="str">
        <f>IF(Table1[[#This Row],[Date]]="","",Table1[[#This Row],[Narration]])</f>
        <v/>
      </c>
      <c r="AN981" t="str">
        <f>IF(Table1[[#This Row],[Date]]="","","tallytools-voucherentry-adhjadhh-"&amp;$AH$1&amp;ROW())</f>
        <v/>
      </c>
      <c r="AO981" t="str">
        <f>IF(Table1[[#This Row],[Date]]="","",$AH$1)</f>
        <v/>
      </c>
      <c r="AP981"/>
      <c r="AQ981" t="str">
        <f>IF(Table1[[#This Row],[Date]]="","","No")</f>
        <v/>
      </c>
      <c r="AR981" t="str">
        <f>IF(Table1[[#This Row],[Date]]="","",IF(Table1[[#This Row],[Net Amt]]&lt;0,"No","Yes"))</f>
        <v/>
      </c>
      <c r="AS981" t="str">
        <f>IF(Table1[[#This Row],[Date]]="","",Table1[[#This Row],[Second Ledger]])</f>
        <v/>
      </c>
      <c r="AT981" t="str">
        <f>IF(Table1[[#This Row],[Date]]="","",IF(Table1[[#This Row],[DP-1]]="Yes",-(Table1[[#This Row],[Payments]]+Table1[[#This Row],[Receipts]]),Table1[[#This Row],[Payments]]+Table1[[#This Row],[Receipts]]))</f>
        <v/>
      </c>
      <c r="AU981"/>
      <c r="AV981" t="str">
        <f>IF(Table1[[#This Row],[Bill Ref No]]="","",Table1[[#This Row],[Bill Ref No]])</f>
        <v/>
      </c>
      <c r="AW981" t="str">
        <f>IF(Table1[[#This Row],[Bill ref name]]="","","New Ref")</f>
        <v/>
      </c>
      <c r="AX981" t="str">
        <f>IF(Table1[[#This Row],[Bill ref name]]="","",Table1[[#This Row],[Amount-1]])</f>
        <v/>
      </c>
      <c r="AY981"/>
      <c r="AZ981"/>
      <c r="BA981" t="str">
        <f>IF(Table1[[#This Row],[Cost Centre]]="","","Primary Cost Category")</f>
        <v/>
      </c>
      <c r="BB981" t="str">
        <f>IF(Table1[[#This Row],[Cost Centre]]="","",Table1[[#This Row],[DP-1]])</f>
        <v/>
      </c>
      <c r="BC981"/>
      <c r="BD981" t="str">
        <f>IF(Table1[[#This Row],[Cost Centre]]="","",Table1[[#This Row],[Cost Centre]])</f>
        <v/>
      </c>
      <c r="BE981" t="str">
        <f>IF(Table1[[#This Row],[Cost Centre]]="","",Table1[[#This Row],[Amount-1]])</f>
        <v/>
      </c>
      <c r="BF981"/>
      <c r="BG981"/>
      <c r="BH981"/>
      <c r="BI981"/>
      <c r="BJ981" t="str">
        <f>IF(Table1[[#This Row],[Date]]="","","No")</f>
        <v/>
      </c>
      <c r="BK981" t="str">
        <f>IF(Table1[[#This Row],[Date]]="","",IF(Table1[[#This Row],[Net Amt]]&lt;0,"Yes","No"))</f>
        <v/>
      </c>
      <c r="BL981" t="str">
        <f>IF(Table1[[#This Row],[Date]]="","",$C$3)</f>
        <v/>
      </c>
      <c r="BM981" t="str">
        <f>IF(Table1[[#This Row],[Date]]="","",-Table1[[#This Row],[Amount-1]])</f>
        <v/>
      </c>
      <c r="BO981" t="str">
        <f>IF(Table1[[#This Row],[Transaction Type]]="","",Table1[[#This Row],[Transaction Type]])</f>
        <v/>
      </c>
      <c r="BP981" t="str">
        <f>IF(Table1[[#This Row],[Instrument No.]]="","",Table1[[#This Row],[Instrument No.]])</f>
        <v/>
      </c>
      <c r="BQ981" t="str">
        <f>IF(Table1[[#This Row],[Instrument No.]]="","",Table1[[#This Row],[Amount-2]])</f>
        <v/>
      </c>
      <c r="BR981" t="str">
        <f>IF(Table1[[#This Row],[Instrument date]]="","",TEXT(Table1[[#This Row],[Instrument date]],"yyyymmdd"))</f>
        <v/>
      </c>
      <c r="BU981" s="48"/>
      <c r="BV981" s="48"/>
    </row>
    <row r="982" spans="1:74">
      <c r="A982" s="16">
        <f t="shared" si="15"/>
        <v>977</v>
      </c>
      <c r="B982" s="17"/>
      <c r="C982" s="57"/>
      <c r="D982" s="61"/>
      <c r="E982" s="61"/>
      <c r="F982" s="57"/>
      <c r="G982" s="18"/>
      <c r="H98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2" s="18"/>
      <c r="J982" s="18"/>
      <c r="K982" s="18"/>
      <c r="L982" s="18"/>
      <c r="M982" s="18"/>
      <c r="N982" s="51"/>
      <c r="O982" s="14">
        <f>IF(Table1[[#This Row],[Date]]="",COUNTA(B983:$B$1005),0)</f>
        <v>0</v>
      </c>
      <c r="P982" s="14">
        <f>IF(COUNTA(Table1[[#This Row],[Payments]:[Receipts]])=0,0,(IF(COUNTA(Table1[[#This Row],[Payments]:[Receipts]])&gt;1,1,0)))</f>
        <v>0</v>
      </c>
      <c r="Q982" s="14">
        <f>IF(Table1[[#This Row],[Date]]="",0,IF(AND(Table1[[#This Row],[Date]]&gt;=$Q$2,Table1[[#This Row],[Date]]&lt;=$Q$3),0,1))</f>
        <v>0</v>
      </c>
      <c r="R982" s="14">
        <f>IF(Table1[[#This Row],[Payments]]="",0,IF(ISNUMBER(Table1[[#This Row],[Payments]]),0,1))</f>
        <v>0</v>
      </c>
      <c r="S982" s="14">
        <f>IF(Table1[[#This Row],[Receipts]]="",0,IF(ISNUMBER(Table1[[#This Row],[Receipts]]),0,1))</f>
        <v>0</v>
      </c>
      <c r="T982" s="14">
        <f>IF(LEN(Table1[[#This Row],[Second Ledger]])&gt;0,IF(TYPE(VLOOKUP(Table1[[#This Row],[Second Ledger]],$CZ:$CZ,1,FALSE))=16,1,0),0)</f>
        <v>0</v>
      </c>
      <c r="U982" s="14">
        <f>IF(Table1[[#This Row],[Date]]="",0,IF(Table1[[#This Row],[Voucher Type]]&gt;0,IF(TYPE(VLOOKUP(Table1[[#This Row],[Voucher Type]],Table1[[#All],[Voucher Type Master]],1,FALSE))=16,1,0),0))</f>
        <v>0</v>
      </c>
      <c r="V98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2" s="14">
        <f>IF(LEN(Table1[[#This Row],[Cost Centre]])&gt;0,IF(TYPE(VLOOKUP(Table1[[#This Row],[Cost Centre]],$DA:$DA,1,FALSE))=16,1,0),0)</f>
        <v>0</v>
      </c>
      <c r="X982" s="14">
        <f>Table1[[#This Row],[Payments]]-Table1[[#This Row],[Receipts]]</f>
        <v>0</v>
      </c>
      <c r="Y982" s="14"/>
      <c r="Z982" s="14"/>
      <c r="AA982" s="14"/>
      <c r="AB982" s="13"/>
      <c r="AC982" s="39"/>
      <c r="AD982" s="39"/>
      <c r="AE982" s="39"/>
      <c r="AF982" s="39"/>
      <c r="AG982" s="42"/>
      <c r="AH98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2" t="str">
        <f>IF(Table1[[#This Row],[Date]]="","",TEXT(Table1[[#This Row],[Date]],"yyyymmdd"))</f>
        <v/>
      </c>
      <c r="AJ982" t="str">
        <f>Table1[[#This Row],[Date2]]</f>
        <v/>
      </c>
      <c r="AK982" t="str">
        <f>IF(Table1[[#This Row],[Date]]="","",Table1[[#This Row],[Voucher Type]])</f>
        <v/>
      </c>
      <c r="AL982" t="str">
        <f>IF(Table1[[#This Row],[Date]]="","",Table1[[#This Row],[Voucher No]])</f>
        <v/>
      </c>
      <c r="AM982" t="str">
        <f>IF(Table1[[#This Row],[Date]]="","",Table1[[#This Row],[Narration]])</f>
        <v/>
      </c>
      <c r="AN982" t="str">
        <f>IF(Table1[[#This Row],[Date]]="","","tallytools-voucherentry-adhjadhh-"&amp;$AH$1&amp;ROW())</f>
        <v/>
      </c>
      <c r="AO982" t="str">
        <f>IF(Table1[[#This Row],[Date]]="","",$AH$1)</f>
        <v/>
      </c>
      <c r="AP982"/>
      <c r="AQ982" t="str">
        <f>IF(Table1[[#This Row],[Date]]="","","No")</f>
        <v/>
      </c>
      <c r="AR982" t="str">
        <f>IF(Table1[[#This Row],[Date]]="","",IF(Table1[[#This Row],[Net Amt]]&lt;0,"No","Yes"))</f>
        <v/>
      </c>
      <c r="AS982" t="str">
        <f>IF(Table1[[#This Row],[Date]]="","",Table1[[#This Row],[Second Ledger]])</f>
        <v/>
      </c>
      <c r="AT982" t="str">
        <f>IF(Table1[[#This Row],[Date]]="","",IF(Table1[[#This Row],[DP-1]]="Yes",-(Table1[[#This Row],[Payments]]+Table1[[#This Row],[Receipts]]),Table1[[#This Row],[Payments]]+Table1[[#This Row],[Receipts]]))</f>
        <v/>
      </c>
      <c r="AU982"/>
      <c r="AV982" t="str">
        <f>IF(Table1[[#This Row],[Bill Ref No]]="","",Table1[[#This Row],[Bill Ref No]])</f>
        <v/>
      </c>
      <c r="AW982" t="str">
        <f>IF(Table1[[#This Row],[Bill ref name]]="","","New Ref")</f>
        <v/>
      </c>
      <c r="AX982" t="str">
        <f>IF(Table1[[#This Row],[Bill ref name]]="","",Table1[[#This Row],[Amount-1]])</f>
        <v/>
      </c>
      <c r="AY982"/>
      <c r="AZ982"/>
      <c r="BA982" t="str">
        <f>IF(Table1[[#This Row],[Cost Centre]]="","","Primary Cost Category")</f>
        <v/>
      </c>
      <c r="BB982" t="str">
        <f>IF(Table1[[#This Row],[Cost Centre]]="","",Table1[[#This Row],[DP-1]])</f>
        <v/>
      </c>
      <c r="BC982"/>
      <c r="BD982" t="str">
        <f>IF(Table1[[#This Row],[Cost Centre]]="","",Table1[[#This Row],[Cost Centre]])</f>
        <v/>
      </c>
      <c r="BE982" t="str">
        <f>IF(Table1[[#This Row],[Cost Centre]]="","",Table1[[#This Row],[Amount-1]])</f>
        <v/>
      </c>
      <c r="BF982"/>
      <c r="BG982"/>
      <c r="BH982"/>
      <c r="BI982"/>
      <c r="BJ982" t="str">
        <f>IF(Table1[[#This Row],[Date]]="","","No")</f>
        <v/>
      </c>
      <c r="BK982" t="str">
        <f>IF(Table1[[#This Row],[Date]]="","",IF(Table1[[#This Row],[Net Amt]]&lt;0,"Yes","No"))</f>
        <v/>
      </c>
      <c r="BL982" t="str">
        <f>IF(Table1[[#This Row],[Date]]="","",$C$3)</f>
        <v/>
      </c>
      <c r="BM982" t="str">
        <f>IF(Table1[[#This Row],[Date]]="","",-Table1[[#This Row],[Amount-1]])</f>
        <v/>
      </c>
      <c r="BO982" t="str">
        <f>IF(Table1[[#This Row],[Transaction Type]]="","",Table1[[#This Row],[Transaction Type]])</f>
        <v/>
      </c>
      <c r="BP982" t="str">
        <f>IF(Table1[[#This Row],[Instrument No.]]="","",Table1[[#This Row],[Instrument No.]])</f>
        <v/>
      </c>
      <c r="BQ982" t="str">
        <f>IF(Table1[[#This Row],[Instrument No.]]="","",Table1[[#This Row],[Amount-2]])</f>
        <v/>
      </c>
      <c r="BR982" t="str">
        <f>IF(Table1[[#This Row],[Instrument date]]="","",TEXT(Table1[[#This Row],[Instrument date]],"yyyymmdd"))</f>
        <v/>
      </c>
      <c r="BU982" s="48"/>
      <c r="BV982" s="48"/>
    </row>
    <row r="983" spans="1:74">
      <c r="A983" s="16">
        <f t="shared" si="15"/>
        <v>978</v>
      </c>
      <c r="B983" s="17"/>
      <c r="C983" s="57"/>
      <c r="D983" s="61"/>
      <c r="E983" s="61"/>
      <c r="F983" s="57"/>
      <c r="G983" s="18"/>
      <c r="H98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3" s="18"/>
      <c r="J983" s="18"/>
      <c r="K983" s="18"/>
      <c r="L983" s="18"/>
      <c r="M983" s="18"/>
      <c r="N983" s="51"/>
      <c r="O983" s="14">
        <f>IF(Table1[[#This Row],[Date]]="",COUNTA(B984:$B$1005),0)</f>
        <v>0</v>
      </c>
      <c r="P983" s="14">
        <f>IF(COUNTA(Table1[[#This Row],[Payments]:[Receipts]])=0,0,(IF(COUNTA(Table1[[#This Row],[Payments]:[Receipts]])&gt;1,1,0)))</f>
        <v>0</v>
      </c>
      <c r="Q983" s="14">
        <f>IF(Table1[[#This Row],[Date]]="",0,IF(AND(Table1[[#This Row],[Date]]&gt;=$Q$2,Table1[[#This Row],[Date]]&lt;=$Q$3),0,1))</f>
        <v>0</v>
      </c>
      <c r="R983" s="14">
        <f>IF(Table1[[#This Row],[Payments]]="",0,IF(ISNUMBER(Table1[[#This Row],[Payments]]),0,1))</f>
        <v>0</v>
      </c>
      <c r="S983" s="14">
        <f>IF(Table1[[#This Row],[Receipts]]="",0,IF(ISNUMBER(Table1[[#This Row],[Receipts]]),0,1))</f>
        <v>0</v>
      </c>
      <c r="T983" s="14">
        <f>IF(LEN(Table1[[#This Row],[Second Ledger]])&gt;0,IF(TYPE(VLOOKUP(Table1[[#This Row],[Second Ledger]],$CZ:$CZ,1,FALSE))=16,1,0),0)</f>
        <v>0</v>
      </c>
      <c r="U983" s="14">
        <f>IF(Table1[[#This Row],[Date]]="",0,IF(Table1[[#This Row],[Voucher Type]]&gt;0,IF(TYPE(VLOOKUP(Table1[[#This Row],[Voucher Type]],Table1[[#All],[Voucher Type Master]],1,FALSE))=16,1,0),0))</f>
        <v>0</v>
      </c>
      <c r="V98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3" s="14">
        <f>IF(LEN(Table1[[#This Row],[Cost Centre]])&gt;0,IF(TYPE(VLOOKUP(Table1[[#This Row],[Cost Centre]],$DA:$DA,1,FALSE))=16,1,0),0)</f>
        <v>0</v>
      </c>
      <c r="X983" s="14">
        <f>Table1[[#This Row],[Payments]]-Table1[[#This Row],[Receipts]]</f>
        <v>0</v>
      </c>
      <c r="Y983" s="14"/>
      <c r="Z983" s="14"/>
      <c r="AA983" s="14"/>
      <c r="AB983" s="13"/>
      <c r="AC983" s="39"/>
      <c r="AD983" s="39"/>
      <c r="AE983" s="39"/>
      <c r="AF983" s="39"/>
      <c r="AG983" s="42"/>
      <c r="AH98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3" t="str">
        <f>IF(Table1[[#This Row],[Date]]="","",TEXT(Table1[[#This Row],[Date]],"yyyymmdd"))</f>
        <v/>
      </c>
      <c r="AJ983" t="str">
        <f>Table1[[#This Row],[Date2]]</f>
        <v/>
      </c>
      <c r="AK983" t="str">
        <f>IF(Table1[[#This Row],[Date]]="","",Table1[[#This Row],[Voucher Type]])</f>
        <v/>
      </c>
      <c r="AL983" t="str">
        <f>IF(Table1[[#This Row],[Date]]="","",Table1[[#This Row],[Voucher No]])</f>
        <v/>
      </c>
      <c r="AM983" t="str">
        <f>IF(Table1[[#This Row],[Date]]="","",Table1[[#This Row],[Narration]])</f>
        <v/>
      </c>
      <c r="AN983" t="str">
        <f>IF(Table1[[#This Row],[Date]]="","","tallytools-voucherentry-adhjadhh-"&amp;$AH$1&amp;ROW())</f>
        <v/>
      </c>
      <c r="AO983" t="str">
        <f>IF(Table1[[#This Row],[Date]]="","",$AH$1)</f>
        <v/>
      </c>
      <c r="AP983"/>
      <c r="AQ983" t="str">
        <f>IF(Table1[[#This Row],[Date]]="","","No")</f>
        <v/>
      </c>
      <c r="AR983" t="str">
        <f>IF(Table1[[#This Row],[Date]]="","",IF(Table1[[#This Row],[Net Amt]]&lt;0,"No","Yes"))</f>
        <v/>
      </c>
      <c r="AS983" t="str">
        <f>IF(Table1[[#This Row],[Date]]="","",Table1[[#This Row],[Second Ledger]])</f>
        <v/>
      </c>
      <c r="AT983" t="str">
        <f>IF(Table1[[#This Row],[Date]]="","",IF(Table1[[#This Row],[DP-1]]="Yes",-(Table1[[#This Row],[Payments]]+Table1[[#This Row],[Receipts]]),Table1[[#This Row],[Payments]]+Table1[[#This Row],[Receipts]]))</f>
        <v/>
      </c>
      <c r="AU983"/>
      <c r="AV983" t="str">
        <f>IF(Table1[[#This Row],[Bill Ref No]]="","",Table1[[#This Row],[Bill Ref No]])</f>
        <v/>
      </c>
      <c r="AW983" t="str">
        <f>IF(Table1[[#This Row],[Bill ref name]]="","","New Ref")</f>
        <v/>
      </c>
      <c r="AX983" t="str">
        <f>IF(Table1[[#This Row],[Bill ref name]]="","",Table1[[#This Row],[Amount-1]])</f>
        <v/>
      </c>
      <c r="AY983"/>
      <c r="AZ983"/>
      <c r="BA983" t="str">
        <f>IF(Table1[[#This Row],[Cost Centre]]="","","Primary Cost Category")</f>
        <v/>
      </c>
      <c r="BB983" t="str">
        <f>IF(Table1[[#This Row],[Cost Centre]]="","",Table1[[#This Row],[DP-1]])</f>
        <v/>
      </c>
      <c r="BC983"/>
      <c r="BD983" t="str">
        <f>IF(Table1[[#This Row],[Cost Centre]]="","",Table1[[#This Row],[Cost Centre]])</f>
        <v/>
      </c>
      <c r="BE983" t="str">
        <f>IF(Table1[[#This Row],[Cost Centre]]="","",Table1[[#This Row],[Amount-1]])</f>
        <v/>
      </c>
      <c r="BF983"/>
      <c r="BG983"/>
      <c r="BH983"/>
      <c r="BI983"/>
      <c r="BJ983" t="str">
        <f>IF(Table1[[#This Row],[Date]]="","","No")</f>
        <v/>
      </c>
      <c r="BK983" t="str">
        <f>IF(Table1[[#This Row],[Date]]="","",IF(Table1[[#This Row],[Net Amt]]&lt;0,"Yes","No"))</f>
        <v/>
      </c>
      <c r="BL983" t="str">
        <f>IF(Table1[[#This Row],[Date]]="","",$C$3)</f>
        <v/>
      </c>
      <c r="BM983" t="str">
        <f>IF(Table1[[#This Row],[Date]]="","",-Table1[[#This Row],[Amount-1]])</f>
        <v/>
      </c>
      <c r="BO983" t="str">
        <f>IF(Table1[[#This Row],[Transaction Type]]="","",Table1[[#This Row],[Transaction Type]])</f>
        <v/>
      </c>
      <c r="BP983" t="str">
        <f>IF(Table1[[#This Row],[Instrument No.]]="","",Table1[[#This Row],[Instrument No.]])</f>
        <v/>
      </c>
      <c r="BQ983" t="str">
        <f>IF(Table1[[#This Row],[Instrument No.]]="","",Table1[[#This Row],[Amount-2]])</f>
        <v/>
      </c>
      <c r="BR983" t="str">
        <f>IF(Table1[[#This Row],[Instrument date]]="","",TEXT(Table1[[#This Row],[Instrument date]],"yyyymmdd"))</f>
        <v/>
      </c>
      <c r="BU983" s="48"/>
      <c r="BV983" s="48"/>
    </row>
    <row r="984" spans="1:74">
      <c r="A984" s="16">
        <f t="shared" si="15"/>
        <v>979</v>
      </c>
      <c r="B984" s="17"/>
      <c r="C984" s="57"/>
      <c r="D984" s="61"/>
      <c r="E984" s="61"/>
      <c r="F984" s="57"/>
      <c r="G984" s="18"/>
      <c r="H98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4" s="18"/>
      <c r="J984" s="18"/>
      <c r="K984" s="18"/>
      <c r="L984" s="18"/>
      <c r="M984" s="18"/>
      <c r="N984" s="51"/>
      <c r="O984" s="14">
        <f>IF(Table1[[#This Row],[Date]]="",COUNTA(B985:$B$1005),0)</f>
        <v>0</v>
      </c>
      <c r="P984" s="14">
        <f>IF(COUNTA(Table1[[#This Row],[Payments]:[Receipts]])=0,0,(IF(COUNTA(Table1[[#This Row],[Payments]:[Receipts]])&gt;1,1,0)))</f>
        <v>0</v>
      </c>
      <c r="Q984" s="14">
        <f>IF(Table1[[#This Row],[Date]]="",0,IF(AND(Table1[[#This Row],[Date]]&gt;=$Q$2,Table1[[#This Row],[Date]]&lt;=$Q$3),0,1))</f>
        <v>0</v>
      </c>
      <c r="R984" s="14">
        <f>IF(Table1[[#This Row],[Payments]]="",0,IF(ISNUMBER(Table1[[#This Row],[Payments]]),0,1))</f>
        <v>0</v>
      </c>
      <c r="S984" s="14">
        <f>IF(Table1[[#This Row],[Receipts]]="",0,IF(ISNUMBER(Table1[[#This Row],[Receipts]]),0,1))</f>
        <v>0</v>
      </c>
      <c r="T984" s="14">
        <f>IF(LEN(Table1[[#This Row],[Second Ledger]])&gt;0,IF(TYPE(VLOOKUP(Table1[[#This Row],[Second Ledger]],$CZ:$CZ,1,FALSE))=16,1,0),0)</f>
        <v>0</v>
      </c>
      <c r="U984" s="14">
        <f>IF(Table1[[#This Row],[Date]]="",0,IF(Table1[[#This Row],[Voucher Type]]&gt;0,IF(TYPE(VLOOKUP(Table1[[#This Row],[Voucher Type]],Table1[[#All],[Voucher Type Master]],1,FALSE))=16,1,0),0))</f>
        <v>0</v>
      </c>
      <c r="V98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4" s="14">
        <f>IF(LEN(Table1[[#This Row],[Cost Centre]])&gt;0,IF(TYPE(VLOOKUP(Table1[[#This Row],[Cost Centre]],$DA:$DA,1,FALSE))=16,1,0),0)</f>
        <v>0</v>
      </c>
      <c r="X984" s="14">
        <f>Table1[[#This Row],[Payments]]-Table1[[#This Row],[Receipts]]</f>
        <v>0</v>
      </c>
      <c r="Y984" s="14"/>
      <c r="Z984" s="14"/>
      <c r="AA984" s="14"/>
      <c r="AB984" s="13"/>
      <c r="AC984" s="39"/>
      <c r="AD984" s="39"/>
      <c r="AE984" s="39"/>
      <c r="AF984" s="39"/>
      <c r="AG984" s="42"/>
      <c r="AH98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4" t="str">
        <f>IF(Table1[[#This Row],[Date]]="","",TEXT(Table1[[#This Row],[Date]],"yyyymmdd"))</f>
        <v/>
      </c>
      <c r="AJ984" t="str">
        <f>Table1[[#This Row],[Date2]]</f>
        <v/>
      </c>
      <c r="AK984" t="str">
        <f>IF(Table1[[#This Row],[Date]]="","",Table1[[#This Row],[Voucher Type]])</f>
        <v/>
      </c>
      <c r="AL984" t="str">
        <f>IF(Table1[[#This Row],[Date]]="","",Table1[[#This Row],[Voucher No]])</f>
        <v/>
      </c>
      <c r="AM984" t="str">
        <f>IF(Table1[[#This Row],[Date]]="","",Table1[[#This Row],[Narration]])</f>
        <v/>
      </c>
      <c r="AN984" t="str">
        <f>IF(Table1[[#This Row],[Date]]="","","tallytools-voucherentry-adhjadhh-"&amp;$AH$1&amp;ROW())</f>
        <v/>
      </c>
      <c r="AO984" t="str">
        <f>IF(Table1[[#This Row],[Date]]="","",$AH$1)</f>
        <v/>
      </c>
      <c r="AP984"/>
      <c r="AQ984" t="str">
        <f>IF(Table1[[#This Row],[Date]]="","","No")</f>
        <v/>
      </c>
      <c r="AR984" t="str">
        <f>IF(Table1[[#This Row],[Date]]="","",IF(Table1[[#This Row],[Net Amt]]&lt;0,"No","Yes"))</f>
        <v/>
      </c>
      <c r="AS984" t="str">
        <f>IF(Table1[[#This Row],[Date]]="","",Table1[[#This Row],[Second Ledger]])</f>
        <v/>
      </c>
      <c r="AT984" t="str">
        <f>IF(Table1[[#This Row],[Date]]="","",IF(Table1[[#This Row],[DP-1]]="Yes",-(Table1[[#This Row],[Payments]]+Table1[[#This Row],[Receipts]]),Table1[[#This Row],[Payments]]+Table1[[#This Row],[Receipts]]))</f>
        <v/>
      </c>
      <c r="AU984"/>
      <c r="AV984" t="str">
        <f>IF(Table1[[#This Row],[Bill Ref No]]="","",Table1[[#This Row],[Bill Ref No]])</f>
        <v/>
      </c>
      <c r="AW984" t="str">
        <f>IF(Table1[[#This Row],[Bill ref name]]="","","New Ref")</f>
        <v/>
      </c>
      <c r="AX984" t="str">
        <f>IF(Table1[[#This Row],[Bill ref name]]="","",Table1[[#This Row],[Amount-1]])</f>
        <v/>
      </c>
      <c r="AY984"/>
      <c r="AZ984"/>
      <c r="BA984" t="str">
        <f>IF(Table1[[#This Row],[Cost Centre]]="","","Primary Cost Category")</f>
        <v/>
      </c>
      <c r="BB984" t="str">
        <f>IF(Table1[[#This Row],[Cost Centre]]="","",Table1[[#This Row],[DP-1]])</f>
        <v/>
      </c>
      <c r="BC984"/>
      <c r="BD984" t="str">
        <f>IF(Table1[[#This Row],[Cost Centre]]="","",Table1[[#This Row],[Cost Centre]])</f>
        <v/>
      </c>
      <c r="BE984" t="str">
        <f>IF(Table1[[#This Row],[Cost Centre]]="","",Table1[[#This Row],[Amount-1]])</f>
        <v/>
      </c>
      <c r="BF984"/>
      <c r="BG984"/>
      <c r="BH984"/>
      <c r="BI984"/>
      <c r="BJ984" t="str">
        <f>IF(Table1[[#This Row],[Date]]="","","No")</f>
        <v/>
      </c>
      <c r="BK984" t="str">
        <f>IF(Table1[[#This Row],[Date]]="","",IF(Table1[[#This Row],[Net Amt]]&lt;0,"Yes","No"))</f>
        <v/>
      </c>
      <c r="BL984" t="str">
        <f>IF(Table1[[#This Row],[Date]]="","",$C$3)</f>
        <v/>
      </c>
      <c r="BM984" t="str">
        <f>IF(Table1[[#This Row],[Date]]="","",-Table1[[#This Row],[Amount-1]])</f>
        <v/>
      </c>
      <c r="BO984" t="str">
        <f>IF(Table1[[#This Row],[Transaction Type]]="","",Table1[[#This Row],[Transaction Type]])</f>
        <v/>
      </c>
      <c r="BP984" t="str">
        <f>IF(Table1[[#This Row],[Instrument No.]]="","",Table1[[#This Row],[Instrument No.]])</f>
        <v/>
      </c>
      <c r="BQ984" t="str">
        <f>IF(Table1[[#This Row],[Instrument No.]]="","",Table1[[#This Row],[Amount-2]])</f>
        <v/>
      </c>
      <c r="BR984" t="str">
        <f>IF(Table1[[#This Row],[Instrument date]]="","",TEXT(Table1[[#This Row],[Instrument date]],"yyyymmdd"))</f>
        <v/>
      </c>
      <c r="BU984" s="48"/>
      <c r="BV984" s="48"/>
    </row>
    <row r="985" spans="1:74">
      <c r="A985" s="16">
        <f t="shared" si="15"/>
        <v>980</v>
      </c>
      <c r="B985" s="17"/>
      <c r="C985" s="57"/>
      <c r="D985" s="61"/>
      <c r="E985" s="61"/>
      <c r="F985" s="57"/>
      <c r="G985" s="18"/>
      <c r="H98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5" s="18"/>
      <c r="J985" s="18"/>
      <c r="K985" s="18"/>
      <c r="L985" s="18"/>
      <c r="M985" s="18"/>
      <c r="N985" s="51"/>
      <c r="O985" s="14">
        <f>IF(Table1[[#This Row],[Date]]="",COUNTA(B986:$B$1005),0)</f>
        <v>0</v>
      </c>
      <c r="P985" s="14">
        <f>IF(COUNTA(Table1[[#This Row],[Payments]:[Receipts]])=0,0,(IF(COUNTA(Table1[[#This Row],[Payments]:[Receipts]])&gt;1,1,0)))</f>
        <v>0</v>
      </c>
      <c r="Q985" s="14">
        <f>IF(Table1[[#This Row],[Date]]="",0,IF(AND(Table1[[#This Row],[Date]]&gt;=$Q$2,Table1[[#This Row],[Date]]&lt;=$Q$3),0,1))</f>
        <v>0</v>
      </c>
      <c r="R985" s="14">
        <f>IF(Table1[[#This Row],[Payments]]="",0,IF(ISNUMBER(Table1[[#This Row],[Payments]]),0,1))</f>
        <v>0</v>
      </c>
      <c r="S985" s="14">
        <f>IF(Table1[[#This Row],[Receipts]]="",0,IF(ISNUMBER(Table1[[#This Row],[Receipts]]),0,1))</f>
        <v>0</v>
      </c>
      <c r="T985" s="14">
        <f>IF(LEN(Table1[[#This Row],[Second Ledger]])&gt;0,IF(TYPE(VLOOKUP(Table1[[#This Row],[Second Ledger]],$CZ:$CZ,1,FALSE))=16,1,0),0)</f>
        <v>0</v>
      </c>
      <c r="U985" s="14">
        <f>IF(Table1[[#This Row],[Date]]="",0,IF(Table1[[#This Row],[Voucher Type]]&gt;0,IF(TYPE(VLOOKUP(Table1[[#This Row],[Voucher Type]],Table1[[#All],[Voucher Type Master]],1,FALSE))=16,1,0),0))</f>
        <v>0</v>
      </c>
      <c r="V98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5" s="14">
        <f>IF(LEN(Table1[[#This Row],[Cost Centre]])&gt;0,IF(TYPE(VLOOKUP(Table1[[#This Row],[Cost Centre]],$DA:$DA,1,FALSE))=16,1,0),0)</f>
        <v>0</v>
      </c>
      <c r="X985" s="14">
        <f>Table1[[#This Row],[Payments]]-Table1[[#This Row],[Receipts]]</f>
        <v>0</v>
      </c>
      <c r="Y985" s="14"/>
      <c r="Z985" s="14"/>
      <c r="AA985" s="14"/>
      <c r="AB985" s="13"/>
      <c r="AC985" s="39"/>
      <c r="AD985" s="39"/>
      <c r="AE985" s="39"/>
      <c r="AF985" s="39"/>
      <c r="AG985" s="42"/>
      <c r="AH98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5" t="str">
        <f>IF(Table1[[#This Row],[Date]]="","",TEXT(Table1[[#This Row],[Date]],"yyyymmdd"))</f>
        <v/>
      </c>
      <c r="AJ985" t="str">
        <f>Table1[[#This Row],[Date2]]</f>
        <v/>
      </c>
      <c r="AK985" t="str">
        <f>IF(Table1[[#This Row],[Date]]="","",Table1[[#This Row],[Voucher Type]])</f>
        <v/>
      </c>
      <c r="AL985" t="str">
        <f>IF(Table1[[#This Row],[Date]]="","",Table1[[#This Row],[Voucher No]])</f>
        <v/>
      </c>
      <c r="AM985" t="str">
        <f>IF(Table1[[#This Row],[Date]]="","",Table1[[#This Row],[Narration]])</f>
        <v/>
      </c>
      <c r="AN985" t="str">
        <f>IF(Table1[[#This Row],[Date]]="","","tallytools-voucherentry-adhjadhh-"&amp;$AH$1&amp;ROW())</f>
        <v/>
      </c>
      <c r="AO985" t="str">
        <f>IF(Table1[[#This Row],[Date]]="","",$AH$1)</f>
        <v/>
      </c>
      <c r="AP985"/>
      <c r="AQ985" t="str">
        <f>IF(Table1[[#This Row],[Date]]="","","No")</f>
        <v/>
      </c>
      <c r="AR985" t="str">
        <f>IF(Table1[[#This Row],[Date]]="","",IF(Table1[[#This Row],[Net Amt]]&lt;0,"No","Yes"))</f>
        <v/>
      </c>
      <c r="AS985" t="str">
        <f>IF(Table1[[#This Row],[Date]]="","",Table1[[#This Row],[Second Ledger]])</f>
        <v/>
      </c>
      <c r="AT985" t="str">
        <f>IF(Table1[[#This Row],[Date]]="","",IF(Table1[[#This Row],[DP-1]]="Yes",-(Table1[[#This Row],[Payments]]+Table1[[#This Row],[Receipts]]),Table1[[#This Row],[Payments]]+Table1[[#This Row],[Receipts]]))</f>
        <v/>
      </c>
      <c r="AU985"/>
      <c r="AV985" t="str">
        <f>IF(Table1[[#This Row],[Bill Ref No]]="","",Table1[[#This Row],[Bill Ref No]])</f>
        <v/>
      </c>
      <c r="AW985" t="str">
        <f>IF(Table1[[#This Row],[Bill ref name]]="","","New Ref")</f>
        <v/>
      </c>
      <c r="AX985" t="str">
        <f>IF(Table1[[#This Row],[Bill ref name]]="","",Table1[[#This Row],[Amount-1]])</f>
        <v/>
      </c>
      <c r="AY985"/>
      <c r="AZ985"/>
      <c r="BA985" t="str">
        <f>IF(Table1[[#This Row],[Cost Centre]]="","","Primary Cost Category")</f>
        <v/>
      </c>
      <c r="BB985" t="str">
        <f>IF(Table1[[#This Row],[Cost Centre]]="","",Table1[[#This Row],[DP-1]])</f>
        <v/>
      </c>
      <c r="BC985"/>
      <c r="BD985" t="str">
        <f>IF(Table1[[#This Row],[Cost Centre]]="","",Table1[[#This Row],[Cost Centre]])</f>
        <v/>
      </c>
      <c r="BE985" t="str">
        <f>IF(Table1[[#This Row],[Cost Centre]]="","",Table1[[#This Row],[Amount-1]])</f>
        <v/>
      </c>
      <c r="BF985"/>
      <c r="BG985"/>
      <c r="BH985"/>
      <c r="BI985"/>
      <c r="BJ985" t="str">
        <f>IF(Table1[[#This Row],[Date]]="","","No")</f>
        <v/>
      </c>
      <c r="BK985" t="str">
        <f>IF(Table1[[#This Row],[Date]]="","",IF(Table1[[#This Row],[Net Amt]]&lt;0,"Yes","No"))</f>
        <v/>
      </c>
      <c r="BL985" t="str">
        <f>IF(Table1[[#This Row],[Date]]="","",$C$3)</f>
        <v/>
      </c>
      <c r="BM985" t="str">
        <f>IF(Table1[[#This Row],[Date]]="","",-Table1[[#This Row],[Amount-1]])</f>
        <v/>
      </c>
      <c r="BO985" t="str">
        <f>IF(Table1[[#This Row],[Transaction Type]]="","",Table1[[#This Row],[Transaction Type]])</f>
        <v/>
      </c>
      <c r="BP985" t="str">
        <f>IF(Table1[[#This Row],[Instrument No.]]="","",Table1[[#This Row],[Instrument No.]])</f>
        <v/>
      </c>
      <c r="BQ985" t="str">
        <f>IF(Table1[[#This Row],[Instrument No.]]="","",Table1[[#This Row],[Amount-2]])</f>
        <v/>
      </c>
      <c r="BR985" t="str">
        <f>IF(Table1[[#This Row],[Instrument date]]="","",TEXT(Table1[[#This Row],[Instrument date]],"yyyymmdd"))</f>
        <v/>
      </c>
      <c r="BU985" s="48"/>
      <c r="BV985" s="48"/>
    </row>
    <row r="986" spans="1:74">
      <c r="A986" s="16">
        <f t="shared" si="15"/>
        <v>981</v>
      </c>
      <c r="B986" s="17"/>
      <c r="C986" s="57"/>
      <c r="D986" s="61"/>
      <c r="E986" s="61"/>
      <c r="F986" s="57"/>
      <c r="G986" s="18"/>
      <c r="H98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6" s="18"/>
      <c r="J986" s="18"/>
      <c r="K986" s="18"/>
      <c r="L986" s="18"/>
      <c r="M986" s="18"/>
      <c r="N986" s="51"/>
      <c r="O986" s="14">
        <f>IF(Table1[[#This Row],[Date]]="",COUNTA(B987:$B$1005),0)</f>
        <v>0</v>
      </c>
      <c r="P986" s="14">
        <f>IF(COUNTA(Table1[[#This Row],[Payments]:[Receipts]])=0,0,(IF(COUNTA(Table1[[#This Row],[Payments]:[Receipts]])&gt;1,1,0)))</f>
        <v>0</v>
      </c>
      <c r="Q986" s="14">
        <f>IF(Table1[[#This Row],[Date]]="",0,IF(AND(Table1[[#This Row],[Date]]&gt;=$Q$2,Table1[[#This Row],[Date]]&lt;=$Q$3),0,1))</f>
        <v>0</v>
      </c>
      <c r="R986" s="14">
        <f>IF(Table1[[#This Row],[Payments]]="",0,IF(ISNUMBER(Table1[[#This Row],[Payments]]),0,1))</f>
        <v>0</v>
      </c>
      <c r="S986" s="14">
        <f>IF(Table1[[#This Row],[Receipts]]="",0,IF(ISNUMBER(Table1[[#This Row],[Receipts]]),0,1))</f>
        <v>0</v>
      </c>
      <c r="T986" s="14">
        <f>IF(LEN(Table1[[#This Row],[Second Ledger]])&gt;0,IF(TYPE(VLOOKUP(Table1[[#This Row],[Second Ledger]],$CZ:$CZ,1,FALSE))=16,1,0),0)</f>
        <v>0</v>
      </c>
      <c r="U986" s="14">
        <f>IF(Table1[[#This Row],[Date]]="",0,IF(Table1[[#This Row],[Voucher Type]]&gt;0,IF(TYPE(VLOOKUP(Table1[[#This Row],[Voucher Type]],Table1[[#All],[Voucher Type Master]],1,FALSE))=16,1,0),0))</f>
        <v>0</v>
      </c>
      <c r="V98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6" s="14">
        <f>IF(LEN(Table1[[#This Row],[Cost Centre]])&gt;0,IF(TYPE(VLOOKUP(Table1[[#This Row],[Cost Centre]],$DA:$DA,1,FALSE))=16,1,0),0)</f>
        <v>0</v>
      </c>
      <c r="X986" s="14">
        <f>Table1[[#This Row],[Payments]]-Table1[[#This Row],[Receipts]]</f>
        <v>0</v>
      </c>
      <c r="Y986" s="14"/>
      <c r="Z986" s="14"/>
      <c r="AA986" s="14"/>
      <c r="AB986" s="13"/>
      <c r="AC986" s="39"/>
      <c r="AD986" s="39"/>
      <c r="AE986" s="39"/>
      <c r="AF986" s="39"/>
      <c r="AG986" s="42"/>
      <c r="AH98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6" t="str">
        <f>IF(Table1[[#This Row],[Date]]="","",TEXT(Table1[[#This Row],[Date]],"yyyymmdd"))</f>
        <v/>
      </c>
      <c r="AJ986" t="str">
        <f>Table1[[#This Row],[Date2]]</f>
        <v/>
      </c>
      <c r="AK986" t="str">
        <f>IF(Table1[[#This Row],[Date]]="","",Table1[[#This Row],[Voucher Type]])</f>
        <v/>
      </c>
      <c r="AL986" t="str">
        <f>IF(Table1[[#This Row],[Date]]="","",Table1[[#This Row],[Voucher No]])</f>
        <v/>
      </c>
      <c r="AM986" t="str">
        <f>IF(Table1[[#This Row],[Date]]="","",Table1[[#This Row],[Narration]])</f>
        <v/>
      </c>
      <c r="AN986" t="str">
        <f>IF(Table1[[#This Row],[Date]]="","","tallytools-voucherentry-adhjadhh-"&amp;$AH$1&amp;ROW())</f>
        <v/>
      </c>
      <c r="AO986" t="str">
        <f>IF(Table1[[#This Row],[Date]]="","",$AH$1)</f>
        <v/>
      </c>
      <c r="AP986"/>
      <c r="AQ986" t="str">
        <f>IF(Table1[[#This Row],[Date]]="","","No")</f>
        <v/>
      </c>
      <c r="AR986" t="str">
        <f>IF(Table1[[#This Row],[Date]]="","",IF(Table1[[#This Row],[Net Amt]]&lt;0,"No","Yes"))</f>
        <v/>
      </c>
      <c r="AS986" t="str">
        <f>IF(Table1[[#This Row],[Date]]="","",Table1[[#This Row],[Second Ledger]])</f>
        <v/>
      </c>
      <c r="AT986" t="str">
        <f>IF(Table1[[#This Row],[Date]]="","",IF(Table1[[#This Row],[DP-1]]="Yes",-(Table1[[#This Row],[Payments]]+Table1[[#This Row],[Receipts]]),Table1[[#This Row],[Payments]]+Table1[[#This Row],[Receipts]]))</f>
        <v/>
      </c>
      <c r="AU986"/>
      <c r="AV986" t="str">
        <f>IF(Table1[[#This Row],[Bill Ref No]]="","",Table1[[#This Row],[Bill Ref No]])</f>
        <v/>
      </c>
      <c r="AW986" t="str">
        <f>IF(Table1[[#This Row],[Bill ref name]]="","","New Ref")</f>
        <v/>
      </c>
      <c r="AX986" t="str">
        <f>IF(Table1[[#This Row],[Bill ref name]]="","",Table1[[#This Row],[Amount-1]])</f>
        <v/>
      </c>
      <c r="AY986"/>
      <c r="AZ986"/>
      <c r="BA986" t="str">
        <f>IF(Table1[[#This Row],[Cost Centre]]="","","Primary Cost Category")</f>
        <v/>
      </c>
      <c r="BB986" t="str">
        <f>IF(Table1[[#This Row],[Cost Centre]]="","",Table1[[#This Row],[DP-1]])</f>
        <v/>
      </c>
      <c r="BC986"/>
      <c r="BD986" t="str">
        <f>IF(Table1[[#This Row],[Cost Centre]]="","",Table1[[#This Row],[Cost Centre]])</f>
        <v/>
      </c>
      <c r="BE986" t="str">
        <f>IF(Table1[[#This Row],[Cost Centre]]="","",Table1[[#This Row],[Amount-1]])</f>
        <v/>
      </c>
      <c r="BF986"/>
      <c r="BG986"/>
      <c r="BH986"/>
      <c r="BI986"/>
      <c r="BJ986" t="str">
        <f>IF(Table1[[#This Row],[Date]]="","","No")</f>
        <v/>
      </c>
      <c r="BK986" t="str">
        <f>IF(Table1[[#This Row],[Date]]="","",IF(Table1[[#This Row],[Net Amt]]&lt;0,"Yes","No"))</f>
        <v/>
      </c>
      <c r="BL986" t="str">
        <f>IF(Table1[[#This Row],[Date]]="","",$C$3)</f>
        <v/>
      </c>
      <c r="BM986" t="str">
        <f>IF(Table1[[#This Row],[Date]]="","",-Table1[[#This Row],[Amount-1]])</f>
        <v/>
      </c>
      <c r="BO986" t="str">
        <f>IF(Table1[[#This Row],[Transaction Type]]="","",Table1[[#This Row],[Transaction Type]])</f>
        <v/>
      </c>
      <c r="BP986" t="str">
        <f>IF(Table1[[#This Row],[Instrument No.]]="","",Table1[[#This Row],[Instrument No.]])</f>
        <v/>
      </c>
      <c r="BQ986" t="str">
        <f>IF(Table1[[#This Row],[Instrument No.]]="","",Table1[[#This Row],[Amount-2]])</f>
        <v/>
      </c>
      <c r="BR986" t="str">
        <f>IF(Table1[[#This Row],[Instrument date]]="","",TEXT(Table1[[#This Row],[Instrument date]],"yyyymmdd"))</f>
        <v/>
      </c>
      <c r="BU986" s="48"/>
      <c r="BV986" s="48"/>
    </row>
    <row r="987" spans="1:74">
      <c r="A987" s="16">
        <f t="shared" si="15"/>
        <v>982</v>
      </c>
      <c r="B987" s="17"/>
      <c r="C987" s="57"/>
      <c r="D987" s="61"/>
      <c r="E987" s="61"/>
      <c r="F987" s="57"/>
      <c r="G987" s="18"/>
      <c r="H98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7" s="18"/>
      <c r="J987" s="18"/>
      <c r="K987" s="18"/>
      <c r="L987" s="18"/>
      <c r="M987" s="18"/>
      <c r="N987" s="51"/>
      <c r="O987" s="14">
        <f>IF(Table1[[#This Row],[Date]]="",COUNTA(B988:$B$1005),0)</f>
        <v>0</v>
      </c>
      <c r="P987" s="14">
        <f>IF(COUNTA(Table1[[#This Row],[Payments]:[Receipts]])=0,0,(IF(COUNTA(Table1[[#This Row],[Payments]:[Receipts]])&gt;1,1,0)))</f>
        <v>0</v>
      </c>
      <c r="Q987" s="14">
        <f>IF(Table1[[#This Row],[Date]]="",0,IF(AND(Table1[[#This Row],[Date]]&gt;=$Q$2,Table1[[#This Row],[Date]]&lt;=$Q$3),0,1))</f>
        <v>0</v>
      </c>
      <c r="R987" s="14">
        <f>IF(Table1[[#This Row],[Payments]]="",0,IF(ISNUMBER(Table1[[#This Row],[Payments]]),0,1))</f>
        <v>0</v>
      </c>
      <c r="S987" s="14">
        <f>IF(Table1[[#This Row],[Receipts]]="",0,IF(ISNUMBER(Table1[[#This Row],[Receipts]]),0,1))</f>
        <v>0</v>
      </c>
      <c r="T987" s="14">
        <f>IF(LEN(Table1[[#This Row],[Second Ledger]])&gt;0,IF(TYPE(VLOOKUP(Table1[[#This Row],[Second Ledger]],$CZ:$CZ,1,FALSE))=16,1,0),0)</f>
        <v>0</v>
      </c>
      <c r="U987" s="14">
        <f>IF(Table1[[#This Row],[Date]]="",0,IF(Table1[[#This Row],[Voucher Type]]&gt;0,IF(TYPE(VLOOKUP(Table1[[#This Row],[Voucher Type]],Table1[[#All],[Voucher Type Master]],1,FALSE))=16,1,0),0))</f>
        <v>0</v>
      </c>
      <c r="V98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7" s="14">
        <f>IF(LEN(Table1[[#This Row],[Cost Centre]])&gt;0,IF(TYPE(VLOOKUP(Table1[[#This Row],[Cost Centre]],$DA:$DA,1,FALSE))=16,1,0),0)</f>
        <v>0</v>
      </c>
      <c r="X987" s="14">
        <f>Table1[[#This Row],[Payments]]-Table1[[#This Row],[Receipts]]</f>
        <v>0</v>
      </c>
      <c r="Y987" s="14"/>
      <c r="Z987" s="14"/>
      <c r="AA987" s="14"/>
      <c r="AB987" s="13"/>
      <c r="AC987" s="39"/>
      <c r="AD987" s="39"/>
      <c r="AE987" s="39"/>
      <c r="AF987" s="39"/>
      <c r="AG987" s="42"/>
      <c r="AH98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7" t="str">
        <f>IF(Table1[[#This Row],[Date]]="","",TEXT(Table1[[#This Row],[Date]],"yyyymmdd"))</f>
        <v/>
      </c>
      <c r="AJ987" t="str">
        <f>Table1[[#This Row],[Date2]]</f>
        <v/>
      </c>
      <c r="AK987" t="str">
        <f>IF(Table1[[#This Row],[Date]]="","",Table1[[#This Row],[Voucher Type]])</f>
        <v/>
      </c>
      <c r="AL987" t="str">
        <f>IF(Table1[[#This Row],[Date]]="","",Table1[[#This Row],[Voucher No]])</f>
        <v/>
      </c>
      <c r="AM987" t="str">
        <f>IF(Table1[[#This Row],[Date]]="","",Table1[[#This Row],[Narration]])</f>
        <v/>
      </c>
      <c r="AN987" t="str">
        <f>IF(Table1[[#This Row],[Date]]="","","tallytools-voucherentry-adhjadhh-"&amp;$AH$1&amp;ROW())</f>
        <v/>
      </c>
      <c r="AO987" t="str">
        <f>IF(Table1[[#This Row],[Date]]="","",$AH$1)</f>
        <v/>
      </c>
      <c r="AP987"/>
      <c r="AQ987" t="str">
        <f>IF(Table1[[#This Row],[Date]]="","","No")</f>
        <v/>
      </c>
      <c r="AR987" t="str">
        <f>IF(Table1[[#This Row],[Date]]="","",IF(Table1[[#This Row],[Net Amt]]&lt;0,"No","Yes"))</f>
        <v/>
      </c>
      <c r="AS987" t="str">
        <f>IF(Table1[[#This Row],[Date]]="","",Table1[[#This Row],[Second Ledger]])</f>
        <v/>
      </c>
      <c r="AT987" t="str">
        <f>IF(Table1[[#This Row],[Date]]="","",IF(Table1[[#This Row],[DP-1]]="Yes",-(Table1[[#This Row],[Payments]]+Table1[[#This Row],[Receipts]]),Table1[[#This Row],[Payments]]+Table1[[#This Row],[Receipts]]))</f>
        <v/>
      </c>
      <c r="AU987"/>
      <c r="AV987" t="str">
        <f>IF(Table1[[#This Row],[Bill Ref No]]="","",Table1[[#This Row],[Bill Ref No]])</f>
        <v/>
      </c>
      <c r="AW987" t="str">
        <f>IF(Table1[[#This Row],[Bill ref name]]="","","New Ref")</f>
        <v/>
      </c>
      <c r="AX987" t="str">
        <f>IF(Table1[[#This Row],[Bill ref name]]="","",Table1[[#This Row],[Amount-1]])</f>
        <v/>
      </c>
      <c r="AY987"/>
      <c r="AZ987"/>
      <c r="BA987" t="str">
        <f>IF(Table1[[#This Row],[Cost Centre]]="","","Primary Cost Category")</f>
        <v/>
      </c>
      <c r="BB987" t="str">
        <f>IF(Table1[[#This Row],[Cost Centre]]="","",Table1[[#This Row],[DP-1]])</f>
        <v/>
      </c>
      <c r="BC987"/>
      <c r="BD987" t="str">
        <f>IF(Table1[[#This Row],[Cost Centre]]="","",Table1[[#This Row],[Cost Centre]])</f>
        <v/>
      </c>
      <c r="BE987" t="str">
        <f>IF(Table1[[#This Row],[Cost Centre]]="","",Table1[[#This Row],[Amount-1]])</f>
        <v/>
      </c>
      <c r="BF987"/>
      <c r="BG987"/>
      <c r="BH987"/>
      <c r="BI987"/>
      <c r="BJ987" t="str">
        <f>IF(Table1[[#This Row],[Date]]="","","No")</f>
        <v/>
      </c>
      <c r="BK987" t="str">
        <f>IF(Table1[[#This Row],[Date]]="","",IF(Table1[[#This Row],[Net Amt]]&lt;0,"Yes","No"))</f>
        <v/>
      </c>
      <c r="BL987" t="str">
        <f>IF(Table1[[#This Row],[Date]]="","",$C$3)</f>
        <v/>
      </c>
      <c r="BM987" t="str">
        <f>IF(Table1[[#This Row],[Date]]="","",-Table1[[#This Row],[Amount-1]])</f>
        <v/>
      </c>
      <c r="BO987" t="str">
        <f>IF(Table1[[#This Row],[Transaction Type]]="","",Table1[[#This Row],[Transaction Type]])</f>
        <v/>
      </c>
      <c r="BP987" t="str">
        <f>IF(Table1[[#This Row],[Instrument No.]]="","",Table1[[#This Row],[Instrument No.]])</f>
        <v/>
      </c>
      <c r="BQ987" t="str">
        <f>IF(Table1[[#This Row],[Instrument No.]]="","",Table1[[#This Row],[Amount-2]])</f>
        <v/>
      </c>
      <c r="BR987" t="str">
        <f>IF(Table1[[#This Row],[Instrument date]]="","",TEXT(Table1[[#This Row],[Instrument date]],"yyyymmdd"))</f>
        <v/>
      </c>
      <c r="BU987" s="48"/>
      <c r="BV987" s="48"/>
    </row>
    <row r="988" spans="1:74">
      <c r="A988" s="16">
        <f t="shared" si="15"/>
        <v>983</v>
      </c>
      <c r="B988" s="17"/>
      <c r="C988" s="57"/>
      <c r="D988" s="61"/>
      <c r="E988" s="61"/>
      <c r="F988" s="57"/>
      <c r="G988" s="18"/>
      <c r="H98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8" s="18"/>
      <c r="J988" s="18"/>
      <c r="K988" s="18"/>
      <c r="L988" s="18"/>
      <c r="M988" s="18"/>
      <c r="N988" s="51"/>
      <c r="O988" s="14">
        <f>IF(Table1[[#This Row],[Date]]="",COUNTA(B989:$B$1005),0)</f>
        <v>0</v>
      </c>
      <c r="P988" s="14">
        <f>IF(COUNTA(Table1[[#This Row],[Payments]:[Receipts]])=0,0,(IF(COUNTA(Table1[[#This Row],[Payments]:[Receipts]])&gt;1,1,0)))</f>
        <v>0</v>
      </c>
      <c r="Q988" s="14">
        <f>IF(Table1[[#This Row],[Date]]="",0,IF(AND(Table1[[#This Row],[Date]]&gt;=$Q$2,Table1[[#This Row],[Date]]&lt;=$Q$3),0,1))</f>
        <v>0</v>
      </c>
      <c r="R988" s="14">
        <f>IF(Table1[[#This Row],[Payments]]="",0,IF(ISNUMBER(Table1[[#This Row],[Payments]]),0,1))</f>
        <v>0</v>
      </c>
      <c r="S988" s="14">
        <f>IF(Table1[[#This Row],[Receipts]]="",0,IF(ISNUMBER(Table1[[#This Row],[Receipts]]),0,1))</f>
        <v>0</v>
      </c>
      <c r="T988" s="14">
        <f>IF(LEN(Table1[[#This Row],[Second Ledger]])&gt;0,IF(TYPE(VLOOKUP(Table1[[#This Row],[Second Ledger]],$CZ:$CZ,1,FALSE))=16,1,0),0)</f>
        <v>0</v>
      </c>
      <c r="U988" s="14">
        <f>IF(Table1[[#This Row],[Date]]="",0,IF(Table1[[#This Row],[Voucher Type]]&gt;0,IF(TYPE(VLOOKUP(Table1[[#This Row],[Voucher Type]],Table1[[#All],[Voucher Type Master]],1,FALSE))=16,1,0),0))</f>
        <v>0</v>
      </c>
      <c r="V98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8" s="14">
        <f>IF(LEN(Table1[[#This Row],[Cost Centre]])&gt;0,IF(TYPE(VLOOKUP(Table1[[#This Row],[Cost Centre]],$DA:$DA,1,FALSE))=16,1,0),0)</f>
        <v>0</v>
      </c>
      <c r="X988" s="14">
        <f>Table1[[#This Row],[Payments]]-Table1[[#This Row],[Receipts]]</f>
        <v>0</v>
      </c>
      <c r="Y988" s="14"/>
      <c r="Z988" s="14"/>
      <c r="AA988" s="14"/>
      <c r="AB988" s="13"/>
      <c r="AC988" s="39"/>
      <c r="AD988" s="39"/>
      <c r="AE988" s="39"/>
      <c r="AF988" s="39"/>
      <c r="AG988" s="42"/>
      <c r="AH98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8" t="str">
        <f>IF(Table1[[#This Row],[Date]]="","",TEXT(Table1[[#This Row],[Date]],"yyyymmdd"))</f>
        <v/>
      </c>
      <c r="AJ988" t="str">
        <f>Table1[[#This Row],[Date2]]</f>
        <v/>
      </c>
      <c r="AK988" t="str">
        <f>IF(Table1[[#This Row],[Date]]="","",Table1[[#This Row],[Voucher Type]])</f>
        <v/>
      </c>
      <c r="AL988" t="str">
        <f>IF(Table1[[#This Row],[Date]]="","",Table1[[#This Row],[Voucher No]])</f>
        <v/>
      </c>
      <c r="AM988" t="str">
        <f>IF(Table1[[#This Row],[Date]]="","",Table1[[#This Row],[Narration]])</f>
        <v/>
      </c>
      <c r="AN988" t="str">
        <f>IF(Table1[[#This Row],[Date]]="","","tallytools-voucherentry-adhjadhh-"&amp;$AH$1&amp;ROW())</f>
        <v/>
      </c>
      <c r="AO988" t="str">
        <f>IF(Table1[[#This Row],[Date]]="","",$AH$1)</f>
        <v/>
      </c>
      <c r="AP988"/>
      <c r="AQ988" t="str">
        <f>IF(Table1[[#This Row],[Date]]="","","No")</f>
        <v/>
      </c>
      <c r="AR988" t="str">
        <f>IF(Table1[[#This Row],[Date]]="","",IF(Table1[[#This Row],[Net Amt]]&lt;0,"No","Yes"))</f>
        <v/>
      </c>
      <c r="AS988" t="str">
        <f>IF(Table1[[#This Row],[Date]]="","",Table1[[#This Row],[Second Ledger]])</f>
        <v/>
      </c>
      <c r="AT988" t="str">
        <f>IF(Table1[[#This Row],[Date]]="","",IF(Table1[[#This Row],[DP-1]]="Yes",-(Table1[[#This Row],[Payments]]+Table1[[#This Row],[Receipts]]),Table1[[#This Row],[Payments]]+Table1[[#This Row],[Receipts]]))</f>
        <v/>
      </c>
      <c r="AU988"/>
      <c r="AV988" t="str">
        <f>IF(Table1[[#This Row],[Bill Ref No]]="","",Table1[[#This Row],[Bill Ref No]])</f>
        <v/>
      </c>
      <c r="AW988" t="str">
        <f>IF(Table1[[#This Row],[Bill ref name]]="","","New Ref")</f>
        <v/>
      </c>
      <c r="AX988" t="str">
        <f>IF(Table1[[#This Row],[Bill ref name]]="","",Table1[[#This Row],[Amount-1]])</f>
        <v/>
      </c>
      <c r="AY988"/>
      <c r="AZ988"/>
      <c r="BA988" t="str">
        <f>IF(Table1[[#This Row],[Cost Centre]]="","","Primary Cost Category")</f>
        <v/>
      </c>
      <c r="BB988" t="str">
        <f>IF(Table1[[#This Row],[Cost Centre]]="","",Table1[[#This Row],[DP-1]])</f>
        <v/>
      </c>
      <c r="BC988"/>
      <c r="BD988" t="str">
        <f>IF(Table1[[#This Row],[Cost Centre]]="","",Table1[[#This Row],[Cost Centre]])</f>
        <v/>
      </c>
      <c r="BE988" t="str">
        <f>IF(Table1[[#This Row],[Cost Centre]]="","",Table1[[#This Row],[Amount-1]])</f>
        <v/>
      </c>
      <c r="BF988"/>
      <c r="BG988"/>
      <c r="BH988"/>
      <c r="BI988"/>
      <c r="BJ988" t="str">
        <f>IF(Table1[[#This Row],[Date]]="","","No")</f>
        <v/>
      </c>
      <c r="BK988" t="str">
        <f>IF(Table1[[#This Row],[Date]]="","",IF(Table1[[#This Row],[Net Amt]]&lt;0,"Yes","No"))</f>
        <v/>
      </c>
      <c r="BL988" t="str">
        <f>IF(Table1[[#This Row],[Date]]="","",$C$3)</f>
        <v/>
      </c>
      <c r="BM988" t="str">
        <f>IF(Table1[[#This Row],[Date]]="","",-Table1[[#This Row],[Amount-1]])</f>
        <v/>
      </c>
      <c r="BO988" t="str">
        <f>IF(Table1[[#This Row],[Transaction Type]]="","",Table1[[#This Row],[Transaction Type]])</f>
        <v/>
      </c>
      <c r="BP988" t="str">
        <f>IF(Table1[[#This Row],[Instrument No.]]="","",Table1[[#This Row],[Instrument No.]])</f>
        <v/>
      </c>
      <c r="BQ988" t="str">
        <f>IF(Table1[[#This Row],[Instrument No.]]="","",Table1[[#This Row],[Amount-2]])</f>
        <v/>
      </c>
      <c r="BR988" t="str">
        <f>IF(Table1[[#This Row],[Instrument date]]="","",TEXT(Table1[[#This Row],[Instrument date]],"yyyymmdd"))</f>
        <v/>
      </c>
      <c r="BU988" s="48"/>
      <c r="BV988" s="48"/>
    </row>
    <row r="989" spans="1:74">
      <c r="A989" s="16">
        <f t="shared" si="15"/>
        <v>984</v>
      </c>
      <c r="B989" s="17"/>
      <c r="C989" s="57"/>
      <c r="D989" s="61"/>
      <c r="E989" s="61"/>
      <c r="F989" s="57"/>
      <c r="G989" s="18"/>
      <c r="H98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89" s="18"/>
      <c r="J989" s="18"/>
      <c r="K989" s="18"/>
      <c r="L989" s="18"/>
      <c r="M989" s="18"/>
      <c r="N989" s="51"/>
      <c r="O989" s="14">
        <f>IF(Table1[[#This Row],[Date]]="",COUNTA(B990:$B$1005),0)</f>
        <v>0</v>
      </c>
      <c r="P989" s="14">
        <f>IF(COUNTA(Table1[[#This Row],[Payments]:[Receipts]])=0,0,(IF(COUNTA(Table1[[#This Row],[Payments]:[Receipts]])&gt;1,1,0)))</f>
        <v>0</v>
      </c>
      <c r="Q989" s="14">
        <f>IF(Table1[[#This Row],[Date]]="",0,IF(AND(Table1[[#This Row],[Date]]&gt;=$Q$2,Table1[[#This Row],[Date]]&lt;=$Q$3),0,1))</f>
        <v>0</v>
      </c>
      <c r="R989" s="14">
        <f>IF(Table1[[#This Row],[Payments]]="",0,IF(ISNUMBER(Table1[[#This Row],[Payments]]),0,1))</f>
        <v>0</v>
      </c>
      <c r="S989" s="14">
        <f>IF(Table1[[#This Row],[Receipts]]="",0,IF(ISNUMBER(Table1[[#This Row],[Receipts]]),0,1))</f>
        <v>0</v>
      </c>
      <c r="T989" s="14">
        <f>IF(LEN(Table1[[#This Row],[Second Ledger]])&gt;0,IF(TYPE(VLOOKUP(Table1[[#This Row],[Second Ledger]],$CZ:$CZ,1,FALSE))=16,1,0),0)</f>
        <v>0</v>
      </c>
      <c r="U989" s="14">
        <f>IF(Table1[[#This Row],[Date]]="",0,IF(Table1[[#This Row],[Voucher Type]]&gt;0,IF(TYPE(VLOOKUP(Table1[[#This Row],[Voucher Type]],Table1[[#All],[Voucher Type Master]],1,FALSE))=16,1,0),0))</f>
        <v>0</v>
      </c>
      <c r="V98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89" s="14">
        <f>IF(LEN(Table1[[#This Row],[Cost Centre]])&gt;0,IF(TYPE(VLOOKUP(Table1[[#This Row],[Cost Centre]],$DA:$DA,1,FALSE))=16,1,0),0)</f>
        <v>0</v>
      </c>
      <c r="X989" s="14">
        <f>Table1[[#This Row],[Payments]]-Table1[[#This Row],[Receipts]]</f>
        <v>0</v>
      </c>
      <c r="Y989" s="14"/>
      <c r="Z989" s="14"/>
      <c r="AA989" s="14"/>
      <c r="AB989" s="13"/>
      <c r="AC989" s="39"/>
      <c r="AD989" s="39"/>
      <c r="AE989" s="39"/>
      <c r="AF989" s="39"/>
      <c r="AG989" s="42"/>
      <c r="AH98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89" t="str">
        <f>IF(Table1[[#This Row],[Date]]="","",TEXT(Table1[[#This Row],[Date]],"yyyymmdd"))</f>
        <v/>
      </c>
      <c r="AJ989" t="str">
        <f>Table1[[#This Row],[Date2]]</f>
        <v/>
      </c>
      <c r="AK989" t="str">
        <f>IF(Table1[[#This Row],[Date]]="","",Table1[[#This Row],[Voucher Type]])</f>
        <v/>
      </c>
      <c r="AL989" t="str">
        <f>IF(Table1[[#This Row],[Date]]="","",Table1[[#This Row],[Voucher No]])</f>
        <v/>
      </c>
      <c r="AM989" t="str">
        <f>IF(Table1[[#This Row],[Date]]="","",Table1[[#This Row],[Narration]])</f>
        <v/>
      </c>
      <c r="AN989" t="str">
        <f>IF(Table1[[#This Row],[Date]]="","","tallytools-voucherentry-adhjadhh-"&amp;$AH$1&amp;ROW())</f>
        <v/>
      </c>
      <c r="AO989" t="str">
        <f>IF(Table1[[#This Row],[Date]]="","",$AH$1)</f>
        <v/>
      </c>
      <c r="AP989"/>
      <c r="AQ989" t="str">
        <f>IF(Table1[[#This Row],[Date]]="","","No")</f>
        <v/>
      </c>
      <c r="AR989" t="str">
        <f>IF(Table1[[#This Row],[Date]]="","",IF(Table1[[#This Row],[Net Amt]]&lt;0,"No","Yes"))</f>
        <v/>
      </c>
      <c r="AS989" t="str">
        <f>IF(Table1[[#This Row],[Date]]="","",Table1[[#This Row],[Second Ledger]])</f>
        <v/>
      </c>
      <c r="AT989" t="str">
        <f>IF(Table1[[#This Row],[Date]]="","",IF(Table1[[#This Row],[DP-1]]="Yes",-(Table1[[#This Row],[Payments]]+Table1[[#This Row],[Receipts]]),Table1[[#This Row],[Payments]]+Table1[[#This Row],[Receipts]]))</f>
        <v/>
      </c>
      <c r="AU989"/>
      <c r="AV989" t="str">
        <f>IF(Table1[[#This Row],[Bill Ref No]]="","",Table1[[#This Row],[Bill Ref No]])</f>
        <v/>
      </c>
      <c r="AW989" t="str">
        <f>IF(Table1[[#This Row],[Bill ref name]]="","","New Ref")</f>
        <v/>
      </c>
      <c r="AX989" t="str">
        <f>IF(Table1[[#This Row],[Bill ref name]]="","",Table1[[#This Row],[Amount-1]])</f>
        <v/>
      </c>
      <c r="AY989"/>
      <c r="AZ989"/>
      <c r="BA989" t="str">
        <f>IF(Table1[[#This Row],[Cost Centre]]="","","Primary Cost Category")</f>
        <v/>
      </c>
      <c r="BB989" t="str">
        <f>IF(Table1[[#This Row],[Cost Centre]]="","",Table1[[#This Row],[DP-1]])</f>
        <v/>
      </c>
      <c r="BC989"/>
      <c r="BD989" t="str">
        <f>IF(Table1[[#This Row],[Cost Centre]]="","",Table1[[#This Row],[Cost Centre]])</f>
        <v/>
      </c>
      <c r="BE989" t="str">
        <f>IF(Table1[[#This Row],[Cost Centre]]="","",Table1[[#This Row],[Amount-1]])</f>
        <v/>
      </c>
      <c r="BF989"/>
      <c r="BG989"/>
      <c r="BH989"/>
      <c r="BI989"/>
      <c r="BJ989" t="str">
        <f>IF(Table1[[#This Row],[Date]]="","","No")</f>
        <v/>
      </c>
      <c r="BK989" t="str">
        <f>IF(Table1[[#This Row],[Date]]="","",IF(Table1[[#This Row],[Net Amt]]&lt;0,"Yes","No"))</f>
        <v/>
      </c>
      <c r="BL989" t="str">
        <f>IF(Table1[[#This Row],[Date]]="","",$C$3)</f>
        <v/>
      </c>
      <c r="BM989" t="str">
        <f>IF(Table1[[#This Row],[Date]]="","",-Table1[[#This Row],[Amount-1]])</f>
        <v/>
      </c>
      <c r="BO989" t="str">
        <f>IF(Table1[[#This Row],[Transaction Type]]="","",Table1[[#This Row],[Transaction Type]])</f>
        <v/>
      </c>
      <c r="BP989" t="str">
        <f>IF(Table1[[#This Row],[Instrument No.]]="","",Table1[[#This Row],[Instrument No.]])</f>
        <v/>
      </c>
      <c r="BQ989" t="str">
        <f>IF(Table1[[#This Row],[Instrument No.]]="","",Table1[[#This Row],[Amount-2]])</f>
        <v/>
      </c>
      <c r="BR989" t="str">
        <f>IF(Table1[[#This Row],[Instrument date]]="","",TEXT(Table1[[#This Row],[Instrument date]],"yyyymmdd"))</f>
        <v/>
      </c>
      <c r="BU989" s="48"/>
      <c r="BV989" s="48"/>
    </row>
    <row r="990" spans="1:74">
      <c r="A990" s="16">
        <f t="shared" si="15"/>
        <v>985</v>
      </c>
      <c r="B990" s="17"/>
      <c r="C990" s="57"/>
      <c r="D990" s="61"/>
      <c r="E990" s="61"/>
      <c r="F990" s="57"/>
      <c r="G990" s="18"/>
      <c r="H99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0" s="18"/>
      <c r="J990" s="18"/>
      <c r="K990" s="18"/>
      <c r="L990" s="18"/>
      <c r="M990" s="18"/>
      <c r="N990" s="51"/>
      <c r="O990" s="14">
        <f>IF(Table1[[#This Row],[Date]]="",COUNTA(B991:$B$1005),0)</f>
        <v>0</v>
      </c>
      <c r="P990" s="14">
        <f>IF(COUNTA(Table1[[#This Row],[Payments]:[Receipts]])=0,0,(IF(COUNTA(Table1[[#This Row],[Payments]:[Receipts]])&gt;1,1,0)))</f>
        <v>0</v>
      </c>
      <c r="Q990" s="14">
        <f>IF(Table1[[#This Row],[Date]]="",0,IF(AND(Table1[[#This Row],[Date]]&gt;=$Q$2,Table1[[#This Row],[Date]]&lt;=$Q$3),0,1))</f>
        <v>0</v>
      </c>
      <c r="R990" s="14">
        <f>IF(Table1[[#This Row],[Payments]]="",0,IF(ISNUMBER(Table1[[#This Row],[Payments]]),0,1))</f>
        <v>0</v>
      </c>
      <c r="S990" s="14">
        <f>IF(Table1[[#This Row],[Receipts]]="",0,IF(ISNUMBER(Table1[[#This Row],[Receipts]]),0,1))</f>
        <v>0</v>
      </c>
      <c r="T990" s="14">
        <f>IF(LEN(Table1[[#This Row],[Second Ledger]])&gt;0,IF(TYPE(VLOOKUP(Table1[[#This Row],[Second Ledger]],$CZ:$CZ,1,FALSE))=16,1,0),0)</f>
        <v>0</v>
      </c>
      <c r="U990" s="14">
        <f>IF(Table1[[#This Row],[Date]]="",0,IF(Table1[[#This Row],[Voucher Type]]&gt;0,IF(TYPE(VLOOKUP(Table1[[#This Row],[Voucher Type]],Table1[[#All],[Voucher Type Master]],1,FALSE))=16,1,0),0))</f>
        <v>0</v>
      </c>
      <c r="V99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0" s="14">
        <f>IF(LEN(Table1[[#This Row],[Cost Centre]])&gt;0,IF(TYPE(VLOOKUP(Table1[[#This Row],[Cost Centre]],$DA:$DA,1,FALSE))=16,1,0),0)</f>
        <v>0</v>
      </c>
      <c r="X990" s="14">
        <f>Table1[[#This Row],[Payments]]-Table1[[#This Row],[Receipts]]</f>
        <v>0</v>
      </c>
      <c r="Y990" s="14"/>
      <c r="Z990" s="14"/>
      <c r="AA990" s="14"/>
      <c r="AB990" s="13"/>
      <c r="AC990" s="39"/>
      <c r="AD990" s="39"/>
      <c r="AE990" s="39"/>
      <c r="AF990" s="39"/>
      <c r="AG990" s="42"/>
      <c r="AH99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0" t="str">
        <f>IF(Table1[[#This Row],[Date]]="","",TEXT(Table1[[#This Row],[Date]],"yyyymmdd"))</f>
        <v/>
      </c>
      <c r="AJ990" t="str">
        <f>Table1[[#This Row],[Date2]]</f>
        <v/>
      </c>
      <c r="AK990" t="str">
        <f>IF(Table1[[#This Row],[Date]]="","",Table1[[#This Row],[Voucher Type]])</f>
        <v/>
      </c>
      <c r="AL990" t="str">
        <f>IF(Table1[[#This Row],[Date]]="","",Table1[[#This Row],[Voucher No]])</f>
        <v/>
      </c>
      <c r="AM990" t="str">
        <f>IF(Table1[[#This Row],[Date]]="","",Table1[[#This Row],[Narration]])</f>
        <v/>
      </c>
      <c r="AN990" t="str">
        <f>IF(Table1[[#This Row],[Date]]="","","tallytools-voucherentry-adhjadhh-"&amp;$AH$1&amp;ROW())</f>
        <v/>
      </c>
      <c r="AO990" t="str">
        <f>IF(Table1[[#This Row],[Date]]="","",$AH$1)</f>
        <v/>
      </c>
      <c r="AP990"/>
      <c r="AQ990" t="str">
        <f>IF(Table1[[#This Row],[Date]]="","","No")</f>
        <v/>
      </c>
      <c r="AR990" t="str">
        <f>IF(Table1[[#This Row],[Date]]="","",IF(Table1[[#This Row],[Net Amt]]&lt;0,"No","Yes"))</f>
        <v/>
      </c>
      <c r="AS990" t="str">
        <f>IF(Table1[[#This Row],[Date]]="","",Table1[[#This Row],[Second Ledger]])</f>
        <v/>
      </c>
      <c r="AT990" t="str">
        <f>IF(Table1[[#This Row],[Date]]="","",IF(Table1[[#This Row],[DP-1]]="Yes",-(Table1[[#This Row],[Payments]]+Table1[[#This Row],[Receipts]]),Table1[[#This Row],[Payments]]+Table1[[#This Row],[Receipts]]))</f>
        <v/>
      </c>
      <c r="AU990"/>
      <c r="AV990" t="str">
        <f>IF(Table1[[#This Row],[Bill Ref No]]="","",Table1[[#This Row],[Bill Ref No]])</f>
        <v/>
      </c>
      <c r="AW990" t="str">
        <f>IF(Table1[[#This Row],[Bill ref name]]="","","New Ref")</f>
        <v/>
      </c>
      <c r="AX990" t="str">
        <f>IF(Table1[[#This Row],[Bill ref name]]="","",Table1[[#This Row],[Amount-1]])</f>
        <v/>
      </c>
      <c r="AY990"/>
      <c r="AZ990"/>
      <c r="BA990" t="str">
        <f>IF(Table1[[#This Row],[Cost Centre]]="","","Primary Cost Category")</f>
        <v/>
      </c>
      <c r="BB990" t="str">
        <f>IF(Table1[[#This Row],[Cost Centre]]="","",Table1[[#This Row],[DP-1]])</f>
        <v/>
      </c>
      <c r="BC990"/>
      <c r="BD990" t="str">
        <f>IF(Table1[[#This Row],[Cost Centre]]="","",Table1[[#This Row],[Cost Centre]])</f>
        <v/>
      </c>
      <c r="BE990" t="str">
        <f>IF(Table1[[#This Row],[Cost Centre]]="","",Table1[[#This Row],[Amount-1]])</f>
        <v/>
      </c>
      <c r="BF990"/>
      <c r="BG990"/>
      <c r="BH990"/>
      <c r="BI990"/>
      <c r="BJ990" t="str">
        <f>IF(Table1[[#This Row],[Date]]="","","No")</f>
        <v/>
      </c>
      <c r="BK990" t="str">
        <f>IF(Table1[[#This Row],[Date]]="","",IF(Table1[[#This Row],[Net Amt]]&lt;0,"Yes","No"))</f>
        <v/>
      </c>
      <c r="BL990" t="str">
        <f>IF(Table1[[#This Row],[Date]]="","",$C$3)</f>
        <v/>
      </c>
      <c r="BM990" t="str">
        <f>IF(Table1[[#This Row],[Date]]="","",-Table1[[#This Row],[Amount-1]])</f>
        <v/>
      </c>
      <c r="BO990" t="str">
        <f>IF(Table1[[#This Row],[Transaction Type]]="","",Table1[[#This Row],[Transaction Type]])</f>
        <v/>
      </c>
      <c r="BP990" t="str">
        <f>IF(Table1[[#This Row],[Instrument No.]]="","",Table1[[#This Row],[Instrument No.]])</f>
        <v/>
      </c>
      <c r="BQ990" t="str">
        <f>IF(Table1[[#This Row],[Instrument No.]]="","",Table1[[#This Row],[Amount-2]])</f>
        <v/>
      </c>
      <c r="BR990" t="str">
        <f>IF(Table1[[#This Row],[Instrument date]]="","",TEXT(Table1[[#This Row],[Instrument date]],"yyyymmdd"))</f>
        <v/>
      </c>
      <c r="BU990" s="48"/>
      <c r="BV990" s="48"/>
    </row>
    <row r="991" spans="1:74">
      <c r="A991" s="16">
        <f t="shared" si="15"/>
        <v>986</v>
      </c>
      <c r="B991" s="17"/>
      <c r="C991" s="57"/>
      <c r="D991" s="61"/>
      <c r="E991" s="61"/>
      <c r="F991" s="57"/>
      <c r="G991" s="18"/>
      <c r="H99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1" s="18"/>
      <c r="J991" s="18"/>
      <c r="K991" s="18"/>
      <c r="L991" s="18"/>
      <c r="M991" s="18"/>
      <c r="N991" s="51"/>
      <c r="O991" s="14">
        <f>IF(Table1[[#This Row],[Date]]="",COUNTA(B992:$B$1005),0)</f>
        <v>0</v>
      </c>
      <c r="P991" s="14">
        <f>IF(COUNTA(Table1[[#This Row],[Payments]:[Receipts]])=0,0,(IF(COUNTA(Table1[[#This Row],[Payments]:[Receipts]])&gt;1,1,0)))</f>
        <v>0</v>
      </c>
      <c r="Q991" s="14">
        <f>IF(Table1[[#This Row],[Date]]="",0,IF(AND(Table1[[#This Row],[Date]]&gt;=$Q$2,Table1[[#This Row],[Date]]&lt;=$Q$3),0,1))</f>
        <v>0</v>
      </c>
      <c r="R991" s="14">
        <f>IF(Table1[[#This Row],[Payments]]="",0,IF(ISNUMBER(Table1[[#This Row],[Payments]]),0,1))</f>
        <v>0</v>
      </c>
      <c r="S991" s="14">
        <f>IF(Table1[[#This Row],[Receipts]]="",0,IF(ISNUMBER(Table1[[#This Row],[Receipts]]),0,1))</f>
        <v>0</v>
      </c>
      <c r="T991" s="14">
        <f>IF(LEN(Table1[[#This Row],[Second Ledger]])&gt;0,IF(TYPE(VLOOKUP(Table1[[#This Row],[Second Ledger]],$CZ:$CZ,1,FALSE))=16,1,0),0)</f>
        <v>0</v>
      </c>
      <c r="U991" s="14">
        <f>IF(Table1[[#This Row],[Date]]="",0,IF(Table1[[#This Row],[Voucher Type]]&gt;0,IF(TYPE(VLOOKUP(Table1[[#This Row],[Voucher Type]],Table1[[#All],[Voucher Type Master]],1,FALSE))=16,1,0),0))</f>
        <v>0</v>
      </c>
      <c r="V99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1" s="14">
        <f>IF(LEN(Table1[[#This Row],[Cost Centre]])&gt;0,IF(TYPE(VLOOKUP(Table1[[#This Row],[Cost Centre]],$DA:$DA,1,FALSE))=16,1,0),0)</f>
        <v>0</v>
      </c>
      <c r="X991" s="14">
        <f>Table1[[#This Row],[Payments]]-Table1[[#This Row],[Receipts]]</f>
        <v>0</v>
      </c>
      <c r="Y991" s="14"/>
      <c r="Z991" s="14"/>
      <c r="AA991" s="14"/>
      <c r="AB991" s="13"/>
      <c r="AC991" s="39"/>
      <c r="AD991" s="39"/>
      <c r="AE991" s="39"/>
      <c r="AF991" s="39"/>
      <c r="AG991" s="42"/>
      <c r="AH99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1" t="str">
        <f>IF(Table1[[#This Row],[Date]]="","",TEXT(Table1[[#This Row],[Date]],"yyyymmdd"))</f>
        <v/>
      </c>
      <c r="AJ991" t="str">
        <f>Table1[[#This Row],[Date2]]</f>
        <v/>
      </c>
      <c r="AK991" t="str">
        <f>IF(Table1[[#This Row],[Date]]="","",Table1[[#This Row],[Voucher Type]])</f>
        <v/>
      </c>
      <c r="AL991" t="str">
        <f>IF(Table1[[#This Row],[Date]]="","",Table1[[#This Row],[Voucher No]])</f>
        <v/>
      </c>
      <c r="AM991" t="str">
        <f>IF(Table1[[#This Row],[Date]]="","",Table1[[#This Row],[Narration]])</f>
        <v/>
      </c>
      <c r="AN991" t="str">
        <f>IF(Table1[[#This Row],[Date]]="","","tallytools-voucherentry-adhjadhh-"&amp;$AH$1&amp;ROW())</f>
        <v/>
      </c>
      <c r="AO991" t="str">
        <f>IF(Table1[[#This Row],[Date]]="","",$AH$1)</f>
        <v/>
      </c>
      <c r="AP991"/>
      <c r="AQ991" t="str">
        <f>IF(Table1[[#This Row],[Date]]="","","No")</f>
        <v/>
      </c>
      <c r="AR991" t="str">
        <f>IF(Table1[[#This Row],[Date]]="","",IF(Table1[[#This Row],[Net Amt]]&lt;0,"No","Yes"))</f>
        <v/>
      </c>
      <c r="AS991" t="str">
        <f>IF(Table1[[#This Row],[Date]]="","",Table1[[#This Row],[Second Ledger]])</f>
        <v/>
      </c>
      <c r="AT991" t="str">
        <f>IF(Table1[[#This Row],[Date]]="","",IF(Table1[[#This Row],[DP-1]]="Yes",-(Table1[[#This Row],[Payments]]+Table1[[#This Row],[Receipts]]),Table1[[#This Row],[Payments]]+Table1[[#This Row],[Receipts]]))</f>
        <v/>
      </c>
      <c r="AU991"/>
      <c r="AV991" t="str">
        <f>IF(Table1[[#This Row],[Bill Ref No]]="","",Table1[[#This Row],[Bill Ref No]])</f>
        <v/>
      </c>
      <c r="AW991" t="str">
        <f>IF(Table1[[#This Row],[Bill ref name]]="","","New Ref")</f>
        <v/>
      </c>
      <c r="AX991" t="str">
        <f>IF(Table1[[#This Row],[Bill ref name]]="","",Table1[[#This Row],[Amount-1]])</f>
        <v/>
      </c>
      <c r="AY991"/>
      <c r="AZ991"/>
      <c r="BA991" t="str">
        <f>IF(Table1[[#This Row],[Cost Centre]]="","","Primary Cost Category")</f>
        <v/>
      </c>
      <c r="BB991" t="str">
        <f>IF(Table1[[#This Row],[Cost Centre]]="","",Table1[[#This Row],[DP-1]])</f>
        <v/>
      </c>
      <c r="BC991"/>
      <c r="BD991" t="str">
        <f>IF(Table1[[#This Row],[Cost Centre]]="","",Table1[[#This Row],[Cost Centre]])</f>
        <v/>
      </c>
      <c r="BE991" t="str">
        <f>IF(Table1[[#This Row],[Cost Centre]]="","",Table1[[#This Row],[Amount-1]])</f>
        <v/>
      </c>
      <c r="BF991"/>
      <c r="BG991"/>
      <c r="BH991"/>
      <c r="BI991"/>
      <c r="BJ991" t="str">
        <f>IF(Table1[[#This Row],[Date]]="","","No")</f>
        <v/>
      </c>
      <c r="BK991" t="str">
        <f>IF(Table1[[#This Row],[Date]]="","",IF(Table1[[#This Row],[Net Amt]]&lt;0,"Yes","No"))</f>
        <v/>
      </c>
      <c r="BL991" t="str">
        <f>IF(Table1[[#This Row],[Date]]="","",$C$3)</f>
        <v/>
      </c>
      <c r="BM991" t="str">
        <f>IF(Table1[[#This Row],[Date]]="","",-Table1[[#This Row],[Amount-1]])</f>
        <v/>
      </c>
      <c r="BO991" t="str">
        <f>IF(Table1[[#This Row],[Transaction Type]]="","",Table1[[#This Row],[Transaction Type]])</f>
        <v/>
      </c>
      <c r="BP991" t="str">
        <f>IF(Table1[[#This Row],[Instrument No.]]="","",Table1[[#This Row],[Instrument No.]])</f>
        <v/>
      </c>
      <c r="BQ991" t="str">
        <f>IF(Table1[[#This Row],[Instrument No.]]="","",Table1[[#This Row],[Amount-2]])</f>
        <v/>
      </c>
      <c r="BR991" t="str">
        <f>IF(Table1[[#This Row],[Instrument date]]="","",TEXT(Table1[[#This Row],[Instrument date]],"yyyymmdd"))</f>
        <v/>
      </c>
      <c r="BU991" s="48"/>
      <c r="BV991" s="48"/>
    </row>
    <row r="992" spans="1:74">
      <c r="A992" s="16">
        <f t="shared" si="15"/>
        <v>987</v>
      </c>
      <c r="B992" s="17"/>
      <c r="C992" s="57"/>
      <c r="D992" s="61"/>
      <c r="E992" s="61"/>
      <c r="F992" s="57"/>
      <c r="G992" s="18"/>
      <c r="H99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2" s="18"/>
      <c r="J992" s="18"/>
      <c r="K992" s="18"/>
      <c r="L992" s="18"/>
      <c r="M992" s="18"/>
      <c r="N992" s="51"/>
      <c r="O992" s="14">
        <f>IF(Table1[[#This Row],[Date]]="",COUNTA(B993:$B$1005),0)</f>
        <v>0</v>
      </c>
      <c r="P992" s="14">
        <f>IF(COUNTA(Table1[[#This Row],[Payments]:[Receipts]])=0,0,(IF(COUNTA(Table1[[#This Row],[Payments]:[Receipts]])&gt;1,1,0)))</f>
        <v>0</v>
      </c>
      <c r="Q992" s="14">
        <f>IF(Table1[[#This Row],[Date]]="",0,IF(AND(Table1[[#This Row],[Date]]&gt;=$Q$2,Table1[[#This Row],[Date]]&lt;=$Q$3),0,1))</f>
        <v>0</v>
      </c>
      <c r="R992" s="14">
        <f>IF(Table1[[#This Row],[Payments]]="",0,IF(ISNUMBER(Table1[[#This Row],[Payments]]),0,1))</f>
        <v>0</v>
      </c>
      <c r="S992" s="14">
        <f>IF(Table1[[#This Row],[Receipts]]="",0,IF(ISNUMBER(Table1[[#This Row],[Receipts]]),0,1))</f>
        <v>0</v>
      </c>
      <c r="T992" s="14">
        <f>IF(LEN(Table1[[#This Row],[Second Ledger]])&gt;0,IF(TYPE(VLOOKUP(Table1[[#This Row],[Second Ledger]],$CZ:$CZ,1,FALSE))=16,1,0),0)</f>
        <v>0</v>
      </c>
      <c r="U992" s="14">
        <f>IF(Table1[[#This Row],[Date]]="",0,IF(Table1[[#This Row],[Voucher Type]]&gt;0,IF(TYPE(VLOOKUP(Table1[[#This Row],[Voucher Type]],Table1[[#All],[Voucher Type Master]],1,FALSE))=16,1,0),0))</f>
        <v>0</v>
      </c>
      <c r="V99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2" s="14">
        <f>IF(LEN(Table1[[#This Row],[Cost Centre]])&gt;0,IF(TYPE(VLOOKUP(Table1[[#This Row],[Cost Centre]],$DA:$DA,1,FALSE))=16,1,0),0)</f>
        <v>0</v>
      </c>
      <c r="X992" s="14">
        <f>Table1[[#This Row],[Payments]]-Table1[[#This Row],[Receipts]]</f>
        <v>0</v>
      </c>
      <c r="Y992" s="14"/>
      <c r="Z992" s="14"/>
      <c r="AA992" s="14"/>
      <c r="AB992" s="13"/>
      <c r="AC992" s="39"/>
      <c r="AD992" s="39"/>
      <c r="AE992" s="39"/>
      <c r="AF992" s="39"/>
      <c r="AG992" s="42"/>
      <c r="AH99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2" t="str">
        <f>IF(Table1[[#This Row],[Date]]="","",TEXT(Table1[[#This Row],[Date]],"yyyymmdd"))</f>
        <v/>
      </c>
      <c r="AJ992" t="str">
        <f>Table1[[#This Row],[Date2]]</f>
        <v/>
      </c>
      <c r="AK992" t="str">
        <f>IF(Table1[[#This Row],[Date]]="","",Table1[[#This Row],[Voucher Type]])</f>
        <v/>
      </c>
      <c r="AL992" t="str">
        <f>IF(Table1[[#This Row],[Date]]="","",Table1[[#This Row],[Voucher No]])</f>
        <v/>
      </c>
      <c r="AM992" t="str">
        <f>IF(Table1[[#This Row],[Date]]="","",Table1[[#This Row],[Narration]])</f>
        <v/>
      </c>
      <c r="AN992" t="str">
        <f>IF(Table1[[#This Row],[Date]]="","","tallytools-voucherentry-adhjadhh-"&amp;$AH$1&amp;ROW())</f>
        <v/>
      </c>
      <c r="AO992" t="str">
        <f>IF(Table1[[#This Row],[Date]]="","",$AH$1)</f>
        <v/>
      </c>
      <c r="AP992"/>
      <c r="AQ992" t="str">
        <f>IF(Table1[[#This Row],[Date]]="","","No")</f>
        <v/>
      </c>
      <c r="AR992" t="str">
        <f>IF(Table1[[#This Row],[Date]]="","",IF(Table1[[#This Row],[Net Amt]]&lt;0,"No","Yes"))</f>
        <v/>
      </c>
      <c r="AS992" t="str">
        <f>IF(Table1[[#This Row],[Date]]="","",Table1[[#This Row],[Second Ledger]])</f>
        <v/>
      </c>
      <c r="AT992" t="str">
        <f>IF(Table1[[#This Row],[Date]]="","",IF(Table1[[#This Row],[DP-1]]="Yes",-(Table1[[#This Row],[Payments]]+Table1[[#This Row],[Receipts]]),Table1[[#This Row],[Payments]]+Table1[[#This Row],[Receipts]]))</f>
        <v/>
      </c>
      <c r="AU992"/>
      <c r="AV992" t="str">
        <f>IF(Table1[[#This Row],[Bill Ref No]]="","",Table1[[#This Row],[Bill Ref No]])</f>
        <v/>
      </c>
      <c r="AW992" t="str">
        <f>IF(Table1[[#This Row],[Bill ref name]]="","","New Ref")</f>
        <v/>
      </c>
      <c r="AX992" t="str">
        <f>IF(Table1[[#This Row],[Bill ref name]]="","",Table1[[#This Row],[Amount-1]])</f>
        <v/>
      </c>
      <c r="AY992"/>
      <c r="AZ992"/>
      <c r="BA992" t="str">
        <f>IF(Table1[[#This Row],[Cost Centre]]="","","Primary Cost Category")</f>
        <v/>
      </c>
      <c r="BB992" t="str">
        <f>IF(Table1[[#This Row],[Cost Centre]]="","",Table1[[#This Row],[DP-1]])</f>
        <v/>
      </c>
      <c r="BC992"/>
      <c r="BD992" t="str">
        <f>IF(Table1[[#This Row],[Cost Centre]]="","",Table1[[#This Row],[Cost Centre]])</f>
        <v/>
      </c>
      <c r="BE992" t="str">
        <f>IF(Table1[[#This Row],[Cost Centre]]="","",Table1[[#This Row],[Amount-1]])</f>
        <v/>
      </c>
      <c r="BF992"/>
      <c r="BG992"/>
      <c r="BH992"/>
      <c r="BI992"/>
      <c r="BJ992" t="str">
        <f>IF(Table1[[#This Row],[Date]]="","","No")</f>
        <v/>
      </c>
      <c r="BK992" t="str">
        <f>IF(Table1[[#This Row],[Date]]="","",IF(Table1[[#This Row],[Net Amt]]&lt;0,"Yes","No"))</f>
        <v/>
      </c>
      <c r="BL992" t="str">
        <f>IF(Table1[[#This Row],[Date]]="","",$C$3)</f>
        <v/>
      </c>
      <c r="BM992" t="str">
        <f>IF(Table1[[#This Row],[Date]]="","",-Table1[[#This Row],[Amount-1]])</f>
        <v/>
      </c>
      <c r="BO992" t="str">
        <f>IF(Table1[[#This Row],[Transaction Type]]="","",Table1[[#This Row],[Transaction Type]])</f>
        <v/>
      </c>
      <c r="BP992" t="str">
        <f>IF(Table1[[#This Row],[Instrument No.]]="","",Table1[[#This Row],[Instrument No.]])</f>
        <v/>
      </c>
      <c r="BQ992" t="str">
        <f>IF(Table1[[#This Row],[Instrument No.]]="","",Table1[[#This Row],[Amount-2]])</f>
        <v/>
      </c>
      <c r="BR992" t="str">
        <f>IF(Table1[[#This Row],[Instrument date]]="","",TEXT(Table1[[#This Row],[Instrument date]],"yyyymmdd"))</f>
        <v/>
      </c>
      <c r="BU992" s="48"/>
      <c r="BV992" s="48"/>
    </row>
    <row r="993" spans="1:74">
      <c r="A993" s="16">
        <f t="shared" si="15"/>
        <v>988</v>
      </c>
      <c r="B993" s="17"/>
      <c r="C993" s="57"/>
      <c r="D993" s="61"/>
      <c r="E993" s="61"/>
      <c r="F993" s="57"/>
      <c r="G993" s="18"/>
      <c r="H99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3" s="18"/>
      <c r="J993" s="18"/>
      <c r="K993" s="18"/>
      <c r="L993" s="18"/>
      <c r="M993" s="18"/>
      <c r="N993" s="51"/>
      <c r="O993" s="14">
        <f>IF(Table1[[#This Row],[Date]]="",COUNTA(B994:$B$1005),0)</f>
        <v>0</v>
      </c>
      <c r="P993" s="14">
        <f>IF(COUNTA(Table1[[#This Row],[Payments]:[Receipts]])=0,0,(IF(COUNTA(Table1[[#This Row],[Payments]:[Receipts]])&gt;1,1,0)))</f>
        <v>0</v>
      </c>
      <c r="Q993" s="14">
        <f>IF(Table1[[#This Row],[Date]]="",0,IF(AND(Table1[[#This Row],[Date]]&gt;=$Q$2,Table1[[#This Row],[Date]]&lt;=$Q$3),0,1))</f>
        <v>0</v>
      </c>
      <c r="R993" s="14">
        <f>IF(Table1[[#This Row],[Payments]]="",0,IF(ISNUMBER(Table1[[#This Row],[Payments]]),0,1))</f>
        <v>0</v>
      </c>
      <c r="S993" s="14">
        <f>IF(Table1[[#This Row],[Receipts]]="",0,IF(ISNUMBER(Table1[[#This Row],[Receipts]]),0,1))</f>
        <v>0</v>
      </c>
      <c r="T993" s="14">
        <f>IF(LEN(Table1[[#This Row],[Second Ledger]])&gt;0,IF(TYPE(VLOOKUP(Table1[[#This Row],[Second Ledger]],$CZ:$CZ,1,FALSE))=16,1,0),0)</f>
        <v>0</v>
      </c>
      <c r="U993" s="14">
        <f>IF(Table1[[#This Row],[Date]]="",0,IF(Table1[[#This Row],[Voucher Type]]&gt;0,IF(TYPE(VLOOKUP(Table1[[#This Row],[Voucher Type]],Table1[[#All],[Voucher Type Master]],1,FALSE))=16,1,0),0))</f>
        <v>0</v>
      </c>
      <c r="V99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3" s="14">
        <f>IF(LEN(Table1[[#This Row],[Cost Centre]])&gt;0,IF(TYPE(VLOOKUP(Table1[[#This Row],[Cost Centre]],$DA:$DA,1,FALSE))=16,1,0),0)</f>
        <v>0</v>
      </c>
      <c r="X993" s="14">
        <f>Table1[[#This Row],[Payments]]-Table1[[#This Row],[Receipts]]</f>
        <v>0</v>
      </c>
      <c r="Y993" s="14"/>
      <c r="Z993" s="14"/>
      <c r="AA993" s="14"/>
      <c r="AB993" s="13"/>
      <c r="AC993" s="39"/>
      <c r="AD993" s="39"/>
      <c r="AE993" s="39"/>
      <c r="AF993" s="39"/>
      <c r="AG993" s="42"/>
      <c r="AH99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3" t="str">
        <f>IF(Table1[[#This Row],[Date]]="","",TEXT(Table1[[#This Row],[Date]],"yyyymmdd"))</f>
        <v/>
      </c>
      <c r="AJ993" t="str">
        <f>Table1[[#This Row],[Date2]]</f>
        <v/>
      </c>
      <c r="AK993" t="str">
        <f>IF(Table1[[#This Row],[Date]]="","",Table1[[#This Row],[Voucher Type]])</f>
        <v/>
      </c>
      <c r="AL993" t="str">
        <f>IF(Table1[[#This Row],[Date]]="","",Table1[[#This Row],[Voucher No]])</f>
        <v/>
      </c>
      <c r="AM993" t="str">
        <f>IF(Table1[[#This Row],[Date]]="","",Table1[[#This Row],[Narration]])</f>
        <v/>
      </c>
      <c r="AN993" t="str">
        <f>IF(Table1[[#This Row],[Date]]="","","tallytools-voucherentry-adhjadhh-"&amp;$AH$1&amp;ROW())</f>
        <v/>
      </c>
      <c r="AO993" t="str">
        <f>IF(Table1[[#This Row],[Date]]="","",$AH$1)</f>
        <v/>
      </c>
      <c r="AP993"/>
      <c r="AQ993" t="str">
        <f>IF(Table1[[#This Row],[Date]]="","","No")</f>
        <v/>
      </c>
      <c r="AR993" t="str">
        <f>IF(Table1[[#This Row],[Date]]="","",IF(Table1[[#This Row],[Net Amt]]&lt;0,"No","Yes"))</f>
        <v/>
      </c>
      <c r="AS993" t="str">
        <f>IF(Table1[[#This Row],[Date]]="","",Table1[[#This Row],[Second Ledger]])</f>
        <v/>
      </c>
      <c r="AT993" t="str">
        <f>IF(Table1[[#This Row],[Date]]="","",IF(Table1[[#This Row],[DP-1]]="Yes",-(Table1[[#This Row],[Payments]]+Table1[[#This Row],[Receipts]]),Table1[[#This Row],[Payments]]+Table1[[#This Row],[Receipts]]))</f>
        <v/>
      </c>
      <c r="AU993"/>
      <c r="AV993" t="str">
        <f>IF(Table1[[#This Row],[Bill Ref No]]="","",Table1[[#This Row],[Bill Ref No]])</f>
        <v/>
      </c>
      <c r="AW993" t="str">
        <f>IF(Table1[[#This Row],[Bill ref name]]="","","New Ref")</f>
        <v/>
      </c>
      <c r="AX993" t="str">
        <f>IF(Table1[[#This Row],[Bill ref name]]="","",Table1[[#This Row],[Amount-1]])</f>
        <v/>
      </c>
      <c r="AY993"/>
      <c r="AZ993"/>
      <c r="BA993" t="str">
        <f>IF(Table1[[#This Row],[Cost Centre]]="","","Primary Cost Category")</f>
        <v/>
      </c>
      <c r="BB993" t="str">
        <f>IF(Table1[[#This Row],[Cost Centre]]="","",Table1[[#This Row],[DP-1]])</f>
        <v/>
      </c>
      <c r="BC993"/>
      <c r="BD993" t="str">
        <f>IF(Table1[[#This Row],[Cost Centre]]="","",Table1[[#This Row],[Cost Centre]])</f>
        <v/>
      </c>
      <c r="BE993" t="str">
        <f>IF(Table1[[#This Row],[Cost Centre]]="","",Table1[[#This Row],[Amount-1]])</f>
        <v/>
      </c>
      <c r="BF993"/>
      <c r="BG993"/>
      <c r="BH993"/>
      <c r="BI993"/>
      <c r="BJ993" t="str">
        <f>IF(Table1[[#This Row],[Date]]="","","No")</f>
        <v/>
      </c>
      <c r="BK993" t="str">
        <f>IF(Table1[[#This Row],[Date]]="","",IF(Table1[[#This Row],[Net Amt]]&lt;0,"Yes","No"))</f>
        <v/>
      </c>
      <c r="BL993" t="str">
        <f>IF(Table1[[#This Row],[Date]]="","",$C$3)</f>
        <v/>
      </c>
      <c r="BM993" t="str">
        <f>IF(Table1[[#This Row],[Date]]="","",-Table1[[#This Row],[Amount-1]])</f>
        <v/>
      </c>
      <c r="BO993" t="str">
        <f>IF(Table1[[#This Row],[Transaction Type]]="","",Table1[[#This Row],[Transaction Type]])</f>
        <v/>
      </c>
      <c r="BP993" t="str">
        <f>IF(Table1[[#This Row],[Instrument No.]]="","",Table1[[#This Row],[Instrument No.]])</f>
        <v/>
      </c>
      <c r="BQ993" t="str">
        <f>IF(Table1[[#This Row],[Instrument No.]]="","",Table1[[#This Row],[Amount-2]])</f>
        <v/>
      </c>
      <c r="BR993" t="str">
        <f>IF(Table1[[#This Row],[Instrument date]]="","",TEXT(Table1[[#This Row],[Instrument date]],"yyyymmdd"))</f>
        <v/>
      </c>
      <c r="BU993" s="48"/>
      <c r="BV993" s="48"/>
    </row>
    <row r="994" spans="1:74">
      <c r="A994" s="16">
        <f t="shared" si="15"/>
        <v>989</v>
      </c>
      <c r="B994" s="17"/>
      <c r="C994" s="57"/>
      <c r="D994" s="61"/>
      <c r="E994" s="61"/>
      <c r="F994" s="57"/>
      <c r="G994" s="18"/>
      <c r="H99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4" s="18"/>
      <c r="J994" s="18"/>
      <c r="K994" s="18"/>
      <c r="L994" s="18"/>
      <c r="M994" s="18"/>
      <c r="N994" s="51"/>
      <c r="O994" s="14">
        <f>IF(Table1[[#This Row],[Date]]="",COUNTA(B995:$B$1005),0)</f>
        <v>0</v>
      </c>
      <c r="P994" s="14">
        <f>IF(COUNTA(Table1[[#This Row],[Payments]:[Receipts]])=0,0,(IF(COUNTA(Table1[[#This Row],[Payments]:[Receipts]])&gt;1,1,0)))</f>
        <v>0</v>
      </c>
      <c r="Q994" s="14">
        <f>IF(Table1[[#This Row],[Date]]="",0,IF(AND(Table1[[#This Row],[Date]]&gt;=$Q$2,Table1[[#This Row],[Date]]&lt;=$Q$3),0,1))</f>
        <v>0</v>
      </c>
      <c r="R994" s="14">
        <f>IF(Table1[[#This Row],[Payments]]="",0,IF(ISNUMBER(Table1[[#This Row],[Payments]]),0,1))</f>
        <v>0</v>
      </c>
      <c r="S994" s="14">
        <f>IF(Table1[[#This Row],[Receipts]]="",0,IF(ISNUMBER(Table1[[#This Row],[Receipts]]),0,1))</f>
        <v>0</v>
      </c>
      <c r="T994" s="14">
        <f>IF(LEN(Table1[[#This Row],[Second Ledger]])&gt;0,IF(TYPE(VLOOKUP(Table1[[#This Row],[Second Ledger]],$CZ:$CZ,1,FALSE))=16,1,0),0)</f>
        <v>0</v>
      </c>
      <c r="U994" s="14">
        <f>IF(Table1[[#This Row],[Date]]="",0,IF(Table1[[#This Row],[Voucher Type]]&gt;0,IF(TYPE(VLOOKUP(Table1[[#This Row],[Voucher Type]],Table1[[#All],[Voucher Type Master]],1,FALSE))=16,1,0),0))</f>
        <v>0</v>
      </c>
      <c r="V99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4" s="14">
        <f>IF(LEN(Table1[[#This Row],[Cost Centre]])&gt;0,IF(TYPE(VLOOKUP(Table1[[#This Row],[Cost Centre]],$DA:$DA,1,FALSE))=16,1,0),0)</f>
        <v>0</v>
      </c>
      <c r="X994" s="14">
        <f>Table1[[#This Row],[Payments]]-Table1[[#This Row],[Receipts]]</f>
        <v>0</v>
      </c>
      <c r="Y994" s="14"/>
      <c r="Z994" s="14"/>
      <c r="AA994" s="14"/>
      <c r="AB994" s="13"/>
      <c r="AC994" s="39"/>
      <c r="AD994" s="39"/>
      <c r="AE994" s="39"/>
      <c r="AF994" s="39"/>
      <c r="AG994" s="42"/>
      <c r="AH99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4" t="str">
        <f>IF(Table1[[#This Row],[Date]]="","",TEXT(Table1[[#This Row],[Date]],"yyyymmdd"))</f>
        <v/>
      </c>
      <c r="AJ994" t="str">
        <f>Table1[[#This Row],[Date2]]</f>
        <v/>
      </c>
      <c r="AK994" t="str">
        <f>IF(Table1[[#This Row],[Date]]="","",Table1[[#This Row],[Voucher Type]])</f>
        <v/>
      </c>
      <c r="AL994" t="str">
        <f>IF(Table1[[#This Row],[Date]]="","",Table1[[#This Row],[Voucher No]])</f>
        <v/>
      </c>
      <c r="AM994" t="str">
        <f>IF(Table1[[#This Row],[Date]]="","",Table1[[#This Row],[Narration]])</f>
        <v/>
      </c>
      <c r="AN994" t="str">
        <f>IF(Table1[[#This Row],[Date]]="","","tallytools-voucherentry-adhjadhh-"&amp;$AH$1&amp;ROW())</f>
        <v/>
      </c>
      <c r="AO994" t="str">
        <f>IF(Table1[[#This Row],[Date]]="","",$AH$1)</f>
        <v/>
      </c>
      <c r="AP994"/>
      <c r="AQ994" t="str">
        <f>IF(Table1[[#This Row],[Date]]="","","No")</f>
        <v/>
      </c>
      <c r="AR994" t="str">
        <f>IF(Table1[[#This Row],[Date]]="","",IF(Table1[[#This Row],[Net Amt]]&lt;0,"No","Yes"))</f>
        <v/>
      </c>
      <c r="AS994" t="str">
        <f>IF(Table1[[#This Row],[Date]]="","",Table1[[#This Row],[Second Ledger]])</f>
        <v/>
      </c>
      <c r="AT994" t="str">
        <f>IF(Table1[[#This Row],[Date]]="","",IF(Table1[[#This Row],[DP-1]]="Yes",-(Table1[[#This Row],[Payments]]+Table1[[#This Row],[Receipts]]),Table1[[#This Row],[Payments]]+Table1[[#This Row],[Receipts]]))</f>
        <v/>
      </c>
      <c r="AU994"/>
      <c r="AV994" t="str">
        <f>IF(Table1[[#This Row],[Bill Ref No]]="","",Table1[[#This Row],[Bill Ref No]])</f>
        <v/>
      </c>
      <c r="AW994" t="str">
        <f>IF(Table1[[#This Row],[Bill ref name]]="","","New Ref")</f>
        <v/>
      </c>
      <c r="AX994" t="str">
        <f>IF(Table1[[#This Row],[Bill ref name]]="","",Table1[[#This Row],[Amount-1]])</f>
        <v/>
      </c>
      <c r="AY994"/>
      <c r="AZ994"/>
      <c r="BA994" t="str">
        <f>IF(Table1[[#This Row],[Cost Centre]]="","","Primary Cost Category")</f>
        <v/>
      </c>
      <c r="BB994" t="str">
        <f>IF(Table1[[#This Row],[Cost Centre]]="","",Table1[[#This Row],[DP-1]])</f>
        <v/>
      </c>
      <c r="BC994"/>
      <c r="BD994" t="str">
        <f>IF(Table1[[#This Row],[Cost Centre]]="","",Table1[[#This Row],[Cost Centre]])</f>
        <v/>
      </c>
      <c r="BE994" t="str">
        <f>IF(Table1[[#This Row],[Cost Centre]]="","",Table1[[#This Row],[Amount-1]])</f>
        <v/>
      </c>
      <c r="BF994"/>
      <c r="BG994"/>
      <c r="BH994"/>
      <c r="BI994"/>
      <c r="BJ994" t="str">
        <f>IF(Table1[[#This Row],[Date]]="","","No")</f>
        <v/>
      </c>
      <c r="BK994" t="str">
        <f>IF(Table1[[#This Row],[Date]]="","",IF(Table1[[#This Row],[Net Amt]]&lt;0,"Yes","No"))</f>
        <v/>
      </c>
      <c r="BL994" t="str">
        <f>IF(Table1[[#This Row],[Date]]="","",$C$3)</f>
        <v/>
      </c>
      <c r="BM994" t="str">
        <f>IF(Table1[[#This Row],[Date]]="","",-Table1[[#This Row],[Amount-1]])</f>
        <v/>
      </c>
      <c r="BO994" t="str">
        <f>IF(Table1[[#This Row],[Transaction Type]]="","",Table1[[#This Row],[Transaction Type]])</f>
        <v/>
      </c>
      <c r="BP994" t="str">
        <f>IF(Table1[[#This Row],[Instrument No.]]="","",Table1[[#This Row],[Instrument No.]])</f>
        <v/>
      </c>
      <c r="BQ994" t="str">
        <f>IF(Table1[[#This Row],[Instrument No.]]="","",Table1[[#This Row],[Amount-2]])</f>
        <v/>
      </c>
      <c r="BR994" t="str">
        <f>IF(Table1[[#This Row],[Instrument date]]="","",TEXT(Table1[[#This Row],[Instrument date]],"yyyymmdd"))</f>
        <v/>
      </c>
      <c r="BU994" s="48"/>
      <c r="BV994" s="48"/>
    </row>
    <row r="995" spans="1:74">
      <c r="A995" s="16">
        <f t="shared" si="15"/>
        <v>990</v>
      </c>
      <c r="B995" s="17"/>
      <c r="C995" s="57"/>
      <c r="D995" s="61"/>
      <c r="E995" s="61"/>
      <c r="F995" s="57"/>
      <c r="G995" s="18"/>
      <c r="H99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5" s="18"/>
      <c r="J995" s="18"/>
      <c r="K995" s="18"/>
      <c r="L995" s="18"/>
      <c r="M995" s="18"/>
      <c r="N995" s="51"/>
      <c r="O995" s="14">
        <f>IF(Table1[[#This Row],[Date]]="",COUNTA(B996:$B$1005),0)</f>
        <v>0</v>
      </c>
      <c r="P995" s="14">
        <f>IF(COUNTA(Table1[[#This Row],[Payments]:[Receipts]])=0,0,(IF(COUNTA(Table1[[#This Row],[Payments]:[Receipts]])&gt;1,1,0)))</f>
        <v>0</v>
      </c>
      <c r="Q995" s="14">
        <f>IF(Table1[[#This Row],[Date]]="",0,IF(AND(Table1[[#This Row],[Date]]&gt;=$Q$2,Table1[[#This Row],[Date]]&lt;=$Q$3),0,1))</f>
        <v>0</v>
      </c>
      <c r="R995" s="14">
        <f>IF(Table1[[#This Row],[Payments]]="",0,IF(ISNUMBER(Table1[[#This Row],[Payments]]),0,1))</f>
        <v>0</v>
      </c>
      <c r="S995" s="14">
        <f>IF(Table1[[#This Row],[Receipts]]="",0,IF(ISNUMBER(Table1[[#This Row],[Receipts]]),0,1))</f>
        <v>0</v>
      </c>
      <c r="T995" s="14">
        <f>IF(LEN(Table1[[#This Row],[Second Ledger]])&gt;0,IF(TYPE(VLOOKUP(Table1[[#This Row],[Second Ledger]],$CZ:$CZ,1,FALSE))=16,1,0),0)</f>
        <v>0</v>
      </c>
      <c r="U995" s="14">
        <f>IF(Table1[[#This Row],[Date]]="",0,IF(Table1[[#This Row],[Voucher Type]]&gt;0,IF(TYPE(VLOOKUP(Table1[[#This Row],[Voucher Type]],Table1[[#All],[Voucher Type Master]],1,FALSE))=16,1,0),0))</f>
        <v>0</v>
      </c>
      <c r="V99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5" s="14">
        <f>IF(LEN(Table1[[#This Row],[Cost Centre]])&gt;0,IF(TYPE(VLOOKUP(Table1[[#This Row],[Cost Centre]],$DA:$DA,1,FALSE))=16,1,0),0)</f>
        <v>0</v>
      </c>
      <c r="X995" s="14">
        <f>Table1[[#This Row],[Payments]]-Table1[[#This Row],[Receipts]]</f>
        <v>0</v>
      </c>
      <c r="Y995" s="14"/>
      <c r="Z995" s="14"/>
      <c r="AA995" s="14"/>
      <c r="AB995" s="13"/>
      <c r="AC995" s="39"/>
      <c r="AD995" s="39"/>
      <c r="AE995" s="39"/>
      <c r="AF995" s="39"/>
      <c r="AG995" s="42"/>
      <c r="AH99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5" t="str">
        <f>IF(Table1[[#This Row],[Date]]="","",TEXT(Table1[[#This Row],[Date]],"yyyymmdd"))</f>
        <v/>
      </c>
      <c r="AJ995" t="str">
        <f>Table1[[#This Row],[Date2]]</f>
        <v/>
      </c>
      <c r="AK995" t="str">
        <f>IF(Table1[[#This Row],[Date]]="","",Table1[[#This Row],[Voucher Type]])</f>
        <v/>
      </c>
      <c r="AL995" t="str">
        <f>IF(Table1[[#This Row],[Date]]="","",Table1[[#This Row],[Voucher No]])</f>
        <v/>
      </c>
      <c r="AM995" t="str">
        <f>IF(Table1[[#This Row],[Date]]="","",Table1[[#This Row],[Narration]])</f>
        <v/>
      </c>
      <c r="AN995" t="str">
        <f>IF(Table1[[#This Row],[Date]]="","","tallytools-voucherentry-adhjadhh-"&amp;$AH$1&amp;ROW())</f>
        <v/>
      </c>
      <c r="AO995" t="str">
        <f>IF(Table1[[#This Row],[Date]]="","",$AH$1)</f>
        <v/>
      </c>
      <c r="AP995"/>
      <c r="AQ995" t="str">
        <f>IF(Table1[[#This Row],[Date]]="","","No")</f>
        <v/>
      </c>
      <c r="AR995" t="str">
        <f>IF(Table1[[#This Row],[Date]]="","",IF(Table1[[#This Row],[Net Amt]]&lt;0,"No","Yes"))</f>
        <v/>
      </c>
      <c r="AS995" t="str">
        <f>IF(Table1[[#This Row],[Date]]="","",Table1[[#This Row],[Second Ledger]])</f>
        <v/>
      </c>
      <c r="AT995" t="str">
        <f>IF(Table1[[#This Row],[Date]]="","",IF(Table1[[#This Row],[DP-1]]="Yes",-(Table1[[#This Row],[Payments]]+Table1[[#This Row],[Receipts]]),Table1[[#This Row],[Payments]]+Table1[[#This Row],[Receipts]]))</f>
        <v/>
      </c>
      <c r="AU995"/>
      <c r="AV995" t="str">
        <f>IF(Table1[[#This Row],[Bill Ref No]]="","",Table1[[#This Row],[Bill Ref No]])</f>
        <v/>
      </c>
      <c r="AW995" t="str">
        <f>IF(Table1[[#This Row],[Bill ref name]]="","","New Ref")</f>
        <v/>
      </c>
      <c r="AX995" t="str">
        <f>IF(Table1[[#This Row],[Bill ref name]]="","",Table1[[#This Row],[Amount-1]])</f>
        <v/>
      </c>
      <c r="AY995"/>
      <c r="AZ995"/>
      <c r="BA995" t="str">
        <f>IF(Table1[[#This Row],[Cost Centre]]="","","Primary Cost Category")</f>
        <v/>
      </c>
      <c r="BB995" t="str">
        <f>IF(Table1[[#This Row],[Cost Centre]]="","",Table1[[#This Row],[DP-1]])</f>
        <v/>
      </c>
      <c r="BC995"/>
      <c r="BD995" t="str">
        <f>IF(Table1[[#This Row],[Cost Centre]]="","",Table1[[#This Row],[Cost Centre]])</f>
        <v/>
      </c>
      <c r="BE995" t="str">
        <f>IF(Table1[[#This Row],[Cost Centre]]="","",Table1[[#This Row],[Amount-1]])</f>
        <v/>
      </c>
      <c r="BF995"/>
      <c r="BG995"/>
      <c r="BH995"/>
      <c r="BI995"/>
      <c r="BJ995" t="str">
        <f>IF(Table1[[#This Row],[Date]]="","","No")</f>
        <v/>
      </c>
      <c r="BK995" t="str">
        <f>IF(Table1[[#This Row],[Date]]="","",IF(Table1[[#This Row],[Net Amt]]&lt;0,"Yes","No"))</f>
        <v/>
      </c>
      <c r="BL995" t="str">
        <f>IF(Table1[[#This Row],[Date]]="","",$C$3)</f>
        <v/>
      </c>
      <c r="BM995" t="str">
        <f>IF(Table1[[#This Row],[Date]]="","",-Table1[[#This Row],[Amount-1]])</f>
        <v/>
      </c>
      <c r="BO995" t="str">
        <f>IF(Table1[[#This Row],[Transaction Type]]="","",Table1[[#This Row],[Transaction Type]])</f>
        <v/>
      </c>
      <c r="BP995" t="str">
        <f>IF(Table1[[#This Row],[Instrument No.]]="","",Table1[[#This Row],[Instrument No.]])</f>
        <v/>
      </c>
      <c r="BQ995" t="str">
        <f>IF(Table1[[#This Row],[Instrument No.]]="","",Table1[[#This Row],[Amount-2]])</f>
        <v/>
      </c>
      <c r="BR995" t="str">
        <f>IF(Table1[[#This Row],[Instrument date]]="","",TEXT(Table1[[#This Row],[Instrument date]],"yyyymmdd"))</f>
        <v/>
      </c>
      <c r="BU995" s="48"/>
      <c r="BV995" s="48"/>
    </row>
    <row r="996" spans="1:74">
      <c r="A996" s="16">
        <f t="shared" si="15"/>
        <v>991</v>
      </c>
      <c r="B996" s="17"/>
      <c r="C996" s="57"/>
      <c r="D996" s="61"/>
      <c r="E996" s="61"/>
      <c r="F996" s="57"/>
      <c r="G996" s="18"/>
      <c r="H996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6" s="18"/>
      <c r="J996" s="18"/>
      <c r="K996" s="18"/>
      <c r="L996" s="18"/>
      <c r="M996" s="18"/>
      <c r="N996" s="51"/>
      <c r="O996" s="14">
        <f>IF(Table1[[#This Row],[Date]]="",COUNTA(B997:$B$1005),0)</f>
        <v>0</v>
      </c>
      <c r="P996" s="14">
        <f>IF(COUNTA(Table1[[#This Row],[Payments]:[Receipts]])=0,0,(IF(COUNTA(Table1[[#This Row],[Payments]:[Receipts]])&gt;1,1,0)))</f>
        <v>0</v>
      </c>
      <c r="Q996" s="14">
        <f>IF(Table1[[#This Row],[Date]]="",0,IF(AND(Table1[[#This Row],[Date]]&gt;=$Q$2,Table1[[#This Row],[Date]]&lt;=$Q$3),0,1))</f>
        <v>0</v>
      </c>
      <c r="R996" s="14">
        <f>IF(Table1[[#This Row],[Payments]]="",0,IF(ISNUMBER(Table1[[#This Row],[Payments]]),0,1))</f>
        <v>0</v>
      </c>
      <c r="S996" s="14">
        <f>IF(Table1[[#This Row],[Receipts]]="",0,IF(ISNUMBER(Table1[[#This Row],[Receipts]]),0,1))</f>
        <v>0</v>
      </c>
      <c r="T996" s="14">
        <f>IF(LEN(Table1[[#This Row],[Second Ledger]])&gt;0,IF(TYPE(VLOOKUP(Table1[[#This Row],[Second Ledger]],$CZ:$CZ,1,FALSE))=16,1,0),0)</f>
        <v>0</v>
      </c>
      <c r="U996" s="14">
        <f>IF(Table1[[#This Row],[Date]]="",0,IF(Table1[[#This Row],[Voucher Type]]&gt;0,IF(TYPE(VLOOKUP(Table1[[#This Row],[Voucher Type]],Table1[[#All],[Voucher Type Master]],1,FALSE))=16,1,0),0))</f>
        <v>0</v>
      </c>
      <c r="V996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6" s="14">
        <f>IF(LEN(Table1[[#This Row],[Cost Centre]])&gt;0,IF(TYPE(VLOOKUP(Table1[[#This Row],[Cost Centre]],$DA:$DA,1,FALSE))=16,1,0),0)</f>
        <v>0</v>
      </c>
      <c r="X996" s="14">
        <f>Table1[[#This Row],[Payments]]-Table1[[#This Row],[Receipts]]</f>
        <v>0</v>
      </c>
      <c r="Y996" s="14"/>
      <c r="Z996" s="14"/>
      <c r="AA996" s="14"/>
      <c r="AB996" s="13"/>
      <c r="AC996" s="39"/>
      <c r="AD996" s="39"/>
      <c r="AE996" s="39"/>
      <c r="AF996" s="39"/>
      <c r="AG996" s="42"/>
      <c r="AH996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6" t="str">
        <f>IF(Table1[[#This Row],[Date]]="","",TEXT(Table1[[#This Row],[Date]],"yyyymmdd"))</f>
        <v/>
      </c>
      <c r="AJ996" t="str">
        <f>Table1[[#This Row],[Date2]]</f>
        <v/>
      </c>
      <c r="AK996" t="str">
        <f>IF(Table1[[#This Row],[Date]]="","",Table1[[#This Row],[Voucher Type]])</f>
        <v/>
      </c>
      <c r="AL996" t="str">
        <f>IF(Table1[[#This Row],[Date]]="","",Table1[[#This Row],[Voucher No]])</f>
        <v/>
      </c>
      <c r="AM996" t="str">
        <f>IF(Table1[[#This Row],[Date]]="","",Table1[[#This Row],[Narration]])</f>
        <v/>
      </c>
      <c r="AN996" t="str">
        <f>IF(Table1[[#This Row],[Date]]="","","tallytools-voucherentry-adhjadhh-"&amp;$AH$1&amp;ROW())</f>
        <v/>
      </c>
      <c r="AO996" t="str">
        <f>IF(Table1[[#This Row],[Date]]="","",$AH$1)</f>
        <v/>
      </c>
      <c r="AP996"/>
      <c r="AQ996" t="str">
        <f>IF(Table1[[#This Row],[Date]]="","","No")</f>
        <v/>
      </c>
      <c r="AR996" t="str">
        <f>IF(Table1[[#This Row],[Date]]="","",IF(Table1[[#This Row],[Net Amt]]&lt;0,"No","Yes"))</f>
        <v/>
      </c>
      <c r="AS996" t="str">
        <f>IF(Table1[[#This Row],[Date]]="","",Table1[[#This Row],[Second Ledger]])</f>
        <v/>
      </c>
      <c r="AT996" t="str">
        <f>IF(Table1[[#This Row],[Date]]="","",IF(Table1[[#This Row],[DP-1]]="Yes",-(Table1[[#This Row],[Payments]]+Table1[[#This Row],[Receipts]]),Table1[[#This Row],[Payments]]+Table1[[#This Row],[Receipts]]))</f>
        <v/>
      </c>
      <c r="AU996"/>
      <c r="AV996" t="str">
        <f>IF(Table1[[#This Row],[Bill Ref No]]="","",Table1[[#This Row],[Bill Ref No]])</f>
        <v/>
      </c>
      <c r="AW996" t="str">
        <f>IF(Table1[[#This Row],[Bill ref name]]="","","New Ref")</f>
        <v/>
      </c>
      <c r="AX996" t="str">
        <f>IF(Table1[[#This Row],[Bill ref name]]="","",Table1[[#This Row],[Amount-1]])</f>
        <v/>
      </c>
      <c r="AY996"/>
      <c r="AZ996"/>
      <c r="BA996" t="str">
        <f>IF(Table1[[#This Row],[Cost Centre]]="","","Primary Cost Category")</f>
        <v/>
      </c>
      <c r="BB996" t="str">
        <f>IF(Table1[[#This Row],[Cost Centre]]="","",Table1[[#This Row],[DP-1]])</f>
        <v/>
      </c>
      <c r="BC996"/>
      <c r="BD996" t="str">
        <f>IF(Table1[[#This Row],[Cost Centre]]="","",Table1[[#This Row],[Cost Centre]])</f>
        <v/>
      </c>
      <c r="BE996" t="str">
        <f>IF(Table1[[#This Row],[Cost Centre]]="","",Table1[[#This Row],[Amount-1]])</f>
        <v/>
      </c>
      <c r="BF996"/>
      <c r="BG996"/>
      <c r="BH996"/>
      <c r="BI996"/>
      <c r="BJ996" t="str">
        <f>IF(Table1[[#This Row],[Date]]="","","No")</f>
        <v/>
      </c>
      <c r="BK996" t="str">
        <f>IF(Table1[[#This Row],[Date]]="","",IF(Table1[[#This Row],[Net Amt]]&lt;0,"Yes","No"))</f>
        <v/>
      </c>
      <c r="BL996" t="str">
        <f>IF(Table1[[#This Row],[Date]]="","",$C$3)</f>
        <v/>
      </c>
      <c r="BM996" t="str">
        <f>IF(Table1[[#This Row],[Date]]="","",-Table1[[#This Row],[Amount-1]])</f>
        <v/>
      </c>
      <c r="BO996" t="str">
        <f>IF(Table1[[#This Row],[Transaction Type]]="","",Table1[[#This Row],[Transaction Type]])</f>
        <v/>
      </c>
      <c r="BP996" t="str">
        <f>IF(Table1[[#This Row],[Instrument No.]]="","",Table1[[#This Row],[Instrument No.]])</f>
        <v/>
      </c>
      <c r="BQ996" t="str">
        <f>IF(Table1[[#This Row],[Instrument No.]]="","",Table1[[#This Row],[Amount-2]])</f>
        <v/>
      </c>
      <c r="BR996" t="str">
        <f>IF(Table1[[#This Row],[Instrument date]]="","",TEXT(Table1[[#This Row],[Instrument date]],"yyyymmdd"))</f>
        <v/>
      </c>
      <c r="BU996" s="48"/>
      <c r="BV996" s="48"/>
    </row>
    <row r="997" spans="1:74">
      <c r="A997" s="16">
        <f t="shared" si="15"/>
        <v>992</v>
      </c>
      <c r="B997" s="17"/>
      <c r="C997" s="57"/>
      <c r="D997" s="61"/>
      <c r="E997" s="61"/>
      <c r="F997" s="57"/>
      <c r="G997" s="18"/>
      <c r="H997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7" s="18"/>
      <c r="J997" s="18"/>
      <c r="K997" s="18"/>
      <c r="L997" s="18"/>
      <c r="M997" s="18"/>
      <c r="N997" s="51"/>
      <c r="O997" s="14">
        <f>IF(Table1[[#This Row],[Date]]="",COUNTA(B998:$B$1005),0)</f>
        <v>0</v>
      </c>
      <c r="P997" s="14">
        <f>IF(COUNTA(Table1[[#This Row],[Payments]:[Receipts]])=0,0,(IF(COUNTA(Table1[[#This Row],[Payments]:[Receipts]])&gt;1,1,0)))</f>
        <v>0</v>
      </c>
      <c r="Q997" s="14">
        <f>IF(Table1[[#This Row],[Date]]="",0,IF(AND(Table1[[#This Row],[Date]]&gt;=$Q$2,Table1[[#This Row],[Date]]&lt;=$Q$3),0,1))</f>
        <v>0</v>
      </c>
      <c r="R997" s="14">
        <f>IF(Table1[[#This Row],[Payments]]="",0,IF(ISNUMBER(Table1[[#This Row],[Payments]]),0,1))</f>
        <v>0</v>
      </c>
      <c r="S997" s="14">
        <f>IF(Table1[[#This Row],[Receipts]]="",0,IF(ISNUMBER(Table1[[#This Row],[Receipts]]),0,1))</f>
        <v>0</v>
      </c>
      <c r="T997" s="14">
        <f>IF(LEN(Table1[[#This Row],[Second Ledger]])&gt;0,IF(TYPE(VLOOKUP(Table1[[#This Row],[Second Ledger]],$CZ:$CZ,1,FALSE))=16,1,0),0)</f>
        <v>0</v>
      </c>
      <c r="U997" s="14">
        <f>IF(Table1[[#This Row],[Date]]="",0,IF(Table1[[#This Row],[Voucher Type]]&gt;0,IF(TYPE(VLOOKUP(Table1[[#This Row],[Voucher Type]],Table1[[#All],[Voucher Type Master]],1,FALSE))=16,1,0),0))</f>
        <v>0</v>
      </c>
      <c r="V997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7" s="14">
        <f>IF(LEN(Table1[[#This Row],[Cost Centre]])&gt;0,IF(TYPE(VLOOKUP(Table1[[#This Row],[Cost Centre]],$DA:$DA,1,FALSE))=16,1,0),0)</f>
        <v>0</v>
      </c>
      <c r="X997" s="14">
        <f>Table1[[#This Row],[Payments]]-Table1[[#This Row],[Receipts]]</f>
        <v>0</v>
      </c>
      <c r="Y997" s="14"/>
      <c r="Z997" s="14"/>
      <c r="AA997" s="14"/>
      <c r="AB997" s="13"/>
      <c r="AC997" s="39"/>
      <c r="AD997" s="39"/>
      <c r="AE997" s="39"/>
      <c r="AF997" s="39"/>
      <c r="AG997" s="42"/>
      <c r="AH997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7" t="str">
        <f>IF(Table1[[#This Row],[Date]]="","",TEXT(Table1[[#This Row],[Date]],"yyyymmdd"))</f>
        <v/>
      </c>
      <c r="AJ997" t="str">
        <f>Table1[[#This Row],[Date2]]</f>
        <v/>
      </c>
      <c r="AK997" t="str">
        <f>IF(Table1[[#This Row],[Date]]="","",Table1[[#This Row],[Voucher Type]])</f>
        <v/>
      </c>
      <c r="AL997" t="str">
        <f>IF(Table1[[#This Row],[Date]]="","",Table1[[#This Row],[Voucher No]])</f>
        <v/>
      </c>
      <c r="AM997" t="str">
        <f>IF(Table1[[#This Row],[Date]]="","",Table1[[#This Row],[Narration]])</f>
        <v/>
      </c>
      <c r="AN997" t="str">
        <f>IF(Table1[[#This Row],[Date]]="","","tallytools-voucherentry-adhjadhh-"&amp;$AH$1&amp;ROW())</f>
        <v/>
      </c>
      <c r="AO997" t="str">
        <f>IF(Table1[[#This Row],[Date]]="","",$AH$1)</f>
        <v/>
      </c>
      <c r="AP997"/>
      <c r="AQ997" t="str">
        <f>IF(Table1[[#This Row],[Date]]="","","No")</f>
        <v/>
      </c>
      <c r="AR997" t="str">
        <f>IF(Table1[[#This Row],[Date]]="","",IF(Table1[[#This Row],[Net Amt]]&lt;0,"No","Yes"))</f>
        <v/>
      </c>
      <c r="AS997" t="str">
        <f>IF(Table1[[#This Row],[Date]]="","",Table1[[#This Row],[Second Ledger]])</f>
        <v/>
      </c>
      <c r="AT997" t="str">
        <f>IF(Table1[[#This Row],[Date]]="","",IF(Table1[[#This Row],[DP-1]]="Yes",-(Table1[[#This Row],[Payments]]+Table1[[#This Row],[Receipts]]),Table1[[#This Row],[Payments]]+Table1[[#This Row],[Receipts]]))</f>
        <v/>
      </c>
      <c r="AU997"/>
      <c r="AV997" t="str">
        <f>IF(Table1[[#This Row],[Bill Ref No]]="","",Table1[[#This Row],[Bill Ref No]])</f>
        <v/>
      </c>
      <c r="AW997" t="str">
        <f>IF(Table1[[#This Row],[Bill ref name]]="","","New Ref")</f>
        <v/>
      </c>
      <c r="AX997" t="str">
        <f>IF(Table1[[#This Row],[Bill ref name]]="","",Table1[[#This Row],[Amount-1]])</f>
        <v/>
      </c>
      <c r="AY997"/>
      <c r="AZ997"/>
      <c r="BA997" t="str">
        <f>IF(Table1[[#This Row],[Cost Centre]]="","","Primary Cost Category")</f>
        <v/>
      </c>
      <c r="BB997" t="str">
        <f>IF(Table1[[#This Row],[Cost Centre]]="","",Table1[[#This Row],[DP-1]])</f>
        <v/>
      </c>
      <c r="BC997"/>
      <c r="BD997" t="str">
        <f>IF(Table1[[#This Row],[Cost Centre]]="","",Table1[[#This Row],[Cost Centre]])</f>
        <v/>
      </c>
      <c r="BE997" t="str">
        <f>IF(Table1[[#This Row],[Cost Centre]]="","",Table1[[#This Row],[Amount-1]])</f>
        <v/>
      </c>
      <c r="BF997"/>
      <c r="BG997"/>
      <c r="BH997"/>
      <c r="BI997"/>
      <c r="BJ997" t="str">
        <f>IF(Table1[[#This Row],[Date]]="","","No")</f>
        <v/>
      </c>
      <c r="BK997" t="str">
        <f>IF(Table1[[#This Row],[Date]]="","",IF(Table1[[#This Row],[Net Amt]]&lt;0,"Yes","No"))</f>
        <v/>
      </c>
      <c r="BL997" t="str">
        <f>IF(Table1[[#This Row],[Date]]="","",$C$3)</f>
        <v/>
      </c>
      <c r="BM997" t="str">
        <f>IF(Table1[[#This Row],[Date]]="","",-Table1[[#This Row],[Amount-1]])</f>
        <v/>
      </c>
      <c r="BO997" t="str">
        <f>IF(Table1[[#This Row],[Transaction Type]]="","",Table1[[#This Row],[Transaction Type]])</f>
        <v/>
      </c>
      <c r="BP997" t="str">
        <f>IF(Table1[[#This Row],[Instrument No.]]="","",Table1[[#This Row],[Instrument No.]])</f>
        <v/>
      </c>
      <c r="BQ997" t="str">
        <f>IF(Table1[[#This Row],[Instrument No.]]="","",Table1[[#This Row],[Amount-2]])</f>
        <v/>
      </c>
      <c r="BR997" t="str">
        <f>IF(Table1[[#This Row],[Instrument date]]="","",TEXT(Table1[[#This Row],[Instrument date]],"yyyymmdd"))</f>
        <v/>
      </c>
      <c r="BU997" s="48"/>
      <c r="BV997" s="48"/>
    </row>
    <row r="998" spans="1:74">
      <c r="A998" s="16">
        <f t="shared" si="15"/>
        <v>993</v>
      </c>
      <c r="B998" s="17"/>
      <c r="C998" s="57"/>
      <c r="D998" s="61"/>
      <c r="E998" s="61"/>
      <c r="F998" s="57"/>
      <c r="G998" s="18"/>
      <c r="H998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8" s="18"/>
      <c r="J998" s="18"/>
      <c r="K998" s="18"/>
      <c r="L998" s="18"/>
      <c r="M998" s="18"/>
      <c r="N998" s="51"/>
      <c r="O998" s="14">
        <f>IF(Table1[[#This Row],[Date]]="",COUNTA(B999:$B$1005),0)</f>
        <v>0</v>
      </c>
      <c r="P998" s="14">
        <f>IF(COUNTA(Table1[[#This Row],[Payments]:[Receipts]])=0,0,(IF(COUNTA(Table1[[#This Row],[Payments]:[Receipts]])&gt;1,1,0)))</f>
        <v>0</v>
      </c>
      <c r="Q998" s="14">
        <f>IF(Table1[[#This Row],[Date]]="",0,IF(AND(Table1[[#This Row],[Date]]&gt;=$Q$2,Table1[[#This Row],[Date]]&lt;=$Q$3),0,1))</f>
        <v>0</v>
      </c>
      <c r="R998" s="14">
        <f>IF(Table1[[#This Row],[Payments]]="",0,IF(ISNUMBER(Table1[[#This Row],[Payments]]),0,1))</f>
        <v>0</v>
      </c>
      <c r="S998" s="14">
        <f>IF(Table1[[#This Row],[Receipts]]="",0,IF(ISNUMBER(Table1[[#This Row],[Receipts]]),0,1))</f>
        <v>0</v>
      </c>
      <c r="T998" s="14">
        <f>IF(LEN(Table1[[#This Row],[Second Ledger]])&gt;0,IF(TYPE(VLOOKUP(Table1[[#This Row],[Second Ledger]],$CZ:$CZ,1,FALSE))=16,1,0),0)</f>
        <v>0</v>
      </c>
      <c r="U998" s="14">
        <f>IF(Table1[[#This Row],[Date]]="",0,IF(Table1[[#This Row],[Voucher Type]]&gt;0,IF(TYPE(VLOOKUP(Table1[[#This Row],[Voucher Type]],Table1[[#All],[Voucher Type Master]],1,FALSE))=16,1,0),0))</f>
        <v>0</v>
      </c>
      <c r="V998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8" s="14">
        <f>IF(LEN(Table1[[#This Row],[Cost Centre]])&gt;0,IF(TYPE(VLOOKUP(Table1[[#This Row],[Cost Centre]],$DA:$DA,1,FALSE))=16,1,0),0)</f>
        <v>0</v>
      </c>
      <c r="X998" s="14">
        <f>Table1[[#This Row],[Payments]]-Table1[[#This Row],[Receipts]]</f>
        <v>0</v>
      </c>
      <c r="Y998" s="14"/>
      <c r="Z998" s="14"/>
      <c r="AA998" s="14"/>
      <c r="AB998" s="13"/>
      <c r="AC998" s="39"/>
      <c r="AD998" s="39"/>
      <c r="AE998" s="39"/>
      <c r="AF998" s="39"/>
      <c r="AG998" s="42"/>
      <c r="AH998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8" t="str">
        <f>IF(Table1[[#This Row],[Date]]="","",TEXT(Table1[[#This Row],[Date]],"yyyymmdd"))</f>
        <v/>
      </c>
      <c r="AJ998" t="str">
        <f>Table1[[#This Row],[Date2]]</f>
        <v/>
      </c>
      <c r="AK998" t="str">
        <f>IF(Table1[[#This Row],[Date]]="","",Table1[[#This Row],[Voucher Type]])</f>
        <v/>
      </c>
      <c r="AL998" t="str">
        <f>IF(Table1[[#This Row],[Date]]="","",Table1[[#This Row],[Voucher No]])</f>
        <v/>
      </c>
      <c r="AM998" t="str">
        <f>IF(Table1[[#This Row],[Date]]="","",Table1[[#This Row],[Narration]])</f>
        <v/>
      </c>
      <c r="AN998" t="str">
        <f>IF(Table1[[#This Row],[Date]]="","","tallytools-voucherentry-adhjadhh-"&amp;$AH$1&amp;ROW())</f>
        <v/>
      </c>
      <c r="AO998" t="str">
        <f>IF(Table1[[#This Row],[Date]]="","",$AH$1)</f>
        <v/>
      </c>
      <c r="AP998"/>
      <c r="AQ998" t="str">
        <f>IF(Table1[[#This Row],[Date]]="","","No")</f>
        <v/>
      </c>
      <c r="AR998" t="str">
        <f>IF(Table1[[#This Row],[Date]]="","",IF(Table1[[#This Row],[Net Amt]]&lt;0,"No","Yes"))</f>
        <v/>
      </c>
      <c r="AS998" t="str">
        <f>IF(Table1[[#This Row],[Date]]="","",Table1[[#This Row],[Second Ledger]])</f>
        <v/>
      </c>
      <c r="AT998" t="str">
        <f>IF(Table1[[#This Row],[Date]]="","",IF(Table1[[#This Row],[DP-1]]="Yes",-(Table1[[#This Row],[Payments]]+Table1[[#This Row],[Receipts]]),Table1[[#This Row],[Payments]]+Table1[[#This Row],[Receipts]]))</f>
        <v/>
      </c>
      <c r="AU998"/>
      <c r="AV998" t="str">
        <f>IF(Table1[[#This Row],[Bill Ref No]]="","",Table1[[#This Row],[Bill Ref No]])</f>
        <v/>
      </c>
      <c r="AW998" t="str">
        <f>IF(Table1[[#This Row],[Bill ref name]]="","","New Ref")</f>
        <v/>
      </c>
      <c r="AX998" t="str">
        <f>IF(Table1[[#This Row],[Bill ref name]]="","",Table1[[#This Row],[Amount-1]])</f>
        <v/>
      </c>
      <c r="AY998"/>
      <c r="AZ998"/>
      <c r="BA998" t="str">
        <f>IF(Table1[[#This Row],[Cost Centre]]="","","Primary Cost Category")</f>
        <v/>
      </c>
      <c r="BB998" t="str">
        <f>IF(Table1[[#This Row],[Cost Centre]]="","",Table1[[#This Row],[DP-1]])</f>
        <v/>
      </c>
      <c r="BC998"/>
      <c r="BD998" t="str">
        <f>IF(Table1[[#This Row],[Cost Centre]]="","",Table1[[#This Row],[Cost Centre]])</f>
        <v/>
      </c>
      <c r="BE998" t="str">
        <f>IF(Table1[[#This Row],[Cost Centre]]="","",Table1[[#This Row],[Amount-1]])</f>
        <v/>
      </c>
      <c r="BF998"/>
      <c r="BG998"/>
      <c r="BH998"/>
      <c r="BI998"/>
      <c r="BJ998" t="str">
        <f>IF(Table1[[#This Row],[Date]]="","","No")</f>
        <v/>
      </c>
      <c r="BK998" t="str">
        <f>IF(Table1[[#This Row],[Date]]="","",IF(Table1[[#This Row],[Net Amt]]&lt;0,"Yes","No"))</f>
        <v/>
      </c>
      <c r="BL998" t="str">
        <f>IF(Table1[[#This Row],[Date]]="","",$C$3)</f>
        <v/>
      </c>
      <c r="BM998" t="str">
        <f>IF(Table1[[#This Row],[Date]]="","",-Table1[[#This Row],[Amount-1]])</f>
        <v/>
      </c>
      <c r="BO998" t="str">
        <f>IF(Table1[[#This Row],[Transaction Type]]="","",Table1[[#This Row],[Transaction Type]])</f>
        <v/>
      </c>
      <c r="BP998" t="str">
        <f>IF(Table1[[#This Row],[Instrument No.]]="","",Table1[[#This Row],[Instrument No.]])</f>
        <v/>
      </c>
      <c r="BQ998" t="str">
        <f>IF(Table1[[#This Row],[Instrument No.]]="","",Table1[[#This Row],[Amount-2]])</f>
        <v/>
      </c>
      <c r="BR998" t="str">
        <f>IF(Table1[[#This Row],[Instrument date]]="","",TEXT(Table1[[#This Row],[Instrument date]],"yyyymmdd"))</f>
        <v/>
      </c>
      <c r="BU998" s="48"/>
      <c r="BV998" s="48"/>
    </row>
    <row r="999" spans="1:74">
      <c r="A999" s="16">
        <f t="shared" si="15"/>
        <v>994</v>
      </c>
      <c r="B999" s="17"/>
      <c r="C999" s="57"/>
      <c r="D999" s="61"/>
      <c r="E999" s="61"/>
      <c r="F999" s="57"/>
      <c r="G999" s="18"/>
      <c r="H999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999" s="18"/>
      <c r="J999" s="18"/>
      <c r="K999" s="18"/>
      <c r="L999" s="18"/>
      <c r="M999" s="18"/>
      <c r="N999" s="51"/>
      <c r="O999" s="14">
        <f>IF(Table1[[#This Row],[Date]]="",COUNTA(B1000:$B$1005),0)</f>
        <v>0</v>
      </c>
      <c r="P999" s="14">
        <f>IF(COUNTA(Table1[[#This Row],[Payments]:[Receipts]])=0,0,(IF(COUNTA(Table1[[#This Row],[Payments]:[Receipts]])&gt;1,1,0)))</f>
        <v>0</v>
      </c>
      <c r="Q999" s="14">
        <f>IF(Table1[[#This Row],[Date]]="",0,IF(AND(Table1[[#This Row],[Date]]&gt;=$Q$2,Table1[[#This Row],[Date]]&lt;=$Q$3),0,1))</f>
        <v>0</v>
      </c>
      <c r="R999" s="14">
        <f>IF(Table1[[#This Row],[Payments]]="",0,IF(ISNUMBER(Table1[[#This Row],[Payments]]),0,1))</f>
        <v>0</v>
      </c>
      <c r="S999" s="14">
        <f>IF(Table1[[#This Row],[Receipts]]="",0,IF(ISNUMBER(Table1[[#This Row],[Receipts]]),0,1))</f>
        <v>0</v>
      </c>
      <c r="T999" s="14">
        <f>IF(LEN(Table1[[#This Row],[Second Ledger]])&gt;0,IF(TYPE(VLOOKUP(Table1[[#This Row],[Second Ledger]],$CZ:$CZ,1,FALSE))=16,1,0),0)</f>
        <v>0</v>
      </c>
      <c r="U999" s="14">
        <f>IF(Table1[[#This Row],[Date]]="",0,IF(Table1[[#This Row],[Voucher Type]]&gt;0,IF(TYPE(VLOOKUP(Table1[[#This Row],[Voucher Type]],Table1[[#All],[Voucher Type Master]],1,FALSE))=16,1,0),0))</f>
        <v>0</v>
      </c>
      <c r="V999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999" s="14">
        <f>IF(LEN(Table1[[#This Row],[Cost Centre]])&gt;0,IF(TYPE(VLOOKUP(Table1[[#This Row],[Cost Centre]],$DA:$DA,1,FALSE))=16,1,0),0)</f>
        <v>0</v>
      </c>
      <c r="X999" s="14">
        <f>Table1[[#This Row],[Payments]]-Table1[[#This Row],[Receipts]]</f>
        <v>0</v>
      </c>
      <c r="Y999" s="14"/>
      <c r="Z999" s="14"/>
      <c r="AA999" s="14"/>
      <c r="AB999" s="13"/>
      <c r="AC999" s="39"/>
      <c r="AD999" s="39"/>
      <c r="AE999" s="39"/>
      <c r="AF999" s="39"/>
      <c r="AG999" s="42"/>
      <c r="AH999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999" t="str">
        <f>IF(Table1[[#This Row],[Date]]="","",TEXT(Table1[[#This Row],[Date]],"yyyymmdd"))</f>
        <v/>
      </c>
      <c r="AJ999" t="str">
        <f>Table1[[#This Row],[Date2]]</f>
        <v/>
      </c>
      <c r="AK999" t="str">
        <f>IF(Table1[[#This Row],[Date]]="","",Table1[[#This Row],[Voucher Type]])</f>
        <v/>
      </c>
      <c r="AL999" t="str">
        <f>IF(Table1[[#This Row],[Date]]="","",Table1[[#This Row],[Voucher No]])</f>
        <v/>
      </c>
      <c r="AM999" t="str">
        <f>IF(Table1[[#This Row],[Date]]="","",Table1[[#This Row],[Narration]])</f>
        <v/>
      </c>
      <c r="AN999" t="str">
        <f>IF(Table1[[#This Row],[Date]]="","","tallytools-voucherentry-adhjadhh-"&amp;$AH$1&amp;ROW())</f>
        <v/>
      </c>
      <c r="AO999" t="str">
        <f>IF(Table1[[#This Row],[Date]]="","",$AH$1)</f>
        <v/>
      </c>
      <c r="AP999"/>
      <c r="AQ999" t="str">
        <f>IF(Table1[[#This Row],[Date]]="","","No")</f>
        <v/>
      </c>
      <c r="AR999" t="str">
        <f>IF(Table1[[#This Row],[Date]]="","",IF(Table1[[#This Row],[Net Amt]]&lt;0,"No","Yes"))</f>
        <v/>
      </c>
      <c r="AS999" t="str">
        <f>IF(Table1[[#This Row],[Date]]="","",Table1[[#This Row],[Second Ledger]])</f>
        <v/>
      </c>
      <c r="AT999" t="str">
        <f>IF(Table1[[#This Row],[Date]]="","",IF(Table1[[#This Row],[DP-1]]="Yes",-(Table1[[#This Row],[Payments]]+Table1[[#This Row],[Receipts]]),Table1[[#This Row],[Payments]]+Table1[[#This Row],[Receipts]]))</f>
        <v/>
      </c>
      <c r="AU999"/>
      <c r="AV999" t="str">
        <f>IF(Table1[[#This Row],[Bill Ref No]]="","",Table1[[#This Row],[Bill Ref No]])</f>
        <v/>
      </c>
      <c r="AW999" t="str">
        <f>IF(Table1[[#This Row],[Bill ref name]]="","","New Ref")</f>
        <v/>
      </c>
      <c r="AX999" t="str">
        <f>IF(Table1[[#This Row],[Bill ref name]]="","",Table1[[#This Row],[Amount-1]])</f>
        <v/>
      </c>
      <c r="AY999"/>
      <c r="AZ999"/>
      <c r="BA999" t="str">
        <f>IF(Table1[[#This Row],[Cost Centre]]="","","Primary Cost Category")</f>
        <v/>
      </c>
      <c r="BB999" t="str">
        <f>IF(Table1[[#This Row],[Cost Centre]]="","",Table1[[#This Row],[DP-1]])</f>
        <v/>
      </c>
      <c r="BC999"/>
      <c r="BD999" t="str">
        <f>IF(Table1[[#This Row],[Cost Centre]]="","",Table1[[#This Row],[Cost Centre]])</f>
        <v/>
      </c>
      <c r="BE999" t="str">
        <f>IF(Table1[[#This Row],[Cost Centre]]="","",Table1[[#This Row],[Amount-1]])</f>
        <v/>
      </c>
      <c r="BF999"/>
      <c r="BG999"/>
      <c r="BH999"/>
      <c r="BI999"/>
      <c r="BJ999" t="str">
        <f>IF(Table1[[#This Row],[Date]]="","","No")</f>
        <v/>
      </c>
      <c r="BK999" t="str">
        <f>IF(Table1[[#This Row],[Date]]="","",IF(Table1[[#This Row],[Net Amt]]&lt;0,"Yes","No"))</f>
        <v/>
      </c>
      <c r="BL999" t="str">
        <f>IF(Table1[[#This Row],[Date]]="","",$C$3)</f>
        <v/>
      </c>
      <c r="BM999" t="str">
        <f>IF(Table1[[#This Row],[Date]]="","",-Table1[[#This Row],[Amount-1]])</f>
        <v/>
      </c>
      <c r="BO999" t="str">
        <f>IF(Table1[[#This Row],[Transaction Type]]="","",Table1[[#This Row],[Transaction Type]])</f>
        <v/>
      </c>
      <c r="BP999" t="str">
        <f>IF(Table1[[#This Row],[Instrument No.]]="","",Table1[[#This Row],[Instrument No.]])</f>
        <v/>
      </c>
      <c r="BQ999" t="str">
        <f>IF(Table1[[#This Row],[Instrument No.]]="","",Table1[[#This Row],[Amount-2]])</f>
        <v/>
      </c>
      <c r="BR999" t="str">
        <f>IF(Table1[[#This Row],[Instrument date]]="","",TEXT(Table1[[#This Row],[Instrument date]],"yyyymmdd"))</f>
        <v/>
      </c>
      <c r="BU999" s="48"/>
      <c r="BV999" s="48"/>
    </row>
    <row r="1000" spans="1:74">
      <c r="A1000" s="16">
        <f t="shared" si="15"/>
        <v>995</v>
      </c>
      <c r="B1000" s="17"/>
      <c r="C1000" s="57"/>
      <c r="D1000" s="61"/>
      <c r="E1000" s="61"/>
      <c r="F1000" s="57"/>
      <c r="G1000" s="18"/>
      <c r="H1000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0" s="18"/>
      <c r="J1000" s="18"/>
      <c r="K1000" s="18"/>
      <c r="L1000" s="18"/>
      <c r="M1000" s="18"/>
      <c r="N1000" s="51"/>
      <c r="O1000" s="14">
        <f>IF(Table1[[#This Row],[Date]]="",COUNTA(B1001:$B$1005),0)</f>
        <v>0</v>
      </c>
      <c r="P1000" s="14">
        <f>IF(COUNTA(Table1[[#This Row],[Payments]:[Receipts]])=0,0,(IF(COUNTA(Table1[[#This Row],[Payments]:[Receipts]])&gt;1,1,0)))</f>
        <v>0</v>
      </c>
      <c r="Q1000" s="14">
        <f>IF(Table1[[#This Row],[Date]]="",0,IF(AND(Table1[[#This Row],[Date]]&gt;=$Q$2,Table1[[#This Row],[Date]]&lt;=$Q$3),0,1))</f>
        <v>0</v>
      </c>
      <c r="R1000" s="14">
        <f>IF(Table1[[#This Row],[Payments]]="",0,IF(ISNUMBER(Table1[[#This Row],[Payments]]),0,1))</f>
        <v>0</v>
      </c>
      <c r="S1000" s="14">
        <f>IF(Table1[[#This Row],[Receipts]]="",0,IF(ISNUMBER(Table1[[#This Row],[Receipts]]),0,1))</f>
        <v>0</v>
      </c>
      <c r="T1000" s="14">
        <f>IF(LEN(Table1[[#This Row],[Second Ledger]])&gt;0,IF(TYPE(VLOOKUP(Table1[[#This Row],[Second Ledger]],$CZ:$CZ,1,FALSE))=16,1,0),0)</f>
        <v>0</v>
      </c>
      <c r="U1000" s="14">
        <f>IF(Table1[[#This Row],[Date]]="",0,IF(Table1[[#This Row],[Voucher Type]]&gt;0,IF(TYPE(VLOOKUP(Table1[[#This Row],[Voucher Type]],Table1[[#All],[Voucher Type Master]],1,FALSE))=16,1,0),0))</f>
        <v>0</v>
      </c>
      <c r="V1000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0" s="14">
        <f>IF(LEN(Table1[[#This Row],[Cost Centre]])&gt;0,IF(TYPE(VLOOKUP(Table1[[#This Row],[Cost Centre]],$DA:$DA,1,FALSE))=16,1,0),0)</f>
        <v>0</v>
      </c>
      <c r="X1000" s="14">
        <f>Table1[[#This Row],[Payments]]-Table1[[#This Row],[Receipts]]</f>
        <v>0</v>
      </c>
      <c r="Y1000" s="14"/>
      <c r="Z1000" s="14"/>
      <c r="AA1000" s="14"/>
      <c r="AB1000" s="13"/>
      <c r="AC1000" s="39"/>
      <c r="AD1000" s="39"/>
      <c r="AE1000" s="39"/>
      <c r="AF1000" s="39"/>
      <c r="AG1000" s="42"/>
      <c r="AH1000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0" t="str">
        <f>IF(Table1[[#This Row],[Date]]="","",TEXT(Table1[[#This Row],[Date]],"yyyymmdd"))</f>
        <v/>
      </c>
      <c r="AJ1000" t="str">
        <f>Table1[[#This Row],[Date2]]</f>
        <v/>
      </c>
      <c r="AK1000" t="str">
        <f>IF(Table1[[#This Row],[Date]]="","",Table1[[#This Row],[Voucher Type]])</f>
        <v/>
      </c>
      <c r="AL1000" t="str">
        <f>IF(Table1[[#This Row],[Date]]="","",Table1[[#This Row],[Voucher No]])</f>
        <v/>
      </c>
      <c r="AM1000" t="str">
        <f>IF(Table1[[#This Row],[Date]]="","",Table1[[#This Row],[Narration]])</f>
        <v/>
      </c>
      <c r="AN1000" t="str">
        <f>IF(Table1[[#This Row],[Date]]="","","tallytools-voucherentry-adhjadhh-"&amp;$AH$1&amp;ROW())</f>
        <v/>
      </c>
      <c r="AO1000" t="str">
        <f>IF(Table1[[#This Row],[Date]]="","",$AH$1)</f>
        <v/>
      </c>
      <c r="AP1000"/>
      <c r="AQ1000" t="str">
        <f>IF(Table1[[#This Row],[Date]]="","","No")</f>
        <v/>
      </c>
      <c r="AR1000" t="str">
        <f>IF(Table1[[#This Row],[Date]]="","",IF(Table1[[#This Row],[Net Amt]]&lt;0,"No","Yes"))</f>
        <v/>
      </c>
      <c r="AS1000" t="str">
        <f>IF(Table1[[#This Row],[Date]]="","",Table1[[#This Row],[Second Ledger]])</f>
        <v/>
      </c>
      <c r="AT1000" t="str">
        <f>IF(Table1[[#This Row],[Date]]="","",IF(Table1[[#This Row],[DP-1]]="Yes",-(Table1[[#This Row],[Payments]]+Table1[[#This Row],[Receipts]]),Table1[[#This Row],[Payments]]+Table1[[#This Row],[Receipts]]))</f>
        <v/>
      </c>
      <c r="AU1000"/>
      <c r="AV1000" t="str">
        <f>IF(Table1[[#This Row],[Bill Ref No]]="","",Table1[[#This Row],[Bill Ref No]])</f>
        <v/>
      </c>
      <c r="AW1000" t="str">
        <f>IF(Table1[[#This Row],[Bill ref name]]="","","New Ref")</f>
        <v/>
      </c>
      <c r="AX1000" t="str">
        <f>IF(Table1[[#This Row],[Bill ref name]]="","",Table1[[#This Row],[Amount-1]])</f>
        <v/>
      </c>
      <c r="AY1000"/>
      <c r="AZ1000"/>
      <c r="BA1000" t="str">
        <f>IF(Table1[[#This Row],[Cost Centre]]="","","Primary Cost Category")</f>
        <v/>
      </c>
      <c r="BB1000" t="str">
        <f>IF(Table1[[#This Row],[Cost Centre]]="","",Table1[[#This Row],[DP-1]])</f>
        <v/>
      </c>
      <c r="BC1000"/>
      <c r="BD1000" t="str">
        <f>IF(Table1[[#This Row],[Cost Centre]]="","",Table1[[#This Row],[Cost Centre]])</f>
        <v/>
      </c>
      <c r="BE1000" t="str">
        <f>IF(Table1[[#This Row],[Cost Centre]]="","",Table1[[#This Row],[Amount-1]])</f>
        <v/>
      </c>
      <c r="BF1000"/>
      <c r="BG1000"/>
      <c r="BH1000"/>
      <c r="BI1000"/>
      <c r="BJ1000" t="str">
        <f>IF(Table1[[#This Row],[Date]]="","","No")</f>
        <v/>
      </c>
      <c r="BK1000" t="str">
        <f>IF(Table1[[#This Row],[Date]]="","",IF(Table1[[#This Row],[Net Amt]]&lt;0,"Yes","No"))</f>
        <v/>
      </c>
      <c r="BL1000" t="str">
        <f>IF(Table1[[#This Row],[Date]]="","",$C$3)</f>
        <v/>
      </c>
      <c r="BM1000" t="str">
        <f>IF(Table1[[#This Row],[Date]]="","",-Table1[[#This Row],[Amount-1]])</f>
        <v/>
      </c>
      <c r="BO1000" t="str">
        <f>IF(Table1[[#This Row],[Transaction Type]]="","",Table1[[#This Row],[Transaction Type]])</f>
        <v/>
      </c>
      <c r="BP1000" t="str">
        <f>IF(Table1[[#This Row],[Instrument No.]]="","",Table1[[#This Row],[Instrument No.]])</f>
        <v/>
      </c>
      <c r="BQ1000" t="str">
        <f>IF(Table1[[#This Row],[Instrument No.]]="","",Table1[[#This Row],[Amount-2]])</f>
        <v/>
      </c>
      <c r="BR1000" t="str">
        <f>IF(Table1[[#This Row],[Instrument date]]="","",TEXT(Table1[[#This Row],[Instrument date]],"yyyymmdd"))</f>
        <v/>
      </c>
      <c r="BU1000" s="48"/>
      <c r="BV1000" s="48"/>
    </row>
    <row r="1001" spans="1:74">
      <c r="A1001" s="16">
        <f t="shared" si="15"/>
        <v>996</v>
      </c>
      <c r="B1001" s="17"/>
      <c r="C1001" s="57"/>
      <c r="D1001" s="61"/>
      <c r="E1001" s="61"/>
      <c r="F1001" s="57"/>
      <c r="G1001" s="18"/>
      <c r="H1001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1" s="18"/>
      <c r="J1001" s="18"/>
      <c r="K1001" s="18"/>
      <c r="L1001" s="18"/>
      <c r="M1001" s="18"/>
      <c r="N1001" s="51"/>
      <c r="O1001" s="14">
        <f>IF(Table1[[#This Row],[Date]]="",COUNTA(B1002:$B$1005),0)</f>
        <v>0</v>
      </c>
      <c r="P1001" s="14">
        <f>IF(COUNTA(Table1[[#This Row],[Payments]:[Receipts]])=0,0,(IF(COUNTA(Table1[[#This Row],[Payments]:[Receipts]])&gt;1,1,0)))</f>
        <v>0</v>
      </c>
      <c r="Q1001" s="14">
        <f>IF(Table1[[#This Row],[Date]]="",0,IF(AND(Table1[[#This Row],[Date]]&gt;=$Q$2,Table1[[#This Row],[Date]]&lt;=$Q$3),0,1))</f>
        <v>0</v>
      </c>
      <c r="R1001" s="14">
        <f>IF(Table1[[#This Row],[Payments]]="",0,IF(ISNUMBER(Table1[[#This Row],[Payments]]),0,1))</f>
        <v>0</v>
      </c>
      <c r="S1001" s="14">
        <f>IF(Table1[[#This Row],[Receipts]]="",0,IF(ISNUMBER(Table1[[#This Row],[Receipts]]),0,1))</f>
        <v>0</v>
      </c>
      <c r="T1001" s="14">
        <f>IF(LEN(Table1[[#This Row],[Second Ledger]])&gt;0,IF(TYPE(VLOOKUP(Table1[[#This Row],[Second Ledger]],$CZ:$CZ,1,FALSE))=16,1,0),0)</f>
        <v>0</v>
      </c>
      <c r="U1001" s="14">
        <f>IF(Table1[[#This Row],[Date]]="",0,IF(Table1[[#This Row],[Voucher Type]]&gt;0,IF(TYPE(VLOOKUP(Table1[[#This Row],[Voucher Type]],Table1[[#All],[Voucher Type Master]],1,FALSE))=16,1,0),0))</f>
        <v>0</v>
      </c>
      <c r="V1001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1" s="14">
        <f>IF(LEN(Table1[[#This Row],[Cost Centre]])&gt;0,IF(TYPE(VLOOKUP(Table1[[#This Row],[Cost Centre]],$DA:$DA,1,FALSE))=16,1,0),0)</f>
        <v>0</v>
      </c>
      <c r="X1001" s="14">
        <f>Table1[[#This Row],[Payments]]-Table1[[#This Row],[Receipts]]</f>
        <v>0</v>
      </c>
      <c r="Y1001" s="14"/>
      <c r="Z1001" s="14"/>
      <c r="AA1001" s="14"/>
      <c r="AB1001" s="13"/>
      <c r="AC1001" s="39"/>
      <c r="AD1001" s="39"/>
      <c r="AE1001" s="39"/>
      <c r="AF1001" s="39"/>
      <c r="AG1001" s="42"/>
      <c r="AH1001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1" t="str">
        <f>IF(Table1[[#This Row],[Date]]="","",TEXT(Table1[[#This Row],[Date]],"yyyymmdd"))</f>
        <v/>
      </c>
      <c r="AJ1001" t="str">
        <f>Table1[[#This Row],[Date2]]</f>
        <v/>
      </c>
      <c r="AK1001" t="str">
        <f>IF(Table1[[#This Row],[Date]]="","",Table1[[#This Row],[Voucher Type]])</f>
        <v/>
      </c>
      <c r="AL1001" t="str">
        <f>IF(Table1[[#This Row],[Date]]="","",Table1[[#This Row],[Voucher No]])</f>
        <v/>
      </c>
      <c r="AM1001" t="str">
        <f>IF(Table1[[#This Row],[Date]]="","",Table1[[#This Row],[Narration]])</f>
        <v/>
      </c>
      <c r="AN1001" t="str">
        <f>IF(Table1[[#This Row],[Date]]="","","tallytools-voucherentry-adhjadhh-"&amp;$AH$1&amp;ROW())</f>
        <v/>
      </c>
      <c r="AO1001" t="str">
        <f>IF(Table1[[#This Row],[Date]]="","",$AH$1)</f>
        <v/>
      </c>
      <c r="AP1001"/>
      <c r="AQ1001" t="str">
        <f>IF(Table1[[#This Row],[Date]]="","","No")</f>
        <v/>
      </c>
      <c r="AR1001" t="str">
        <f>IF(Table1[[#This Row],[Date]]="","",IF(Table1[[#This Row],[Net Amt]]&lt;0,"No","Yes"))</f>
        <v/>
      </c>
      <c r="AS1001" t="str">
        <f>IF(Table1[[#This Row],[Date]]="","",Table1[[#This Row],[Second Ledger]])</f>
        <v/>
      </c>
      <c r="AT1001" t="str">
        <f>IF(Table1[[#This Row],[Date]]="","",IF(Table1[[#This Row],[DP-1]]="Yes",-(Table1[[#This Row],[Payments]]+Table1[[#This Row],[Receipts]]),Table1[[#This Row],[Payments]]+Table1[[#This Row],[Receipts]]))</f>
        <v/>
      </c>
      <c r="AU1001"/>
      <c r="AV1001" t="str">
        <f>IF(Table1[[#This Row],[Bill Ref No]]="","",Table1[[#This Row],[Bill Ref No]])</f>
        <v/>
      </c>
      <c r="AW1001" t="str">
        <f>IF(Table1[[#This Row],[Bill ref name]]="","","New Ref")</f>
        <v/>
      </c>
      <c r="AX1001" t="str">
        <f>IF(Table1[[#This Row],[Bill ref name]]="","",Table1[[#This Row],[Amount-1]])</f>
        <v/>
      </c>
      <c r="AY1001"/>
      <c r="AZ1001"/>
      <c r="BA1001" t="str">
        <f>IF(Table1[[#This Row],[Cost Centre]]="","","Primary Cost Category")</f>
        <v/>
      </c>
      <c r="BB1001" t="str">
        <f>IF(Table1[[#This Row],[Cost Centre]]="","",Table1[[#This Row],[DP-1]])</f>
        <v/>
      </c>
      <c r="BC1001"/>
      <c r="BD1001" t="str">
        <f>IF(Table1[[#This Row],[Cost Centre]]="","",Table1[[#This Row],[Cost Centre]])</f>
        <v/>
      </c>
      <c r="BE1001" t="str">
        <f>IF(Table1[[#This Row],[Cost Centre]]="","",Table1[[#This Row],[Amount-1]])</f>
        <v/>
      </c>
      <c r="BF1001"/>
      <c r="BG1001"/>
      <c r="BH1001"/>
      <c r="BI1001"/>
      <c r="BJ1001" t="str">
        <f>IF(Table1[[#This Row],[Date]]="","","No")</f>
        <v/>
      </c>
      <c r="BK1001" t="str">
        <f>IF(Table1[[#This Row],[Date]]="","",IF(Table1[[#This Row],[Net Amt]]&lt;0,"Yes","No"))</f>
        <v/>
      </c>
      <c r="BL1001" t="str">
        <f>IF(Table1[[#This Row],[Date]]="","",$C$3)</f>
        <v/>
      </c>
      <c r="BM1001" t="str">
        <f>IF(Table1[[#This Row],[Date]]="","",-Table1[[#This Row],[Amount-1]])</f>
        <v/>
      </c>
      <c r="BO1001" t="str">
        <f>IF(Table1[[#This Row],[Transaction Type]]="","",Table1[[#This Row],[Transaction Type]])</f>
        <v/>
      </c>
      <c r="BP1001" t="str">
        <f>IF(Table1[[#This Row],[Instrument No.]]="","",Table1[[#This Row],[Instrument No.]])</f>
        <v/>
      </c>
      <c r="BQ1001" t="str">
        <f>IF(Table1[[#This Row],[Instrument No.]]="","",Table1[[#This Row],[Amount-2]])</f>
        <v/>
      </c>
      <c r="BR1001" t="str">
        <f>IF(Table1[[#This Row],[Instrument date]]="","",TEXT(Table1[[#This Row],[Instrument date]],"yyyymmdd"))</f>
        <v/>
      </c>
      <c r="BU1001" s="48"/>
      <c r="BV1001" s="48"/>
    </row>
    <row r="1002" spans="1:74">
      <c r="A1002" s="16">
        <f t="shared" si="15"/>
        <v>997</v>
      </c>
      <c r="B1002" s="17"/>
      <c r="C1002" s="57"/>
      <c r="D1002" s="61"/>
      <c r="E1002" s="61"/>
      <c r="F1002" s="57"/>
      <c r="G1002" s="18"/>
      <c r="H1002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2" s="18"/>
      <c r="J1002" s="18"/>
      <c r="K1002" s="18"/>
      <c r="L1002" s="18"/>
      <c r="M1002" s="18"/>
      <c r="N1002" s="51"/>
      <c r="O1002" s="14">
        <f>IF(Table1[[#This Row],[Date]]="",COUNTA(B1003:$B$1005),0)</f>
        <v>0</v>
      </c>
      <c r="P1002" s="14">
        <f>IF(COUNTA(Table1[[#This Row],[Payments]:[Receipts]])=0,0,(IF(COUNTA(Table1[[#This Row],[Payments]:[Receipts]])&gt;1,1,0)))</f>
        <v>0</v>
      </c>
      <c r="Q1002" s="14">
        <f>IF(Table1[[#This Row],[Date]]="",0,IF(AND(Table1[[#This Row],[Date]]&gt;=$Q$2,Table1[[#This Row],[Date]]&lt;=$Q$3),0,1))</f>
        <v>0</v>
      </c>
      <c r="R1002" s="14">
        <f>IF(Table1[[#This Row],[Payments]]="",0,IF(ISNUMBER(Table1[[#This Row],[Payments]]),0,1))</f>
        <v>0</v>
      </c>
      <c r="S1002" s="14">
        <f>IF(Table1[[#This Row],[Receipts]]="",0,IF(ISNUMBER(Table1[[#This Row],[Receipts]]),0,1))</f>
        <v>0</v>
      </c>
      <c r="T1002" s="14">
        <f>IF(LEN(Table1[[#This Row],[Second Ledger]])&gt;0,IF(TYPE(VLOOKUP(Table1[[#This Row],[Second Ledger]],$CZ:$CZ,1,FALSE))=16,1,0),0)</f>
        <v>0</v>
      </c>
      <c r="U1002" s="14">
        <f>IF(Table1[[#This Row],[Date]]="",0,IF(Table1[[#This Row],[Voucher Type]]&gt;0,IF(TYPE(VLOOKUP(Table1[[#This Row],[Voucher Type]],Table1[[#All],[Voucher Type Master]],1,FALSE))=16,1,0),0))</f>
        <v>0</v>
      </c>
      <c r="V1002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2" s="14">
        <f>IF(LEN(Table1[[#This Row],[Cost Centre]])&gt;0,IF(TYPE(VLOOKUP(Table1[[#This Row],[Cost Centre]],$DA:$DA,1,FALSE))=16,1,0),0)</f>
        <v>0</v>
      </c>
      <c r="X1002" s="14">
        <f>Table1[[#This Row],[Payments]]-Table1[[#This Row],[Receipts]]</f>
        <v>0</v>
      </c>
      <c r="Y1002" s="14"/>
      <c r="Z1002" s="14"/>
      <c r="AA1002" s="14"/>
      <c r="AB1002" s="13"/>
      <c r="AC1002" s="39"/>
      <c r="AD1002" s="39"/>
      <c r="AE1002" s="39"/>
      <c r="AF1002" s="39"/>
      <c r="AG1002" s="42"/>
      <c r="AH1002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2" t="str">
        <f>IF(Table1[[#This Row],[Date]]="","",TEXT(Table1[[#This Row],[Date]],"yyyymmdd"))</f>
        <v/>
      </c>
      <c r="AJ1002" t="str">
        <f>Table1[[#This Row],[Date2]]</f>
        <v/>
      </c>
      <c r="AK1002" t="str">
        <f>IF(Table1[[#This Row],[Date]]="","",Table1[[#This Row],[Voucher Type]])</f>
        <v/>
      </c>
      <c r="AL1002" t="str">
        <f>IF(Table1[[#This Row],[Date]]="","",Table1[[#This Row],[Voucher No]])</f>
        <v/>
      </c>
      <c r="AM1002" t="str">
        <f>IF(Table1[[#This Row],[Date]]="","",Table1[[#This Row],[Narration]])</f>
        <v/>
      </c>
      <c r="AN1002" t="str">
        <f>IF(Table1[[#This Row],[Date]]="","","tallytools-voucherentry-adhjadhh-"&amp;$AH$1&amp;ROW())</f>
        <v/>
      </c>
      <c r="AO1002" t="str">
        <f>IF(Table1[[#This Row],[Date]]="","",$AH$1)</f>
        <v/>
      </c>
      <c r="AP1002"/>
      <c r="AQ1002" t="str">
        <f>IF(Table1[[#This Row],[Date]]="","","No")</f>
        <v/>
      </c>
      <c r="AR1002" t="str">
        <f>IF(Table1[[#This Row],[Date]]="","",IF(Table1[[#This Row],[Net Amt]]&lt;0,"No","Yes"))</f>
        <v/>
      </c>
      <c r="AS1002" t="str">
        <f>IF(Table1[[#This Row],[Date]]="","",Table1[[#This Row],[Second Ledger]])</f>
        <v/>
      </c>
      <c r="AT1002" t="str">
        <f>IF(Table1[[#This Row],[Date]]="","",IF(Table1[[#This Row],[DP-1]]="Yes",-(Table1[[#This Row],[Payments]]+Table1[[#This Row],[Receipts]]),Table1[[#This Row],[Payments]]+Table1[[#This Row],[Receipts]]))</f>
        <v/>
      </c>
      <c r="AU1002"/>
      <c r="AV1002" t="str">
        <f>IF(Table1[[#This Row],[Bill Ref No]]="","",Table1[[#This Row],[Bill Ref No]])</f>
        <v/>
      </c>
      <c r="AW1002" t="str">
        <f>IF(Table1[[#This Row],[Bill ref name]]="","","New Ref")</f>
        <v/>
      </c>
      <c r="AX1002" t="str">
        <f>IF(Table1[[#This Row],[Bill ref name]]="","",Table1[[#This Row],[Amount-1]])</f>
        <v/>
      </c>
      <c r="AY1002"/>
      <c r="AZ1002"/>
      <c r="BA1002" t="str">
        <f>IF(Table1[[#This Row],[Cost Centre]]="","","Primary Cost Category")</f>
        <v/>
      </c>
      <c r="BB1002" t="str">
        <f>IF(Table1[[#This Row],[Cost Centre]]="","",Table1[[#This Row],[DP-1]])</f>
        <v/>
      </c>
      <c r="BC1002"/>
      <c r="BD1002" t="str">
        <f>IF(Table1[[#This Row],[Cost Centre]]="","",Table1[[#This Row],[Cost Centre]])</f>
        <v/>
      </c>
      <c r="BE1002" t="str">
        <f>IF(Table1[[#This Row],[Cost Centre]]="","",Table1[[#This Row],[Amount-1]])</f>
        <v/>
      </c>
      <c r="BF1002"/>
      <c r="BG1002"/>
      <c r="BH1002"/>
      <c r="BI1002"/>
      <c r="BJ1002" t="str">
        <f>IF(Table1[[#This Row],[Date]]="","","No")</f>
        <v/>
      </c>
      <c r="BK1002" t="str">
        <f>IF(Table1[[#This Row],[Date]]="","",IF(Table1[[#This Row],[Net Amt]]&lt;0,"Yes","No"))</f>
        <v/>
      </c>
      <c r="BL1002" t="str">
        <f>IF(Table1[[#This Row],[Date]]="","",$C$3)</f>
        <v/>
      </c>
      <c r="BM1002" t="str">
        <f>IF(Table1[[#This Row],[Date]]="","",-Table1[[#This Row],[Amount-1]])</f>
        <v/>
      </c>
      <c r="BO1002" t="str">
        <f>IF(Table1[[#This Row],[Transaction Type]]="","",Table1[[#This Row],[Transaction Type]])</f>
        <v/>
      </c>
      <c r="BP1002" t="str">
        <f>IF(Table1[[#This Row],[Instrument No.]]="","",Table1[[#This Row],[Instrument No.]])</f>
        <v/>
      </c>
      <c r="BQ1002" t="str">
        <f>IF(Table1[[#This Row],[Instrument No.]]="","",Table1[[#This Row],[Amount-2]])</f>
        <v/>
      </c>
      <c r="BR1002" t="str">
        <f>IF(Table1[[#This Row],[Instrument date]]="","",TEXT(Table1[[#This Row],[Instrument date]],"yyyymmdd"))</f>
        <v/>
      </c>
      <c r="BU1002" s="48"/>
      <c r="BV1002" s="48"/>
    </row>
    <row r="1003" spans="1:74">
      <c r="A1003" s="16">
        <f t="shared" si="15"/>
        <v>998</v>
      </c>
      <c r="B1003" s="17"/>
      <c r="C1003" s="57"/>
      <c r="D1003" s="61"/>
      <c r="E1003" s="61"/>
      <c r="F1003" s="57"/>
      <c r="G1003" s="18"/>
      <c r="H1003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3" s="18"/>
      <c r="J1003" s="18"/>
      <c r="K1003" s="18"/>
      <c r="L1003" s="18"/>
      <c r="M1003" s="18"/>
      <c r="N1003" s="51"/>
      <c r="O1003" s="14">
        <f>IF(Table1[[#This Row],[Date]]="",COUNTA(B1004:$B$1005),0)</f>
        <v>0</v>
      </c>
      <c r="P1003" s="14">
        <f>IF(COUNTA(Table1[[#This Row],[Payments]:[Receipts]])=0,0,(IF(COUNTA(Table1[[#This Row],[Payments]:[Receipts]])&gt;1,1,0)))</f>
        <v>0</v>
      </c>
      <c r="Q1003" s="14">
        <f>IF(Table1[[#This Row],[Date]]="",0,IF(AND(Table1[[#This Row],[Date]]&gt;=$Q$2,Table1[[#This Row],[Date]]&lt;=$Q$3),0,1))</f>
        <v>0</v>
      </c>
      <c r="R1003" s="14">
        <f>IF(Table1[[#This Row],[Payments]]="",0,IF(ISNUMBER(Table1[[#This Row],[Payments]]),0,1))</f>
        <v>0</v>
      </c>
      <c r="S1003" s="14">
        <f>IF(Table1[[#This Row],[Receipts]]="",0,IF(ISNUMBER(Table1[[#This Row],[Receipts]]),0,1))</f>
        <v>0</v>
      </c>
      <c r="T1003" s="14">
        <f>IF(LEN(Table1[[#This Row],[Second Ledger]])&gt;0,IF(TYPE(VLOOKUP(Table1[[#This Row],[Second Ledger]],$CZ:$CZ,1,FALSE))=16,1,0),0)</f>
        <v>0</v>
      </c>
      <c r="U1003" s="14">
        <f>IF(Table1[[#This Row],[Date]]="",0,IF(Table1[[#This Row],[Voucher Type]]&gt;0,IF(TYPE(VLOOKUP(Table1[[#This Row],[Voucher Type]],Table1[[#All],[Voucher Type Master]],1,FALSE))=16,1,0),0))</f>
        <v>0</v>
      </c>
      <c r="V1003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3" s="14">
        <f>IF(LEN(Table1[[#This Row],[Cost Centre]])&gt;0,IF(TYPE(VLOOKUP(Table1[[#This Row],[Cost Centre]],$DA:$DA,1,FALSE))=16,1,0),0)</f>
        <v>0</v>
      </c>
      <c r="X1003" s="14">
        <f>Table1[[#This Row],[Payments]]-Table1[[#This Row],[Receipts]]</f>
        <v>0</v>
      </c>
      <c r="Y1003" s="14"/>
      <c r="Z1003" s="14"/>
      <c r="AA1003" s="14"/>
      <c r="AB1003" s="13"/>
      <c r="AC1003" s="39"/>
      <c r="AD1003" s="39"/>
      <c r="AE1003" s="39"/>
      <c r="AF1003" s="39"/>
      <c r="AG1003" s="42"/>
      <c r="AH1003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3" t="str">
        <f>IF(Table1[[#This Row],[Date]]="","",TEXT(Table1[[#This Row],[Date]],"yyyymmdd"))</f>
        <v/>
      </c>
      <c r="AJ1003" t="str">
        <f>Table1[[#This Row],[Date2]]</f>
        <v/>
      </c>
      <c r="AK1003" t="str">
        <f>IF(Table1[[#This Row],[Date]]="","",Table1[[#This Row],[Voucher Type]])</f>
        <v/>
      </c>
      <c r="AL1003" t="str">
        <f>IF(Table1[[#This Row],[Date]]="","",Table1[[#This Row],[Voucher No]])</f>
        <v/>
      </c>
      <c r="AM1003" t="str">
        <f>IF(Table1[[#This Row],[Date]]="","",Table1[[#This Row],[Narration]])</f>
        <v/>
      </c>
      <c r="AN1003" t="str">
        <f>IF(Table1[[#This Row],[Date]]="","","tallytools-voucherentry-adhjadhh-"&amp;$AH$1&amp;ROW())</f>
        <v/>
      </c>
      <c r="AO1003" t="str">
        <f>IF(Table1[[#This Row],[Date]]="","",$AH$1)</f>
        <v/>
      </c>
      <c r="AP1003"/>
      <c r="AQ1003" t="str">
        <f>IF(Table1[[#This Row],[Date]]="","","No")</f>
        <v/>
      </c>
      <c r="AR1003" t="str">
        <f>IF(Table1[[#This Row],[Date]]="","",IF(Table1[[#This Row],[Net Amt]]&lt;0,"No","Yes"))</f>
        <v/>
      </c>
      <c r="AS1003" t="str">
        <f>IF(Table1[[#This Row],[Date]]="","",Table1[[#This Row],[Second Ledger]])</f>
        <v/>
      </c>
      <c r="AT1003" t="str">
        <f>IF(Table1[[#This Row],[Date]]="","",IF(Table1[[#This Row],[DP-1]]="Yes",-(Table1[[#This Row],[Payments]]+Table1[[#This Row],[Receipts]]),Table1[[#This Row],[Payments]]+Table1[[#This Row],[Receipts]]))</f>
        <v/>
      </c>
      <c r="AU1003"/>
      <c r="AV1003" t="str">
        <f>IF(Table1[[#This Row],[Bill Ref No]]="","",Table1[[#This Row],[Bill Ref No]])</f>
        <v/>
      </c>
      <c r="AW1003" t="str">
        <f>IF(Table1[[#This Row],[Bill ref name]]="","","New Ref")</f>
        <v/>
      </c>
      <c r="AX1003" t="str">
        <f>IF(Table1[[#This Row],[Bill ref name]]="","",Table1[[#This Row],[Amount-1]])</f>
        <v/>
      </c>
      <c r="AY1003"/>
      <c r="AZ1003"/>
      <c r="BA1003" t="str">
        <f>IF(Table1[[#This Row],[Cost Centre]]="","","Primary Cost Category")</f>
        <v/>
      </c>
      <c r="BB1003" t="str">
        <f>IF(Table1[[#This Row],[Cost Centre]]="","",Table1[[#This Row],[DP-1]])</f>
        <v/>
      </c>
      <c r="BC1003"/>
      <c r="BD1003" t="str">
        <f>IF(Table1[[#This Row],[Cost Centre]]="","",Table1[[#This Row],[Cost Centre]])</f>
        <v/>
      </c>
      <c r="BE1003" t="str">
        <f>IF(Table1[[#This Row],[Cost Centre]]="","",Table1[[#This Row],[Amount-1]])</f>
        <v/>
      </c>
      <c r="BF1003"/>
      <c r="BG1003"/>
      <c r="BH1003"/>
      <c r="BI1003"/>
      <c r="BJ1003" t="str">
        <f>IF(Table1[[#This Row],[Date]]="","","No")</f>
        <v/>
      </c>
      <c r="BK1003" t="str">
        <f>IF(Table1[[#This Row],[Date]]="","",IF(Table1[[#This Row],[Net Amt]]&lt;0,"Yes","No"))</f>
        <v/>
      </c>
      <c r="BL1003" t="str">
        <f>IF(Table1[[#This Row],[Date]]="","",$C$3)</f>
        <v/>
      </c>
      <c r="BM1003" t="str">
        <f>IF(Table1[[#This Row],[Date]]="","",-Table1[[#This Row],[Amount-1]])</f>
        <v/>
      </c>
      <c r="BO1003" t="str">
        <f>IF(Table1[[#This Row],[Transaction Type]]="","",Table1[[#This Row],[Transaction Type]])</f>
        <v/>
      </c>
      <c r="BP1003" t="str">
        <f>IF(Table1[[#This Row],[Instrument No.]]="","",Table1[[#This Row],[Instrument No.]])</f>
        <v/>
      </c>
      <c r="BQ1003" t="str">
        <f>IF(Table1[[#This Row],[Instrument No.]]="","",Table1[[#This Row],[Amount-2]])</f>
        <v/>
      </c>
      <c r="BR1003" t="str">
        <f>IF(Table1[[#This Row],[Instrument date]]="","",TEXT(Table1[[#This Row],[Instrument date]],"yyyymmdd"))</f>
        <v/>
      </c>
      <c r="BU1003" s="48"/>
      <c r="BV1003" s="48"/>
    </row>
    <row r="1004" spans="1:74">
      <c r="A1004" s="16">
        <f t="shared" si="15"/>
        <v>999</v>
      </c>
      <c r="B1004" s="17"/>
      <c r="C1004" s="57"/>
      <c r="D1004" s="61"/>
      <c r="E1004" s="61"/>
      <c r="F1004" s="57"/>
      <c r="G1004" s="18"/>
      <c r="H1004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4" s="18"/>
      <c r="J1004" s="18"/>
      <c r="K1004" s="18"/>
      <c r="L1004" s="18"/>
      <c r="M1004" s="18"/>
      <c r="N1004" s="51"/>
      <c r="O1004" s="14">
        <f>IF(Table1[[#This Row],[Date]]="",COUNTA(B1005:$B$1005),0)</f>
        <v>0</v>
      </c>
      <c r="P1004" s="14">
        <f>IF(COUNTA(Table1[[#This Row],[Payments]:[Receipts]])=0,0,(IF(COUNTA(Table1[[#This Row],[Payments]:[Receipts]])&gt;1,1,0)))</f>
        <v>0</v>
      </c>
      <c r="Q1004" s="14">
        <f>IF(Table1[[#This Row],[Date]]="",0,IF(AND(Table1[[#This Row],[Date]]&gt;=$Q$2,Table1[[#This Row],[Date]]&lt;=$Q$3),0,1))</f>
        <v>0</v>
      </c>
      <c r="R1004" s="14">
        <f>IF(Table1[[#This Row],[Payments]]="",0,IF(ISNUMBER(Table1[[#This Row],[Payments]]),0,1))</f>
        <v>0</v>
      </c>
      <c r="S1004" s="14">
        <f>IF(Table1[[#This Row],[Receipts]]="",0,IF(ISNUMBER(Table1[[#This Row],[Receipts]]),0,1))</f>
        <v>0</v>
      </c>
      <c r="T1004" s="14">
        <f>IF(LEN(Table1[[#This Row],[Second Ledger]])&gt;0,IF(TYPE(VLOOKUP(Table1[[#This Row],[Second Ledger]],$CZ:$CZ,1,FALSE))=16,1,0),0)</f>
        <v>0</v>
      </c>
      <c r="U1004" s="14">
        <f>IF(Table1[[#This Row],[Date]]="",0,IF(Table1[[#This Row],[Voucher Type]]&gt;0,IF(TYPE(VLOOKUP(Table1[[#This Row],[Voucher Type]],Table1[[#All],[Voucher Type Master]],1,FALSE))=16,1,0),0))</f>
        <v>0</v>
      </c>
      <c r="V1004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4" s="14">
        <f>IF(LEN(Table1[[#This Row],[Cost Centre]])&gt;0,IF(TYPE(VLOOKUP(Table1[[#This Row],[Cost Centre]],$DA:$DA,1,FALSE))=16,1,0),0)</f>
        <v>0</v>
      </c>
      <c r="X1004" s="14">
        <f>Table1[[#This Row],[Payments]]-Table1[[#This Row],[Receipts]]</f>
        <v>0</v>
      </c>
      <c r="Y1004" s="14"/>
      <c r="Z1004" s="14"/>
      <c r="AA1004" s="14"/>
      <c r="AB1004" s="13"/>
      <c r="AC1004" s="39"/>
      <c r="AD1004" s="39"/>
      <c r="AE1004" s="39"/>
      <c r="AF1004" s="39"/>
      <c r="AG1004" s="42"/>
      <c r="AH1004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4" t="str">
        <f>IF(Table1[[#This Row],[Date]]="","",TEXT(Table1[[#This Row],[Date]],"yyyymmdd"))</f>
        <v/>
      </c>
      <c r="AJ1004" t="str">
        <f>Table1[[#This Row],[Date2]]</f>
        <v/>
      </c>
      <c r="AK1004" t="str">
        <f>IF(Table1[[#This Row],[Date]]="","",Table1[[#This Row],[Voucher Type]])</f>
        <v/>
      </c>
      <c r="AL1004" t="str">
        <f>IF(Table1[[#This Row],[Date]]="","",Table1[[#This Row],[Voucher No]])</f>
        <v/>
      </c>
      <c r="AM1004" t="str">
        <f>IF(Table1[[#This Row],[Date]]="","",Table1[[#This Row],[Narration]])</f>
        <v/>
      </c>
      <c r="AN1004" t="str">
        <f>IF(Table1[[#This Row],[Date]]="","","tallytools-voucherentry-adhjadhh-"&amp;$AH$1&amp;ROW())</f>
        <v/>
      </c>
      <c r="AO1004" t="str">
        <f>IF(Table1[[#This Row],[Date]]="","",$AH$1)</f>
        <v/>
      </c>
      <c r="AP1004"/>
      <c r="AQ1004" t="str">
        <f>IF(Table1[[#This Row],[Date]]="","","No")</f>
        <v/>
      </c>
      <c r="AR1004" t="str">
        <f>IF(Table1[[#This Row],[Date]]="","",IF(Table1[[#This Row],[Net Amt]]&lt;0,"No","Yes"))</f>
        <v/>
      </c>
      <c r="AS1004" t="str">
        <f>IF(Table1[[#This Row],[Date]]="","",Table1[[#This Row],[Second Ledger]])</f>
        <v/>
      </c>
      <c r="AT1004" t="str">
        <f>IF(Table1[[#This Row],[Date]]="","",IF(Table1[[#This Row],[DP-1]]="Yes",-(Table1[[#This Row],[Payments]]+Table1[[#This Row],[Receipts]]),Table1[[#This Row],[Payments]]+Table1[[#This Row],[Receipts]]))</f>
        <v/>
      </c>
      <c r="AU1004"/>
      <c r="AV1004" t="str">
        <f>IF(Table1[[#This Row],[Bill Ref No]]="","",Table1[[#This Row],[Bill Ref No]])</f>
        <v/>
      </c>
      <c r="AW1004" t="str">
        <f>IF(Table1[[#This Row],[Bill ref name]]="","","New Ref")</f>
        <v/>
      </c>
      <c r="AX1004" t="str">
        <f>IF(Table1[[#This Row],[Bill ref name]]="","",Table1[[#This Row],[Amount-1]])</f>
        <v/>
      </c>
      <c r="AY1004"/>
      <c r="AZ1004"/>
      <c r="BA1004" t="str">
        <f>IF(Table1[[#This Row],[Cost Centre]]="","","Primary Cost Category")</f>
        <v/>
      </c>
      <c r="BB1004" t="str">
        <f>IF(Table1[[#This Row],[Cost Centre]]="","",Table1[[#This Row],[DP-1]])</f>
        <v/>
      </c>
      <c r="BC1004"/>
      <c r="BD1004" t="str">
        <f>IF(Table1[[#This Row],[Cost Centre]]="","",Table1[[#This Row],[Cost Centre]])</f>
        <v/>
      </c>
      <c r="BE1004" t="str">
        <f>IF(Table1[[#This Row],[Cost Centre]]="","",Table1[[#This Row],[Amount-1]])</f>
        <v/>
      </c>
      <c r="BF1004"/>
      <c r="BG1004"/>
      <c r="BH1004"/>
      <c r="BI1004"/>
      <c r="BJ1004" t="str">
        <f>IF(Table1[[#This Row],[Date]]="","","No")</f>
        <v/>
      </c>
      <c r="BK1004" t="str">
        <f>IF(Table1[[#This Row],[Date]]="","",IF(Table1[[#This Row],[Net Amt]]&lt;0,"Yes","No"))</f>
        <v/>
      </c>
      <c r="BL1004" t="str">
        <f>IF(Table1[[#This Row],[Date]]="","",$C$3)</f>
        <v/>
      </c>
      <c r="BM1004" t="str">
        <f>IF(Table1[[#This Row],[Date]]="","",-Table1[[#This Row],[Amount-1]])</f>
        <v/>
      </c>
      <c r="BO1004" t="str">
        <f>IF(Table1[[#This Row],[Transaction Type]]="","",Table1[[#This Row],[Transaction Type]])</f>
        <v/>
      </c>
      <c r="BP1004" t="str">
        <f>IF(Table1[[#This Row],[Instrument No.]]="","",Table1[[#This Row],[Instrument No.]])</f>
        <v/>
      </c>
      <c r="BQ1004" t="str">
        <f>IF(Table1[[#This Row],[Instrument No.]]="","",Table1[[#This Row],[Amount-2]])</f>
        <v/>
      </c>
      <c r="BR1004" t="str">
        <f>IF(Table1[[#This Row],[Instrument date]]="","",TEXT(Table1[[#This Row],[Instrument date]],"yyyymmdd"))</f>
        <v/>
      </c>
      <c r="BU1004" s="48"/>
      <c r="BV1004" s="48"/>
    </row>
    <row r="1005" spans="1:74">
      <c r="A1005" s="16">
        <f t="shared" si="15"/>
        <v>1000</v>
      </c>
      <c r="B1005" s="17"/>
      <c r="C1005" s="57"/>
      <c r="D1005" s="61"/>
      <c r="E1005" s="61"/>
      <c r="F1005" s="57"/>
      <c r="G1005" s="18"/>
      <c r="H1005" s="19" t="str">
        <f>IF(Table1[[#This Row],[Amt Chk]]=0,"",$P$4)&amp;IF(Table1[[#This Row],[Dt Chk]]=0,"",$Q$4)&amp;IF(Table1[[#This Row],[Pmt Chk]]=0,"",$R$4)&amp;IF(Table1[[#This Row],[Rct Chk]]=0,"",$S$4)&amp;IF(Table1[[#This Row],[2nd Lgr Chk]]=0,"",$T$4)&amp;IF(Table1[[#This Row],[Vch Type Chk]]=0,"",$U$4)&amp;IF(Table1[[#This Row],[Full Entry Check]]=0,"",$V$4)&amp;IF(Table1[[#This Row],[Blank Row Check]]=0,"",$O$4)</f>
        <v/>
      </c>
      <c r="I1005" s="18"/>
      <c r="J1005" s="18"/>
      <c r="K1005" s="18"/>
      <c r="L1005" s="18"/>
      <c r="M1005" s="18"/>
      <c r="N1005" s="51"/>
      <c r="O1005" s="14">
        <f>IF(Table1[[#This Row],[Date]]="",COUNTA(B$1005:$B1006),0)</f>
        <v>0</v>
      </c>
      <c r="P1005" s="14">
        <f>IF(COUNTA(Table1[[#This Row],[Payments]:[Receipts]])=0,0,(IF(COUNTA(Table1[[#This Row],[Payments]:[Receipts]])&gt;1,1,0)))</f>
        <v>0</v>
      </c>
      <c r="Q1005" s="14">
        <f>IF(Table1[[#This Row],[Date]]="",0,IF(AND(Table1[[#This Row],[Date]]&gt;=$Q$2,Table1[[#This Row],[Date]]&lt;=$Q$3),0,1))</f>
        <v>0</v>
      </c>
      <c r="R1005" s="14">
        <f>IF(Table1[[#This Row],[Payments]]="",0,IF(ISNUMBER(Table1[[#This Row],[Payments]]),0,1))</f>
        <v>0</v>
      </c>
      <c r="S1005" s="14">
        <f>IF(Table1[[#This Row],[Receipts]]="",0,IF(ISNUMBER(Table1[[#This Row],[Receipts]]),0,1))</f>
        <v>0</v>
      </c>
      <c r="T1005" s="14">
        <f>IF(LEN(Table1[[#This Row],[Second Ledger]])&gt;0,IF(TYPE(VLOOKUP(Table1[[#This Row],[Second Ledger]],$CZ:$CZ,1,FALSE))=16,1,0),0)</f>
        <v>0</v>
      </c>
      <c r="U1005" s="14">
        <f>IF(Table1[[#This Row],[Date]]="",0,IF(Table1[[#This Row],[Voucher Type]]&gt;0,IF(TYPE(VLOOKUP(Table1[[#This Row],[Voucher Type]],Table1[[#All],[Voucher Type Master]],1,FALSE))=16,1,0),0))</f>
        <v>0</v>
      </c>
      <c r="V1005" s="14">
        <f>IF(COUNTA(Table1[[#This Row],[Date]],Table1[[#This Row],[Narration]],Table1[[#This Row],[Payments]],Table1[[#This Row],[Receipts]],Table1[[#This Row],[Second Ledger]],Table1[[#This Row],[Voucher Type]])=0,0,IF(COUNTA(Table1[[#This Row],[Date]],Table1[[#This Row],[Narration]],Table1[[#This Row],[Payments]],Table1[[#This Row],[Receipts]],Table1[[#This Row],[Second Ledger]],Table1[[#This Row],[Voucher Type]])=5,0,1))</f>
        <v>0</v>
      </c>
      <c r="W1005" s="14">
        <f>IF(LEN(Table1[[#This Row],[Cost Centre]])&gt;0,IF(TYPE(VLOOKUP(Table1[[#This Row],[Cost Centre]],$DA:$DA,1,FALSE))=16,1,0),0)</f>
        <v>0</v>
      </c>
      <c r="X1005" s="14">
        <f>Table1[[#This Row],[Payments]]-Table1[[#This Row],[Receipts]]</f>
        <v>0</v>
      </c>
      <c r="Y1005" s="14"/>
      <c r="Z1005" s="14"/>
      <c r="AA1005" s="14"/>
      <c r="AB1005" s="13"/>
      <c r="AC1005" s="39"/>
      <c r="AD1005" s="39"/>
      <c r="AE1005" s="39"/>
      <c r="AF1005" s="39"/>
      <c r="AG1005" s="42"/>
      <c r="AH1005" s="62" t="str">
        <f>IF(Table1[[#This Row],[Date]]="","","&amp;lt;VOUCHER REMOTEID="&amp;""""&amp;"tallytools-voucherentry-adhjadhh-"&amp;$AH$1&amp;ROW()&amp;""""&amp;" VCHTYPE="""&amp;Table1[[#This Row],[Voucher Type]]&amp;""" ACTION="""&amp;"Create"&amp;"""&amp;gt;")</f>
        <v/>
      </c>
      <c r="AI1005" t="str">
        <f>IF(Table1[[#This Row],[Date]]="","",TEXT(Table1[[#This Row],[Date]],"yyyymmdd"))</f>
        <v/>
      </c>
      <c r="AJ1005" t="str">
        <f>Table1[[#This Row],[Date2]]</f>
        <v/>
      </c>
      <c r="AK1005" t="str">
        <f>IF(Table1[[#This Row],[Date]]="","",Table1[[#This Row],[Voucher Type]])</f>
        <v/>
      </c>
      <c r="AL1005" t="str">
        <f>IF(Table1[[#This Row],[Date]]="","",Table1[[#This Row],[Voucher No]])</f>
        <v/>
      </c>
      <c r="AM1005" t="str">
        <f>IF(Table1[[#This Row],[Date]]="","",Table1[[#This Row],[Narration]])</f>
        <v/>
      </c>
      <c r="AN1005" t="str">
        <f>IF(Table1[[#This Row],[Date]]="","","tallytools-voucherentry-adhjadhh-"&amp;$AH$1&amp;ROW())</f>
        <v/>
      </c>
      <c r="AO1005" t="str">
        <f>IF(Table1[[#This Row],[Date]]="","",$AH$1)</f>
        <v/>
      </c>
      <c r="AP1005"/>
      <c r="AQ1005" t="str">
        <f>IF(Table1[[#This Row],[Date]]="","","No")</f>
        <v/>
      </c>
      <c r="AR1005" t="str">
        <f>IF(Table1[[#This Row],[Date]]="","",IF(Table1[[#This Row],[Net Amt]]&lt;0,"No","Yes"))</f>
        <v/>
      </c>
      <c r="AS1005" t="str">
        <f>IF(Table1[[#This Row],[Date]]="","",Table1[[#This Row],[Second Ledger]])</f>
        <v/>
      </c>
      <c r="AT1005" t="str">
        <f>IF(Table1[[#This Row],[Date]]="","",IF(Table1[[#This Row],[DP-1]]="Yes",-(Table1[[#This Row],[Payments]]+Table1[[#This Row],[Receipts]]),Table1[[#This Row],[Payments]]+Table1[[#This Row],[Receipts]]))</f>
        <v/>
      </c>
      <c r="AU1005"/>
      <c r="AV1005" t="str">
        <f>IF(Table1[[#This Row],[Bill Ref No]]="","",Table1[[#This Row],[Bill Ref No]])</f>
        <v/>
      </c>
      <c r="AW1005" t="str">
        <f>IF(Table1[[#This Row],[Bill ref name]]="","","New Ref")</f>
        <v/>
      </c>
      <c r="AX1005" t="str">
        <f>IF(Table1[[#This Row],[Bill ref name]]="","",Table1[[#This Row],[Amount-1]])</f>
        <v/>
      </c>
      <c r="AY1005"/>
      <c r="AZ1005"/>
      <c r="BA1005" t="str">
        <f>IF(Table1[[#This Row],[Cost Centre]]="","","Primary Cost Category")</f>
        <v/>
      </c>
      <c r="BB1005" t="str">
        <f>IF(Table1[[#This Row],[Cost Centre]]="","",Table1[[#This Row],[DP-1]])</f>
        <v/>
      </c>
      <c r="BC1005"/>
      <c r="BD1005" t="str">
        <f>IF(Table1[[#This Row],[Cost Centre]]="","",Table1[[#This Row],[Cost Centre]])</f>
        <v/>
      </c>
      <c r="BE1005" t="str">
        <f>IF(Table1[[#This Row],[Cost Centre]]="","",Table1[[#This Row],[Amount-1]])</f>
        <v/>
      </c>
      <c r="BF1005"/>
      <c r="BG1005"/>
      <c r="BH1005"/>
      <c r="BI1005"/>
      <c r="BJ1005" t="str">
        <f>IF(Table1[[#This Row],[Date]]="","","No")</f>
        <v/>
      </c>
      <c r="BK1005" t="str">
        <f>IF(Table1[[#This Row],[Date]]="","",IF(Table1[[#This Row],[Net Amt]]&lt;0,"Yes","No"))</f>
        <v/>
      </c>
      <c r="BL1005" t="str">
        <f>IF(Table1[[#This Row],[Date]]="","",$C$3)</f>
        <v/>
      </c>
      <c r="BM1005" t="str">
        <f>IF(Table1[[#This Row],[Date]]="","",-Table1[[#This Row],[Amount-1]])</f>
        <v/>
      </c>
      <c r="BO1005" t="str">
        <f>IF(Table1[[#This Row],[Transaction Type]]="","",Table1[[#This Row],[Transaction Type]])</f>
        <v/>
      </c>
      <c r="BP1005" t="str">
        <f>IF(Table1[[#This Row],[Instrument No.]]="","",Table1[[#This Row],[Instrument No.]])</f>
        <v/>
      </c>
      <c r="BQ1005" t="str">
        <f>IF(Table1[[#This Row],[Instrument No.]]="","",Table1[[#This Row],[Amount-2]])</f>
        <v/>
      </c>
      <c r="BR1005" t="str">
        <f>IF(Table1[[#This Row],[Instrument date]]="","",TEXT(Table1[[#This Row],[Instrument date]],"yyyymmdd"))</f>
        <v/>
      </c>
      <c r="BU1005" s="48"/>
      <c r="BV1005" s="48"/>
    </row>
  </sheetData>
  <sheetProtection algorithmName="SHA-512" hashValue="vQtTg0gG66W+62VHO+a9iw1gkdD4jwinZq/WEfFmd0nfqaEEu5UUZJPyMoyRqbhwP48YPKsdXoKA40rHwSCwSQ==" saltValue="JPxEaW6o1vUxlFhPPpY6DA==" spinCount="100000" sheet="1" objects="1" scenarios="1" autoFilter="0"/>
  <phoneticPr fontId="22" type="noConversion"/>
  <dataValidations count="9">
    <dataValidation type="list" allowBlank="1" showInputMessage="1" errorTitle="TallyTools.in" error="You should select ledger from dropdown List of Ledgers" sqref="C3 F6:F1005" xr:uid="{00000000-0002-0000-0100-000001000000}">
      <formula1>Ledgers</formula1>
    </dataValidation>
    <dataValidation type="list" allowBlank="1" showInputMessage="1" showErrorMessage="1" sqref="L6:L1005" xr:uid="{00000000-0002-0000-0100-000002000000}">
      <formula1>"Cheque, e-Fund Transfer, Others"</formula1>
    </dataValidation>
    <dataValidation type="date" allowBlank="1" showInputMessage="1" showErrorMessage="1" sqref="N7:N1005" xr:uid="{00000000-0002-0000-0100-000003000000}">
      <formula1>367</formula1>
      <formula2>73051</formula2>
    </dataValidation>
    <dataValidation type="list" allowBlank="1" showInputMessage="1" showErrorMessage="1" sqref="J6:J1005" xr:uid="{00000000-0002-0000-0100-000004000000}">
      <formula1>Cost_Centres</formula1>
    </dataValidation>
    <dataValidation type="date" allowBlank="1" showInputMessage="1" showErrorMessage="1" errorTitle="TallyTools" error="Enter date from within the financial year selected in Cell C2." sqref="B6:B1005" xr:uid="{00000000-0002-0000-0100-000005000000}">
      <formula1>$Q$2</formula1>
      <formula2>$Q$3</formula2>
    </dataValidation>
    <dataValidation type="list" allowBlank="1" showInputMessage="1" showErrorMessage="1" errorTitle="Warning Message" error="You should select ledger from dropdown List of Ledgers" sqref="G6:G1005" xr:uid="{00000000-0002-0000-0100-000006000000}">
      <formula1>"Payment, Receipt, Contra"</formula1>
    </dataValidation>
    <dataValidation type="list" allowBlank="1" showInputMessage="1" errorTitle="TallyTools.in" error="You should select ledger from dropdown List of Ledgers" sqref="G6:G1005" xr:uid="{00000000-0002-0000-0100-000007000000}">
      <formula1>"Payment, Receipt, Contra"</formula1>
    </dataValidation>
    <dataValidation type="list" allowBlank="1" showInputMessage="1" showErrorMessage="1" sqref="C2" xr:uid="{00000000-0002-0000-0100-000008000000}">
      <formula1>CX:CX</formula1>
    </dataValidation>
    <dataValidation type="custom" allowBlank="1" showDropDown="1" showInputMessage="1" showErrorMessage="1" errorTitle="TallyTools.in" error="You should enter number greater than 0." sqref="D6:E1005" xr:uid="{94346D8C-9CA5-4AD7-9898-DFD5A22B1D47}">
      <formula1>AND(ISNUMBER(D6),D6&gt;0)</formula1>
    </dataValidation>
  </dataValidations>
  <pageMargins left="0.7" right="0.7" top="0.75" bottom="0.75" header="0.3" footer="0.3"/>
  <pageSetup orientation="portrait" r:id="rId1"/>
  <ignoredErrors>
    <ignoredError sqref="A6" calculatedColumn="1"/>
    <ignoredError sqref="O6:O1005" formulaRange="1"/>
  </ignoredErrors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lly"/>
  <dimension ref="A1:AS1002"/>
  <sheetViews>
    <sheetView workbookViewId="0">
      <selection sqref="A1:AS1005"/>
    </sheetView>
  </sheetViews>
  <sheetFormatPr defaultColWidth="9.1328125" defaultRowHeight="14.25"/>
  <cols>
    <col min="1" max="16384" width="9.1328125" style="38"/>
  </cols>
  <sheetData>
    <row r="1" spans="1:45">
      <c r="A1" s="38" t="s">
        <v>159</v>
      </c>
      <c r="D1" s="38" t="s">
        <v>66</v>
      </c>
      <c r="F1" s="38" t="s">
        <v>67</v>
      </c>
      <c r="G1" s="38" t="s">
        <v>68</v>
      </c>
      <c r="H1" s="38" t="s">
        <v>69</v>
      </c>
      <c r="I1" s="38" t="s">
        <v>70</v>
      </c>
      <c r="J1" s="38" t="s">
        <v>71</v>
      </c>
      <c r="K1" s="38" t="s">
        <v>72</v>
      </c>
      <c r="L1" s="38" t="s">
        <v>73</v>
      </c>
      <c r="M1" s="38" t="s">
        <v>74</v>
      </c>
      <c r="N1" s="38" t="s">
        <v>75</v>
      </c>
      <c r="O1" s="38" t="s">
        <v>76</v>
      </c>
      <c r="P1" s="38" t="s">
        <v>77</v>
      </c>
      <c r="Q1" s="38" t="s">
        <v>78</v>
      </c>
      <c r="R1" s="38" t="s">
        <v>79</v>
      </c>
      <c r="S1" s="38" t="s">
        <v>80</v>
      </c>
      <c r="T1" s="38" t="s">
        <v>81</v>
      </c>
      <c r="U1" s="38" t="s">
        <v>78</v>
      </c>
      <c r="W1" s="38" t="s">
        <v>136</v>
      </c>
      <c r="X1" s="38" t="s">
        <v>137</v>
      </c>
      <c r="Y1" s="38" t="s">
        <v>76</v>
      </c>
      <c r="Z1" s="38" t="s">
        <v>139</v>
      </c>
      <c r="AA1" s="38" t="s">
        <v>80</v>
      </c>
      <c r="AB1" s="38" t="s">
        <v>78</v>
      </c>
      <c r="AF1" s="38" t="s">
        <v>74</v>
      </c>
      <c r="AG1" s="38" t="s">
        <v>75</v>
      </c>
      <c r="AH1" s="38" t="s">
        <v>76</v>
      </c>
      <c r="AI1" s="38" t="s">
        <v>77</v>
      </c>
      <c r="AJ1" s="38" t="s">
        <v>78</v>
      </c>
      <c r="AK1" s="38" t="s">
        <v>82</v>
      </c>
      <c r="AL1" s="38" t="s">
        <v>83</v>
      </c>
      <c r="AM1" s="38" t="s">
        <v>84</v>
      </c>
      <c r="AN1" s="38" t="s">
        <v>78</v>
      </c>
      <c r="AO1" s="38" t="s">
        <v>85</v>
      </c>
      <c r="AR1" s="38" t="s">
        <v>177</v>
      </c>
      <c r="AS1" s="38" t="s">
        <v>178</v>
      </c>
    </row>
    <row r="2" spans="1:45">
      <c r="F2" s="38" t="s">
        <v>86</v>
      </c>
      <c r="G2" s="38" t="s">
        <v>87</v>
      </c>
      <c r="H2" s="38" t="s">
        <v>88</v>
      </c>
      <c r="I2" s="38" t="s">
        <v>89</v>
      </c>
      <c r="J2" s="38" t="s">
        <v>90</v>
      </c>
      <c r="K2" s="38" t="s">
        <v>91</v>
      </c>
      <c r="L2" s="38" t="s">
        <v>92</v>
      </c>
      <c r="N2" s="38" t="s">
        <v>93</v>
      </c>
      <c r="O2" s="38" t="s">
        <v>94</v>
      </c>
      <c r="P2" s="38" t="s">
        <v>95</v>
      </c>
      <c r="Q2" s="38" t="s">
        <v>96</v>
      </c>
      <c r="S2" s="38" t="s">
        <v>97</v>
      </c>
      <c r="T2" s="38" t="s">
        <v>98</v>
      </c>
      <c r="U2" s="38" t="s">
        <v>96</v>
      </c>
      <c r="V2" s="38" t="s">
        <v>99</v>
      </c>
      <c r="X2" s="38" t="s">
        <v>138</v>
      </c>
      <c r="Y2" s="38" t="s">
        <v>94</v>
      </c>
      <c r="AA2" s="38" t="s">
        <v>97</v>
      </c>
      <c r="AB2" s="38" t="s">
        <v>96</v>
      </c>
      <c r="AC2" s="38" t="s">
        <v>140</v>
      </c>
      <c r="AD2" s="38" t="s">
        <v>141</v>
      </c>
      <c r="AE2" s="38" t="s">
        <v>100</v>
      </c>
      <c r="AG2" s="38" t="s">
        <v>93</v>
      </c>
      <c r="AH2" s="38" t="s">
        <v>94</v>
      </c>
      <c r="AI2" s="38" t="s">
        <v>95</v>
      </c>
      <c r="AJ2" s="38" t="s">
        <v>96</v>
      </c>
      <c r="AL2" s="38" t="s">
        <v>101</v>
      </c>
      <c r="AM2" s="38" t="s">
        <v>102</v>
      </c>
      <c r="AN2" s="38" t="s">
        <v>96</v>
      </c>
      <c r="AO2" s="38" t="s">
        <v>103</v>
      </c>
      <c r="AP2" s="38" t="s">
        <v>104</v>
      </c>
      <c r="AQ2" s="38" t="s">
        <v>100</v>
      </c>
    </row>
    <row r="3" spans="1:45">
      <c r="A3" s="38">
        <v>3</v>
      </c>
      <c r="B3" s="38" t="s">
        <v>160</v>
      </c>
      <c r="C3" s="38" t="s">
        <v>161</v>
      </c>
      <c r="E3" s="38" t="s">
        <v>241</v>
      </c>
      <c r="F3" s="38" t="s">
        <v>236</v>
      </c>
      <c r="G3" s="38" t="s">
        <v>236</v>
      </c>
      <c r="H3" s="38" t="s">
        <v>9</v>
      </c>
      <c r="I3" s="38">
        <v>0</v>
      </c>
      <c r="J3" s="38" t="s">
        <v>237</v>
      </c>
      <c r="K3" s="38" t="s">
        <v>242</v>
      </c>
      <c r="L3" s="38" t="s">
        <v>243</v>
      </c>
      <c r="N3" s="38" t="s">
        <v>226</v>
      </c>
      <c r="O3" s="38" t="s">
        <v>227</v>
      </c>
      <c r="P3" s="38" t="s">
        <v>230</v>
      </c>
      <c r="Q3" s="38">
        <v>-10</v>
      </c>
      <c r="S3" s="38" t="s">
        <v>225</v>
      </c>
      <c r="T3" s="38" t="s">
        <v>225</v>
      </c>
      <c r="U3" s="38" t="s">
        <v>225</v>
      </c>
      <c r="X3" s="38" t="s">
        <v>225</v>
      </c>
      <c r="Y3" s="38" t="s">
        <v>225</v>
      </c>
      <c r="AA3" s="38" t="s">
        <v>225</v>
      </c>
      <c r="AB3" s="38" t="s">
        <v>225</v>
      </c>
      <c r="AG3" s="38" t="s">
        <v>226</v>
      </c>
      <c r="AH3" s="38" t="s">
        <v>226</v>
      </c>
      <c r="AI3" s="38" t="s">
        <v>231</v>
      </c>
      <c r="AJ3" s="38">
        <v>10</v>
      </c>
      <c r="AL3" s="38" t="s">
        <v>225</v>
      </c>
      <c r="AM3" s="38" t="s">
        <v>225</v>
      </c>
      <c r="AN3" s="38" t="s">
        <v>225</v>
      </c>
      <c r="AO3" s="38" t="s">
        <v>225</v>
      </c>
    </row>
    <row r="4" spans="1:45">
      <c r="A4" s="38">
        <v>6</v>
      </c>
      <c r="B4" s="38" t="s">
        <v>162</v>
      </c>
      <c r="C4" s="38" t="s">
        <v>163</v>
      </c>
      <c r="E4" s="38" t="s">
        <v>244</v>
      </c>
      <c r="F4" s="38" t="s">
        <v>236</v>
      </c>
      <c r="G4" s="38" t="s">
        <v>236</v>
      </c>
      <c r="H4" s="38" t="s">
        <v>9</v>
      </c>
      <c r="I4" s="38">
        <v>0</v>
      </c>
      <c r="J4" s="38" t="s">
        <v>238</v>
      </c>
      <c r="K4" s="38" t="s">
        <v>245</v>
      </c>
      <c r="L4" s="38" t="s">
        <v>243</v>
      </c>
      <c r="N4" s="38" t="s">
        <v>226</v>
      </c>
      <c r="O4" s="38" t="s">
        <v>226</v>
      </c>
      <c r="P4" s="38" t="s">
        <v>230</v>
      </c>
      <c r="Q4" s="38">
        <v>20</v>
      </c>
      <c r="S4" s="38" t="s">
        <v>225</v>
      </c>
      <c r="T4" s="38" t="s">
        <v>225</v>
      </c>
      <c r="U4" s="38" t="s">
        <v>225</v>
      </c>
      <c r="X4" s="38" t="s">
        <v>225</v>
      </c>
      <c r="Y4" s="38" t="s">
        <v>225</v>
      </c>
      <c r="AA4" s="38" t="s">
        <v>225</v>
      </c>
      <c r="AB4" s="38" t="s">
        <v>225</v>
      </c>
      <c r="AG4" s="38" t="s">
        <v>226</v>
      </c>
      <c r="AH4" s="38" t="s">
        <v>227</v>
      </c>
      <c r="AI4" s="38" t="s">
        <v>231</v>
      </c>
      <c r="AJ4" s="38">
        <v>-20</v>
      </c>
      <c r="AL4" s="38" t="s">
        <v>225</v>
      </c>
      <c r="AM4" s="38" t="s">
        <v>225</v>
      </c>
      <c r="AN4" s="38" t="s">
        <v>225</v>
      </c>
      <c r="AO4" s="38" t="s">
        <v>225</v>
      </c>
    </row>
    <row r="5" spans="1:45">
      <c r="A5" s="38">
        <v>4</v>
      </c>
      <c r="B5" s="38" t="s">
        <v>164</v>
      </c>
      <c r="C5" s="38" t="s">
        <v>165</v>
      </c>
      <c r="E5" s="38" t="s">
        <v>246</v>
      </c>
      <c r="F5" s="38" t="s">
        <v>236</v>
      </c>
      <c r="G5" s="38" t="s">
        <v>236</v>
      </c>
      <c r="H5" s="38" t="s">
        <v>7</v>
      </c>
      <c r="I5" s="38">
        <v>0</v>
      </c>
      <c r="J5" s="38" t="s">
        <v>239</v>
      </c>
      <c r="K5" s="38" t="s">
        <v>247</v>
      </c>
      <c r="L5" s="38" t="s">
        <v>243</v>
      </c>
      <c r="N5" s="38" t="s">
        <v>226</v>
      </c>
      <c r="O5" s="38" t="s">
        <v>227</v>
      </c>
      <c r="P5" s="38" t="s">
        <v>233</v>
      </c>
      <c r="Q5" s="38">
        <v>-30</v>
      </c>
      <c r="S5" s="38" t="s">
        <v>225</v>
      </c>
      <c r="T5" s="38" t="s">
        <v>225</v>
      </c>
      <c r="U5" s="38" t="s">
        <v>225</v>
      </c>
      <c r="X5" s="38" t="s">
        <v>225</v>
      </c>
      <c r="Y5" s="38" t="s">
        <v>225</v>
      </c>
      <c r="AA5" s="38" t="s">
        <v>225</v>
      </c>
      <c r="AB5" s="38" t="s">
        <v>225</v>
      </c>
      <c r="AG5" s="38" t="s">
        <v>226</v>
      </c>
      <c r="AH5" s="38" t="s">
        <v>226</v>
      </c>
      <c r="AI5" s="38" t="s">
        <v>231</v>
      </c>
      <c r="AJ5" s="38">
        <v>30</v>
      </c>
      <c r="AL5" s="38" t="s">
        <v>225</v>
      </c>
      <c r="AM5" s="38" t="s">
        <v>225</v>
      </c>
      <c r="AN5" s="38" t="s">
        <v>225</v>
      </c>
      <c r="AO5" s="38" t="s">
        <v>225</v>
      </c>
    </row>
    <row r="6" spans="1:45">
      <c r="A6" s="38">
        <v>45</v>
      </c>
      <c r="B6" s="38" t="s">
        <v>166</v>
      </c>
      <c r="C6" s="38" t="s">
        <v>167</v>
      </c>
      <c r="E6" s="38" t="s">
        <v>248</v>
      </c>
      <c r="F6" s="38" t="s">
        <v>236</v>
      </c>
      <c r="G6" s="38" t="s">
        <v>236</v>
      </c>
      <c r="H6" s="38" t="s">
        <v>8</v>
      </c>
      <c r="I6" s="38">
        <v>0</v>
      </c>
      <c r="J6" s="38" t="s">
        <v>240</v>
      </c>
      <c r="K6" s="38" t="s">
        <v>249</v>
      </c>
      <c r="L6" s="38" t="s">
        <v>243</v>
      </c>
      <c r="N6" s="38" t="s">
        <v>226</v>
      </c>
      <c r="O6" s="38" t="s">
        <v>226</v>
      </c>
      <c r="P6" s="38" t="s">
        <v>232</v>
      </c>
      <c r="Q6" s="38">
        <v>40</v>
      </c>
      <c r="S6" s="38" t="s">
        <v>225</v>
      </c>
      <c r="T6" s="38" t="s">
        <v>225</v>
      </c>
      <c r="U6" s="38" t="s">
        <v>225</v>
      </c>
      <c r="X6" s="38" t="s">
        <v>225</v>
      </c>
      <c r="Y6" s="38" t="s">
        <v>225</v>
      </c>
      <c r="AA6" s="38" t="s">
        <v>225</v>
      </c>
      <c r="AB6" s="38" t="s">
        <v>225</v>
      </c>
      <c r="AG6" s="38" t="s">
        <v>226</v>
      </c>
      <c r="AH6" s="38" t="s">
        <v>227</v>
      </c>
      <c r="AI6" s="38" t="s">
        <v>231</v>
      </c>
      <c r="AJ6" s="38">
        <v>-40</v>
      </c>
      <c r="AL6" s="38" t="s">
        <v>225</v>
      </c>
      <c r="AM6" s="38" t="s">
        <v>225</v>
      </c>
      <c r="AN6" s="38" t="s">
        <v>225</v>
      </c>
      <c r="AO6" s="38" t="s">
        <v>225</v>
      </c>
    </row>
    <row r="7" spans="1:45">
      <c r="B7" s="38" t="s">
        <v>168</v>
      </c>
      <c r="E7" s="38" t="s">
        <v>225</v>
      </c>
      <c r="F7" s="38" t="s">
        <v>225</v>
      </c>
      <c r="G7" s="38" t="s">
        <v>225</v>
      </c>
      <c r="H7" s="38" t="s">
        <v>225</v>
      </c>
      <c r="I7" s="38" t="s">
        <v>225</v>
      </c>
      <c r="J7" s="38" t="s">
        <v>225</v>
      </c>
      <c r="K7" s="38" t="s">
        <v>225</v>
      </c>
      <c r="L7" s="38" t="s">
        <v>225</v>
      </c>
      <c r="N7" s="38" t="s">
        <v>225</v>
      </c>
      <c r="O7" s="38" t="s">
        <v>225</v>
      </c>
      <c r="P7" s="38" t="s">
        <v>225</v>
      </c>
      <c r="Q7" s="38" t="s">
        <v>225</v>
      </c>
      <c r="S7" s="38" t="s">
        <v>225</v>
      </c>
      <c r="T7" s="38" t="s">
        <v>225</v>
      </c>
      <c r="U7" s="38" t="s">
        <v>225</v>
      </c>
      <c r="X7" s="38" t="s">
        <v>225</v>
      </c>
      <c r="Y7" s="38" t="s">
        <v>225</v>
      </c>
      <c r="AA7" s="38" t="s">
        <v>225</v>
      </c>
      <c r="AB7" s="38" t="s">
        <v>225</v>
      </c>
      <c r="AG7" s="38" t="s">
        <v>225</v>
      </c>
      <c r="AH7" s="38" t="s">
        <v>225</v>
      </c>
      <c r="AI7" s="38" t="s">
        <v>225</v>
      </c>
      <c r="AJ7" s="38" t="s">
        <v>225</v>
      </c>
      <c r="AL7" s="38" t="s">
        <v>225</v>
      </c>
      <c r="AM7" s="38" t="s">
        <v>225</v>
      </c>
      <c r="AN7" s="38" t="s">
        <v>225</v>
      </c>
      <c r="AO7" s="38" t="s">
        <v>225</v>
      </c>
    </row>
    <row r="8" spans="1:45">
      <c r="B8" s="38" t="s">
        <v>169</v>
      </c>
      <c r="E8" s="38" t="s">
        <v>225</v>
      </c>
      <c r="F8" s="38" t="s">
        <v>225</v>
      </c>
      <c r="G8" s="38" t="s">
        <v>225</v>
      </c>
      <c r="H8" s="38" t="s">
        <v>225</v>
      </c>
      <c r="I8" s="38" t="s">
        <v>225</v>
      </c>
      <c r="J8" s="38" t="s">
        <v>225</v>
      </c>
      <c r="K8" s="38" t="s">
        <v>225</v>
      </c>
      <c r="L8" s="38" t="s">
        <v>225</v>
      </c>
      <c r="N8" s="38" t="s">
        <v>225</v>
      </c>
      <c r="O8" s="38" t="s">
        <v>225</v>
      </c>
      <c r="P8" s="38" t="s">
        <v>225</v>
      </c>
      <c r="Q8" s="38" t="s">
        <v>225</v>
      </c>
      <c r="S8" s="38" t="s">
        <v>225</v>
      </c>
      <c r="T8" s="38" t="s">
        <v>225</v>
      </c>
      <c r="U8" s="38" t="s">
        <v>225</v>
      </c>
      <c r="X8" s="38" t="s">
        <v>225</v>
      </c>
      <c r="Y8" s="38" t="s">
        <v>225</v>
      </c>
      <c r="AA8" s="38" t="s">
        <v>225</v>
      </c>
      <c r="AB8" s="38" t="s">
        <v>225</v>
      </c>
      <c r="AG8" s="38" t="s">
        <v>225</v>
      </c>
      <c r="AH8" s="38" t="s">
        <v>225</v>
      </c>
      <c r="AI8" s="38" t="s">
        <v>225</v>
      </c>
      <c r="AJ8" s="38" t="s">
        <v>225</v>
      </c>
      <c r="AL8" s="38" t="s">
        <v>225</v>
      </c>
      <c r="AM8" s="38" t="s">
        <v>225</v>
      </c>
      <c r="AN8" s="38" t="s">
        <v>225</v>
      </c>
      <c r="AO8" s="38" t="s">
        <v>225</v>
      </c>
    </row>
    <row r="9" spans="1:45">
      <c r="B9" s="38" t="s">
        <v>170</v>
      </c>
      <c r="E9" s="38" t="s">
        <v>225</v>
      </c>
      <c r="F9" s="38" t="s">
        <v>225</v>
      </c>
      <c r="G9" s="38" t="s">
        <v>225</v>
      </c>
      <c r="H9" s="38" t="s">
        <v>225</v>
      </c>
      <c r="I9" s="38" t="s">
        <v>225</v>
      </c>
      <c r="J9" s="38" t="s">
        <v>225</v>
      </c>
      <c r="K9" s="38" t="s">
        <v>225</v>
      </c>
      <c r="L9" s="38" t="s">
        <v>225</v>
      </c>
      <c r="N9" s="38" t="s">
        <v>225</v>
      </c>
      <c r="O9" s="38" t="s">
        <v>225</v>
      </c>
      <c r="P9" s="38" t="s">
        <v>225</v>
      </c>
      <c r="Q9" s="38" t="s">
        <v>225</v>
      </c>
      <c r="S9" s="38" t="s">
        <v>225</v>
      </c>
      <c r="T9" s="38" t="s">
        <v>225</v>
      </c>
      <c r="U9" s="38" t="s">
        <v>225</v>
      </c>
      <c r="X9" s="38" t="s">
        <v>225</v>
      </c>
      <c r="Y9" s="38" t="s">
        <v>225</v>
      </c>
      <c r="AA9" s="38" t="s">
        <v>225</v>
      </c>
      <c r="AB9" s="38" t="s">
        <v>225</v>
      </c>
      <c r="AG9" s="38" t="s">
        <v>225</v>
      </c>
      <c r="AH9" s="38" t="s">
        <v>225</v>
      </c>
      <c r="AI9" s="38" t="s">
        <v>225</v>
      </c>
      <c r="AJ9" s="38" t="s">
        <v>225</v>
      </c>
      <c r="AL9" s="38" t="s">
        <v>225</v>
      </c>
      <c r="AM9" s="38" t="s">
        <v>225</v>
      </c>
      <c r="AN9" s="38" t="s">
        <v>225</v>
      </c>
      <c r="AO9" s="38" t="s">
        <v>225</v>
      </c>
    </row>
    <row r="10" spans="1:45">
      <c r="B10" s="38" t="s">
        <v>171</v>
      </c>
      <c r="E10" s="38" t="s">
        <v>225</v>
      </c>
      <c r="F10" s="38" t="s">
        <v>225</v>
      </c>
      <c r="G10" s="38" t="s">
        <v>225</v>
      </c>
      <c r="H10" s="38" t="s">
        <v>225</v>
      </c>
      <c r="I10" s="38" t="s">
        <v>225</v>
      </c>
      <c r="J10" s="38" t="s">
        <v>225</v>
      </c>
      <c r="K10" s="38" t="s">
        <v>225</v>
      </c>
      <c r="L10" s="38" t="s">
        <v>225</v>
      </c>
      <c r="N10" s="38" t="s">
        <v>225</v>
      </c>
      <c r="O10" s="38" t="s">
        <v>225</v>
      </c>
      <c r="P10" s="38" t="s">
        <v>225</v>
      </c>
      <c r="Q10" s="38" t="s">
        <v>225</v>
      </c>
      <c r="S10" s="38" t="s">
        <v>225</v>
      </c>
      <c r="T10" s="38" t="s">
        <v>225</v>
      </c>
      <c r="U10" s="38" t="s">
        <v>225</v>
      </c>
      <c r="X10" s="38" t="s">
        <v>225</v>
      </c>
      <c r="Y10" s="38" t="s">
        <v>225</v>
      </c>
      <c r="AA10" s="38" t="s">
        <v>225</v>
      </c>
      <c r="AB10" s="38" t="s">
        <v>225</v>
      </c>
      <c r="AG10" s="38" t="s">
        <v>225</v>
      </c>
      <c r="AH10" s="38" t="s">
        <v>225</v>
      </c>
      <c r="AI10" s="38" t="s">
        <v>225</v>
      </c>
      <c r="AJ10" s="38" t="s">
        <v>225</v>
      </c>
      <c r="AL10" s="38" t="s">
        <v>225</v>
      </c>
      <c r="AM10" s="38" t="s">
        <v>225</v>
      </c>
      <c r="AN10" s="38" t="s">
        <v>225</v>
      </c>
      <c r="AO10" s="38" t="s">
        <v>225</v>
      </c>
    </row>
    <row r="11" spans="1:45">
      <c r="B11" s="38" t="s">
        <v>172</v>
      </c>
      <c r="E11" s="38" t="s">
        <v>225</v>
      </c>
      <c r="F11" s="38" t="s">
        <v>225</v>
      </c>
      <c r="G11" s="38" t="s">
        <v>225</v>
      </c>
      <c r="H11" s="38" t="s">
        <v>225</v>
      </c>
      <c r="I11" s="38" t="s">
        <v>225</v>
      </c>
      <c r="J11" s="38" t="s">
        <v>225</v>
      </c>
      <c r="K11" s="38" t="s">
        <v>225</v>
      </c>
      <c r="L11" s="38" t="s">
        <v>225</v>
      </c>
      <c r="N11" s="38" t="s">
        <v>225</v>
      </c>
      <c r="O11" s="38" t="s">
        <v>225</v>
      </c>
      <c r="P11" s="38" t="s">
        <v>225</v>
      </c>
      <c r="Q11" s="38" t="s">
        <v>225</v>
      </c>
      <c r="S11" s="38" t="s">
        <v>225</v>
      </c>
      <c r="T11" s="38" t="s">
        <v>225</v>
      </c>
      <c r="U11" s="38" t="s">
        <v>225</v>
      </c>
      <c r="X11" s="38" t="s">
        <v>225</v>
      </c>
      <c r="Y11" s="38" t="s">
        <v>225</v>
      </c>
      <c r="AA11" s="38" t="s">
        <v>225</v>
      </c>
      <c r="AB11" s="38" t="s">
        <v>225</v>
      </c>
      <c r="AG11" s="38" t="s">
        <v>225</v>
      </c>
      <c r="AH11" s="38" t="s">
        <v>225</v>
      </c>
      <c r="AI11" s="38" t="s">
        <v>225</v>
      </c>
      <c r="AJ11" s="38" t="s">
        <v>225</v>
      </c>
      <c r="AL11" s="38" t="s">
        <v>225</v>
      </c>
      <c r="AM11" s="38" t="s">
        <v>225</v>
      </c>
      <c r="AN11" s="38" t="s">
        <v>225</v>
      </c>
      <c r="AO11" s="38" t="s">
        <v>225</v>
      </c>
    </row>
    <row r="12" spans="1:45">
      <c r="B12" s="38" t="s">
        <v>173</v>
      </c>
      <c r="E12" s="38" t="s">
        <v>225</v>
      </c>
      <c r="F12" s="38" t="s">
        <v>225</v>
      </c>
      <c r="G12" s="38" t="s">
        <v>225</v>
      </c>
      <c r="H12" s="38" t="s">
        <v>225</v>
      </c>
      <c r="I12" s="38" t="s">
        <v>225</v>
      </c>
      <c r="J12" s="38" t="s">
        <v>225</v>
      </c>
      <c r="K12" s="38" t="s">
        <v>225</v>
      </c>
      <c r="L12" s="38" t="s">
        <v>225</v>
      </c>
      <c r="N12" s="38" t="s">
        <v>225</v>
      </c>
      <c r="O12" s="38" t="s">
        <v>225</v>
      </c>
      <c r="P12" s="38" t="s">
        <v>225</v>
      </c>
      <c r="Q12" s="38" t="s">
        <v>225</v>
      </c>
      <c r="S12" s="38" t="s">
        <v>225</v>
      </c>
      <c r="T12" s="38" t="s">
        <v>225</v>
      </c>
      <c r="U12" s="38" t="s">
        <v>225</v>
      </c>
      <c r="X12" s="38" t="s">
        <v>225</v>
      </c>
      <c r="Y12" s="38" t="s">
        <v>225</v>
      </c>
      <c r="AA12" s="38" t="s">
        <v>225</v>
      </c>
      <c r="AB12" s="38" t="s">
        <v>225</v>
      </c>
      <c r="AG12" s="38" t="s">
        <v>225</v>
      </c>
      <c r="AH12" s="38" t="s">
        <v>225</v>
      </c>
      <c r="AI12" s="38" t="s">
        <v>225</v>
      </c>
      <c r="AJ12" s="38" t="s">
        <v>225</v>
      </c>
      <c r="AL12" s="38" t="s">
        <v>225</v>
      </c>
      <c r="AM12" s="38" t="s">
        <v>225</v>
      </c>
      <c r="AN12" s="38" t="s">
        <v>225</v>
      </c>
      <c r="AO12" s="38" t="s">
        <v>225</v>
      </c>
    </row>
    <row r="13" spans="1:45">
      <c r="B13" s="38" t="s">
        <v>174</v>
      </c>
      <c r="E13" s="38" t="s">
        <v>225</v>
      </c>
      <c r="F13" s="38" t="s">
        <v>225</v>
      </c>
      <c r="G13" s="38" t="s">
        <v>225</v>
      </c>
      <c r="H13" s="38" t="s">
        <v>225</v>
      </c>
      <c r="I13" s="38" t="s">
        <v>225</v>
      </c>
      <c r="J13" s="38" t="s">
        <v>225</v>
      </c>
      <c r="K13" s="38" t="s">
        <v>225</v>
      </c>
      <c r="L13" s="38" t="s">
        <v>225</v>
      </c>
      <c r="N13" s="38" t="s">
        <v>225</v>
      </c>
      <c r="O13" s="38" t="s">
        <v>225</v>
      </c>
      <c r="P13" s="38" t="s">
        <v>225</v>
      </c>
      <c r="Q13" s="38" t="s">
        <v>225</v>
      </c>
      <c r="S13" s="38" t="s">
        <v>225</v>
      </c>
      <c r="T13" s="38" t="s">
        <v>225</v>
      </c>
      <c r="U13" s="38" t="s">
        <v>225</v>
      </c>
      <c r="X13" s="38" t="s">
        <v>225</v>
      </c>
      <c r="Y13" s="38" t="s">
        <v>225</v>
      </c>
      <c r="AA13" s="38" t="s">
        <v>225</v>
      </c>
      <c r="AB13" s="38" t="s">
        <v>225</v>
      </c>
      <c r="AG13" s="38" t="s">
        <v>225</v>
      </c>
      <c r="AH13" s="38" t="s">
        <v>225</v>
      </c>
      <c r="AI13" s="38" t="s">
        <v>225</v>
      </c>
      <c r="AJ13" s="38" t="s">
        <v>225</v>
      </c>
      <c r="AL13" s="38" t="s">
        <v>225</v>
      </c>
      <c r="AM13" s="38" t="s">
        <v>225</v>
      </c>
      <c r="AN13" s="38" t="s">
        <v>225</v>
      </c>
      <c r="AO13" s="38" t="s">
        <v>225</v>
      </c>
    </row>
    <row r="14" spans="1:45">
      <c r="B14" s="38" t="s">
        <v>175</v>
      </c>
      <c r="E14" s="38" t="s">
        <v>225</v>
      </c>
      <c r="F14" s="38" t="s">
        <v>225</v>
      </c>
      <c r="G14" s="38" t="s">
        <v>225</v>
      </c>
      <c r="H14" s="38" t="s">
        <v>225</v>
      </c>
      <c r="I14" s="38" t="s">
        <v>225</v>
      </c>
      <c r="J14" s="38" t="s">
        <v>225</v>
      </c>
      <c r="K14" s="38" t="s">
        <v>225</v>
      </c>
      <c r="L14" s="38" t="s">
        <v>225</v>
      </c>
      <c r="N14" s="38" t="s">
        <v>225</v>
      </c>
      <c r="O14" s="38" t="s">
        <v>225</v>
      </c>
      <c r="P14" s="38" t="s">
        <v>225</v>
      </c>
      <c r="Q14" s="38" t="s">
        <v>225</v>
      </c>
      <c r="S14" s="38" t="s">
        <v>225</v>
      </c>
      <c r="T14" s="38" t="s">
        <v>225</v>
      </c>
      <c r="U14" s="38" t="s">
        <v>225</v>
      </c>
      <c r="X14" s="38" t="s">
        <v>225</v>
      </c>
      <c r="Y14" s="38" t="s">
        <v>225</v>
      </c>
      <c r="AA14" s="38" t="s">
        <v>225</v>
      </c>
      <c r="AB14" s="38" t="s">
        <v>225</v>
      </c>
      <c r="AG14" s="38" t="s">
        <v>225</v>
      </c>
      <c r="AH14" s="38" t="s">
        <v>225</v>
      </c>
      <c r="AI14" s="38" t="s">
        <v>225</v>
      </c>
      <c r="AJ14" s="38" t="s">
        <v>225</v>
      </c>
      <c r="AL14" s="38" t="s">
        <v>225</v>
      </c>
      <c r="AM14" s="38" t="s">
        <v>225</v>
      </c>
      <c r="AN14" s="38" t="s">
        <v>225</v>
      </c>
      <c r="AO14" s="38" t="s">
        <v>225</v>
      </c>
    </row>
    <row r="15" spans="1:45">
      <c r="B15" s="38" t="s">
        <v>176</v>
      </c>
      <c r="E15" s="38" t="s">
        <v>225</v>
      </c>
      <c r="F15" s="38" t="s">
        <v>225</v>
      </c>
      <c r="G15" s="38" t="s">
        <v>225</v>
      </c>
      <c r="H15" s="38" t="s">
        <v>225</v>
      </c>
      <c r="I15" s="38" t="s">
        <v>225</v>
      </c>
      <c r="J15" s="38" t="s">
        <v>225</v>
      </c>
      <c r="K15" s="38" t="s">
        <v>225</v>
      </c>
      <c r="L15" s="38" t="s">
        <v>225</v>
      </c>
      <c r="N15" s="38" t="s">
        <v>225</v>
      </c>
      <c r="O15" s="38" t="s">
        <v>225</v>
      </c>
      <c r="P15" s="38" t="s">
        <v>225</v>
      </c>
      <c r="Q15" s="38" t="s">
        <v>225</v>
      </c>
      <c r="S15" s="38" t="s">
        <v>225</v>
      </c>
      <c r="T15" s="38" t="s">
        <v>225</v>
      </c>
      <c r="U15" s="38" t="s">
        <v>225</v>
      </c>
      <c r="X15" s="38" t="s">
        <v>225</v>
      </c>
      <c r="Y15" s="38" t="s">
        <v>225</v>
      </c>
      <c r="AA15" s="38" t="s">
        <v>225</v>
      </c>
      <c r="AB15" s="38" t="s">
        <v>225</v>
      </c>
      <c r="AG15" s="38" t="s">
        <v>225</v>
      </c>
      <c r="AH15" s="38" t="s">
        <v>225</v>
      </c>
      <c r="AI15" s="38" t="s">
        <v>225</v>
      </c>
      <c r="AJ15" s="38" t="s">
        <v>225</v>
      </c>
      <c r="AL15" s="38" t="s">
        <v>225</v>
      </c>
      <c r="AM15" s="38" t="s">
        <v>225</v>
      </c>
      <c r="AN15" s="38" t="s">
        <v>225</v>
      </c>
      <c r="AO15" s="38" t="s">
        <v>225</v>
      </c>
    </row>
    <row r="16" spans="1:45">
      <c r="E16" s="38" t="s">
        <v>225</v>
      </c>
      <c r="F16" s="38" t="s">
        <v>225</v>
      </c>
      <c r="G16" s="38" t="s">
        <v>225</v>
      </c>
      <c r="H16" s="38" t="s">
        <v>225</v>
      </c>
      <c r="I16" s="38" t="s">
        <v>225</v>
      </c>
      <c r="J16" s="38" t="s">
        <v>225</v>
      </c>
      <c r="K16" s="38" t="s">
        <v>225</v>
      </c>
      <c r="L16" s="38" t="s">
        <v>225</v>
      </c>
      <c r="N16" s="38" t="s">
        <v>225</v>
      </c>
      <c r="O16" s="38" t="s">
        <v>225</v>
      </c>
      <c r="P16" s="38" t="s">
        <v>225</v>
      </c>
      <c r="Q16" s="38" t="s">
        <v>225</v>
      </c>
      <c r="S16" s="38" t="s">
        <v>225</v>
      </c>
      <c r="T16" s="38" t="s">
        <v>225</v>
      </c>
      <c r="U16" s="38" t="s">
        <v>225</v>
      </c>
      <c r="X16" s="38" t="s">
        <v>225</v>
      </c>
      <c r="Y16" s="38" t="s">
        <v>225</v>
      </c>
      <c r="AA16" s="38" t="s">
        <v>225</v>
      </c>
      <c r="AB16" s="38" t="s">
        <v>225</v>
      </c>
      <c r="AG16" s="38" t="s">
        <v>225</v>
      </c>
      <c r="AH16" s="38" t="s">
        <v>225</v>
      </c>
      <c r="AI16" s="38" t="s">
        <v>225</v>
      </c>
      <c r="AJ16" s="38" t="s">
        <v>225</v>
      </c>
      <c r="AL16" s="38" t="s">
        <v>225</v>
      </c>
      <c r="AM16" s="38" t="s">
        <v>225</v>
      </c>
      <c r="AN16" s="38" t="s">
        <v>225</v>
      </c>
      <c r="AO16" s="38" t="s">
        <v>225</v>
      </c>
    </row>
    <row r="17" spans="5:41">
      <c r="E17" s="38" t="s">
        <v>225</v>
      </c>
      <c r="F17" s="38" t="s">
        <v>225</v>
      </c>
      <c r="G17" s="38" t="s">
        <v>225</v>
      </c>
      <c r="H17" s="38" t="s">
        <v>225</v>
      </c>
      <c r="I17" s="38" t="s">
        <v>225</v>
      </c>
      <c r="J17" s="38" t="s">
        <v>225</v>
      </c>
      <c r="K17" s="38" t="s">
        <v>225</v>
      </c>
      <c r="L17" s="38" t="s">
        <v>225</v>
      </c>
      <c r="N17" s="38" t="s">
        <v>225</v>
      </c>
      <c r="O17" s="38" t="s">
        <v>225</v>
      </c>
      <c r="P17" s="38" t="s">
        <v>225</v>
      </c>
      <c r="Q17" s="38" t="s">
        <v>225</v>
      </c>
      <c r="S17" s="38" t="s">
        <v>225</v>
      </c>
      <c r="T17" s="38" t="s">
        <v>225</v>
      </c>
      <c r="U17" s="38" t="s">
        <v>225</v>
      </c>
      <c r="X17" s="38" t="s">
        <v>225</v>
      </c>
      <c r="Y17" s="38" t="s">
        <v>225</v>
      </c>
      <c r="AA17" s="38" t="s">
        <v>225</v>
      </c>
      <c r="AB17" s="38" t="s">
        <v>225</v>
      </c>
      <c r="AG17" s="38" t="s">
        <v>225</v>
      </c>
      <c r="AH17" s="38" t="s">
        <v>225</v>
      </c>
      <c r="AI17" s="38" t="s">
        <v>225</v>
      </c>
      <c r="AJ17" s="38" t="s">
        <v>225</v>
      </c>
      <c r="AL17" s="38" t="s">
        <v>225</v>
      </c>
      <c r="AM17" s="38" t="s">
        <v>225</v>
      </c>
      <c r="AN17" s="38" t="s">
        <v>225</v>
      </c>
      <c r="AO17" s="38" t="s">
        <v>225</v>
      </c>
    </row>
    <row r="18" spans="5:41">
      <c r="E18" s="38" t="s">
        <v>225</v>
      </c>
      <c r="F18" s="38" t="s">
        <v>225</v>
      </c>
      <c r="G18" s="38" t="s">
        <v>225</v>
      </c>
      <c r="H18" s="38" t="s">
        <v>225</v>
      </c>
      <c r="I18" s="38" t="s">
        <v>225</v>
      </c>
      <c r="J18" s="38" t="s">
        <v>225</v>
      </c>
      <c r="K18" s="38" t="s">
        <v>225</v>
      </c>
      <c r="L18" s="38" t="s">
        <v>225</v>
      </c>
      <c r="N18" s="38" t="s">
        <v>225</v>
      </c>
      <c r="O18" s="38" t="s">
        <v>225</v>
      </c>
      <c r="P18" s="38" t="s">
        <v>225</v>
      </c>
      <c r="Q18" s="38" t="s">
        <v>225</v>
      </c>
      <c r="S18" s="38" t="s">
        <v>225</v>
      </c>
      <c r="T18" s="38" t="s">
        <v>225</v>
      </c>
      <c r="U18" s="38" t="s">
        <v>225</v>
      </c>
      <c r="X18" s="38" t="s">
        <v>225</v>
      </c>
      <c r="Y18" s="38" t="s">
        <v>225</v>
      </c>
      <c r="AA18" s="38" t="s">
        <v>225</v>
      </c>
      <c r="AB18" s="38" t="s">
        <v>225</v>
      </c>
      <c r="AG18" s="38" t="s">
        <v>225</v>
      </c>
      <c r="AH18" s="38" t="s">
        <v>225</v>
      </c>
      <c r="AI18" s="38" t="s">
        <v>225</v>
      </c>
      <c r="AJ18" s="38" t="s">
        <v>225</v>
      </c>
      <c r="AL18" s="38" t="s">
        <v>225</v>
      </c>
      <c r="AM18" s="38" t="s">
        <v>225</v>
      </c>
      <c r="AN18" s="38" t="s">
        <v>225</v>
      </c>
      <c r="AO18" s="38" t="s">
        <v>225</v>
      </c>
    </row>
    <row r="19" spans="5:41">
      <c r="E19" s="38" t="s">
        <v>225</v>
      </c>
      <c r="F19" s="38" t="s">
        <v>225</v>
      </c>
      <c r="G19" s="38" t="s">
        <v>225</v>
      </c>
      <c r="H19" s="38" t="s">
        <v>225</v>
      </c>
      <c r="I19" s="38" t="s">
        <v>225</v>
      </c>
      <c r="J19" s="38" t="s">
        <v>225</v>
      </c>
      <c r="K19" s="38" t="s">
        <v>225</v>
      </c>
      <c r="L19" s="38" t="s">
        <v>225</v>
      </c>
      <c r="N19" s="38" t="s">
        <v>225</v>
      </c>
      <c r="O19" s="38" t="s">
        <v>225</v>
      </c>
      <c r="P19" s="38" t="s">
        <v>225</v>
      </c>
      <c r="Q19" s="38" t="s">
        <v>225</v>
      </c>
      <c r="S19" s="38" t="s">
        <v>225</v>
      </c>
      <c r="T19" s="38" t="s">
        <v>225</v>
      </c>
      <c r="U19" s="38" t="s">
        <v>225</v>
      </c>
      <c r="X19" s="38" t="s">
        <v>225</v>
      </c>
      <c r="Y19" s="38" t="s">
        <v>225</v>
      </c>
      <c r="AA19" s="38" t="s">
        <v>225</v>
      </c>
      <c r="AB19" s="38" t="s">
        <v>225</v>
      </c>
      <c r="AG19" s="38" t="s">
        <v>225</v>
      </c>
      <c r="AH19" s="38" t="s">
        <v>225</v>
      </c>
      <c r="AI19" s="38" t="s">
        <v>225</v>
      </c>
      <c r="AJ19" s="38" t="s">
        <v>225</v>
      </c>
      <c r="AL19" s="38" t="s">
        <v>225</v>
      </c>
      <c r="AM19" s="38" t="s">
        <v>225</v>
      </c>
      <c r="AN19" s="38" t="s">
        <v>225</v>
      </c>
      <c r="AO19" s="38" t="s">
        <v>225</v>
      </c>
    </row>
    <row r="20" spans="5:41">
      <c r="E20" s="38" t="s">
        <v>225</v>
      </c>
      <c r="F20" s="38" t="s">
        <v>225</v>
      </c>
      <c r="G20" s="38" t="s">
        <v>225</v>
      </c>
      <c r="H20" s="38" t="s">
        <v>225</v>
      </c>
      <c r="I20" s="38" t="s">
        <v>225</v>
      </c>
      <c r="J20" s="38" t="s">
        <v>225</v>
      </c>
      <c r="K20" s="38" t="s">
        <v>225</v>
      </c>
      <c r="L20" s="38" t="s">
        <v>225</v>
      </c>
      <c r="N20" s="38" t="s">
        <v>225</v>
      </c>
      <c r="O20" s="38" t="s">
        <v>225</v>
      </c>
      <c r="P20" s="38" t="s">
        <v>225</v>
      </c>
      <c r="Q20" s="38" t="s">
        <v>225</v>
      </c>
      <c r="S20" s="38" t="s">
        <v>225</v>
      </c>
      <c r="T20" s="38" t="s">
        <v>225</v>
      </c>
      <c r="U20" s="38" t="s">
        <v>225</v>
      </c>
      <c r="X20" s="38" t="s">
        <v>225</v>
      </c>
      <c r="Y20" s="38" t="s">
        <v>225</v>
      </c>
      <c r="AA20" s="38" t="s">
        <v>225</v>
      </c>
      <c r="AB20" s="38" t="s">
        <v>225</v>
      </c>
      <c r="AG20" s="38" t="s">
        <v>225</v>
      </c>
      <c r="AH20" s="38" t="s">
        <v>225</v>
      </c>
      <c r="AI20" s="38" t="s">
        <v>225</v>
      </c>
      <c r="AJ20" s="38" t="s">
        <v>225</v>
      </c>
      <c r="AL20" s="38" t="s">
        <v>225</v>
      </c>
      <c r="AM20" s="38" t="s">
        <v>225</v>
      </c>
      <c r="AN20" s="38" t="s">
        <v>225</v>
      </c>
      <c r="AO20" s="38" t="s">
        <v>225</v>
      </c>
    </row>
    <row r="21" spans="5:41">
      <c r="E21" s="38" t="s">
        <v>225</v>
      </c>
      <c r="F21" s="38" t="s">
        <v>225</v>
      </c>
      <c r="G21" s="38" t="s">
        <v>225</v>
      </c>
      <c r="H21" s="38" t="s">
        <v>225</v>
      </c>
      <c r="I21" s="38" t="s">
        <v>225</v>
      </c>
      <c r="J21" s="38" t="s">
        <v>225</v>
      </c>
      <c r="K21" s="38" t="s">
        <v>225</v>
      </c>
      <c r="L21" s="38" t="s">
        <v>225</v>
      </c>
      <c r="N21" s="38" t="s">
        <v>225</v>
      </c>
      <c r="O21" s="38" t="s">
        <v>225</v>
      </c>
      <c r="P21" s="38" t="s">
        <v>225</v>
      </c>
      <c r="Q21" s="38" t="s">
        <v>225</v>
      </c>
      <c r="S21" s="38" t="s">
        <v>225</v>
      </c>
      <c r="T21" s="38" t="s">
        <v>225</v>
      </c>
      <c r="U21" s="38" t="s">
        <v>225</v>
      </c>
      <c r="X21" s="38" t="s">
        <v>225</v>
      </c>
      <c r="Y21" s="38" t="s">
        <v>225</v>
      </c>
      <c r="AA21" s="38" t="s">
        <v>225</v>
      </c>
      <c r="AB21" s="38" t="s">
        <v>225</v>
      </c>
      <c r="AG21" s="38" t="s">
        <v>225</v>
      </c>
      <c r="AH21" s="38" t="s">
        <v>225</v>
      </c>
      <c r="AI21" s="38" t="s">
        <v>225</v>
      </c>
      <c r="AJ21" s="38" t="s">
        <v>225</v>
      </c>
      <c r="AL21" s="38" t="s">
        <v>225</v>
      </c>
      <c r="AM21" s="38" t="s">
        <v>225</v>
      </c>
      <c r="AN21" s="38" t="s">
        <v>225</v>
      </c>
      <c r="AO21" s="38" t="s">
        <v>225</v>
      </c>
    </row>
    <row r="22" spans="5:41">
      <c r="E22" s="38" t="s">
        <v>225</v>
      </c>
      <c r="F22" s="38" t="s">
        <v>225</v>
      </c>
      <c r="G22" s="38" t="s">
        <v>225</v>
      </c>
      <c r="H22" s="38" t="s">
        <v>225</v>
      </c>
      <c r="I22" s="38" t="s">
        <v>225</v>
      </c>
      <c r="J22" s="38" t="s">
        <v>225</v>
      </c>
      <c r="K22" s="38" t="s">
        <v>225</v>
      </c>
      <c r="L22" s="38" t="s">
        <v>225</v>
      </c>
      <c r="N22" s="38" t="s">
        <v>225</v>
      </c>
      <c r="O22" s="38" t="s">
        <v>225</v>
      </c>
      <c r="P22" s="38" t="s">
        <v>225</v>
      </c>
      <c r="Q22" s="38" t="s">
        <v>225</v>
      </c>
      <c r="S22" s="38" t="s">
        <v>225</v>
      </c>
      <c r="T22" s="38" t="s">
        <v>225</v>
      </c>
      <c r="U22" s="38" t="s">
        <v>225</v>
      </c>
      <c r="X22" s="38" t="s">
        <v>225</v>
      </c>
      <c r="Y22" s="38" t="s">
        <v>225</v>
      </c>
      <c r="AA22" s="38" t="s">
        <v>225</v>
      </c>
      <c r="AB22" s="38" t="s">
        <v>225</v>
      </c>
      <c r="AG22" s="38" t="s">
        <v>225</v>
      </c>
      <c r="AH22" s="38" t="s">
        <v>225</v>
      </c>
      <c r="AI22" s="38" t="s">
        <v>225</v>
      </c>
      <c r="AJ22" s="38" t="s">
        <v>225</v>
      </c>
      <c r="AL22" s="38" t="s">
        <v>225</v>
      </c>
      <c r="AM22" s="38" t="s">
        <v>225</v>
      </c>
      <c r="AN22" s="38" t="s">
        <v>225</v>
      </c>
      <c r="AO22" s="38" t="s">
        <v>225</v>
      </c>
    </row>
    <row r="23" spans="5:41">
      <c r="E23" s="38" t="s">
        <v>225</v>
      </c>
      <c r="F23" s="38" t="s">
        <v>225</v>
      </c>
      <c r="G23" s="38" t="s">
        <v>225</v>
      </c>
      <c r="H23" s="38" t="s">
        <v>225</v>
      </c>
      <c r="I23" s="38" t="s">
        <v>225</v>
      </c>
      <c r="J23" s="38" t="s">
        <v>225</v>
      </c>
      <c r="K23" s="38" t="s">
        <v>225</v>
      </c>
      <c r="L23" s="38" t="s">
        <v>225</v>
      </c>
      <c r="N23" s="38" t="s">
        <v>225</v>
      </c>
      <c r="O23" s="38" t="s">
        <v>225</v>
      </c>
      <c r="P23" s="38" t="s">
        <v>225</v>
      </c>
      <c r="Q23" s="38" t="s">
        <v>225</v>
      </c>
      <c r="S23" s="38" t="s">
        <v>225</v>
      </c>
      <c r="T23" s="38" t="s">
        <v>225</v>
      </c>
      <c r="U23" s="38" t="s">
        <v>225</v>
      </c>
      <c r="X23" s="38" t="s">
        <v>225</v>
      </c>
      <c r="Y23" s="38" t="s">
        <v>225</v>
      </c>
      <c r="AA23" s="38" t="s">
        <v>225</v>
      </c>
      <c r="AB23" s="38" t="s">
        <v>225</v>
      </c>
      <c r="AG23" s="38" t="s">
        <v>225</v>
      </c>
      <c r="AH23" s="38" t="s">
        <v>225</v>
      </c>
      <c r="AI23" s="38" t="s">
        <v>225</v>
      </c>
      <c r="AJ23" s="38" t="s">
        <v>225</v>
      </c>
      <c r="AL23" s="38" t="s">
        <v>225</v>
      </c>
      <c r="AM23" s="38" t="s">
        <v>225</v>
      </c>
      <c r="AN23" s="38" t="s">
        <v>225</v>
      </c>
      <c r="AO23" s="38" t="s">
        <v>225</v>
      </c>
    </row>
    <row r="24" spans="5:41">
      <c r="E24" s="38" t="s">
        <v>225</v>
      </c>
      <c r="F24" s="38" t="s">
        <v>225</v>
      </c>
      <c r="G24" s="38" t="s">
        <v>225</v>
      </c>
      <c r="H24" s="38" t="s">
        <v>225</v>
      </c>
      <c r="I24" s="38" t="s">
        <v>225</v>
      </c>
      <c r="J24" s="38" t="s">
        <v>225</v>
      </c>
      <c r="K24" s="38" t="s">
        <v>225</v>
      </c>
      <c r="L24" s="38" t="s">
        <v>225</v>
      </c>
      <c r="N24" s="38" t="s">
        <v>225</v>
      </c>
      <c r="O24" s="38" t="s">
        <v>225</v>
      </c>
      <c r="P24" s="38" t="s">
        <v>225</v>
      </c>
      <c r="Q24" s="38" t="s">
        <v>225</v>
      </c>
      <c r="S24" s="38" t="s">
        <v>225</v>
      </c>
      <c r="T24" s="38" t="s">
        <v>225</v>
      </c>
      <c r="U24" s="38" t="s">
        <v>225</v>
      </c>
      <c r="X24" s="38" t="s">
        <v>225</v>
      </c>
      <c r="Y24" s="38" t="s">
        <v>225</v>
      </c>
      <c r="AA24" s="38" t="s">
        <v>225</v>
      </c>
      <c r="AB24" s="38" t="s">
        <v>225</v>
      </c>
      <c r="AG24" s="38" t="s">
        <v>225</v>
      </c>
      <c r="AH24" s="38" t="s">
        <v>225</v>
      </c>
      <c r="AI24" s="38" t="s">
        <v>225</v>
      </c>
      <c r="AJ24" s="38" t="s">
        <v>225</v>
      </c>
      <c r="AL24" s="38" t="s">
        <v>225</v>
      </c>
      <c r="AM24" s="38" t="s">
        <v>225</v>
      </c>
      <c r="AN24" s="38" t="s">
        <v>225</v>
      </c>
      <c r="AO24" s="38" t="s">
        <v>225</v>
      </c>
    </row>
    <row r="25" spans="5:41">
      <c r="E25" s="38" t="s">
        <v>225</v>
      </c>
      <c r="F25" s="38" t="s">
        <v>225</v>
      </c>
      <c r="G25" s="38" t="s">
        <v>225</v>
      </c>
      <c r="H25" s="38" t="s">
        <v>225</v>
      </c>
      <c r="I25" s="38" t="s">
        <v>225</v>
      </c>
      <c r="J25" s="38" t="s">
        <v>225</v>
      </c>
      <c r="K25" s="38" t="s">
        <v>225</v>
      </c>
      <c r="L25" s="38" t="s">
        <v>225</v>
      </c>
      <c r="N25" s="38" t="s">
        <v>225</v>
      </c>
      <c r="O25" s="38" t="s">
        <v>225</v>
      </c>
      <c r="P25" s="38" t="s">
        <v>225</v>
      </c>
      <c r="Q25" s="38" t="s">
        <v>225</v>
      </c>
      <c r="S25" s="38" t="s">
        <v>225</v>
      </c>
      <c r="T25" s="38" t="s">
        <v>225</v>
      </c>
      <c r="U25" s="38" t="s">
        <v>225</v>
      </c>
      <c r="X25" s="38" t="s">
        <v>225</v>
      </c>
      <c r="Y25" s="38" t="s">
        <v>225</v>
      </c>
      <c r="AA25" s="38" t="s">
        <v>225</v>
      </c>
      <c r="AB25" s="38" t="s">
        <v>225</v>
      </c>
      <c r="AG25" s="38" t="s">
        <v>225</v>
      </c>
      <c r="AH25" s="38" t="s">
        <v>225</v>
      </c>
      <c r="AI25" s="38" t="s">
        <v>225</v>
      </c>
      <c r="AJ25" s="38" t="s">
        <v>225</v>
      </c>
      <c r="AL25" s="38" t="s">
        <v>225</v>
      </c>
      <c r="AM25" s="38" t="s">
        <v>225</v>
      </c>
      <c r="AN25" s="38" t="s">
        <v>225</v>
      </c>
      <c r="AO25" s="38" t="s">
        <v>225</v>
      </c>
    </row>
    <row r="26" spans="5:41">
      <c r="E26" s="38" t="s">
        <v>225</v>
      </c>
      <c r="F26" s="38" t="s">
        <v>225</v>
      </c>
      <c r="G26" s="38" t="s">
        <v>225</v>
      </c>
      <c r="H26" s="38" t="s">
        <v>225</v>
      </c>
      <c r="I26" s="38" t="s">
        <v>225</v>
      </c>
      <c r="J26" s="38" t="s">
        <v>225</v>
      </c>
      <c r="K26" s="38" t="s">
        <v>225</v>
      </c>
      <c r="L26" s="38" t="s">
        <v>225</v>
      </c>
      <c r="N26" s="38" t="s">
        <v>225</v>
      </c>
      <c r="O26" s="38" t="s">
        <v>225</v>
      </c>
      <c r="P26" s="38" t="s">
        <v>225</v>
      </c>
      <c r="Q26" s="38" t="s">
        <v>225</v>
      </c>
      <c r="S26" s="38" t="s">
        <v>225</v>
      </c>
      <c r="T26" s="38" t="s">
        <v>225</v>
      </c>
      <c r="U26" s="38" t="s">
        <v>225</v>
      </c>
      <c r="X26" s="38" t="s">
        <v>225</v>
      </c>
      <c r="Y26" s="38" t="s">
        <v>225</v>
      </c>
      <c r="AA26" s="38" t="s">
        <v>225</v>
      </c>
      <c r="AB26" s="38" t="s">
        <v>225</v>
      </c>
      <c r="AG26" s="38" t="s">
        <v>225</v>
      </c>
      <c r="AH26" s="38" t="s">
        <v>225</v>
      </c>
      <c r="AI26" s="38" t="s">
        <v>225</v>
      </c>
      <c r="AJ26" s="38" t="s">
        <v>225</v>
      </c>
      <c r="AL26" s="38" t="s">
        <v>225</v>
      </c>
      <c r="AM26" s="38" t="s">
        <v>225</v>
      </c>
      <c r="AN26" s="38" t="s">
        <v>225</v>
      </c>
      <c r="AO26" s="38" t="s">
        <v>225</v>
      </c>
    </row>
    <row r="27" spans="5:41">
      <c r="E27" s="38" t="s">
        <v>225</v>
      </c>
      <c r="F27" s="38" t="s">
        <v>225</v>
      </c>
      <c r="G27" s="38" t="s">
        <v>225</v>
      </c>
      <c r="H27" s="38" t="s">
        <v>225</v>
      </c>
      <c r="I27" s="38" t="s">
        <v>225</v>
      </c>
      <c r="J27" s="38" t="s">
        <v>225</v>
      </c>
      <c r="K27" s="38" t="s">
        <v>225</v>
      </c>
      <c r="L27" s="38" t="s">
        <v>225</v>
      </c>
      <c r="N27" s="38" t="s">
        <v>225</v>
      </c>
      <c r="O27" s="38" t="s">
        <v>225</v>
      </c>
      <c r="P27" s="38" t="s">
        <v>225</v>
      </c>
      <c r="Q27" s="38" t="s">
        <v>225</v>
      </c>
      <c r="S27" s="38" t="s">
        <v>225</v>
      </c>
      <c r="T27" s="38" t="s">
        <v>225</v>
      </c>
      <c r="U27" s="38" t="s">
        <v>225</v>
      </c>
      <c r="X27" s="38" t="s">
        <v>225</v>
      </c>
      <c r="Y27" s="38" t="s">
        <v>225</v>
      </c>
      <c r="AA27" s="38" t="s">
        <v>225</v>
      </c>
      <c r="AB27" s="38" t="s">
        <v>225</v>
      </c>
      <c r="AG27" s="38" t="s">
        <v>225</v>
      </c>
      <c r="AH27" s="38" t="s">
        <v>225</v>
      </c>
      <c r="AI27" s="38" t="s">
        <v>225</v>
      </c>
      <c r="AJ27" s="38" t="s">
        <v>225</v>
      </c>
      <c r="AL27" s="38" t="s">
        <v>225</v>
      </c>
      <c r="AM27" s="38" t="s">
        <v>225</v>
      </c>
      <c r="AN27" s="38" t="s">
        <v>225</v>
      </c>
      <c r="AO27" s="38" t="s">
        <v>225</v>
      </c>
    </row>
    <row r="28" spans="5:41">
      <c r="E28" s="38" t="s">
        <v>225</v>
      </c>
      <c r="F28" s="38" t="s">
        <v>225</v>
      </c>
      <c r="G28" s="38" t="s">
        <v>225</v>
      </c>
      <c r="H28" s="38" t="s">
        <v>225</v>
      </c>
      <c r="I28" s="38" t="s">
        <v>225</v>
      </c>
      <c r="J28" s="38" t="s">
        <v>225</v>
      </c>
      <c r="K28" s="38" t="s">
        <v>225</v>
      </c>
      <c r="L28" s="38" t="s">
        <v>225</v>
      </c>
      <c r="N28" s="38" t="s">
        <v>225</v>
      </c>
      <c r="O28" s="38" t="s">
        <v>225</v>
      </c>
      <c r="P28" s="38" t="s">
        <v>225</v>
      </c>
      <c r="Q28" s="38" t="s">
        <v>225</v>
      </c>
      <c r="S28" s="38" t="s">
        <v>225</v>
      </c>
      <c r="T28" s="38" t="s">
        <v>225</v>
      </c>
      <c r="U28" s="38" t="s">
        <v>225</v>
      </c>
      <c r="X28" s="38" t="s">
        <v>225</v>
      </c>
      <c r="Y28" s="38" t="s">
        <v>225</v>
      </c>
      <c r="AA28" s="38" t="s">
        <v>225</v>
      </c>
      <c r="AB28" s="38" t="s">
        <v>225</v>
      </c>
      <c r="AG28" s="38" t="s">
        <v>225</v>
      </c>
      <c r="AH28" s="38" t="s">
        <v>225</v>
      </c>
      <c r="AI28" s="38" t="s">
        <v>225</v>
      </c>
      <c r="AJ28" s="38" t="s">
        <v>225</v>
      </c>
      <c r="AL28" s="38" t="s">
        <v>225</v>
      </c>
      <c r="AM28" s="38" t="s">
        <v>225</v>
      </c>
      <c r="AN28" s="38" t="s">
        <v>225</v>
      </c>
      <c r="AO28" s="38" t="s">
        <v>225</v>
      </c>
    </row>
    <row r="29" spans="5:41">
      <c r="E29" s="38" t="s">
        <v>225</v>
      </c>
      <c r="F29" s="38" t="s">
        <v>225</v>
      </c>
      <c r="G29" s="38" t="s">
        <v>225</v>
      </c>
      <c r="H29" s="38" t="s">
        <v>225</v>
      </c>
      <c r="I29" s="38" t="s">
        <v>225</v>
      </c>
      <c r="J29" s="38" t="s">
        <v>225</v>
      </c>
      <c r="K29" s="38" t="s">
        <v>225</v>
      </c>
      <c r="L29" s="38" t="s">
        <v>225</v>
      </c>
      <c r="N29" s="38" t="s">
        <v>225</v>
      </c>
      <c r="O29" s="38" t="s">
        <v>225</v>
      </c>
      <c r="P29" s="38" t="s">
        <v>225</v>
      </c>
      <c r="Q29" s="38" t="s">
        <v>225</v>
      </c>
      <c r="S29" s="38" t="s">
        <v>225</v>
      </c>
      <c r="T29" s="38" t="s">
        <v>225</v>
      </c>
      <c r="U29" s="38" t="s">
        <v>225</v>
      </c>
      <c r="X29" s="38" t="s">
        <v>225</v>
      </c>
      <c r="Y29" s="38" t="s">
        <v>225</v>
      </c>
      <c r="AA29" s="38" t="s">
        <v>225</v>
      </c>
      <c r="AB29" s="38" t="s">
        <v>225</v>
      </c>
      <c r="AG29" s="38" t="s">
        <v>225</v>
      </c>
      <c r="AH29" s="38" t="s">
        <v>225</v>
      </c>
      <c r="AI29" s="38" t="s">
        <v>225</v>
      </c>
      <c r="AJ29" s="38" t="s">
        <v>225</v>
      </c>
      <c r="AL29" s="38" t="s">
        <v>225</v>
      </c>
      <c r="AM29" s="38" t="s">
        <v>225</v>
      </c>
      <c r="AN29" s="38" t="s">
        <v>225</v>
      </c>
      <c r="AO29" s="38" t="s">
        <v>225</v>
      </c>
    </row>
    <row r="30" spans="5:41">
      <c r="E30" s="38" t="s">
        <v>225</v>
      </c>
      <c r="F30" s="38" t="s">
        <v>225</v>
      </c>
      <c r="G30" s="38" t="s">
        <v>225</v>
      </c>
      <c r="H30" s="38" t="s">
        <v>225</v>
      </c>
      <c r="I30" s="38" t="s">
        <v>225</v>
      </c>
      <c r="J30" s="38" t="s">
        <v>225</v>
      </c>
      <c r="K30" s="38" t="s">
        <v>225</v>
      </c>
      <c r="L30" s="38" t="s">
        <v>225</v>
      </c>
      <c r="N30" s="38" t="s">
        <v>225</v>
      </c>
      <c r="O30" s="38" t="s">
        <v>225</v>
      </c>
      <c r="P30" s="38" t="s">
        <v>225</v>
      </c>
      <c r="Q30" s="38" t="s">
        <v>225</v>
      </c>
      <c r="S30" s="38" t="s">
        <v>225</v>
      </c>
      <c r="T30" s="38" t="s">
        <v>225</v>
      </c>
      <c r="U30" s="38" t="s">
        <v>225</v>
      </c>
      <c r="X30" s="38" t="s">
        <v>225</v>
      </c>
      <c r="Y30" s="38" t="s">
        <v>225</v>
      </c>
      <c r="AA30" s="38" t="s">
        <v>225</v>
      </c>
      <c r="AB30" s="38" t="s">
        <v>225</v>
      </c>
      <c r="AG30" s="38" t="s">
        <v>225</v>
      </c>
      <c r="AH30" s="38" t="s">
        <v>225</v>
      </c>
      <c r="AI30" s="38" t="s">
        <v>225</v>
      </c>
      <c r="AJ30" s="38" t="s">
        <v>225</v>
      </c>
      <c r="AL30" s="38" t="s">
        <v>225</v>
      </c>
      <c r="AM30" s="38" t="s">
        <v>225</v>
      </c>
      <c r="AN30" s="38" t="s">
        <v>225</v>
      </c>
      <c r="AO30" s="38" t="s">
        <v>225</v>
      </c>
    </row>
    <row r="31" spans="5:41">
      <c r="E31" s="38" t="s">
        <v>225</v>
      </c>
      <c r="F31" s="38" t="s">
        <v>225</v>
      </c>
      <c r="G31" s="38" t="s">
        <v>225</v>
      </c>
      <c r="H31" s="38" t="s">
        <v>225</v>
      </c>
      <c r="I31" s="38" t="s">
        <v>225</v>
      </c>
      <c r="J31" s="38" t="s">
        <v>225</v>
      </c>
      <c r="K31" s="38" t="s">
        <v>225</v>
      </c>
      <c r="L31" s="38" t="s">
        <v>225</v>
      </c>
      <c r="N31" s="38" t="s">
        <v>225</v>
      </c>
      <c r="O31" s="38" t="s">
        <v>225</v>
      </c>
      <c r="P31" s="38" t="s">
        <v>225</v>
      </c>
      <c r="Q31" s="38" t="s">
        <v>225</v>
      </c>
      <c r="S31" s="38" t="s">
        <v>225</v>
      </c>
      <c r="T31" s="38" t="s">
        <v>225</v>
      </c>
      <c r="U31" s="38" t="s">
        <v>225</v>
      </c>
      <c r="X31" s="38" t="s">
        <v>225</v>
      </c>
      <c r="Y31" s="38" t="s">
        <v>225</v>
      </c>
      <c r="AA31" s="38" t="s">
        <v>225</v>
      </c>
      <c r="AB31" s="38" t="s">
        <v>225</v>
      </c>
      <c r="AG31" s="38" t="s">
        <v>225</v>
      </c>
      <c r="AH31" s="38" t="s">
        <v>225</v>
      </c>
      <c r="AI31" s="38" t="s">
        <v>225</v>
      </c>
      <c r="AJ31" s="38" t="s">
        <v>225</v>
      </c>
      <c r="AL31" s="38" t="s">
        <v>225</v>
      </c>
      <c r="AM31" s="38" t="s">
        <v>225</v>
      </c>
      <c r="AN31" s="38" t="s">
        <v>225</v>
      </c>
      <c r="AO31" s="38" t="s">
        <v>225</v>
      </c>
    </row>
    <row r="32" spans="5:41">
      <c r="E32" s="38" t="s">
        <v>225</v>
      </c>
      <c r="F32" s="38" t="s">
        <v>225</v>
      </c>
      <c r="G32" s="38" t="s">
        <v>225</v>
      </c>
      <c r="H32" s="38" t="s">
        <v>225</v>
      </c>
      <c r="I32" s="38" t="s">
        <v>225</v>
      </c>
      <c r="J32" s="38" t="s">
        <v>225</v>
      </c>
      <c r="K32" s="38" t="s">
        <v>225</v>
      </c>
      <c r="L32" s="38" t="s">
        <v>225</v>
      </c>
      <c r="N32" s="38" t="s">
        <v>225</v>
      </c>
      <c r="O32" s="38" t="s">
        <v>225</v>
      </c>
      <c r="P32" s="38" t="s">
        <v>225</v>
      </c>
      <c r="Q32" s="38" t="s">
        <v>225</v>
      </c>
      <c r="S32" s="38" t="s">
        <v>225</v>
      </c>
      <c r="T32" s="38" t="s">
        <v>225</v>
      </c>
      <c r="U32" s="38" t="s">
        <v>225</v>
      </c>
      <c r="X32" s="38" t="s">
        <v>225</v>
      </c>
      <c r="Y32" s="38" t="s">
        <v>225</v>
      </c>
      <c r="AA32" s="38" t="s">
        <v>225</v>
      </c>
      <c r="AB32" s="38" t="s">
        <v>225</v>
      </c>
      <c r="AG32" s="38" t="s">
        <v>225</v>
      </c>
      <c r="AH32" s="38" t="s">
        <v>225</v>
      </c>
      <c r="AI32" s="38" t="s">
        <v>225</v>
      </c>
      <c r="AJ32" s="38" t="s">
        <v>225</v>
      </c>
      <c r="AL32" s="38" t="s">
        <v>225</v>
      </c>
      <c r="AM32" s="38" t="s">
        <v>225</v>
      </c>
      <c r="AN32" s="38" t="s">
        <v>225</v>
      </c>
      <c r="AO32" s="38" t="s">
        <v>225</v>
      </c>
    </row>
    <row r="33" spans="5:41">
      <c r="E33" s="38" t="s">
        <v>225</v>
      </c>
      <c r="F33" s="38" t="s">
        <v>225</v>
      </c>
      <c r="G33" s="38" t="s">
        <v>225</v>
      </c>
      <c r="H33" s="38" t="s">
        <v>225</v>
      </c>
      <c r="I33" s="38" t="s">
        <v>225</v>
      </c>
      <c r="J33" s="38" t="s">
        <v>225</v>
      </c>
      <c r="K33" s="38" t="s">
        <v>225</v>
      </c>
      <c r="L33" s="38" t="s">
        <v>225</v>
      </c>
      <c r="N33" s="38" t="s">
        <v>225</v>
      </c>
      <c r="O33" s="38" t="s">
        <v>225</v>
      </c>
      <c r="P33" s="38" t="s">
        <v>225</v>
      </c>
      <c r="Q33" s="38" t="s">
        <v>225</v>
      </c>
      <c r="S33" s="38" t="s">
        <v>225</v>
      </c>
      <c r="T33" s="38" t="s">
        <v>225</v>
      </c>
      <c r="U33" s="38" t="s">
        <v>225</v>
      </c>
      <c r="X33" s="38" t="s">
        <v>225</v>
      </c>
      <c r="Y33" s="38" t="s">
        <v>225</v>
      </c>
      <c r="AA33" s="38" t="s">
        <v>225</v>
      </c>
      <c r="AB33" s="38" t="s">
        <v>225</v>
      </c>
      <c r="AG33" s="38" t="s">
        <v>225</v>
      </c>
      <c r="AH33" s="38" t="s">
        <v>225</v>
      </c>
      <c r="AI33" s="38" t="s">
        <v>225</v>
      </c>
      <c r="AJ33" s="38" t="s">
        <v>225</v>
      </c>
      <c r="AL33" s="38" t="s">
        <v>225</v>
      </c>
      <c r="AM33" s="38" t="s">
        <v>225</v>
      </c>
      <c r="AN33" s="38" t="s">
        <v>225</v>
      </c>
      <c r="AO33" s="38" t="s">
        <v>225</v>
      </c>
    </row>
    <row r="34" spans="5:41">
      <c r="E34" s="38" t="s">
        <v>225</v>
      </c>
      <c r="F34" s="38" t="s">
        <v>225</v>
      </c>
      <c r="G34" s="38" t="s">
        <v>225</v>
      </c>
      <c r="H34" s="38" t="s">
        <v>225</v>
      </c>
      <c r="I34" s="38" t="s">
        <v>225</v>
      </c>
      <c r="J34" s="38" t="s">
        <v>225</v>
      </c>
      <c r="K34" s="38" t="s">
        <v>225</v>
      </c>
      <c r="L34" s="38" t="s">
        <v>225</v>
      </c>
      <c r="N34" s="38" t="s">
        <v>225</v>
      </c>
      <c r="O34" s="38" t="s">
        <v>225</v>
      </c>
      <c r="P34" s="38" t="s">
        <v>225</v>
      </c>
      <c r="Q34" s="38" t="s">
        <v>225</v>
      </c>
      <c r="S34" s="38" t="s">
        <v>225</v>
      </c>
      <c r="T34" s="38" t="s">
        <v>225</v>
      </c>
      <c r="U34" s="38" t="s">
        <v>225</v>
      </c>
      <c r="X34" s="38" t="s">
        <v>225</v>
      </c>
      <c r="Y34" s="38" t="s">
        <v>225</v>
      </c>
      <c r="AA34" s="38" t="s">
        <v>225</v>
      </c>
      <c r="AB34" s="38" t="s">
        <v>225</v>
      </c>
      <c r="AG34" s="38" t="s">
        <v>225</v>
      </c>
      <c r="AH34" s="38" t="s">
        <v>225</v>
      </c>
      <c r="AI34" s="38" t="s">
        <v>225</v>
      </c>
      <c r="AJ34" s="38" t="s">
        <v>225</v>
      </c>
      <c r="AL34" s="38" t="s">
        <v>225</v>
      </c>
      <c r="AM34" s="38" t="s">
        <v>225</v>
      </c>
      <c r="AN34" s="38" t="s">
        <v>225</v>
      </c>
      <c r="AO34" s="38" t="s">
        <v>225</v>
      </c>
    </row>
    <row r="35" spans="5:41">
      <c r="E35" s="38" t="s">
        <v>225</v>
      </c>
      <c r="F35" s="38" t="s">
        <v>225</v>
      </c>
      <c r="G35" s="38" t="s">
        <v>225</v>
      </c>
      <c r="H35" s="38" t="s">
        <v>225</v>
      </c>
      <c r="I35" s="38" t="s">
        <v>225</v>
      </c>
      <c r="J35" s="38" t="s">
        <v>225</v>
      </c>
      <c r="K35" s="38" t="s">
        <v>225</v>
      </c>
      <c r="L35" s="38" t="s">
        <v>225</v>
      </c>
      <c r="N35" s="38" t="s">
        <v>225</v>
      </c>
      <c r="O35" s="38" t="s">
        <v>225</v>
      </c>
      <c r="P35" s="38" t="s">
        <v>225</v>
      </c>
      <c r="Q35" s="38" t="s">
        <v>225</v>
      </c>
      <c r="S35" s="38" t="s">
        <v>225</v>
      </c>
      <c r="T35" s="38" t="s">
        <v>225</v>
      </c>
      <c r="U35" s="38" t="s">
        <v>225</v>
      </c>
      <c r="X35" s="38" t="s">
        <v>225</v>
      </c>
      <c r="Y35" s="38" t="s">
        <v>225</v>
      </c>
      <c r="AA35" s="38" t="s">
        <v>225</v>
      </c>
      <c r="AB35" s="38" t="s">
        <v>225</v>
      </c>
      <c r="AG35" s="38" t="s">
        <v>225</v>
      </c>
      <c r="AH35" s="38" t="s">
        <v>225</v>
      </c>
      <c r="AI35" s="38" t="s">
        <v>225</v>
      </c>
      <c r="AJ35" s="38" t="s">
        <v>225</v>
      </c>
      <c r="AL35" s="38" t="s">
        <v>225</v>
      </c>
      <c r="AM35" s="38" t="s">
        <v>225</v>
      </c>
      <c r="AN35" s="38" t="s">
        <v>225</v>
      </c>
      <c r="AO35" s="38" t="s">
        <v>225</v>
      </c>
    </row>
    <row r="36" spans="5:41">
      <c r="E36" s="38" t="s">
        <v>225</v>
      </c>
      <c r="F36" s="38" t="s">
        <v>225</v>
      </c>
      <c r="G36" s="38" t="s">
        <v>225</v>
      </c>
      <c r="H36" s="38" t="s">
        <v>225</v>
      </c>
      <c r="I36" s="38" t="s">
        <v>225</v>
      </c>
      <c r="J36" s="38" t="s">
        <v>225</v>
      </c>
      <c r="K36" s="38" t="s">
        <v>225</v>
      </c>
      <c r="L36" s="38" t="s">
        <v>225</v>
      </c>
      <c r="N36" s="38" t="s">
        <v>225</v>
      </c>
      <c r="O36" s="38" t="s">
        <v>225</v>
      </c>
      <c r="P36" s="38" t="s">
        <v>225</v>
      </c>
      <c r="Q36" s="38" t="s">
        <v>225</v>
      </c>
      <c r="S36" s="38" t="s">
        <v>225</v>
      </c>
      <c r="T36" s="38" t="s">
        <v>225</v>
      </c>
      <c r="U36" s="38" t="s">
        <v>225</v>
      </c>
      <c r="X36" s="38" t="s">
        <v>225</v>
      </c>
      <c r="Y36" s="38" t="s">
        <v>225</v>
      </c>
      <c r="AA36" s="38" t="s">
        <v>225</v>
      </c>
      <c r="AB36" s="38" t="s">
        <v>225</v>
      </c>
      <c r="AG36" s="38" t="s">
        <v>225</v>
      </c>
      <c r="AH36" s="38" t="s">
        <v>225</v>
      </c>
      <c r="AI36" s="38" t="s">
        <v>225</v>
      </c>
      <c r="AJ36" s="38" t="s">
        <v>225</v>
      </c>
      <c r="AL36" s="38" t="s">
        <v>225</v>
      </c>
      <c r="AM36" s="38" t="s">
        <v>225</v>
      </c>
      <c r="AN36" s="38" t="s">
        <v>225</v>
      </c>
      <c r="AO36" s="38" t="s">
        <v>225</v>
      </c>
    </row>
    <row r="37" spans="5:41">
      <c r="E37" s="38" t="s">
        <v>225</v>
      </c>
      <c r="F37" s="38" t="s">
        <v>225</v>
      </c>
      <c r="G37" s="38" t="s">
        <v>225</v>
      </c>
      <c r="H37" s="38" t="s">
        <v>225</v>
      </c>
      <c r="I37" s="38" t="s">
        <v>225</v>
      </c>
      <c r="J37" s="38" t="s">
        <v>225</v>
      </c>
      <c r="K37" s="38" t="s">
        <v>225</v>
      </c>
      <c r="L37" s="38" t="s">
        <v>225</v>
      </c>
      <c r="N37" s="38" t="s">
        <v>225</v>
      </c>
      <c r="O37" s="38" t="s">
        <v>225</v>
      </c>
      <c r="P37" s="38" t="s">
        <v>225</v>
      </c>
      <c r="Q37" s="38" t="s">
        <v>225</v>
      </c>
      <c r="S37" s="38" t="s">
        <v>225</v>
      </c>
      <c r="T37" s="38" t="s">
        <v>225</v>
      </c>
      <c r="U37" s="38" t="s">
        <v>225</v>
      </c>
      <c r="X37" s="38" t="s">
        <v>225</v>
      </c>
      <c r="Y37" s="38" t="s">
        <v>225</v>
      </c>
      <c r="AA37" s="38" t="s">
        <v>225</v>
      </c>
      <c r="AB37" s="38" t="s">
        <v>225</v>
      </c>
      <c r="AG37" s="38" t="s">
        <v>225</v>
      </c>
      <c r="AH37" s="38" t="s">
        <v>225</v>
      </c>
      <c r="AI37" s="38" t="s">
        <v>225</v>
      </c>
      <c r="AJ37" s="38" t="s">
        <v>225</v>
      </c>
      <c r="AL37" s="38" t="s">
        <v>225</v>
      </c>
      <c r="AM37" s="38" t="s">
        <v>225</v>
      </c>
      <c r="AN37" s="38" t="s">
        <v>225</v>
      </c>
      <c r="AO37" s="38" t="s">
        <v>225</v>
      </c>
    </row>
    <row r="38" spans="5:41">
      <c r="E38" s="38" t="s">
        <v>225</v>
      </c>
      <c r="F38" s="38" t="s">
        <v>225</v>
      </c>
      <c r="G38" s="38" t="s">
        <v>225</v>
      </c>
      <c r="H38" s="38" t="s">
        <v>225</v>
      </c>
      <c r="I38" s="38" t="s">
        <v>225</v>
      </c>
      <c r="J38" s="38" t="s">
        <v>225</v>
      </c>
      <c r="K38" s="38" t="s">
        <v>225</v>
      </c>
      <c r="L38" s="38" t="s">
        <v>225</v>
      </c>
      <c r="N38" s="38" t="s">
        <v>225</v>
      </c>
      <c r="O38" s="38" t="s">
        <v>225</v>
      </c>
      <c r="P38" s="38" t="s">
        <v>225</v>
      </c>
      <c r="Q38" s="38" t="s">
        <v>225</v>
      </c>
      <c r="S38" s="38" t="s">
        <v>225</v>
      </c>
      <c r="T38" s="38" t="s">
        <v>225</v>
      </c>
      <c r="U38" s="38" t="s">
        <v>225</v>
      </c>
      <c r="X38" s="38" t="s">
        <v>225</v>
      </c>
      <c r="Y38" s="38" t="s">
        <v>225</v>
      </c>
      <c r="AA38" s="38" t="s">
        <v>225</v>
      </c>
      <c r="AB38" s="38" t="s">
        <v>225</v>
      </c>
      <c r="AG38" s="38" t="s">
        <v>225</v>
      </c>
      <c r="AH38" s="38" t="s">
        <v>225</v>
      </c>
      <c r="AI38" s="38" t="s">
        <v>225</v>
      </c>
      <c r="AJ38" s="38" t="s">
        <v>225</v>
      </c>
      <c r="AL38" s="38" t="s">
        <v>225</v>
      </c>
      <c r="AM38" s="38" t="s">
        <v>225</v>
      </c>
      <c r="AN38" s="38" t="s">
        <v>225</v>
      </c>
      <c r="AO38" s="38" t="s">
        <v>225</v>
      </c>
    </row>
    <row r="39" spans="5:41">
      <c r="E39" s="38" t="s">
        <v>225</v>
      </c>
      <c r="F39" s="38" t="s">
        <v>225</v>
      </c>
      <c r="G39" s="38" t="s">
        <v>225</v>
      </c>
      <c r="H39" s="38" t="s">
        <v>225</v>
      </c>
      <c r="I39" s="38" t="s">
        <v>225</v>
      </c>
      <c r="J39" s="38" t="s">
        <v>225</v>
      </c>
      <c r="K39" s="38" t="s">
        <v>225</v>
      </c>
      <c r="L39" s="38" t="s">
        <v>225</v>
      </c>
      <c r="N39" s="38" t="s">
        <v>225</v>
      </c>
      <c r="O39" s="38" t="s">
        <v>225</v>
      </c>
      <c r="P39" s="38" t="s">
        <v>225</v>
      </c>
      <c r="Q39" s="38" t="s">
        <v>225</v>
      </c>
      <c r="S39" s="38" t="s">
        <v>225</v>
      </c>
      <c r="T39" s="38" t="s">
        <v>225</v>
      </c>
      <c r="U39" s="38" t="s">
        <v>225</v>
      </c>
      <c r="X39" s="38" t="s">
        <v>225</v>
      </c>
      <c r="Y39" s="38" t="s">
        <v>225</v>
      </c>
      <c r="AA39" s="38" t="s">
        <v>225</v>
      </c>
      <c r="AB39" s="38" t="s">
        <v>225</v>
      </c>
      <c r="AG39" s="38" t="s">
        <v>225</v>
      </c>
      <c r="AH39" s="38" t="s">
        <v>225</v>
      </c>
      <c r="AI39" s="38" t="s">
        <v>225</v>
      </c>
      <c r="AJ39" s="38" t="s">
        <v>225</v>
      </c>
      <c r="AL39" s="38" t="s">
        <v>225</v>
      </c>
      <c r="AM39" s="38" t="s">
        <v>225</v>
      </c>
      <c r="AN39" s="38" t="s">
        <v>225</v>
      </c>
      <c r="AO39" s="38" t="s">
        <v>225</v>
      </c>
    </row>
    <row r="40" spans="5:41">
      <c r="E40" s="38" t="s">
        <v>225</v>
      </c>
      <c r="F40" s="38" t="s">
        <v>225</v>
      </c>
      <c r="G40" s="38" t="s">
        <v>225</v>
      </c>
      <c r="H40" s="38" t="s">
        <v>225</v>
      </c>
      <c r="I40" s="38" t="s">
        <v>225</v>
      </c>
      <c r="J40" s="38" t="s">
        <v>225</v>
      </c>
      <c r="K40" s="38" t="s">
        <v>225</v>
      </c>
      <c r="L40" s="38" t="s">
        <v>225</v>
      </c>
      <c r="N40" s="38" t="s">
        <v>225</v>
      </c>
      <c r="O40" s="38" t="s">
        <v>225</v>
      </c>
      <c r="P40" s="38" t="s">
        <v>225</v>
      </c>
      <c r="Q40" s="38" t="s">
        <v>225</v>
      </c>
      <c r="S40" s="38" t="s">
        <v>225</v>
      </c>
      <c r="T40" s="38" t="s">
        <v>225</v>
      </c>
      <c r="U40" s="38" t="s">
        <v>225</v>
      </c>
      <c r="X40" s="38" t="s">
        <v>225</v>
      </c>
      <c r="Y40" s="38" t="s">
        <v>225</v>
      </c>
      <c r="AA40" s="38" t="s">
        <v>225</v>
      </c>
      <c r="AB40" s="38" t="s">
        <v>225</v>
      </c>
      <c r="AG40" s="38" t="s">
        <v>225</v>
      </c>
      <c r="AH40" s="38" t="s">
        <v>225</v>
      </c>
      <c r="AI40" s="38" t="s">
        <v>225</v>
      </c>
      <c r="AJ40" s="38" t="s">
        <v>225</v>
      </c>
      <c r="AL40" s="38" t="s">
        <v>225</v>
      </c>
      <c r="AM40" s="38" t="s">
        <v>225</v>
      </c>
      <c r="AN40" s="38" t="s">
        <v>225</v>
      </c>
      <c r="AO40" s="38" t="s">
        <v>225</v>
      </c>
    </row>
    <row r="41" spans="5:41">
      <c r="E41" s="38" t="s">
        <v>225</v>
      </c>
      <c r="F41" s="38" t="s">
        <v>225</v>
      </c>
      <c r="G41" s="38" t="s">
        <v>225</v>
      </c>
      <c r="H41" s="38" t="s">
        <v>225</v>
      </c>
      <c r="I41" s="38" t="s">
        <v>225</v>
      </c>
      <c r="J41" s="38" t="s">
        <v>225</v>
      </c>
      <c r="K41" s="38" t="s">
        <v>225</v>
      </c>
      <c r="L41" s="38" t="s">
        <v>225</v>
      </c>
      <c r="N41" s="38" t="s">
        <v>225</v>
      </c>
      <c r="O41" s="38" t="s">
        <v>225</v>
      </c>
      <c r="P41" s="38" t="s">
        <v>225</v>
      </c>
      <c r="Q41" s="38" t="s">
        <v>225</v>
      </c>
      <c r="S41" s="38" t="s">
        <v>225</v>
      </c>
      <c r="T41" s="38" t="s">
        <v>225</v>
      </c>
      <c r="U41" s="38" t="s">
        <v>225</v>
      </c>
      <c r="X41" s="38" t="s">
        <v>225</v>
      </c>
      <c r="Y41" s="38" t="s">
        <v>225</v>
      </c>
      <c r="AA41" s="38" t="s">
        <v>225</v>
      </c>
      <c r="AB41" s="38" t="s">
        <v>225</v>
      </c>
      <c r="AG41" s="38" t="s">
        <v>225</v>
      </c>
      <c r="AH41" s="38" t="s">
        <v>225</v>
      </c>
      <c r="AI41" s="38" t="s">
        <v>225</v>
      </c>
      <c r="AJ41" s="38" t="s">
        <v>225</v>
      </c>
      <c r="AL41" s="38" t="s">
        <v>225</v>
      </c>
      <c r="AM41" s="38" t="s">
        <v>225</v>
      </c>
      <c r="AN41" s="38" t="s">
        <v>225</v>
      </c>
      <c r="AO41" s="38" t="s">
        <v>225</v>
      </c>
    </row>
    <row r="42" spans="5:41">
      <c r="E42" s="38" t="s">
        <v>225</v>
      </c>
      <c r="F42" s="38" t="s">
        <v>225</v>
      </c>
      <c r="G42" s="38" t="s">
        <v>225</v>
      </c>
      <c r="H42" s="38" t="s">
        <v>225</v>
      </c>
      <c r="I42" s="38" t="s">
        <v>225</v>
      </c>
      <c r="J42" s="38" t="s">
        <v>225</v>
      </c>
      <c r="K42" s="38" t="s">
        <v>225</v>
      </c>
      <c r="L42" s="38" t="s">
        <v>225</v>
      </c>
      <c r="N42" s="38" t="s">
        <v>225</v>
      </c>
      <c r="O42" s="38" t="s">
        <v>225</v>
      </c>
      <c r="P42" s="38" t="s">
        <v>225</v>
      </c>
      <c r="Q42" s="38" t="s">
        <v>225</v>
      </c>
      <c r="S42" s="38" t="s">
        <v>225</v>
      </c>
      <c r="T42" s="38" t="s">
        <v>225</v>
      </c>
      <c r="U42" s="38" t="s">
        <v>225</v>
      </c>
      <c r="X42" s="38" t="s">
        <v>225</v>
      </c>
      <c r="Y42" s="38" t="s">
        <v>225</v>
      </c>
      <c r="AA42" s="38" t="s">
        <v>225</v>
      </c>
      <c r="AB42" s="38" t="s">
        <v>225</v>
      </c>
      <c r="AG42" s="38" t="s">
        <v>225</v>
      </c>
      <c r="AH42" s="38" t="s">
        <v>225</v>
      </c>
      <c r="AI42" s="38" t="s">
        <v>225</v>
      </c>
      <c r="AJ42" s="38" t="s">
        <v>225</v>
      </c>
      <c r="AL42" s="38" t="s">
        <v>225</v>
      </c>
      <c r="AM42" s="38" t="s">
        <v>225</v>
      </c>
      <c r="AN42" s="38" t="s">
        <v>225</v>
      </c>
      <c r="AO42" s="38" t="s">
        <v>225</v>
      </c>
    </row>
    <row r="43" spans="5:41">
      <c r="E43" s="38" t="s">
        <v>225</v>
      </c>
      <c r="F43" s="38" t="s">
        <v>225</v>
      </c>
      <c r="G43" s="38" t="s">
        <v>225</v>
      </c>
      <c r="H43" s="38" t="s">
        <v>225</v>
      </c>
      <c r="I43" s="38" t="s">
        <v>225</v>
      </c>
      <c r="J43" s="38" t="s">
        <v>225</v>
      </c>
      <c r="K43" s="38" t="s">
        <v>225</v>
      </c>
      <c r="L43" s="38" t="s">
        <v>225</v>
      </c>
      <c r="N43" s="38" t="s">
        <v>225</v>
      </c>
      <c r="O43" s="38" t="s">
        <v>225</v>
      </c>
      <c r="P43" s="38" t="s">
        <v>225</v>
      </c>
      <c r="Q43" s="38" t="s">
        <v>225</v>
      </c>
      <c r="S43" s="38" t="s">
        <v>225</v>
      </c>
      <c r="T43" s="38" t="s">
        <v>225</v>
      </c>
      <c r="U43" s="38" t="s">
        <v>225</v>
      </c>
      <c r="X43" s="38" t="s">
        <v>225</v>
      </c>
      <c r="Y43" s="38" t="s">
        <v>225</v>
      </c>
      <c r="AA43" s="38" t="s">
        <v>225</v>
      </c>
      <c r="AB43" s="38" t="s">
        <v>225</v>
      </c>
      <c r="AG43" s="38" t="s">
        <v>225</v>
      </c>
      <c r="AH43" s="38" t="s">
        <v>225</v>
      </c>
      <c r="AI43" s="38" t="s">
        <v>225</v>
      </c>
      <c r="AJ43" s="38" t="s">
        <v>225</v>
      </c>
      <c r="AL43" s="38" t="s">
        <v>225</v>
      </c>
      <c r="AM43" s="38" t="s">
        <v>225</v>
      </c>
      <c r="AN43" s="38" t="s">
        <v>225</v>
      </c>
      <c r="AO43" s="38" t="s">
        <v>225</v>
      </c>
    </row>
    <row r="44" spans="5:41">
      <c r="E44" s="38" t="s">
        <v>225</v>
      </c>
      <c r="F44" s="38" t="s">
        <v>225</v>
      </c>
      <c r="G44" s="38" t="s">
        <v>225</v>
      </c>
      <c r="H44" s="38" t="s">
        <v>225</v>
      </c>
      <c r="I44" s="38" t="s">
        <v>225</v>
      </c>
      <c r="J44" s="38" t="s">
        <v>225</v>
      </c>
      <c r="K44" s="38" t="s">
        <v>225</v>
      </c>
      <c r="L44" s="38" t="s">
        <v>225</v>
      </c>
      <c r="N44" s="38" t="s">
        <v>225</v>
      </c>
      <c r="O44" s="38" t="s">
        <v>225</v>
      </c>
      <c r="P44" s="38" t="s">
        <v>225</v>
      </c>
      <c r="Q44" s="38" t="s">
        <v>225</v>
      </c>
      <c r="S44" s="38" t="s">
        <v>225</v>
      </c>
      <c r="T44" s="38" t="s">
        <v>225</v>
      </c>
      <c r="U44" s="38" t="s">
        <v>225</v>
      </c>
      <c r="X44" s="38" t="s">
        <v>225</v>
      </c>
      <c r="Y44" s="38" t="s">
        <v>225</v>
      </c>
      <c r="AA44" s="38" t="s">
        <v>225</v>
      </c>
      <c r="AB44" s="38" t="s">
        <v>225</v>
      </c>
      <c r="AG44" s="38" t="s">
        <v>225</v>
      </c>
      <c r="AH44" s="38" t="s">
        <v>225</v>
      </c>
      <c r="AI44" s="38" t="s">
        <v>225</v>
      </c>
      <c r="AJ44" s="38" t="s">
        <v>225</v>
      </c>
      <c r="AL44" s="38" t="s">
        <v>225</v>
      </c>
      <c r="AM44" s="38" t="s">
        <v>225</v>
      </c>
      <c r="AN44" s="38" t="s">
        <v>225</v>
      </c>
      <c r="AO44" s="38" t="s">
        <v>225</v>
      </c>
    </row>
    <row r="45" spans="5:41">
      <c r="E45" s="38" t="s">
        <v>225</v>
      </c>
      <c r="F45" s="38" t="s">
        <v>225</v>
      </c>
      <c r="G45" s="38" t="s">
        <v>225</v>
      </c>
      <c r="H45" s="38" t="s">
        <v>225</v>
      </c>
      <c r="I45" s="38" t="s">
        <v>225</v>
      </c>
      <c r="J45" s="38" t="s">
        <v>225</v>
      </c>
      <c r="K45" s="38" t="s">
        <v>225</v>
      </c>
      <c r="L45" s="38" t="s">
        <v>225</v>
      </c>
      <c r="N45" s="38" t="s">
        <v>225</v>
      </c>
      <c r="O45" s="38" t="s">
        <v>225</v>
      </c>
      <c r="P45" s="38" t="s">
        <v>225</v>
      </c>
      <c r="Q45" s="38" t="s">
        <v>225</v>
      </c>
      <c r="S45" s="38" t="s">
        <v>225</v>
      </c>
      <c r="T45" s="38" t="s">
        <v>225</v>
      </c>
      <c r="U45" s="38" t="s">
        <v>225</v>
      </c>
      <c r="X45" s="38" t="s">
        <v>225</v>
      </c>
      <c r="Y45" s="38" t="s">
        <v>225</v>
      </c>
      <c r="AA45" s="38" t="s">
        <v>225</v>
      </c>
      <c r="AB45" s="38" t="s">
        <v>225</v>
      </c>
      <c r="AG45" s="38" t="s">
        <v>225</v>
      </c>
      <c r="AH45" s="38" t="s">
        <v>225</v>
      </c>
      <c r="AI45" s="38" t="s">
        <v>225</v>
      </c>
      <c r="AJ45" s="38" t="s">
        <v>225</v>
      </c>
      <c r="AL45" s="38" t="s">
        <v>225</v>
      </c>
      <c r="AM45" s="38" t="s">
        <v>225</v>
      </c>
      <c r="AN45" s="38" t="s">
        <v>225</v>
      </c>
      <c r="AO45" s="38" t="s">
        <v>225</v>
      </c>
    </row>
    <row r="46" spans="5:41">
      <c r="E46" s="38" t="s">
        <v>225</v>
      </c>
      <c r="F46" s="38" t="s">
        <v>225</v>
      </c>
      <c r="G46" s="38" t="s">
        <v>225</v>
      </c>
      <c r="H46" s="38" t="s">
        <v>225</v>
      </c>
      <c r="I46" s="38" t="s">
        <v>225</v>
      </c>
      <c r="J46" s="38" t="s">
        <v>225</v>
      </c>
      <c r="K46" s="38" t="s">
        <v>225</v>
      </c>
      <c r="L46" s="38" t="s">
        <v>225</v>
      </c>
      <c r="N46" s="38" t="s">
        <v>225</v>
      </c>
      <c r="O46" s="38" t="s">
        <v>225</v>
      </c>
      <c r="P46" s="38" t="s">
        <v>225</v>
      </c>
      <c r="Q46" s="38" t="s">
        <v>225</v>
      </c>
      <c r="S46" s="38" t="s">
        <v>225</v>
      </c>
      <c r="T46" s="38" t="s">
        <v>225</v>
      </c>
      <c r="U46" s="38" t="s">
        <v>225</v>
      </c>
      <c r="X46" s="38" t="s">
        <v>225</v>
      </c>
      <c r="Y46" s="38" t="s">
        <v>225</v>
      </c>
      <c r="AA46" s="38" t="s">
        <v>225</v>
      </c>
      <c r="AB46" s="38" t="s">
        <v>225</v>
      </c>
      <c r="AG46" s="38" t="s">
        <v>225</v>
      </c>
      <c r="AH46" s="38" t="s">
        <v>225</v>
      </c>
      <c r="AI46" s="38" t="s">
        <v>225</v>
      </c>
      <c r="AJ46" s="38" t="s">
        <v>225</v>
      </c>
      <c r="AL46" s="38" t="s">
        <v>225</v>
      </c>
      <c r="AM46" s="38" t="s">
        <v>225</v>
      </c>
      <c r="AN46" s="38" t="s">
        <v>225</v>
      </c>
      <c r="AO46" s="38" t="s">
        <v>225</v>
      </c>
    </row>
    <row r="47" spans="5:41">
      <c r="E47" s="38" t="s">
        <v>225</v>
      </c>
      <c r="F47" s="38" t="s">
        <v>225</v>
      </c>
      <c r="G47" s="38" t="s">
        <v>225</v>
      </c>
      <c r="H47" s="38" t="s">
        <v>225</v>
      </c>
      <c r="I47" s="38" t="s">
        <v>225</v>
      </c>
      <c r="J47" s="38" t="s">
        <v>225</v>
      </c>
      <c r="K47" s="38" t="s">
        <v>225</v>
      </c>
      <c r="L47" s="38" t="s">
        <v>225</v>
      </c>
      <c r="N47" s="38" t="s">
        <v>225</v>
      </c>
      <c r="O47" s="38" t="s">
        <v>225</v>
      </c>
      <c r="P47" s="38" t="s">
        <v>225</v>
      </c>
      <c r="Q47" s="38" t="s">
        <v>225</v>
      </c>
      <c r="S47" s="38" t="s">
        <v>225</v>
      </c>
      <c r="T47" s="38" t="s">
        <v>225</v>
      </c>
      <c r="U47" s="38" t="s">
        <v>225</v>
      </c>
      <c r="X47" s="38" t="s">
        <v>225</v>
      </c>
      <c r="Y47" s="38" t="s">
        <v>225</v>
      </c>
      <c r="AA47" s="38" t="s">
        <v>225</v>
      </c>
      <c r="AB47" s="38" t="s">
        <v>225</v>
      </c>
      <c r="AG47" s="38" t="s">
        <v>225</v>
      </c>
      <c r="AH47" s="38" t="s">
        <v>225</v>
      </c>
      <c r="AI47" s="38" t="s">
        <v>225</v>
      </c>
      <c r="AJ47" s="38" t="s">
        <v>225</v>
      </c>
      <c r="AL47" s="38" t="s">
        <v>225</v>
      </c>
      <c r="AM47" s="38" t="s">
        <v>225</v>
      </c>
      <c r="AN47" s="38" t="s">
        <v>225</v>
      </c>
      <c r="AO47" s="38" t="s">
        <v>225</v>
      </c>
    </row>
    <row r="48" spans="5:41">
      <c r="E48" s="38" t="s">
        <v>225</v>
      </c>
      <c r="F48" s="38" t="s">
        <v>225</v>
      </c>
      <c r="G48" s="38" t="s">
        <v>225</v>
      </c>
      <c r="H48" s="38" t="s">
        <v>225</v>
      </c>
      <c r="I48" s="38" t="s">
        <v>225</v>
      </c>
      <c r="J48" s="38" t="s">
        <v>225</v>
      </c>
      <c r="K48" s="38" t="s">
        <v>225</v>
      </c>
      <c r="L48" s="38" t="s">
        <v>225</v>
      </c>
      <c r="N48" s="38" t="s">
        <v>225</v>
      </c>
      <c r="O48" s="38" t="s">
        <v>225</v>
      </c>
      <c r="P48" s="38" t="s">
        <v>225</v>
      </c>
      <c r="Q48" s="38" t="s">
        <v>225</v>
      </c>
      <c r="S48" s="38" t="s">
        <v>225</v>
      </c>
      <c r="T48" s="38" t="s">
        <v>225</v>
      </c>
      <c r="U48" s="38" t="s">
        <v>225</v>
      </c>
      <c r="X48" s="38" t="s">
        <v>225</v>
      </c>
      <c r="Y48" s="38" t="s">
        <v>225</v>
      </c>
      <c r="AA48" s="38" t="s">
        <v>225</v>
      </c>
      <c r="AB48" s="38" t="s">
        <v>225</v>
      </c>
      <c r="AG48" s="38" t="s">
        <v>225</v>
      </c>
      <c r="AH48" s="38" t="s">
        <v>225</v>
      </c>
      <c r="AI48" s="38" t="s">
        <v>225</v>
      </c>
      <c r="AJ48" s="38" t="s">
        <v>225</v>
      </c>
      <c r="AL48" s="38" t="s">
        <v>225</v>
      </c>
      <c r="AM48" s="38" t="s">
        <v>225</v>
      </c>
      <c r="AN48" s="38" t="s">
        <v>225</v>
      </c>
      <c r="AO48" s="38" t="s">
        <v>225</v>
      </c>
    </row>
    <row r="49" spans="5:41">
      <c r="E49" s="38" t="s">
        <v>225</v>
      </c>
      <c r="F49" s="38" t="s">
        <v>225</v>
      </c>
      <c r="G49" s="38" t="s">
        <v>225</v>
      </c>
      <c r="H49" s="38" t="s">
        <v>225</v>
      </c>
      <c r="I49" s="38" t="s">
        <v>225</v>
      </c>
      <c r="J49" s="38" t="s">
        <v>225</v>
      </c>
      <c r="K49" s="38" t="s">
        <v>225</v>
      </c>
      <c r="L49" s="38" t="s">
        <v>225</v>
      </c>
      <c r="N49" s="38" t="s">
        <v>225</v>
      </c>
      <c r="O49" s="38" t="s">
        <v>225</v>
      </c>
      <c r="P49" s="38" t="s">
        <v>225</v>
      </c>
      <c r="Q49" s="38" t="s">
        <v>225</v>
      </c>
      <c r="S49" s="38" t="s">
        <v>225</v>
      </c>
      <c r="T49" s="38" t="s">
        <v>225</v>
      </c>
      <c r="U49" s="38" t="s">
        <v>225</v>
      </c>
      <c r="X49" s="38" t="s">
        <v>225</v>
      </c>
      <c r="Y49" s="38" t="s">
        <v>225</v>
      </c>
      <c r="AA49" s="38" t="s">
        <v>225</v>
      </c>
      <c r="AB49" s="38" t="s">
        <v>225</v>
      </c>
      <c r="AG49" s="38" t="s">
        <v>225</v>
      </c>
      <c r="AH49" s="38" t="s">
        <v>225</v>
      </c>
      <c r="AI49" s="38" t="s">
        <v>225</v>
      </c>
      <c r="AJ49" s="38" t="s">
        <v>225</v>
      </c>
      <c r="AL49" s="38" t="s">
        <v>225</v>
      </c>
      <c r="AM49" s="38" t="s">
        <v>225</v>
      </c>
      <c r="AN49" s="38" t="s">
        <v>225</v>
      </c>
      <c r="AO49" s="38" t="s">
        <v>225</v>
      </c>
    </row>
    <row r="50" spans="5:41">
      <c r="E50" s="38" t="s">
        <v>225</v>
      </c>
      <c r="F50" s="38" t="s">
        <v>225</v>
      </c>
      <c r="G50" s="38" t="s">
        <v>225</v>
      </c>
      <c r="H50" s="38" t="s">
        <v>225</v>
      </c>
      <c r="I50" s="38" t="s">
        <v>225</v>
      </c>
      <c r="J50" s="38" t="s">
        <v>225</v>
      </c>
      <c r="K50" s="38" t="s">
        <v>225</v>
      </c>
      <c r="L50" s="38" t="s">
        <v>225</v>
      </c>
      <c r="N50" s="38" t="s">
        <v>225</v>
      </c>
      <c r="O50" s="38" t="s">
        <v>225</v>
      </c>
      <c r="P50" s="38" t="s">
        <v>225</v>
      </c>
      <c r="Q50" s="38" t="s">
        <v>225</v>
      </c>
      <c r="S50" s="38" t="s">
        <v>225</v>
      </c>
      <c r="T50" s="38" t="s">
        <v>225</v>
      </c>
      <c r="U50" s="38" t="s">
        <v>225</v>
      </c>
      <c r="X50" s="38" t="s">
        <v>225</v>
      </c>
      <c r="Y50" s="38" t="s">
        <v>225</v>
      </c>
      <c r="AA50" s="38" t="s">
        <v>225</v>
      </c>
      <c r="AB50" s="38" t="s">
        <v>225</v>
      </c>
      <c r="AG50" s="38" t="s">
        <v>225</v>
      </c>
      <c r="AH50" s="38" t="s">
        <v>225</v>
      </c>
      <c r="AI50" s="38" t="s">
        <v>225</v>
      </c>
      <c r="AJ50" s="38" t="s">
        <v>225</v>
      </c>
      <c r="AL50" s="38" t="s">
        <v>225</v>
      </c>
      <c r="AM50" s="38" t="s">
        <v>225</v>
      </c>
      <c r="AN50" s="38" t="s">
        <v>225</v>
      </c>
      <c r="AO50" s="38" t="s">
        <v>225</v>
      </c>
    </row>
    <row r="51" spans="5:41">
      <c r="E51" s="38" t="s">
        <v>225</v>
      </c>
      <c r="F51" s="38" t="s">
        <v>225</v>
      </c>
      <c r="G51" s="38" t="s">
        <v>225</v>
      </c>
      <c r="H51" s="38" t="s">
        <v>225</v>
      </c>
      <c r="I51" s="38" t="s">
        <v>225</v>
      </c>
      <c r="J51" s="38" t="s">
        <v>225</v>
      </c>
      <c r="K51" s="38" t="s">
        <v>225</v>
      </c>
      <c r="L51" s="38" t="s">
        <v>225</v>
      </c>
      <c r="N51" s="38" t="s">
        <v>225</v>
      </c>
      <c r="O51" s="38" t="s">
        <v>225</v>
      </c>
      <c r="P51" s="38" t="s">
        <v>225</v>
      </c>
      <c r="Q51" s="38" t="s">
        <v>225</v>
      </c>
      <c r="S51" s="38" t="s">
        <v>225</v>
      </c>
      <c r="T51" s="38" t="s">
        <v>225</v>
      </c>
      <c r="U51" s="38" t="s">
        <v>225</v>
      </c>
      <c r="X51" s="38" t="s">
        <v>225</v>
      </c>
      <c r="Y51" s="38" t="s">
        <v>225</v>
      </c>
      <c r="AA51" s="38" t="s">
        <v>225</v>
      </c>
      <c r="AB51" s="38" t="s">
        <v>225</v>
      </c>
      <c r="AG51" s="38" t="s">
        <v>225</v>
      </c>
      <c r="AH51" s="38" t="s">
        <v>225</v>
      </c>
      <c r="AI51" s="38" t="s">
        <v>225</v>
      </c>
      <c r="AJ51" s="38" t="s">
        <v>225</v>
      </c>
      <c r="AL51" s="38" t="s">
        <v>225</v>
      </c>
      <c r="AM51" s="38" t="s">
        <v>225</v>
      </c>
      <c r="AN51" s="38" t="s">
        <v>225</v>
      </c>
      <c r="AO51" s="38" t="s">
        <v>225</v>
      </c>
    </row>
    <row r="52" spans="5:41">
      <c r="E52" s="38" t="s">
        <v>225</v>
      </c>
      <c r="F52" s="38" t="s">
        <v>225</v>
      </c>
      <c r="G52" s="38" t="s">
        <v>225</v>
      </c>
      <c r="H52" s="38" t="s">
        <v>225</v>
      </c>
      <c r="I52" s="38" t="s">
        <v>225</v>
      </c>
      <c r="J52" s="38" t="s">
        <v>225</v>
      </c>
      <c r="K52" s="38" t="s">
        <v>225</v>
      </c>
      <c r="L52" s="38" t="s">
        <v>225</v>
      </c>
      <c r="N52" s="38" t="s">
        <v>225</v>
      </c>
      <c r="O52" s="38" t="s">
        <v>225</v>
      </c>
      <c r="P52" s="38" t="s">
        <v>225</v>
      </c>
      <c r="Q52" s="38" t="s">
        <v>225</v>
      </c>
      <c r="S52" s="38" t="s">
        <v>225</v>
      </c>
      <c r="T52" s="38" t="s">
        <v>225</v>
      </c>
      <c r="U52" s="38" t="s">
        <v>225</v>
      </c>
      <c r="X52" s="38" t="s">
        <v>225</v>
      </c>
      <c r="Y52" s="38" t="s">
        <v>225</v>
      </c>
      <c r="AA52" s="38" t="s">
        <v>225</v>
      </c>
      <c r="AB52" s="38" t="s">
        <v>225</v>
      </c>
      <c r="AG52" s="38" t="s">
        <v>225</v>
      </c>
      <c r="AH52" s="38" t="s">
        <v>225</v>
      </c>
      <c r="AI52" s="38" t="s">
        <v>225</v>
      </c>
      <c r="AJ52" s="38" t="s">
        <v>225</v>
      </c>
      <c r="AL52" s="38" t="s">
        <v>225</v>
      </c>
      <c r="AM52" s="38" t="s">
        <v>225</v>
      </c>
      <c r="AN52" s="38" t="s">
        <v>225</v>
      </c>
      <c r="AO52" s="38" t="s">
        <v>225</v>
      </c>
    </row>
    <row r="53" spans="5:41">
      <c r="E53" s="38" t="s">
        <v>225</v>
      </c>
      <c r="F53" s="38" t="s">
        <v>225</v>
      </c>
      <c r="G53" s="38" t="s">
        <v>225</v>
      </c>
      <c r="H53" s="38" t="s">
        <v>225</v>
      </c>
      <c r="I53" s="38" t="s">
        <v>225</v>
      </c>
      <c r="J53" s="38" t="s">
        <v>225</v>
      </c>
      <c r="K53" s="38" t="s">
        <v>225</v>
      </c>
      <c r="L53" s="38" t="s">
        <v>225</v>
      </c>
      <c r="N53" s="38" t="s">
        <v>225</v>
      </c>
      <c r="O53" s="38" t="s">
        <v>225</v>
      </c>
      <c r="P53" s="38" t="s">
        <v>225</v>
      </c>
      <c r="Q53" s="38" t="s">
        <v>225</v>
      </c>
      <c r="S53" s="38" t="s">
        <v>225</v>
      </c>
      <c r="T53" s="38" t="s">
        <v>225</v>
      </c>
      <c r="U53" s="38" t="s">
        <v>225</v>
      </c>
      <c r="X53" s="38" t="s">
        <v>225</v>
      </c>
      <c r="Y53" s="38" t="s">
        <v>225</v>
      </c>
      <c r="AA53" s="38" t="s">
        <v>225</v>
      </c>
      <c r="AB53" s="38" t="s">
        <v>225</v>
      </c>
      <c r="AG53" s="38" t="s">
        <v>225</v>
      </c>
      <c r="AH53" s="38" t="s">
        <v>225</v>
      </c>
      <c r="AI53" s="38" t="s">
        <v>225</v>
      </c>
      <c r="AJ53" s="38" t="s">
        <v>225</v>
      </c>
      <c r="AL53" s="38" t="s">
        <v>225</v>
      </c>
      <c r="AM53" s="38" t="s">
        <v>225</v>
      </c>
      <c r="AN53" s="38" t="s">
        <v>225</v>
      </c>
      <c r="AO53" s="38" t="s">
        <v>225</v>
      </c>
    </row>
    <row r="54" spans="5:41">
      <c r="E54" s="38" t="s">
        <v>225</v>
      </c>
      <c r="F54" s="38" t="s">
        <v>225</v>
      </c>
      <c r="G54" s="38" t="s">
        <v>225</v>
      </c>
      <c r="H54" s="38" t="s">
        <v>225</v>
      </c>
      <c r="I54" s="38" t="s">
        <v>225</v>
      </c>
      <c r="J54" s="38" t="s">
        <v>225</v>
      </c>
      <c r="K54" s="38" t="s">
        <v>225</v>
      </c>
      <c r="L54" s="38" t="s">
        <v>225</v>
      </c>
      <c r="N54" s="38" t="s">
        <v>225</v>
      </c>
      <c r="O54" s="38" t="s">
        <v>225</v>
      </c>
      <c r="P54" s="38" t="s">
        <v>225</v>
      </c>
      <c r="Q54" s="38" t="s">
        <v>225</v>
      </c>
      <c r="S54" s="38" t="s">
        <v>225</v>
      </c>
      <c r="T54" s="38" t="s">
        <v>225</v>
      </c>
      <c r="U54" s="38" t="s">
        <v>225</v>
      </c>
      <c r="X54" s="38" t="s">
        <v>225</v>
      </c>
      <c r="Y54" s="38" t="s">
        <v>225</v>
      </c>
      <c r="AA54" s="38" t="s">
        <v>225</v>
      </c>
      <c r="AB54" s="38" t="s">
        <v>225</v>
      </c>
      <c r="AG54" s="38" t="s">
        <v>225</v>
      </c>
      <c r="AH54" s="38" t="s">
        <v>225</v>
      </c>
      <c r="AI54" s="38" t="s">
        <v>225</v>
      </c>
      <c r="AJ54" s="38" t="s">
        <v>225</v>
      </c>
      <c r="AL54" s="38" t="s">
        <v>225</v>
      </c>
      <c r="AM54" s="38" t="s">
        <v>225</v>
      </c>
      <c r="AN54" s="38" t="s">
        <v>225</v>
      </c>
      <c r="AO54" s="38" t="s">
        <v>225</v>
      </c>
    </row>
    <row r="55" spans="5:41">
      <c r="E55" s="38" t="s">
        <v>225</v>
      </c>
      <c r="F55" s="38" t="s">
        <v>225</v>
      </c>
      <c r="G55" s="38" t="s">
        <v>225</v>
      </c>
      <c r="H55" s="38" t="s">
        <v>225</v>
      </c>
      <c r="I55" s="38" t="s">
        <v>225</v>
      </c>
      <c r="J55" s="38" t="s">
        <v>225</v>
      </c>
      <c r="K55" s="38" t="s">
        <v>225</v>
      </c>
      <c r="L55" s="38" t="s">
        <v>225</v>
      </c>
      <c r="N55" s="38" t="s">
        <v>225</v>
      </c>
      <c r="O55" s="38" t="s">
        <v>225</v>
      </c>
      <c r="P55" s="38" t="s">
        <v>225</v>
      </c>
      <c r="Q55" s="38" t="s">
        <v>225</v>
      </c>
      <c r="S55" s="38" t="s">
        <v>225</v>
      </c>
      <c r="T55" s="38" t="s">
        <v>225</v>
      </c>
      <c r="U55" s="38" t="s">
        <v>225</v>
      </c>
      <c r="X55" s="38" t="s">
        <v>225</v>
      </c>
      <c r="Y55" s="38" t="s">
        <v>225</v>
      </c>
      <c r="AA55" s="38" t="s">
        <v>225</v>
      </c>
      <c r="AB55" s="38" t="s">
        <v>225</v>
      </c>
      <c r="AG55" s="38" t="s">
        <v>225</v>
      </c>
      <c r="AH55" s="38" t="s">
        <v>225</v>
      </c>
      <c r="AI55" s="38" t="s">
        <v>225</v>
      </c>
      <c r="AJ55" s="38" t="s">
        <v>225</v>
      </c>
      <c r="AL55" s="38" t="s">
        <v>225</v>
      </c>
      <c r="AM55" s="38" t="s">
        <v>225</v>
      </c>
      <c r="AN55" s="38" t="s">
        <v>225</v>
      </c>
      <c r="AO55" s="38" t="s">
        <v>225</v>
      </c>
    </row>
    <row r="56" spans="5:41">
      <c r="E56" s="38" t="s">
        <v>225</v>
      </c>
      <c r="F56" s="38" t="s">
        <v>225</v>
      </c>
      <c r="G56" s="38" t="s">
        <v>225</v>
      </c>
      <c r="H56" s="38" t="s">
        <v>225</v>
      </c>
      <c r="I56" s="38" t="s">
        <v>225</v>
      </c>
      <c r="J56" s="38" t="s">
        <v>225</v>
      </c>
      <c r="K56" s="38" t="s">
        <v>225</v>
      </c>
      <c r="L56" s="38" t="s">
        <v>225</v>
      </c>
      <c r="N56" s="38" t="s">
        <v>225</v>
      </c>
      <c r="O56" s="38" t="s">
        <v>225</v>
      </c>
      <c r="P56" s="38" t="s">
        <v>225</v>
      </c>
      <c r="Q56" s="38" t="s">
        <v>225</v>
      </c>
      <c r="S56" s="38" t="s">
        <v>225</v>
      </c>
      <c r="T56" s="38" t="s">
        <v>225</v>
      </c>
      <c r="U56" s="38" t="s">
        <v>225</v>
      </c>
      <c r="X56" s="38" t="s">
        <v>225</v>
      </c>
      <c r="Y56" s="38" t="s">
        <v>225</v>
      </c>
      <c r="AA56" s="38" t="s">
        <v>225</v>
      </c>
      <c r="AB56" s="38" t="s">
        <v>225</v>
      </c>
      <c r="AG56" s="38" t="s">
        <v>225</v>
      </c>
      <c r="AH56" s="38" t="s">
        <v>225</v>
      </c>
      <c r="AI56" s="38" t="s">
        <v>225</v>
      </c>
      <c r="AJ56" s="38" t="s">
        <v>225</v>
      </c>
      <c r="AL56" s="38" t="s">
        <v>225</v>
      </c>
      <c r="AM56" s="38" t="s">
        <v>225</v>
      </c>
      <c r="AN56" s="38" t="s">
        <v>225</v>
      </c>
      <c r="AO56" s="38" t="s">
        <v>225</v>
      </c>
    </row>
    <row r="57" spans="5:41">
      <c r="E57" s="38" t="s">
        <v>225</v>
      </c>
      <c r="F57" s="38" t="s">
        <v>225</v>
      </c>
      <c r="G57" s="38" t="s">
        <v>225</v>
      </c>
      <c r="H57" s="38" t="s">
        <v>225</v>
      </c>
      <c r="I57" s="38" t="s">
        <v>225</v>
      </c>
      <c r="J57" s="38" t="s">
        <v>225</v>
      </c>
      <c r="K57" s="38" t="s">
        <v>225</v>
      </c>
      <c r="L57" s="38" t="s">
        <v>225</v>
      </c>
      <c r="N57" s="38" t="s">
        <v>225</v>
      </c>
      <c r="O57" s="38" t="s">
        <v>225</v>
      </c>
      <c r="P57" s="38" t="s">
        <v>225</v>
      </c>
      <c r="Q57" s="38" t="s">
        <v>225</v>
      </c>
      <c r="S57" s="38" t="s">
        <v>225</v>
      </c>
      <c r="T57" s="38" t="s">
        <v>225</v>
      </c>
      <c r="U57" s="38" t="s">
        <v>225</v>
      </c>
      <c r="X57" s="38" t="s">
        <v>225</v>
      </c>
      <c r="Y57" s="38" t="s">
        <v>225</v>
      </c>
      <c r="AA57" s="38" t="s">
        <v>225</v>
      </c>
      <c r="AB57" s="38" t="s">
        <v>225</v>
      </c>
      <c r="AG57" s="38" t="s">
        <v>225</v>
      </c>
      <c r="AH57" s="38" t="s">
        <v>225</v>
      </c>
      <c r="AI57" s="38" t="s">
        <v>225</v>
      </c>
      <c r="AJ57" s="38" t="s">
        <v>225</v>
      </c>
      <c r="AL57" s="38" t="s">
        <v>225</v>
      </c>
      <c r="AM57" s="38" t="s">
        <v>225</v>
      </c>
      <c r="AN57" s="38" t="s">
        <v>225</v>
      </c>
      <c r="AO57" s="38" t="s">
        <v>225</v>
      </c>
    </row>
    <row r="58" spans="5:41">
      <c r="E58" s="38" t="s">
        <v>225</v>
      </c>
      <c r="F58" s="38" t="s">
        <v>225</v>
      </c>
      <c r="G58" s="38" t="s">
        <v>225</v>
      </c>
      <c r="H58" s="38" t="s">
        <v>225</v>
      </c>
      <c r="I58" s="38" t="s">
        <v>225</v>
      </c>
      <c r="J58" s="38" t="s">
        <v>225</v>
      </c>
      <c r="K58" s="38" t="s">
        <v>225</v>
      </c>
      <c r="L58" s="38" t="s">
        <v>225</v>
      </c>
      <c r="N58" s="38" t="s">
        <v>225</v>
      </c>
      <c r="O58" s="38" t="s">
        <v>225</v>
      </c>
      <c r="P58" s="38" t="s">
        <v>225</v>
      </c>
      <c r="Q58" s="38" t="s">
        <v>225</v>
      </c>
      <c r="S58" s="38" t="s">
        <v>225</v>
      </c>
      <c r="T58" s="38" t="s">
        <v>225</v>
      </c>
      <c r="U58" s="38" t="s">
        <v>225</v>
      </c>
      <c r="X58" s="38" t="s">
        <v>225</v>
      </c>
      <c r="Y58" s="38" t="s">
        <v>225</v>
      </c>
      <c r="AA58" s="38" t="s">
        <v>225</v>
      </c>
      <c r="AB58" s="38" t="s">
        <v>225</v>
      </c>
      <c r="AG58" s="38" t="s">
        <v>225</v>
      </c>
      <c r="AH58" s="38" t="s">
        <v>225</v>
      </c>
      <c r="AI58" s="38" t="s">
        <v>225</v>
      </c>
      <c r="AJ58" s="38" t="s">
        <v>225</v>
      </c>
      <c r="AL58" s="38" t="s">
        <v>225</v>
      </c>
      <c r="AM58" s="38" t="s">
        <v>225</v>
      </c>
      <c r="AN58" s="38" t="s">
        <v>225</v>
      </c>
      <c r="AO58" s="38" t="s">
        <v>225</v>
      </c>
    </row>
    <row r="59" spans="5:41">
      <c r="E59" s="38" t="s">
        <v>225</v>
      </c>
      <c r="F59" s="38" t="s">
        <v>225</v>
      </c>
      <c r="G59" s="38" t="s">
        <v>225</v>
      </c>
      <c r="H59" s="38" t="s">
        <v>225</v>
      </c>
      <c r="I59" s="38" t="s">
        <v>225</v>
      </c>
      <c r="J59" s="38" t="s">
        <v>225</v>
      </c>
      <c r="K59" s="38" t="s">
        <v>225</v>
      </c>
      <c r="L59" s="38" t="s">
        <v>225</v>
      </c>
      <c r="N59" s="38" t="s">
        <v>225</v>
      </c>
      <c r="O59" s="38" t="s">
        <v>225</v>
      </c>
      <c r="P59" s="38" t="s">
        <v>225</v>
      </c>
      <c r="Q59" s="38" t="s">
        <v>225</v>
      </c>
      <c r="S59" s="38" t="s">
        <v>225</v>
      </c>
      <c r="T59" s="38" t="s">
        <v>225</v>
      </c>
      <c r="U59" s="38" t="s">
        <v>225</v>
      </c>
      <c r="X59" s="38" t="s">
        <v>225</v>
      </c>
      <c r="Y59" s="38" t="s">
        <v>225</v>
      </c>
      <c r="AA59" s="38" t="s">
        <v>225</v>
      </c>
      <c r="AB59" s="38" t="s">
        <v>225</v>
      </c>
      <c r="AG59" s="38" t="s">
        <v>225</v>
      </c>
      <c r="AH59" s="38" t="s">
        <v>225</v>
      </c>
      <c r="AI59" s="38" t="s">
        <v>225</v>
      </c>
      <c r="AJ59" s="38" t="s">
        <v>225</v>
      </c>
      <c r="AL59" s="38" t="s">
        <v>225</v>
      </c>
      <c r="AM59" s="38" t="s">
        <v>225</v>
      </c>
      <c r="AN59" s="38" t="s">
        <v>225</v>
      </c>
      <c r="AO59" s="38" t="s">
        <v>225</v>
      </c>
    </row>
    <row r="60" spans="5:41">
      <c r="E60" s="38" t="s">
        <v>225</v>
      </c>
      <c r="F60" s="38" t="s">
        <v>225</v>
      </c>
      <c r="G60" s="38" t="s">
        <v>225</v>
      </c>
      <c r="H60" s="38" t="s">
        <v>225</v>
      </c>
      <c r="I60" s="38" t="s">
        <v>225</v>
      </c>
      <c r="J60" s="38" t="s">
        <v>225</v>
      </c>
      <c r="K60" s="38" t="s">
        <v>225</v>
      </c>
      <c r="L60" s="38" t="s">
        <v>225</v>
      </c>
      <c r="N60" s="38" t="s">
        <v>225</v>
      </c>
      <c r="O60" s="38" t="s">
        <v>225</v>
      </c>
      <c r="P60" s="38" t="s">
        <v>225</v>
      </c>
      <c r="Q60" s="38" t="s">
        <v>225</v>
      </c>
      <c r="S60" s="38" t="s">
        <v>225</v>
      </c>
      <c r="T60" s="38" t="s">
        <v>225</v>
      </c>
      <c r="U60" s="38" t="s">
        <v>225</v>
      </c>
      <c r="X60" s="38" t="s">
        <v>225</v>
      </c>
      <c r="Y60" s="38" t="s">
        <v>225</v>
      </c>
      <c r="AA60" s="38" t="s">
        <v>225</v>
      </c>
      <c r="AB60" s="38" t="s">
        <v>225</v>
      </c>
      <c r="AG60" s="38" t="s">
        <v>225</v>
      </c>
      <c r="AH60" s="38" t="s">
        <v>225</v>
      </c>
      <c r="AI60" s="38" t="s">
        <v>225</v>
      </c>
      <c r="AJ60" s="38" t="s">
        <v>225</v>
      </c>
      <c r="AL60" s="38" t="s">
        <v>225</v>
      </c>
      <c r="AM60" s="38" t="s">
        <v>225</v>
      </c>
      <c r="AN60" s="38" t="s">
        <v>225</v>
      </c>
      <c r="AO60" s="38" t="s">
        <v>225</v>
      </c>
    </row>
    <row r="61" spans="5:41">
      <c r="E61" s="38" t="s">
        <v>225</v>
      </c>
      <c r="F61" s="38" t="s">
        <v>225</v>
      </c>
      <c r="G61" s="38" t="s">
        <v>225</v>
      </c>
      <c r="H61" s="38" t="s">
        <v>225</v>
      </c>
      <c r="I61" s="38" t="s">
        <v>225</v>
      </c>
      <c r="J61" s="38" t="s">
        <v>225</v>
      </c>
      <c r="K61" s="38" t="s">
        <v>225</v>
      </c>
      <c r="L61" s="38" t="s">
        <v>225</v>
      </c>
      <c r="N61" s="38" t="s">
        <v>225</v>
      </c>
      <c r="O61" s="38" t="s">
        <v>225</v>
      </c>
      <c r="P61" s="38" t="s">
        <v>225</v>
      </c>
      <c r="Q61" s="38" t="s">
        <v>225</v>
      </c>
      <c r="S61" s="38" t="s">
        <v>225</v>
      </c>
      <c r="T61" s="38" t="s">
        <v>225</v>
      </c>
      <c r="U61" s="38" t="s">
        <v>225</v>
      </c>
      <c r="X61" s="38" t="s">
        <v>225</v>
      </c>
      <c r="Y61" s="38" t="s">
        <v>225</v>
      </c>
      <c r="AA61" s="38" t="s">
        <v>225</v>
      </c>
      <c r="AB61" s="38" t="s">
        <v>225</v>
      </c>
      <c r="AG61" s="38" t="s">
        <v>225</v>
      </c>
      <c r="AH61" s="38" t="s">
        <v>225</v>
      </c>
      <c r="AI61" s="38" t="s">
        <v>225</v>
      </c>
      <c r="AJ61" s="38" t="s">
        <v>225</v>
      </c>
      <c r="AL61" s="38" t="s">
        <v>225</v>
      </c>
      <c r="AM61" s="38" t="s">
        <v>225</v>
      </c>
      <c r="AN61" s="38" t="s">
        <v>225</v>
      </c>
      <c r="AO61" s="38" t="s">
        <v>225</v>
      </c>
    </row>
    <row r="62" spans="5:41">
      <c r="E62" s="38" t="s">
        <v>225</v>
      </c>
      <c r="F62" s="38" t="s">
        <v>225</v>
      </c>
      <c r="G62" s="38" t="s">
        <v>225</v>
      </c>
      <c r="H62" s="38" t="s">
        <v>225</v>
      </c>
      <c r="I62" s="38" t="s">
        <v>225</v>
      </c>
      <c r="J62" s="38" t="s">
        <v>225</v>
      </c>
      <c r="K62" s="38" t="s">
        <v>225</v>
      </c>
      <c r="L62" s="38" t="s">
        <v>225</v>
      </c>
      <c r="N62" s="38" t="s">
        <v>225</v>
      </c>
      <c r="O62" s="38" t="s">
        <v>225</v>
      </c>
      <c r="P62" s="38" t="s">
        <v>225</v>
      </c>
      <c r="Q62" s="38" t="s">
        <v>225</v>
      </c>
      <c r="S62" s="38" t="s">
        <v>225</v>
      </c>
      <c r="T62" s="38" t="s">
        <v>225</v>
      </c>
      <c r="U62" s="38" t="s">
        <v>225</v>
      </c>
      <c r="X62" s="38" t="s">
        <v>225</v>
      </c>
      <c r="Y62" s="38" t="s">
        <v>225</v>
      </c>
      <c r="AA62" s="38" t="s">
        <v>225</v>
      </c>
      <c r="AB62" s="38" t="s">
        <v>225</v>
      </c>
      <c r="AG62" s="38" t="s">
        <v>225</v>
      </c>
      <c r="AH62" s="38" t="s">
        <v>225</v>
      </c>
      <c r="AI62" s="38" t="s">
        <v>225</v>
      </c>
      <c r="AJ62" s="38" t="s">
        <v>225</v>
      </c>
      <c r="AL62" s="38" t="s">
        <v>225</v>
      </c>
      <c r="AM62" s="38" t="s">
        <v>225</v>
      </c>
      <c r="AN62" s="38" t="s">
        <v>225</v>
      </c>
      <c r="AO62" s="38" t="s">
        <v>225</v>
      </c>
    </row>
    <row r="63" spans="5:41">
      <c r="E63" s="38" t="s">
        <v>225</v>
      </c>
      <c r="F63" s="38" t="s">
        <v>225</v>
      </c>
      <c r="G63" s="38" t="s">
        <v>225</v>
      </c>
      <c r="H63" s="38" t="s">
        <v>225</v>
      </c>
      <c r="I63" s="38" t="s">
        <v>225</v>
      </c>
      <c r="J63" s="38" t="s">
        <v>225</v>
      </c>
      <c r="K63" s="38" t="s">
        <v>225</v>
      </c>
      <c r="L63" s="38" t="s">
        <v>225</v>
      </c>
      <c r="N63" s="38" t="s">
        <v>225</v>
      </c>
      <c r="O63" s="38" t="s">
        <v>225</v>
      </c>
      <c r="P63" s="38" t="s">
        <v>225</v>
      </c>
      <c r="Q63" s="38" t="s">
        <v>225</v>
      </c>
      <c r="S63" s="38" t="s">
        <v>225</v>
      </c>
      <c r="T63" s="38" t="s">
        <v>225</v>
      </c>
      <c r="U63" s="38" t="s">
        <v>225</v>
      </c>
      <c r="X63" s="38" t="s">
        <v>225</v>
      </c>
      <c r="Y63" s="38" t="s">
        <v>225</v>
      </c>
      <c r="AA63" s="38" t="s">
        <v>225</v>
      </c>
      <c r="AB63" s="38" t="s">
        <v>225</v>
      </c>
      <c r="AG63" s="38" t="s">
        <v>225</v>
      </c>
      <c r="AH63" s="38" t="s">
        <v>225</v>
      </c>
      <c r="AI63" s="38" t="s">
        <v>225</v>
      </c>
      <c r="AJ63" s="38" t="s">
        <v>225</v>
      </c>
      <c r="AL63" s="38" t="s">
        <v>225</v>
      </c>
      <c r="AM63" s="38" t="s">
        <v>225</v>
      </c>
      <c r="AN63" s="38" t="s">
        <v>225</v>
      </c>
      <c r="AO63" s="38" t="s">
        <v>225</v>
      </c>
    </row>
    <row r="64" spans="5:41">
      <c r="E64" s="38" t="s">
        <v>225</v>
      </c>
      <c r="F64" s="38" t="s">
        <v>225</v>
      </c>
      <c r="G64" s="38" t="s">
        <v>225</v>
      </c>
      <c r="H64" s="38" t="s">
        <v>225</v>
      </c>
      <c r="I64" s="38" t="s">
        <v>225</v>
      </c>
      <c r="J64" s="38" t="s">
        <v>225</v>
      </c>
      <c r="K64" s="38" t="s">
        <v>225</v>
      </c>
      <c r="L64" s="38" t="s">
        <v>225</v>
      </c>
      <c r="N64" s="38" t="s">
        <v>225</v>
      </c>
      <c r="O64" s="38" t="s">
        <v>225</v>
      </c>
      <c r="P64" s="38" t="s">
        <v>225</v>
      </c>
      <c r="Q64" s="38" t="s">
        <v>225</v>
      </c>
      <c r="S64" s="38" t="s">
        <v>225</v>
      </c>
      <c r="T64" s="38" t="s">
        <v>225</v>
      </c>
      <c r="U64" s="38" t="s">
        <v>225</v>
      </c>
      <c r="X64" s="38" t="s">
        <v>225</v>
      </c>
      <c r="Y64" s="38" t="s">
        <v>225</v>
      </c>
      <c r="AA64" s="38" t="s">
        <v>225</v>
      </c>
      <c r="AB64" s="38" t="s">
        <v>225</v>
      </c>
      <c r="AG64" s="38" t="s">
        <v>225</v>
      </c>
      <c r="AH64" s="38" t="s">
        <v>225</v>
      </c>
      <c r="AI64" s="38" t="s">
        <v>225</v>
      </c>
      <c r="AJ64" s="38" t="s">
        <v>225</v>
      </c>
      <c r="AL64" s="38" t="s">
        <v>225</v>
      </c>
      <c r="AM64" s="38" t="s">
        <v>225</v>
      </c>
      <c r="AN64" s="38" t="s">
        <v>225</v>
      </c>
      <c r="AO64" s="38" t="s">
        <v>225</v>
      </c>
    </row>
    <row r="65" spans="5:41">
      <c r="E65" s="38" t="s">
        <v>225</v>
      </c>
      <c r="F65" s="38" t="s">
        <v>225</v>
      </c>
      <c r="G65" s="38" t="s">
        <v>225</v>
      </c>
      <c r="H65" s="38" t="s">
        <v>225</v>
      </c>
      <c r="I65" s="38" t="s">
        <v>225</v>
      </c>
      <c r="J65" s="38" t="s">
        <v>225</v>
      </c>
      <c r="K65" s="38" t="s">
        <v>225</v>
      </c>
      <c r="L65" s="38" t="s">
        <v>225</v>
      </c>
      <c r="N65" s="38" t="s">
        <v>225</v>
      </c>
      <c r="O65" s="38" t="s">
        <v>225</v>
      </c>
      <c r="P65" s="38" t="s">
        <v>225</v>
      </c>
      <c r="Q65" s="38" t="s">
        <v>225</v>
      </c>
      <c r="S65" s="38" t="s">
        <v>225</v>
      </c>
      <c r="T65" s="38" t="s">
        <v>225</v>
      </c>
      <c r="U65" s="38" t="s">
        <v>225</v>
      </c>
      <c r="X65" s="38" t="s">
        <v>225</v>
      </c>
      <c r="Y65" s="38" t="s">
        <v>225</v>
      </c>
      <c r="AA65" s="38" t="s">
        <v>225</v>
      </c>
      <c r="AB65" s="38" t="s">
        <v>225</v>
      </c>
      <c r="AG65" s="38" t="s">
        <v>225</v>
      </c>
      <c r="AH65" s="38" t="s">
        <v>225</v>
      </c>
      <c r="AI65" s="38" t="s">
        <v>225</v>
      </c>
      <c r="AJ65" s="38" t="s">
        <v>225</v>
      </c>
      <c r="AL65" s="38" t="s">
        <v>225</v>
      </c>
      <c r="AM65" s="38" t="s">
        <v>225</v>
      </c>
      <c r="AN65" s="38" t="s">
        <v>225</v>
      </c>
      <c r="AO65" s="38" t="s">
        <v>225</v>
      </c>
    </row>
    <row r="66" spans="5:41">
      <c r="E66" s="38" t="s">
        <v>225</v>
      </c>
      <c r="F66" s="38" t="s">
        <v>225</v>
      </c>
      <c r="G66" s="38" t="s">
        <v>225</v>
      </c>
      <c r="H66" s="38" t="s">
        <v>225</v>
      </c>
      <c r="I66" s="38" t="s">
        <v>225</v>
      </c>
      <c r="J66" s="38" t="s">
        <v>225</v>
      </c>
      <c r="K66" s="38" t="s">
        <v>225</v>
      </c>
      <c r="L66" s="38" t="s">
        <v>225</v>
      </c>
      <c r="N66" s="38" t="s">
        <v>225</v>
      </c>
      <c r="O66" s="38" t="s">
        <v>225</v>
      </c>
      <c r="P66" s="38" t="s">
        <v>225</v>
      </c>
      <c r="Q66" s="38" t="s">
        <v>225</v>
      </c>
      <c r="S66" s="38" t="s">
        <v>225</v>
      </c>
      <c r="T66" s="38" t="s">
        <v>225</v>
      </c>
      <c r="U66" s="38" t="s">
        <v>225</v>
      </c>
      <c r="X66" s="38" t="s">
        <v>225</v>
      </c>
      <c r="Y66" s="38" t="s">
        <v>225</v>
      </c>
      <c r="AA66" s="38" t="s">
        <v>225</v>
      </c>
      <c r="AB66" s="38" t="s">
        <v>225</v>
      </c>
      <c r="AG66" s="38" t="s">
        <v>225</v>
      </c>
      <c r="AH66" s="38" t="s">
        <v>225</v>
      </c>
      <c r="AI66" s="38" t="s">
        <v>225</v>
      </c>
      <c r="AJ66" s="38" t="s">
        <v>225</v>
      </c>
      <c r="AL66" s="38" t="s">
        <v>225</v>
      </c>
      <c r="AM66" s="38" t="s">
        <v>225</v>
      </c>
      <c r="AN66" s="38" t="s">
        <v>225</v>
      </c>
      <c r="AO66" s="38" t="s">
        <v>225</v>
      </c>
    </row>
    <row r="67" spans="5:41">
      <c r="E67" s="38" t="s">
        <v>225</v>
      </c>
      <c r="F67" s="38" t="s">
        <v>225</v>
      </c>
      <c r="G67" s="38" t="s">
        <v>225</v>
      </c>
      <c r="H67" s="38" t="s">
        <v>225</v>
      </c>
      <c r="I67" s="38" t="s">
        <v>225</v>
      </c>
      <c r="J67" s="38" t="s">
        <v>225</v>
      </c>
      <c r="K67" s="38" t="s">
        <v>225</v>
      </c>
      <c r="L67" s="38" t="s">
        <v>225</v>
      </c>
      <c r="N67" s="38" t="s">
        <v>225</v>
      </c>
      <c r="O67" s="38" t="s">
        <v>225</v>
      </c>
      <c r="P67" s="38" t="s">
        <v>225</v>
      </c>
      <c r="Q67" s="38" t="s">
        <v>225</v>
      </c>
      <c r="S67" s="38" t="s">
        <v>225</v>
      </c>
      <c r="T67" s="38" t="s">
        <v>225</v>
      </c>
      <c r="U67" s="38" t="s">
        <v>225</v>
      </c>
      <c r="X67" s="38" t="s">
        <v>225</v>
      </c>
      <c r="Y67" s="38" t="s">
        <v>225</v>
      </c>
      <c r="AA67" s="38" t="s">
        <v>225</v>
      </c>
      <c r="AB67" s="38" t="s">
        <v>225</v>
      </c>
      <c r="AG67" s="38" t="s">
        <v>225</v>
      </c>
      <c r="AH67" s="38" t="s">
        <v>225</v>
      </c>
      <c r="AI67" s="38" t="s">
        <v>225</v>
      </c>
      <c r="AJ67" s="38" t="s">
        <v>225</v>
      </c>
      <c r="AL67" s="38" t="s">
        <v>225</v>
      </c>
      <c r="AM67" s="38" t="s">
        <v>225</v>
      </c>
      <c r="AN67" s="38" t="s">
        <v>225</v>
      </c>
      <c r="AO67" s="38" t="s">
        <v>225</v>
      </c>
    </row>
    <row r="68" spans="5:41">
      <c r="E68" s="38" t="s">
        <v>225</v>
      </c>
      <c r="F68" s="38" t="s">
        <v>225</v>
      </c>
      <c r="G68" s="38" t="s">
        <v>225</v>
      </c>
      <c r="H68" s="38" t="s">
        <v>225</v>
      </c>
      <c r="I68" s="38" t="s">
        <v>225</v>
      </c>
      <c r="J68" s="38" t="s">
        <v>225</v>
      </c>
      <c r="K68" s="38" t="s">
        <v>225</v>
      </c>
      <c r="L68" s="38" t="s">
        <v>225</v>
      </c>
      <c r="N68" s="38" t="s">
        <v>225</v>
      </c>
      <c r="O68" s="38" t="s">
        <v>225</v>
      </c>
      <c r="P68" s="38" t="s">
        <v>225</v>
      </c>
      <c r="Q68" s="38" t="s">
        <v>225</v>
      </c>
      <c r="S68" s="38" t="s">
        <v>225</v>
      </c>
      <c r="T68" s="38" t="s">
        <v>225</v>
      </c>
      <c r="U68" s="38" t="s">
        <v>225</v>
      </c>
      <c r="X68" s="38" t="s">
        <v>225</v>
      </c>
      <c r="Y68" s="38" t="s">
        <v>225</v>
      </c>
      <c r="AA68" s="38" t="s">
        <v>225</v>
      </c>
      <c r="AB68" s="38" t="s">
        <v>225</v>
      </c>
      <c r="AG68" s="38" t="s">
        <v>225</v>
      </c>
      <c r="AH68" s="38" t="s">
        <v>225</v>
      </c>
      <c r="AI68" s="38" t="s">
        <v>225</v>
      </c>
      <c r="AJ68" s="38" t="s">
        <v>225</v>
      </c>
      <c r="AL68" s="38" t="s">
        <v>225</v>
      </c>
      <c r="AM68" s="38" t="s">
        <v>225</v>
      </c>
      <c r="AN68" s="38" t="s">
        <v>225</v>
      </c>
      <c r="AO68" s="38" t="s">
        <v>225</v>
      </c>
    </row>
    <row r="69" spans="5:41">
      <c r="E69" s="38" t="s">
        <v>225</v>
      </c>
      <c r="F69" s="38" t="s">
        <v>225</v>
      </c>
      <c r="G69" s="38" t="s">
        <v>225</v>
      </c>
      <c r="H69" s="38" t="s">
        <v>225</v>
      </c>
      <c r="I69" s="38" t="s">
        <v>225</v>
      </c>
      <c r="J69" s="38" t="s">
        <v>225</v>
      </c>
      <c r="K69" s="38" t="s">
        <v>225</v>
      </c>
      <c r="L69" s="38" t="s">
        <v>225</v>
      </c>
      <c r="N69" s="38" t="s">
        <v>225</v>
      </c>
      <c r="O69" s="38" t="s">
        <v>225</v>
      </c>
      <c r="P69" s="38" t="s">
        <v>225</v>
      </c>
      <c r="Q69" s="38" t="s">
        <v>225</v>
      </c>
      <c r="S69" s="38" t="s">
        <v>225</v>
      </c>
      <c r="T69" s="38" t="s">
        <v>225</v>
      </c>
      <c r="U69" s="38" t="s">
        <v>225</v>
      </c>
      <c r="X69" s="38" t="s">
        <v>225</v>
      </c>
      <c r="Y69" s="38" t="s">
        <v>225</v>
      </c>
      <c r="AA69" s="38" t="s">
        <v>225</v>
      </c>
      <c r="AB69" s="38" t="s">
        <v>225</v>
      </c>
      <c r="AG69" s="38" t="s">
        <v>225</v>
      </c>
      <c r="AH69" s="38" t="s">
        <v>225</v>
      </c>
      <c r="AI69" s="38" t="s">
        <v>225</v>
      </c>
      <c r="AJ69" s="38" t="s">
        <v>225</v>
      </c>
      <c r="AL69" s="38" t="s">
        <v>225</v>
      </c>
      <c r="AM69" s="38" t="s">
        <v>225</v>
      </c>
      <c r="AN69" s="38" t="s">
        <v>225</v>
      </c>
      <c r="AO69" s="38" t="s">
        <v>225</v>
      </c>
    </row>
    <row r="70" spans="5:41">
      <c r="E70" s="38" t="s">
        <v>225</v>
      </c>
      <c r="F70" s="38" t="s">
        <v>225</v>
      </c>
      <c r="G70" s="38" t="s">
        <v>225</v>
      </c>
      <c r="H70" s="38" t="s">
        <v>225</v>
      </c>
      <c r="I70" s="38" t="s">
        <v>225</v>
      </c>
      <c r="J70" s="38" t="s">
        <v>225</v>
      </c>
      <c r="K70" s="38" t="s">
        <v>225</v>
      </c>
      <c r="L70" s="38" t="s">
        <v>225</v>
      </c>
      <c r="N70" s="38" t="s">
        <v>225</v>
      </c>
      <c r="O70" s="38" t="s">
        <v>225</v>
      </c>
      <c r="P70" s="38" t="s">
        <v>225</v>
      </c>
      <c r="Q70" s="38" t="s">
        <v>225</v>
      </c>
      <c r="S70" s="38" t="s">
        <v>225</v>
      </c>
      <c r="T70" s="38" t="s">
        <v>225</v>
      </c>
      <c r="U70" s="38" t="s">
        <v>225</v>
      </c>
      <c r="X70" s="38" t="s">
        <v>225</v>
      </c>
      <c r="Y70" s="38" t="s">
        <v>225</v>
      </c>
      <c r="AA70" s="38" t="s">
        <v>225</v>
      </c>
      <c r="AB70" s="38" t="s">
        <v>225</v>
      </c>
      <c r="AG70" s="38" t="s">
        <v>225</v>
      </c>
      <c r="AH70" s="38" t="s">
        <v>225</v>
      </c>
      <c r="AI70" s="38" t="s">
        <v>225</v>
      </c>
      <c r="AJ70" s="38" t="s">
        <v>225</v>
      </c>
      <c r="AL70" s="38" t="s">
        <v>225</v>
      </c>
      <c r="AM70" s="38" t="s">
        <v>225</v>
      </c>
      <c r="AN70" s="38" t="s">
        <v>225</v>
      </c>
      <c r="AO70" s="38" t="s">
        <v>225</v>
      </c>
    </row>
    <row r="71" spans="5:41">
      <c r="E71" s="38" t="s">
        <v>225</v>
      </c>
      <c r="F71" s="38" t="s">
        <v>225</v>
      </c>
      <c r="G71" s="38" t="s">
        <v>225</v>
      </c>
      <c r="H71" s="38" t="s">
        <v>225</v>
      </c>
      <c r="I71" s="38" t="s">
        <v>225</v>
      </c>
      <c r="J71" s="38" t="s">
        <v>225</v>
      </c>
      <c r="K71" s="38" t="s">
        <v>225</v>
      </c>
      <c r="L71" s="38" t="s">
        <v>225</v>
      </c>
      <c r="N71" s="38" t="s">
        <v>225</v>
      </c>
      <c r="O71" s="38" t="s">
        <v>225</v>
      </c>
      <c r="P71" s="38" t="s">
        <v>225</v>
      </c>
      <c r="Q71" s="38" t="s">
        <v>225</v>
      </c>
      <c r="S71" s="38" t="s">
        <v>225</v>
      </c>
      <c r="T71" s="38" t="s">
        <v>225</v>
      </c>
      <c r="U71" s="38" t="s">
        <v>225</v>
      </c>
      <c r="X71" s="38" t="s">
        <v>225</v>
      </c>
      <c r="Y71" s="38" t="s">
        <v>225</v>
      </c>
      <c r="AA71" s="38" t="s">
        <v>225</v>
      </c>
      <c r="AB71" s="38" t="s">
        <v>225</v>
      </c>
      <c r="AG71" s="38" t="s">
        <v>225</v>
      </c>
      <c r="AH71" s="38" t="s">
        <v>225</v>
      </c>
      <c r="AI71" s="38" t="s">
        <v>225</v>
      </c>
      <c r="AJ71" s="38" t="s">
        <v>225</v>
      </c>
      <c r="AL71" s="38" t="s">
        <v>225</v>
      </c>
      <c r="AM71" s="38" t="s">
        <v>225</v>
      </c>
      <c r="AN71" s="38" t="s">
        <v>225</v>
      </c>
      <c r="AO71" s="38" t="s">
        <v>225</v>
      </c>
    </row>
    <row r="72" spans="5:41">
      <c r="E72" s="38" t="s">
        <v>225</v>
      </c>
      <c r="F72" s="38" t="s">
        <v>225</v>
      </c>
      <c r="G72" s="38" t="s">
        <v>225</v>
      </c>
      <c r="H72" s="38" t="s">
        <v>225</v>
      </c>
      <c r="I72" s="38" t="s">
        <v>225</v>
      </c>
      <c r="J72" s="38" t="s">
        <v>225</v>
      </c>
      <c r="K72" s="38" t="s">
        <v>225</v>
      </c>
      <c r="L72" s="38" t="s">
        <v>225</v>
      </c>
      <c r="N72" s="38" t="s">
        <v>225</v>
      </c>
      <c r="O72" s="38" t="s">
        <v>225</v>
      </c>
      <c r="P72" s="38" t="s">
        <v>225</v>
      </c>
      <c r="Q72" s="38" t="s">
        <v>225</v>
      </c>
      <c r="S72" s="38" t="s">
        <v>225</v>
      </c>
      <c r="T72" s="38" t="s">
        <v>225</v>
      </c>
      <c r="U72" s="38" t="s">
        <v>225</v>
      </c>
      <c r="X72" s="38" t="s">
        <v>225</v>
      </c>
      <c r="Y72" s="38" t="s">
        <v>225</v>
      </c>
      <c r="AA72" s="38" t="s">
        <v>225</v>
      </c>
      <c r="AB72" s="38" t="s">
        <v>225</v>
      </c>
      <c r="AG72" s="38" t="s">
        <v>225</v>
      </c>
      <c r="AH72" s="38" t="s">
        <v>225</v>
      </c>
      <c r="AI72" s="38" t="s">
        <v>225</v>
      </c>
      <c r="AJ72" s="38" t="s">
        <v>225</v>
      </c>
      <c r="AL72" s="38" t="s">
        <v>225</v>
      </c>
      <c r="AM72" s="38" t="s">
        <v>225</v>
      </c>
      <c r="AN72" s="38" t="s">
        <v>225</v>
      </c>
      <c r="AO72" s="38" t="s">
        <v>225</v>
      </c>
    </row>
    <row r="73" spans="5:41">
      <c r="E73" s="38" t="s">
        <v>225</v>
      </c>
      <c r="F73" s="38" t="s">
        <v>225</v>
      </c>
      <c r="G73" s="38" t="s">
        <v>225</v>
      </c>
      <c r="H73" s="38" t="s">
        <v>225</v>
      </c>
      <c r="I73" s="38" t="s">
        <v>225</v>
      </c>
      <c r="J73" s="38" t="s">
        <v>225</v>
      </c>
      <c r="K73" s="38" t="s">
        <v>225</v>
      </c>
      <c r="L73" s="38" t="s">
        <v>225</v>
      </c>
      <c r="N73" s="38" t="s">
        <v>225</v>
      </c>
      <c r="O73" s="38" t="s">
        <v>225</v>
      </c>
      <c r="P73" s="38" t="s">
        <v>225</v>
      </c>
      <c r="Q73" s="38" t="s">
        <v>225</v>
      </c>
      <c r="S73" s="38" t="s">
        <v>225</v>
      </c>
      <c r="T73" s="38" t="s">
        <v>225</v>
      </c>
      <c r="U73" s="38" t="s">
        <v>225</v>
      </c>
      <c r="X73" s="38" t="s">
        <v>225</v>
      </c>
      <c r="Y73" s="38" t="s">
        <v>225</v>
      </c>
      <c r="AA73" s="38" t="s">
        <v>225</v>
      </c>
      <c r="AB73" s="38" t="s">
        <v>225</v>
      </c>
      <c r="AG73" s="38" t="s">
        <v>225</v>
      </c>
      <c r="AH73" s="38" t="s">
        <v>225</v>
      </c>
      <c r="AI73" s="38" t="s">
        <v>225</v>
      </c>
      <c r="AJ73" s="38" t="s">
        <v>225</v>
      </c>
      <c r="AL73" s="38" t="s">
        <v>225</v>
      </c>
      <c r="AM73" s="38" t="s">
        <v>225</v>
      </c>
      <c r="AN73" s="38" t="s">
        <v>225</v>
      </c>
      <c r="AO73" s="38" t="s">
        <v>225</v>
      </c>
    </row>
    <row r="74" spans="5:41">
      <c r="E74" s="38" t="s">
        <v>225</v>
      </c>
      <c r="F74" s="38" t="s">
        <v>225</v>
      </c>
      <c r="G74" s="38" t="s">
        <v>225</v>
      </c>
      <c r="H74" s="38" t="s">
        <v>225</v>
      </c>
      <c r="I74" s="38" t="s">
        <v>225</v>
      </c>
      <c r="J74" s="38" t="s">
        <v>225</v>
      </c>
      <c r="K74" s="38" t="s">
        <v>225</v>
      </c>
      <c r="L74" s="38" t="s">
        <v>225</v>
      </c>
      <c r="N74" s="38" t="s">
        <v>225</v>
      </c>
      <c r="O74" s="38" t="s">
        <v>225</v>
      </c>
      <c r="P74" s="38" t="s">
        <v>225</v>
      </c>
      <c r="Q74" s="38" t="s">
        <v>225</v>
      </c>
      <c r="S74" s="38" t="s">
        <v>225</v>
      </c>
      <c r="T74" s="38" t="s">
        <v>225</v>
      </c>
      <c r="U74" s="38" t="s">
        <v>225</v>
      </c>
      <c r="X74" s="38" t="s">
        <v>225</v>
      </c>
      <c r="Y74" s="38" t="s">
        <v>225</v>
      </c>
      <c r="AA74" s="38" t="s">
        <v>225</v>
      </c>
      <c r="AB74" s="38" t="s">
        <v>225</v>
      </c>
      <c r="AG74" s="38" t="s">
        <v>225</v>
      </c>
      <c r="AH74" s="38" t="s">
        <v>225</v>
      </c>
      <c r="AI74" s="38" t="s">
        <v>225</v>
      </c>
      <c r="AJ74" s="38" t="s">
        <v>225</v>
      </c>
      <c r="AL74" s="38" t="s">
        <v>225</v>
      </c>
      <c r="AM74" s="38" t="s">
        <v>225</v>
      </c>
      <c r="AN74" s="38" t="s">
        <v>225</v>
      </c>
      <c r="AO74" s="38" t="s">
        <v>225</v>
      </c>
    </row>
    <row r="75" spans="5:41">
      <c r="E75" s="38" t="s">
        <v>225</v>
      </c>
      <c r="F75" s="38" t="s">
        <v>225</v>
      </c>
      <c r="G75" s="38" t="s">
        <v>225</v>
      </c>
      <c r="H75" s="38" t="s">
        <v>225</v>
      </c>
      <c r="I75" s="38" t="s">
        <v>225</v>
      </c>
      <c r="J75" s="38" t="s">
        <v>225</v>
      </c>
      <c r="K75" s="38" t="s">
        <v>225</v>
      </c>
      <c r="L75" s="38" t="s">
        <v>225</v>
      </c>
      <c r="N75" s="38" t="s">
        <v>225</v>
      </c>
      <c r="O75" s="38" t="s">
        <v>225</v>
      </c>
      <c r="P75" s="38" t="s">
        <v>225</v>
      </c>
      <c r="Q75" s="38" t="s">
        <v>225</v>
      </c>
      <c r="S75" s="38" t="s">
        <v>225</v>
      </c>
      <c r="T75" s="38" t="s">
        <v>225</v>
      </c>
      <c r="U75" s="38" t="s">
        <v>225</v>
      </c>
      <c r="X75" s="38" t="s">
        <v>225</v>
      </c>
      <c r="Y75" s="38" t="s">
        <v>225</v>
      </c>
      <c r="AA75" s="38" t="s">
        <v>225</v>
      </c>
      <c r="AB75" s="38" t="s">
        <v>225</v>
      </c>
      <c r="AG75" s="38" t="s">
        <v>225</v>
      </c>
      <c r="AH75" s="38" t="s">
        <v>225</v>
      </c>
      <c r="AI75" s="38" t="s">
        <v>225</v>
      </c>
      <c r="AJ75" s="38" t="s">
        <v>225</v>
      </c>
      <c r="AL75" s="38" t="s">
        <v>225</v>
      </c>
      <c r="AM75" s="38" t="s">
        <v>225</v>
      </c>
      <c r="AN75" s="38" t="s">
        <v>225</v>
      </c>
      <c r="AO75" s="38" t="s">
        <v>225</v>
      </c>
    </row>
    <row r="76" spans="5:41">
      <c r="E76" s="38" t="s">
        <v>225</v>
      </c>
      <c r="F76" s="38" t="s">
        <v>225</v>
      </c>
      <c r="G76" s="38" t="s">
        <v>225</v>
      </c>
      <c r="H76" s="38" t="s">
        <v>225</v>
      </c>
      <c r="I76" s="38" t="s">
        <v>225</v>
      </c>
      <c r="J76" s="38" t="s">
        <v>225</v>
      </c>
      <c r="K76" s="38" t="s">
        <v>225</v>
      </c>
      <c r="L76" s="38" t="s">
        <v>225</v>
      </c>
      <c r="N76" s="38" t="s">
        <v>225</v>
      </c>
      <c r="O76" s="38" t="s">
        <v>225</v>
      </c>
      <c r="P76" s="38" t="s">
        <v>225</v>
      </c>
      <c r="Q76" s="38" t="s">
        <v>225</v>
      </c>
      <c r="S76" s="38" t="s">
        <v>225</v>
      </c>
      <c r="T76" s="38" t="s">
        <v>225</v>
      </c>
      <c r="U76" s="38" t="s">
        <v>225</v>
      </c>
      <c r="X76" s="38" t="s">
        <v>225</v>
      </c>
      <c r="Y76" s="38" t="s">
        <v>225</v>
      </c>
      <c r="AA76" s="38" t="s">
        <v>225</v>
      </c>
      <c r="AB76" s="38" t="s">
        <v>225</v>
      </c>
      <c r="AG76" s="38" t="s">
        <v>225</v>
      </c>
      <c r="AH76" s="38" t="s">
        <v>225</v>
      </c>
      <c r="AI76" s="38" t="s">
        <v>225</v>
      </c>
      <c r="AJ76" s="38" t="s">
        <v>225</v>
      </c>
      <c r="AL76" s="38" t="s">
        <v>225</v>
      </c>
      <c r="AM76" s="38" t="s">
        <v>225</v>
      </c>
      <c r="AN76" s="38" t="s">
        <v>225</v>
      </c>
      <c r="AO76" s="38" t="s">
        <v>225</v>
      </c>
    </row>
    <row r="77" spans="5:41">
      <c r="E77" s="38" t="s">
        <v>225</v>
      </c>
      <c r="F77" s="38" t="s">
        <v>225</v>
      </c>
      <c r="G77" s="38" t="s">
        <v>225</v>
      </c>
      <c r="H77" s="38" t="s">
        <v>225</v>
      </c>
      <c r="I77" s="38" t="s">
        <v>225</v>
      </c>
      <c r="J77" s="38" t="s">
        <v>225</v>
      </c>
      <c r="K77" s="38" t="s">
        <v>225</v>
      </c>
      <c r="L77" s="38" t="s">
        <v>225</v>
      </c>
      <c r="N77" s="38" t="s">
        <v>225</v>
      </c>
      <c r="O77" s="38" t="s">
        <v>225</v>
      </c>
      <c r="P77" s="38" t="s">
        <v>225</v>
      </c>
      <c r="Q77" s="38" t="s">
        <v>225</v>
      </c>
      <c r="S77" s="38" t="s">
        <v>225</v>
      </c>
      <c r="T77" s="38" t="s">
        <v>225</v>
      </c>
      <c r="U77" s="38" t="s">
        <v>225</v>
      </c>
      <c r="X77" s="38" t="s">
        <v>225</v>
      </c>
      <c r="Y77" s="38" t="s">
        <v>225</v>
      </c>
      <c r="AA77" s="38" t="s">
        <v>225</v>
      </c>
      <c r="AB77" s="38" t="s">
        <v>225</v>
      </c>
      <c r="AG77" s="38" t="s">
        <v>225</v>
      </c>
      <c r="AH77" s="38" t="s">
        <v>225</v>
      </c>
      <c r="AI77" s="38" t="s">
        <v>225</v>
      </c>
      <c r="AJ77" s="38" t="s">
        <v>225</v>
      </c>
      <c r="AL77" s="38" t="s">
        <v>225</v>
      </c>
      <c r="AM77" s="38" t="s">
        <v>225</v>
      </c>
      <c r="AN77" s="38" t="s">
        <v>225</v>
      </c>
      <c r="AO77" s="38" t="s">
        <v>225</v>
      </c>
    </row>
    <row r="78" spans="5:41">
      <c r="E78" s="38" t="s">
        <v>225</v>
      </c>
      <c r="F78" s="38" t="s">
        <v>225</v>
      </c>
      <c r="G78" s="38" t="s">
        <v>225</v>
      </c>
      <c r="H78" s="38" t="s">
        <v>225</v>
      </c>
      <c r="I78" s="38" t="s">
        <v>225</v>
      </c>
      <c r="J78" s="38" t="s">
        <v>225</v>
      </c>
      <c r="K78" s="38" t="s">
        <v>225</v>
      </c>
      <c r="L78" s="38" t="s">
        <v>225</v>
      </c>
      <c r="N78" s="38" t="s">
        <v>225</v>
      </c>
      <c r="O78" s="38" t="s">
        <v>225</v>
      </c>
      <c r="P78" s="38" t="s">
        <v>225</v>
      </c>
      <c r="Q78" s="38" t="s">
        <v>225</v>
      </c>
      <c r="S78" s="38" t="s">
        <v>225</v>
      </c>
      <c r="T78" s="38" t="s">
        <v>225</v>
      </c>
      <c r="U78" s="38" t="s">
        <v>225</v>
      </c>
      <c r="X78" s="38" t="s">
        <v>225</v>
      </c>
      <c r="Y78" s="38" t="s">
        <v>225</v>
      </c>
      <c r="AA78" s="38" t="s">
        <v>225</v>
      </c>
      <c r="AB78" s="38" t="s">
        <v>225</v>
      </c>
      <c r="AG78" s="38" t="s">
        <v>225</v>
      </c>
      <c r="AH78" s="38" t="s">
        <v>225</v>
      </c>
      <c r="AI78" s="38" t="s">
        <v>225</v>
      </c>
      <c r="AJ78" s="38" t="s">
        <v>225</v>
      </c>
      <c r="AL78" s="38" t="s">
        <v>225</v>
      </c>
      <c r="AM78" s="38" t="s">
        <v>225</v>
      </c>
      <c r="AN78" s="38" t="s">
        <v>225</v>
      </c>
      <c r="AO78" s="38" t="s">
        <v>225</v>
      </c>
    </row>
    <row r="79" spans="5:41">
      <c r="E79" s="38" t="s">
        <v>225</v>
      </c>
      <c r="F79" s="38" t="s">
        <v>225</v>
      </c>
      <c r="G79" s="38" t="s">
        <v>225</v>
      </c>
      <c r="H79" s="38" t="s">
        <v>225</v>
      </c>
      <c r="I79" s="38" t="s">
        <v>225</v>
      </c>
      <c r="J79" s="38" t="s">
        <v>225</v>
      </c>
      <c r="K79" s="38" t="s">
        <v>225</v>
      </c>
      <c r="L79" s="38" t="s">
        <v>225</v>
      </c>
      <c r="N79" s="38" t="s">
        <v>225</v>
      </c>
      <c r="O79" s="38" t="s">
        <v>225</v>
      </c>
      <c r="P79" s="38" t="s">
        <v>225</v>
      </c>
      <c r="Q79" s="38" t="s">
        <v>225</v>
      </c>
      <c r="S79" s="38" t="s">
        <v>225</v>
      </c>
      <c r="T79" s="38" t="s">
        <v>225</v>
      </c>
      <c r="U79" s="38" t="s">
        <v>225</v>
      </c>
      <c r="X79" s="38" t="s">
        <v>225</v>
      </c>
      <c r="Y79" s="38" t="s">
        <v>225</v>
      </c>
      <c r="AA79" s="38" t="s">
        <v>225</v>
      </c>
      <c r="AB79" s="38" t="s">
        <v>225</v>
      </c>
      <c r="AG79" s="38" t="s">
        <v>225</v>
      </c>
      <c r="AH79" s="38" t="s">
        <v>225</v>
      </c>
      <c r="AI79" s="38" t="s">
        <v>225</v>
      </c>
      <c r="AJ79" s="38" t="s">
        <v>225</v>
      </c>
      <c r="AL79" s="38" t="s">
        <v>225</v>
      </c>
      <c r="AM79" s="38" t="s">
        <v>225</v>
      </c>
      <c r="AN79" s="38" t="s">
        <v>225</v>
      </c>
      <c r="AO79" s="38" t="s">
        <v>225</v>
      </c>
    </row>
    <row r="80" spans="5:41">
      <c r="E80" s="38" t="s">
        <v>225</v>
      </c>
      <c r="F80" s="38" t="s">
        <v>225</v>
      </c>
      <c r="G80" s="38" t="s">
        <v>225</v>
      </c>
      <c r="H80" s="38" t="s">
        <v>225</v>
      </c>
      <c r="I80" s="38" t="s">
        <v>225</v>
      </c>
      <c r="J80" s="38" t="s">
        <v>225</v>
      </c>
      <c r="K80" s="38" t="s">
        <v>225</v>
      </c>
      <c r="L80" s="38" t="s">
        <v>225</v>
      </c>
      <c r="N80" s="38" t="s">
        <v>225</v>
      </c>
      <c r="O80" s="38" t="s">
        <v>225</v>
      </c>
      <c r="P80" s="38" t="s">
        <v>225</v>
      </c>
      <c r="Q80" s="38" t="s">
        <v>225</v>
      </c>
      <c r="S80" s="38" t="s">
        <v>225</v>
      </c>
      <c r="T80" s="38" t="s">
        <v>225</v>
      </c>
      <c r="U80" s="38" t="s">
        <v>225</v>
      </c>
      <c r="X80" s="38" t="s">
        <v>225</v>
      </c>
      <c r="Y80" s="38" t="s">
        <v>225</v>
      </c>
      <c r="AA80" s="38" t="s">
        <v>225</v>
      </c>
      <c r="AB80" s="38" t="s">
        <v>225</v>
      </c>
      <c r="AG80" s="38" t="s">
        <v>225</v>
      </c>
      <c r="AH80" s="38" t="s">
        <v>225</v>
      </c>
      <c r="AI80" s="38" t="s">
        <v>225</v>
      </c>
      <c r="AJ80" s="38" t="s">
        <v>225</v>
      </c>
      <c r="AL80" s="38" t="s">
        <v>225</v>
      </c>
      <c r="AM80" s="38" t="s">
        <v>225</v>
      </c>
      <c r="AN80" s="38" t="s">
        <v>225</v>
      </c>
      <c r="AO80" s="38" t="s">
        <v>225</v>
      </c>
    </row>
    <row r="81" spans="5:41">
      <c r="E81" s="38" t="s">
        <v>225</v>
      </c>
      <c r="F81" s="38" t="s">
        <v>225</v>
      </c>
      <c r="G81" s="38" t="s">
        <v>225</v>
      </c>
      <c r="H81" s="38" t="s">
        <v>225</v>
      </c>
      <c r="I81" s="38" t="s">
        <v>225</v>
      </c>
      <c r="J81" s="38" t="s">
        <v>225</v>
      </c>
      <c r="K81" s="38" t="s">
        <v>225</v>
      </c>
      <c r="L81" s="38" t="s">
        <v>225</v>
      </c>
      <c r="N81" s="38" t="s">
        <v>225</v>
      </c>
      <c r="O81" s="38" t="s">
        <v>225</v>
      </c>
      <c r="P81" s="38" t="s">
        <v>225</v>
      </c>
      <c r="Q81" s="38" t="s">
        <v>225</v>
      </c>
      <c r="S81" s="38" t="s">
        <v>225</v>
      </c>
      <c r="T81" s="38" t="s">
        <v>225</v>
      </c>
      <c r="U81" s="38" t="s">
        <v>225</v>
      </c>
      <c r="X81" s="38" t="s">
        <v>225</v>
      </c>
      <c r="Y81" s="38" t="s">
        <v>225</v>
      </c>
      <c r="AA81" s="38" t="s">
        <v>225</v>
      </c>
      <c r="AB81" s="38" t="s">
        <v>225</v>
      </c>
      <c r="AG81" s="38" t="s">
        <v>225</v>
      </c>
      <c r="AH81" s="38" t="s">
        <v>225</v>
      </c>
      <c r="AI81" s="38" t="s">
        <v>225</v>
      </c>
      <c r="AJ81" s="38" t="s">
        <v>225</v>
      </c>
      <c r="AL81" s="38" t="s">
        <v>225</v>
      </c>
      <c r="AM81" s="38" t="s">
        <v>225</v>
      </c>
      <c r="AN81" s="38" t="s">
        <v>225</v>
      </c>
      <c r="AO81" s="38" t="s">
        <v>225</v>
      </c>
    </row>
    <row r="82" spans="5:41">
      <c r="E82" s="38" t="s">
        <v>225</v>
      </c>
      <c r="F82" s="38" t="s">
        <v>225</v>
      </c>
      <c r="G82" s="38" t="s">
        <v>225</v>
      </c>
      <c r="H82" s="38" t="s">
        <v>225</v>
      </c>
      <c r="I82" s="38" t="s">
        <v>225</v>
      </c>
      <c r="J82" s="38" t="s">
        <v>225</v>
      </c>
      <c r="K82" s="38" t="s">
        <v>225</v>
      </c>
      <c r="L82" s="38" t="s">
        <v>225</v>
      </c>
      <c r="N82" s="38" t="s">
        <v>225</v>
      </c>
      <c r="O82" s="38" t="s">
        <v>225</v>
      </c>
      <c r="P82" s="38" t="s">
        <v>225</v>
      </c>
      <c r="Q82" s="38" t="s">
        <v>225</v>
      </c>
      <c r="S82" s="38" t="s">
        <v>225</v>
      </c>
      <c r="T82" s="38" t="s">
        <v>225</v>
      </c>
      <c r="U82" s="38" t="s">
        <v>225</v>
      </c>
      <c r="X82" s="38" t="s">
        <v>225</v>
      </c>
      <c r="Y82" s="38" t="s">
        <v>225</v>
      </c>
      <c r="AA82" s="38" t="s">
        <v>225</v>
      </c>
      <c r="AB82" s="38" t="s">
        <v>225</v>
      </c>
      <c r="AG82" s="38" t="s">
        <v>225</v>
      </c>
      <c r="AH82" s="38" t="s">
        <v>225</v>
      </c>
      <c r="AI82" s="38" t="s">
        <v>225</v>
      </c>
      <c r="AJ82" s="38" t="s">
        <v>225</v>
      </c>
      <c r="AL82" s="38" t="s">
        <v>225</v>
      </c>
      <c r="AM82" s="38" t="s">
        <v>225</v>
      </c>
      <c r="AN82" s="38" t="s">
        <v>225</v>
      </c>
      <c r="AO82" s="38" t="s">
        <v>225</v>
      </c>
    </row>
    <row r="83" spans="5:41">
      <c r="E83" s="38" t="s">
        <v>225</v>
      </c>
      <c r="F83" s="38" t="s">
        <v>225</v>
      </c>
      <c r="G83" s="38" t="s">
        <v>225</v>
      </c>
      <c r="H83" s="38" t="s">
        <v>225</v>
      </c>
      <c r="I83" s="38" t="s">
        <v>225</v>
      </c>
      <c r="J83" s="38" t="s">
        <v>225</v>
      </c>
      <c r="K83" s="38" t="s">
        <v>225</v>
      </c>
      <c r="L83" s="38" t="s">
        <v>225</v>
      </c>
      <c r="N83" s="38" t="s">
        <v>225</v>
      </c>
      <c r="O83" s="38" t="s">
        <v>225</v>
      </c>
      <c r="P83" s="38" t="s">
        <v>225</v>
      </c>
      <c r="Q83" s="38" t="s">
        <v>225</v>
      </c>
      <c r="S83" s="38" t="s">
        <v>225</v>
      </c>
      <c r="T83" s="38" t="s">
        <v>225</v>
      </c>
      <c r="U83" s="38" t="s">
        <v>225</v>
      </c>
      <c r="X83" s="38" t="s">
        <v>225</v>
      </c>
      <c r="Y83" s="38" t="s">
        <v>225</v>
      </c>
      <c r="AA83" s="38" t="s">
        <v>225</v>
      </c>
      <c r="AB83" s="38" t="s">
        <v>225</v>
      </c>
      <c r="AG83" s="38" t="s">
        <v>225</v>
      </c>
      <c r="AH83" s="38" t="s">
        <v>225</v>
      </c>
      <c r="AI83" s="38" t="s">
        <v>225</v>
      </c>
      <c r="AJ83" s="38" t="s">
        <v>225</v>
      </c>
      <c r="AL83" s="38" t="s">
        <v>225</v>
      </c>
      <c r="AM83" s="38" t="s">
        <v>225</v>
      </c>
      <c r="AN83" s="38" t="s">
        <v>225</v>
      </c>
      <c r="AO83" s="38" t="s">
        <v>225</v>
      </c>
    </row>
    <row r="84" spans="5:41">
      <c r="E84" s="38" t="s">
        <v>225</v>
      </c>
      <c r="F84" s="38" t="s">
        <v>225</v>
      </c>
      <c r="G84" s="38" t="s">
        <v>225</v>
      </c>
      <c r="H84" s="38" t="s">
        <v>225</v>
      </c>
      <c r="I84" s="38" t="s">
        <v>225</v>
      </c>
      <c r="J84" s="38" t="s">
        <v>225</v>
      </c>
      <c r="K84" s="38" t="s">
        <v>225</v>
      </c>
      <c r="L84" s="38" t="s">
        <v>225</v>
      </c>
      <c r="N84" s="38" t="s">
        <v>225</v>
      </c>
      <c r="O84" s="38" t="s">
        <v>225</v>
      </c>
      <c r="P84" s="38" t="s">
        <v>225</v>
      </c>
      <c r="Q84" s="38" t="s">
        <v>225</v>
      </c>
      <c r="S84" s="38" t="s">
        <v>225</v>
      </c>
      <c r="T84" s="38" t="s">
        <v>225</v>
      </c>
      <c r="U84" s="38" t="s">
        <v>225</v>
      </c>
      <c r="X84" s="38" t="s">
        <v>225</v>
      </c>
      <c r="Y84" s="38" t="s">
        <v>225</v>
      </c>
      <c r="AA84" s="38" t="s">
        <v>225</v>
      </c>
      <c r="AB84" s="38" t="s">
        <v>225</v>
      </c>
      <c r="AG84" s="38" t="s">
        <v>225</v>
      </c>
      <c r="AH84" s="38" t="s">
        <v>225</v>
      </c>
      <c r="AI84" s="38" t="s">
        <v>225</v>
      </c>
      <c r="AJ84" s="38" t="s">
        <v>225</v>
      </c>
      <c r="AL84" s="38" t="s">
        <v>225</v>
      </c>
      <c r="AM84" s="38" t="s">
        <v>225</v>
      </c>
      <c r="AN84" s="38" t="s">
        <v>225</v>
      </c>
      <c r="AO84" s="38" t="s">
        <v>225</v>
      </c>
    </row>
    <row r="85" spans="5:41">
      <c r="E85" s="38" t="s">
        <v>225</v>
      </c>
      <c r="F85" s="38" t="s">
        <v>225</v>
      </c>
      <c r="G85" s="38" t="s">
        <v>225</v>
      </c>
      <c r="H85" s="38" t="s">
        <v>225</v>
      </c>
      <c r="I85" s="38" t="s">
        <v>225</v>
      </c>
      <c r="J85" s="38" t="s">
        <v>225</v>
      </c>
      <c r="K85" s="38" t="s">
        <v>225</v>
      </c>
      <c r="L85" s="38" t="s">
        <v>225</v>
      </c>
      <c r="N85" s="38" t="s">
        <v>225</v>
      </c>
      <c r="O85" s="38" t="s">
        <v>225</v>
      </c>
      <c r="P85" s="38" t="s">
        <v>225</v>
      </c>
      <c r="Q85" s="38" t="s">
        <v>225</v>
      </c>
      <c r="S85" s="38" t="s">
        <v>225</v>
      </c>
      <c r="T85" s="38" t="s">
        <v>225</v>
      </c>
      <c r="U85" s="38" t="s">
        <v>225</v>
      </c>
      <c r="X85" s="38" t="s">
        <v>225</v>
      </c>
      <c r="Y85" s="38" t="s">
        <v>225</v>
      </c>
      <c r="AA85" s="38" t="s">
        <v>225</v>
      </c>
      <c r="AB85" s="38" t="s">
        <v>225</v>
      </c>
      <c r="AG85" s="38" t="s">
        <v>225</v>
      </c>
      <c r="AH85" s="38" t="s">
        <v>225</v>
      </c>
      <c r="AI85" s="38" t="s">
        <v>225</v>
      </c>
      <c r="AJ85" s="38" t="s">
        <v>225</v>
      </c>
      <c r="AL85" s="38" t="s">
        <v>225</v>
      </c>
      <c r="AM85" s="38" t="s">
        <v>225</v>
      </c>
      <c r="AN85" s="38" t="s">
        <v>225</v>
      </c>
      <c r="AO85" s="38" t="s">
        <v>225</v>
      </c>
    </row>
    <row r="86" spans="5:41">
      <c r="E86" s="38" t="s">
        <v>225</v>
      </c>
      <c r="F86" s="38" t="s">
        <v>225</v>
      </c>
      <c r="G86" s="38" t="s">
        <v>225</v>
      </c>
      <c r="H86" s="38" t="s">
        <v>225</v>
      </c>
      <c r="I86" s="38" t="s">
        <v>225</v>
      </c>
      <c r="J86" s="38" t="s">
        <v>225</v>
      </c>
      <c r="K86" s="38" t="s">
        <v>225</v>
      </c>
      <c r="L86" s="38" t="s">
        <v>225</v>
      </c>
      <c r="N86" s="38" t="s">
        <v>225</v>
      </c>
      <c r="O86" s="38" t="s">
        <v>225</v>
      </c>
      <c r="P86" s="38" t="s">
        <v>225</v>
      </c>
      <c r="Q86" s="38" t="s">
        <v>225</v>
      </c>
      <c r="S86" s="38" t="s">
        <v>225</v>
      </c>
      <c r="T86" s="38" t="s">
        <v>225</v>
      </c>
      <c r="U86" s="38" t="s">
        <v>225</v>
      </c>
      <c r="X86" s="38" t="s">
        <v>225</v>
      </c>
      <c r="Y86" s="38" t="s">
        <v>225</v>
      </c>
      <c r="AA86" s="38" t="s">
        <v>225</v>
      </c>
      <c r="AB86" s="38" t="s">
        <v>225</v>
      </c>
      <c r="AG86" s="38" t="s">
        <v>225</v>
      </c>
      <c r="AH86" s="38" t="s">
        <v>225</v>
      </c>
      <c r="AI86" s="38" t="s">
        <v>225</v>
      </c>
      <c r="AJ86" s="38" t="s">
        <v>225</v>
      </c>
      <c r="AL86" s="38" t="s">
        <v>225</v>
      </c>
      <c r="AM86" s="38" t="s">
        <v>225</v>
      </c>
      <c r="AN86" s="38" t="s">
        <v>225</v>
      </c>
      <c r="AO86" s="38" t="s">
        <v>225</v>
      </c>
    </row>
    <row r="87" spans="5:41">
      <c r="E87" s="38" t="s">
        <v>225</v>
      </c>
      <c r="F87" s="38" t="s">
        <v>225</v>
      </c>
      <c r="G87" s="38" t="s">
        <v>225</v>
      </c>
      <c r="H87" s="38" t="s">
        <v>225</v>
      </c>
      <c r="I87" s="38" t="s">
        <v>225</v>
      </c>
      <c r="J87" s="38" t="s">
        <v>225</v>
      </c>
      <c r="K87" s="38" t="s">
        <v>225</v>
      </c>
      <c r="L87" s="38" t="s">
        <v>225</v>
      </c>
      <c r="N87" s="38" t="s">
        <v>225</v>
      </c>
      <c r="O87" s="38" t="s">
        <v>225</v>
      </c>
      <c r="P87" s="38" t="s">
        <v>225</v>
      </c>
      <c r="Q87" s="38" t="s">
        <v>225</v>
      </c>
      <c r="S87" s="38" t="s">
        <v>225</v>
      </c>
      <c r="T87" s="38" t="s">
        <v>225</v>
      </c>
      <c r="U87" s="38" t="s">
        <v>225</v>
      </c>
      <c r="X87" s="38" t="s">
        <v>225</v>
      </c>
      <c r="Y87" s="38" t="s">
        <v>225</v>
      </c>
      <c r="AA87" s="38" t="s">
        <v>225</v>
      </c>
      <c r="AB87" s="38" t="s">
        <v>225</v>
      </c>
      <c r="AG87" s="38" t="s">
        <v>225</v>
      </c>
      <c r="AH87" s="38" t="s">
        <v>225</v>
      </c>
      <c r="AI87" s="38" t="s">
        <v>225</v>
      </c>
      <c r="AJ87" s="38" t="s">
        <v>225</v>
      </c>
      <c r="AL87" s="38" t="s">
        <v>225</v>
      </c>
      <c r="AM87" s="38" t="s">
        <v>225</v>
      </c>
      <c r="AN87" s="38" t="s">
        <v>225</v>
      </c>
      <c r="AO87" s="38" t="s">
        <v>225</v>
      </c>
    </row>
    <row r="88" spans="5:41">
      <c r="E88" s="38" t="s">
        <v>225</v>
      </c>
      <c r="F88" s="38" t="s">
        <v>225</v>
      </c>
      <c r="G88" s="38" t="s">
        <v>225</v>
      </c>
      <c r="H88" s="38" t="s">
        <v>225</v>
      </c>
      <c r="I88" s="38" t="s">
        <v>225</v>
      </c>
      <c r="J88" s="38" t="s">
        <v>225</v>
      </c>
      <c r="K88" s="38" t="s">
        <v>225</v>
      </c>
      <c r="L88" s="38" t="s">
        <v>225</v>
      </c>
      <c r="N88" s="38" t="s">
        <v>225</v>
      </c>
      <c r="O88" s="38" t="s">
        <v>225</v>
      </c>
      <c r="P88" s="38" t="s">
        <v>225</v>
      </c>
      <c r="Q88" s="38" t="s">
        <v>225</v>
      </c>
      <c r="S88" s="38" t="s">
        <v>225</v>
      </c>
      <c r="T88" s="38" t="s">
        <v>225</v>
      </c>
      <c r="U88" s="38" t="s">
        <v>225</v>
      </c>
      <c r="X88" s="38" t="s">
        <v>225</v>
      </c>
      <c r="Y88" s="38" t="s">
        <v>225</v>
      </c>
      <c r="AA88" s="38" t="s">
        <v>225</v>
      </c>
      <c r="AB88" s="38" t="s">
        <v>225</v>
      </c>
      <c r="AG88" s="38" t="s">
        <v>225</v>
      </c>
      <c r="AH88" s="38" t="s">
        <v>225</v>
      </c>
      <c r="AI88" s="38" t="s">
        <v>225</v>
      </c>
      <c r="AJ88" s="38" t="s">
        <v>225</v>
      </c>
      <c r="AL88" s="38" t="s">
        <v>225</v>
      </c>
      <c r="AM88" s="38" t="s">
        <v>225</v>
      </c>
      <c r="AN88" s="38" t="s">
        <v>225</v>
      </c>
      <c r="AO88" s="38" t="s">
        <v>225</v>
      </c>
    </row>
    <row r="89" spans="5:41">
      <c r="E89" s="38" t="s">
        <v>225</v>
      </c>
      <c r="F89" s="38" t="s">
        <v>225</v>
      </c>
      <c r="G89" s="38" t="s">
        <v>225</v>
      </c>
      <c r="H89" s="38" t="s">
        <v>225</v>
      </c>
      <c r="I89" s="38" t="s">
        <v>225</v>
      </c>
      <c r="J89" s="38" t="s">
        <v>225</v>
      </c>
      <c r="K89" s="38" t="s">
        <v>225</v>
      </c>
      <c r="L89" s="38" t="s">
        <v>225</v>
      </c>
      <c r="N89" s="38" t="s">
        <v>225</v>
      </c>
      <c r="O89" s="38" t="s">
        <v>225</v>
      </c>
      <c r="P89" s="38" t="s">
        <v>225</v>
      </c>
      <c r="Q89" s="38" t="s">
        <v>225</v>
      </c>
      <c r="S89" s="38" t="s">
        <v>225</v>
      </c>
      <c r="T89" s="38" t="s">
        <v>225</v>
      </c>
      <c r="U89" s="38" t="s">
        <v>225</v>
      </c>
      <c r="X89" s="38" t="s">
        <v>225</v>
      </c>
      <c r="Y89" s="38" t="s">
        <v>225</v>
      </c>
      <c r="AA89" s="38" t="s">
        <v>225</v>
      </c>
      <c r="AB89" s="38" t="s">
        <v>225</v>
      </c>
      <c r="AG89" s="38" t="s">
        <v>225</v>
      </c>
      <c r="AH89" s="38" t="s">
        <v>225</v>
      </c>
      <c r="AI89" s="38" t="s">
        <v>225</v>
      </c>
      <c r="AJ89" s="38" t="s">
        <v>225</v>
      </c>
      <c r="AL89" s="38" t="s">
        <v>225</v>
      </c>
      <c r="AM89" s="38" t="s">
        <v>225</v>
      </c>
      <c r="AN89" s="38" t="s">
        <v>225</v>
      </c>
      <c r="AO89" s="38" t="s">
        <v>225</v>
      </c>
    </row>
    <row r="90" spans="5:41">
      <c r="E90" s="38" t="s">
        <v>225</v>
      </c>
      <c r="F90" s="38" t="s">
        <v>225</v>
      </c>
      <c r="G90" s="38" t="s">
        <v>225</v>
      </c>
      <c r="H90" s="38" t="s">
        <v>225</v>
      </c>
      <c r="I90" s="38" t="s">
        <v>225</v>
      </c>
      <c r="J90" s="38" t="s">
        <v>225</v>
      </c>
      <c r="K90" s="38" t="s">
        <v>225</v>
      </c>
      <c r="L90" s="38" t="s">
        <v>225</v>
      </c>
      <c r="N90" s="38" t="s">
        <v>225</v>
      </c>
      <c r="O90" s="38" t="s">
        <v>225</v>
      </c>
      <c r="P90" s="38" t="s">
        <v>225</v>
      </c>
      <c r="Q90" s="38" t="s">
        <v>225</v>
      </c>
      <c r="S90" s="38" t="s">
        <v>225</v>
      </c>
      <c r="T90" s="38" t="s">
        <v>225</v>
      </c>
      <c r="U90" s="38" t="s">
        <v>225</v>
      </c>
      <c r="X90" s="38" t="s">
        <v>225</v>
      </c>
      <c r="Y90" s="38" t="s">
        <v>225</v>
      </c>
      <c r="AA90" s="38" t="s">
        <v>225</v>
      </c>
      <c r="AB90" s="38" t="s">
        <v>225</v>
      </c>
      <c r="AG90" s="38" t="s">
        <v>225</v>
      </c>
      <c r="AH90" s="38" t="s">
        <v>225</v>
      </c>
      <c r="AI90" s="38" t="s">
        <v>225</v>
      </c>
      <c r="AJ90" s="38" t="s">
        <v>225</v>
      </c>
      <c r="AL90" s="38" t="s">
        <v>225</v>
      </c>
      <c r="AM90" s="38" t="s">
        <v>225</v>
      </c>
      <c r="AN90" s="38" t="s">
        <v>225</v>
      </c>
      <c r="AO90" s="38" t="s">
        <v>225</v>
      </c>
    </row>
    <row r="91" spans="5:41">
      <c r="E91" s="38" t="s">
        <v>225</v>
      </c>
      <c r="F91" s="38" t="s">
        <v>225</v>
      </c>
      <c r="G91" s="38" t="s">
        <v>225</v>
      </c>
      <c r="H91" s="38" t="s">
        <v>225</v>
      </c>
      <c r="I91" s="38" t="s">
        <v>225</v>
      </c>
      <c r="J91" s="38" t="s">
        <v>225</v>
      </c>
      <c r="K91" s="38" t="s">
        <v>225</v>
      </c>
      <c r="L91" s="38" t="s">
        <v>225</v>
      </c>
      <c r="N91" s="38" t="s">
        <v>225</v>
      </c>
      <c r="O91" s="38" t="s">
        <v>225</v>
      </c>
      <c r="P91" s="38" t="s">
        <v>225</v>
      </c>
      <c r="Q91" s="38" t="s">
        <v>225</v>
      </c>
      <c r="S91" s="38" t="s">
        <v>225</v>
      </c>
      <c r="T91" s="38" t="s">
        <v>225</v>
      </c>
      <c r="U91" s="38" t="s">
        <v>225</v>
      </c>
      <c r="X91" s="38" t="s">
        <v>225</v>
      </c>
      <c r="Y91" s="38" t="s">
        <v>225</v>
      </c>
      <c r="AA91" s="38" t="s">
        <v>225</v>
      </c>
      <c r="AB91" s="38" t="s">
        <v>225</v>
      </c>
      <c r="AG91" s="38" t="s">
        <v>225</v>
      </c>
      <c r="AH91" s="38" t="s">
        <v>225</v>
      </c>
      <c r="AI91" s="38" t="s">
        <v>225</v>
      </c>
      <c r="AJ91" s="38" t="s">
        <v>225</v>
      </c>
      <c r="AL91" s="38" t="s">
        <v>225</v>
      </c>
      <c r="AM91" s="38" t="s">
        <v>225</v>
      </c>
      <c r="AN91" s="38" t="s">
        <v>225</v>
      </c>
      <c r="AO91" s="38" t="s">
        <v>225</v>
      </c>
    </row>
    <row r="92" spans="5:41">
      <c r="E92" s="38" t="s">
        <v>225</v>
      </c>
      <c r="F92" s="38" t="s">
        <v>225</v>
      </c>
      <c r="G92" s="38" t="s">
        <v>225</v>
      </c>
      <c r="H92" s="38" t="s">
        <v>225</v>
      </c>
      <c r="I92" s="38" t="s">
        <v>225</v>
      </c>
      <c r="J92" s="38" t="s">
        <v>225</v>
      </c>
      <c r="K92" s="38" t="s">
        <v>225</v>
      </c>
      <c r="L92" s="38" t="s">
        <v>225</v>
      </c>
      <c r="N92" s="38" t="s">
        <v>225</v>
      </c>
      <c r="O92" s="38" t="s">
        <v>225</v>
      </c>
      <c r="P92" s="38" t="s">
        <v>225</v>
      </c>
      <c r="Q92" s="38" t="s">
        <v>225</v>
      </c>
      <c r="S92" s="38" t="s">
        <v>225</v>
      </c>
      <c r="T92" s="38" t="s">
        <v>225</v>
      </c>
      <c r="U92" s="38" t="s">
        <v>225</v>
      </c>
      <c r="X92" s="38" t="s">
        <v>225</v>
      </c>
      <c r="Y92" s="38" t="s">
        <v>225</v>
      </c>
      <c r="AA92" s="38" t="s">
        <v>225</v>
      </c>
      <c r="AB92" s="38" t="s">
        <v>225</v>
      </c>
      <c r="AG92" s="38" t="s">
        <v>225</v>
      </c>
      <c r="AH92" s="38" t="s">
        <v>225</v>
      </c>
      <c r="AI92" s="38" t="s">
        <v>225</v>
      </c>
      <c r="AJ92" s="38" t="s">
        <v>225</v>
      </c>
      <c r="AL92" s="38" t="s">
        <v>225</v>
      </c>
      <c r="AM92" s="38" t="s">
        <v>225</v>
      </c>
      <c r="AN92" s="38" t="s">
        <v>225</v>
      </c>
      <c r="AO92" s="38" t="s">
        <v>225</v>
      </c>
    </row>
    <row r="93" spans="5:41">
      <c r="E93" s="38" t="s">
        <v>225</v>
      </c>
      <c r="F93" s="38" t="s">
        <v>225</v>
      </c>
      <c r="G93" s="38" t="s">
        <v>225</v>
      </c>
      <c r="H93" s="38" t="s">
        <v>225</v>
      </c>
      <c r="I93" s="38" t="s">
        <v>225</v>
      </c>
      <c r="J93" s="38" t="s">
        <v>225</v>
      </c>
      <c r="K93" s="38" t="s">
        <v>225</v>
      </c>
      <c r="L93" s="38" t="s">
        <v>225</v>
      </c>
      <c r="N93" s="38" t="s">
        <v>225</v>
      </c>
      <c r="O93" s="38" t="s">
        <v>225</v>
      </c>
      <c r="P93" s="38" t="s">
        <v>225</v>
      </c>
      <c r="Q93" s="38" t="s">
        <v>225</v>
      </c>
      <c r="S93" s="38" t="s">
        <v>225</v>
      </c>
      <c r="T93" s="38" t="s">
        <v>225</v>
      </c>
      <c r="U93" s="38" t="s">
        <v>225</v>
      </c>
      <c r="X93" s="38" t="s">
        <v>225</v>
      </c>
      <c r="Y93" s="38" t="s">
        <v>225</v>
      </c>
      <c r="AA93" s="38" t="s">
        <v>225</v>
      </c>
      <c r="AB93" s="38" t="s">
        <v>225</v>
      </c>
      <c r="AG93" s="38" t="s">
        <v>225</v>
      </c>
      <c r="AH93" s="38" t="s">
        <v>225</v>
      </c>
      <c r="AI93" s="38" t="s">
        <v>225</v>
      </c>
      <c r="AJ93" s="38" t="s">
        <v>225</v>
      </c>
      <c r="AL93" s="38" t="s">
        <v>225</v>
      </c>
      <c r="AM93" s="38" t="s">
        <v>225</v>
      </c>
      <c r="AN93" s="38" t="s">
        <v>225</v>
      </c>
      <c r="AO93" s="38" t="s">
        <v>225</v>
      </c>
    </row>
    <row r="94" spans="5:41">
      <c r="E94" s="38" t="s">
        <v>225</v>
      </c>
      <c r="F94" s="38" t="s">
        <v>225</v>
      </c>
      <c r="G94" s="38" t="s">
        <v>225</v>
      </c>
      <c r="H94" s="38" t="s">
        <v>225</v>
      </c>
      <c r="I94" s="38" t="s">
        <v>225</v>
      </c>
      <c r="J94" s="38" t="s">
        <v>225</v>
      </c>
      <c r="K94" s="38" t="s">
        <v>225</v>
      </c>
      <c r="L94" s="38" t="s">
        <v>225</v>
      </c>
      <c r="N94" s="38" t="s">
        <v>225</v>
      </c>
      <c r="O94" s="38" t="s">
        <v>225</v>
      </c>
      <c r="P94" s="38" t="s">
        <v>225</v>
      </c>
      <c r="Q94" s="38" t="s">
        <v>225</v>
      </c>
      <c r="S94" s="38" t="s">
        <v>225</v>
      </c>
      <c r="T94" s="38" t="s">
        <v>225</v>
      </c>
      <c r="U94" s="38" t="s">
        <v>225</v>
      </c>
      <c r="X94" s="38" t="s">
        <v>225</v>
      </c>
      <c r="Y94" s="38" t="s">
        <v>225</v>
      </c>
      <c r="AA94" s="38" t="s">
        <v>225</v>
      </c>
      <c r="AB94" s="38" t="s">
        <v>225</v>
      </c>
      <c r="AG94" s="38" t="s">
        <v>225</v>
      </c>
      <c r="AH94" s="38" t="s">
        <v>225</v>
      </c>
      <c r="AI94" s="38" t="s">
        <v>225</v>
      </c>
      <c r="AJ94" s="38" t="s">
        <v>225</v>
      </c>
      <c r="AL94" s="38" t="s">
        <v>225</v>
      </c>
      <c r="AM94" s="38" t="s">
        <v>225</v>
      </c>
      <c r="AN94" s="38" t="s">
        <v>225</v>
      </c>
      <c r="AO94" s="38" t="s">
        <v>225</v>
      </c>
    </row>
    <row r="95" spans="5:41">
      <c r="E95" s="38" t="s">
        <v>225</v>
      </c>
      <c r="F95" s="38" t="s">
        <v>225</v>
      </c>
      <c r="G95" s="38" t="s">
        <v>225</v>
      </c>
      <c r="H95" s="38" t="s">
        <v>225</v>
      </c>
      <c r="I95" s="38" t="s">
        <v>225</v>
      </c>
      <c r="J95" s="38" t="s">
        <v>225</v>
      </c>
      <c r="K95" s="38" t="s">
        <v>225</v>
      </c>
      <c r="L95" s="38" t="s">
        <v>225</v>
      </c>
      <c r="N95" s="38" t="s">
        <v>225</v>
      </c>
      <c r="O95" s="38" t="s">
        <v>225</v>
      </c>
      <c r="P95" s="38" t="s">
        <v>225</v>
      </c>
      <c r="Q95" s="38" t="s">
        <v>225</v>
      </c>
      <c r="S95" s="38" t="s">
        <v>225</v>
      </c>
      <c r="T95" s="38" t="s">
        <v>225</v>
      </c>
      <c r="U95" s="38" t="s">
        <v>225</v>
      </c>
      <c r="X95" s="38" t="s">
        <v>225</v>
      </c>
      <c r="Y95" s="38" t="s">
        <v>225</v>
      </c>
      <c r="AA95" s="38" t="s">
        <v>225</v>
      </c>
      <c r="AB95" s="38" t="s">
        <v>225</v>
      </c>
      <c r="AG95" s="38" t="s">
        <v>225</v>
      </c>
      <c r="AH95" s="38" t="s">
        <v>225</v>
      </c>
      <c r="AI95" s="38" t="s">
        <v>225</v>
      </c>
      <c r="AJ95" s="38" t="s">
        <v>225</v>
      </c>
      <c r="AL95" s="38" t="s">
        <v>225</v>
      </c>
      <c r="AM95" s="38" t="s">
        <v>225</v>
      </c>
      <c r="AN95" s="38" t="s">
        <v>225</v>
      </c>
      <c r="AO95" s="38" t="s">
        <v>225</v>
      </c>
    </row>
    <row r="96" spans="5:41">
      <c r="E96" s="38" t="s">
        <v>225</v>
      </c>
      <c r="F96" s="38" t="s">
        <v>225</v>
      </c>
      <c r="G96" s="38" t="s">
        <v>225</v>
      </c>
      <c r="H96" s="38" t="s">
        <v>225</v>
      </c>
      <c r="I96" s="38" t="s">
        <v>225</v>
      </c>
      <c r="J96" s="38" t="s">
        <v>225</v>
      </c>
      <c r="K96" s="38" t="s">
        <v>225</v>
      </c>
      <c r="L96" s="38" t="s">
        <v>225</v>
      </c>
      <c r="N96" s="38" t="s">
        <v>225</v>
      </c>
      <c r="O96" s="38" t="s">
        <v>225</v>
      </c>
      <c r="P96" s="38" t="s">
        <v>225</v>
      </c>
      <c r="Q96" s="38" t="s">
        <v>225</v>
      </c>
      <c r="S96" s="38" t="s">
        <v>225</v>
      </c>
      <c r="T96" s="38" t="s">
        <v>225</v>
      </c>
      <c r="U96" s="38" t="s">
        <v>225</v>
      </c>
      <c r="X96" s="38" t="s">
        <v>225</v>
      </c>
      <c r="Y96" s="38" t="s">
        <v>225</v>
      </c>
      <c r="AA96" s="38" t="s">
        <v>225</v>
      </c>
      <c r="AB96" s="38" t="s">
        <v>225</v>
      </c>
      <c r="AG96" s="38" t="s">
        <v>225</v>
      </c>
      <c r="AH96" s="38" t="s">
        <v>225</v>
      </c>
      <c r="AI96" s="38" t="s">
        <v>225</v>
      </c>
      <c r="AJ96" s="38" t="s">
        <v>225</v>
      </c>
      <c r="AL96" s="38" t="s">
        <v>225</v>
      </c>
      <c r="AM96" s="38" t="s">
        <v>225</v>
      </c>
      <c r="AN96" s="38" t="s">
        <v>225</v>
      </c>
      <c r="AO96" s="38" t="s">
        <v>225</v>
      </c>
    </row>
    <row r="97" spans="5:41">
      <c r="E97" s="38" t="s">
        <v>225</v>
      </c>
      <c r="F97" s="38" t="s">
        <v>225</v>
      </c>
      <c r="G97" s="38" t="s">
        <v>225</v>
      </c>
      <c r="H97" s="38" t="s">
        <v>225</v>
      </c>
      <c r="I97" s="38" t="s">
        <v>225</v>
      </c>
      <c r="J97" s="38" t="s">
        <v>225</v>
      </c>
      <c r="K97" s="38" t="s">
        <v>225</v>
      </c>
      <c r="L97" s="38" t="s">
        <v>225</v>
      </c>
      <c r="N97" s="38" t="s">
        <v>225</v>
      </c>
      <c r="O97" s="38" t="s">
        <v>225</v>
      </c>
      <c r="P97" s="38" t="s">
        <v>225</v>
      </c>
      <c r="Q97" s="38" t="s">
        <v>225</v>
      </c>
      <c r="S97" s="38" t="s">
        <v>225</v>
      </c>
      <c r="T97" s="38" t="s">
        <v>225</v>
      </c>
      <c r="U97" s="38" t="s">
        <v>225</v>
      </c>
      <c r="X97" s="38" t="s">
        <v>225</v>
      </c>
      <c r="Y97" s="38" t="s">
        <v>225</v>
      </c>
      <c r="AA97" s="38" t="s">
        <v>225</v>
      </c>
      <c r="AB97" s="38" t="s">
        <v>225</v>
      </c>
      <c r="AG97" s="38" t="s">
        <v>225</v>
      </c>
      <c r="AH97" s="38" t="s">
        <v>225</v>
      </c>
      <c r="AI97" s="38" t="s">
        <v>225</v>
      </c>
      <c r="AJ97" s="38" t="s">
        <v>225</v>
      </c>
      <c r="AL97" s="38" t="s">
        <v>225</v>
      </c>
      <c r="AM97" s="38" t="s">
        <v>225</v>
      </c>
      <c r="AN97" s="38" t="s">
        <v>225</v>
      </c>
      <c r="AO97" s="38" t="s">
        <v>225</v>
      </c>
    </row>
    <row r="98" spans="5:41">
      <c r="E98" s="38" t="s">
        <v>225</v>
      </c>
      <c r="F98" s="38" t="s">
        <v>225</v>
      </c>
      <c r="G98" s="38" t="s">
        <v>225</v>
      </c>
      <c r="H98" s="38" t="s">
        <v>225</v>
      </c>
      <c r="I98" s="38" t="s">
        <v>225</v>
      </c>
      <c r="J98" s="38" t="s">
        <v>225</v>
      </c>
      <c r="K98" s="38" t="s">
        <v>225</v>
      </c>
      <c r="L98" s="38" t="s">
        <v>225</v>
      </c>
      <c r="N98" s="38" t="s">
        <v>225</v>
      </c>
      <c r="O98" s="38" t="s">
        <v>225</v>
      </c>
      <c r="P98" s="38" t="s">
        <v>225</v>
      </c>
      <c r="Q98" s="38" t="s">
        <v>225</v>
      </c>
      <c r="S98" s="38" t="s">
        <v>225</v>
      </c>
      <c r="T98" s="38" t="s">
        <v>225</v>
      </c>
      <c r="U98" s="38" t="s">
        <v>225</v>
      </c>
      <c r="X98" s="38" t="s">
        <v>225</v>
      </c>
      <c r="Y98" s="38" t="s">
        <v>225</v>
      </c>
      <c r="AA98" s="38" t="s">
        <v>225</v>
      </c>
      <c r="AB98" s="38" t="s">
        <v>225</v>
      </c>
      <c r="AG98" s="38" t="s">
        <v>225</v>
      </c>
      <c r="AH98" s="38" t="s">
        <v>225</v>
      </c>
      <c r="AI98" s="38" t="s">
        <v>225</v>
      </c>
      <c r="AJ98" s="38" t="s">
        <v>225</v>
      </c>
      <c r="AL98" s="38" t="s">
        <v>225</v>
      </c>
      <c r="AM98" s="38" t="s">
        <v>225</v>
      </c>
      <c r="AN98" s="38" t="s">
        <v>225</v>
      </c>
      <c r="AO98" s="38" t="s">
        <v>225</v>
      </c>
    </row>
    <row r="99" spans="5:41">
      <c r="E99" s="38" t="s">
        <v>225</v>
      </c>
      <c r="F99" s="38" t="s">
        <v>225</v>
      </c>
      <c r="G99" s="38" t="s">
        <v>225</v>
      </c>
      <c r="H99" s="38" t="s">
        <v>225</v>
      </c>
      <c r="I99" s="38" t="s">
        <v>225</v>
      </c>
      <c r="J99" s="38" t="s">
        <v>225</v>
      </c>
      <c r="K99" s="38" t="s">
        <v>225</v>
      </c>
      <c r="L99" s="38" t="s">
        <v>225</v>
      </c>
      <c r="N99" s="38" t="s">
        <v>225</v>
      </c>
      <c r="O99" s="38" t="s">
        <v>225</v>
      </c>
      <c r="P99" s="38" t="s">
        <v>225</v>
      </c>
      <c r="Q99" s="38" t="s">
        <v>225</v>
      </c>
      <c r="S99" s="38" t="s">
        <v>225</v>
      </c>
      <c r="T99" s="38" t="s">
        <v>225</v>
      </c>
      <c r="U99" s="38" t="s">
        <v>225</v>
      </c>
      <c r="X99" s="38" t="s">
        <v>225</v>
      </c>
      <c r="Y99" s="38" t="s">
        <v>225</v>
      </c>
      <c r="AA99" s="38" t="s">
        <v>225</v>
      </c>
      <c r="AB99" s="38" t="s">
        <v>225</v>
      </c>
      <c r="AG99" s="38" t="s">
        <v>225</v>
      </c>
      <c r="AH99" s="38" t="s">
        <v>225</v>
      </c>
      <c r="AI99" s="38" t="s">
        <v>225</v>
      </c>
      <c r="AJ99" s="38" t="s">
        <v>225</v>
      </c>
      <c r="AL99" s="38" t="s">
        <v>225</v>
      </c>
      <c r="AM99" s="38" t="s">
        <v>225</v>
      </c>
      <c r="AN99" s="38" t="s">
        <v>225</v>
      </c>
      <c r="AO99" s="38" t="s">
        <v>225</v>
      </c>
    </row>
    <row r="100" spans="5:41">
      <c r="E100" s="38" t="s">
        <v>225</v>
      </c>
      <c r="F100" s="38" t="s">
        <v>225</v>
      </c>
      <c r="G100" s="38" t="s">
        <v>225</v>
      </c>
      <c r="H100" s="38" t="s">
        <v>225</v>
      </c>
      <c r="I100" s="38" t="s">
        <v>225</v>
      </c>
      <c r="J100" s="38" t="s">
        <v>225</v>
      </c>
      <c r="K100" s="38" t="s">
        <v>225</v>
      </c>
      <c r="L100" s="38" t="s">
        <v>225</v>
      </c>
      <c r="N100" s="38" t="s">
        <v>225</v>
      </c>
      <c r="O100" s="38" t="s">
        <v>225</v>
      </c>
      <c r="P100" s="38" t="s">
        <v>225</v>
      </c>
      <c r="Q100" s="38" t="s">
        <v>225</v>
      </c>
      <c r="S100" s="38" t="s">
        <v>225</v>
      </c>
      <c r="T100" s="38" t="s">
        <v>225</v>
      </c>
      <c r="U100" s="38" t="s">
        <v>225</v>
      </c>
      <c r="X100" s="38" t="s">
        <v>225</v>
      </c>
      <c r="Y100" s="38" t="s">
        <v>225</v>
      </c>
      <c r="AA100" s="38" t="s">
        <v>225</v>
      </c>
      <c r="AB100" s="38" t="s">
        <v>225</v>
      </c>
      <c r="AG100" s="38" t="s">
        <v>225</v>
      </c>
      <c r="AH100" s="38" t="s">
        <v>225</v>
      </c>
      <c r="AI100" s="38" t="s">
        <v>225</v>
      </c>
      <c r="AJ100" s="38" t="s">
        <v>225</v>
      </c>
      <c r="AL100" s="38" t="s">
        <v>225</v>
      </c>
      <c r="AM100" s="38" t="s">
        <v>225</v>
      </c>
      <c r="AN100" s="38" t="s">
        <v>225</v>
      </c>
      <c r="AO100" s="38" t="s">
        <v>225</v>
      </c>
    </row>
    <row r="101" spans="5:41">
      <c r="E101" s="38" t="s">
        <v>225</v>
      </c>
      <c r="F101" s="38" t="s">
        <v>225</v>
      </c>
      <c r="G101" s="38" t="s">
        <v>225</v>
      </c>
      <c r="H101" s="38" t="s">
        <v>225</v>
      </c>
      <c r="I101" s="38" t="s">
        <v>225</v>
      </c>
      <c r="J101" s="38" t="s">
        <v>225</v>
      </c>
      <c r="K101" s="38" t="s">
        <v>225</v>
      </c>
      <c r="L101" s="38" t="s">
        <v>225</v>
      </c>
      <c r="N101" s="38" t="s">
        <v>225</v>
      </c>
      <c r="O101" s="38" t="s">
        <v>225</v>
      </c>
      <c r="P101" s="38" t="s">
        <v>225</v>
      </c>
      <c r="Q101" s="38" t="s">
        <v>225</v>
      </c>
      <c r="S101" s="38" t="s">
        <v>225</v>
      </c>
      <c r="T101" s="38" t="s">
        <v>225</v>
      </c>
      <c r="U101" s="38" t="s">
        <v>225</v>
      </c>
      <c r="X101" s="38" t="s">
        <v>225</v>
      </c>
      <c r="Y101" s="38" t="s">
        <v>225</v>
      </c>
      <c r="AA101" s="38" t="s">
        <v>225</v>
      </c>
      <c r="AB101" s="38" t="s">
        <v>225</v>
      </c>
      <c r="AG101" s="38" t="s">
        <v>225</v>
      </c>
      <c r="AH101" s="38" t="s">
        <v>225</v>
      </c>
      <c r="AI101" s="38" t="s">
        <v>225</v>
      </c>
      <c r="AJ101" s="38" t="s">
        <v>225</v>
      </c>
      <c r="AL101" s="38" t="s">
        <v>225</v>
      </c>
      <c r="AM101" s="38" t="s">
        <v>225</v>
      </c>
      <c r="AN101" s="38" t="s">
        <v>225</v>
      </c>
      <c r="AO101" s="38" t="s">
        <v>225</v>
      </c>
    </row>
    <row r="102" spans="5:41">
      <c r="E102" s="38" t="s">
        <v>225</v>
      </c>
      <c r="F102" s="38" t="s">
        <v>225</v>
      </c>
      <c r="G102" s="38" t="s">
        <v>225</v>
      </c>
      <c r="H102" s="38" t="s">
        <v>225</v>
      </c>
      <c r="I102" s="38" t="s">
        <v>225</v>
      </c>
      <c r="J102" s="38" t="s">
        <v>225</v>
      </c>
      <c r="K102" s="38" t="s">
        <v>225</v>
      </c>
      <c r="L102" s="38" t="s">
        <v>225</v>
      </c>
      <c r="N102" s="38" t="s">
        <v>225</v>
      </c>
      <c r="O102" s="38" t="s">
        <v>225</v>
      </c>
      <c r="P102" s="38" t="s">
        <v>225</v>
      </c>
      <c r="Q102" s="38" t="s">
        <v>225</v>
      </c>
      <c r="S102" s="38" t="s">
        <v>225</v>
      </c>
      <c r="T102" s="38" t="s">
        <v>225</v>
      </c>
      <c r="U102" s="38" t="s">
        <v>225</v>
      </c>
      <c r="X102" s="38" t="s">
        <v>225</v>
      </c>
      <c r="Y102" s="38" t="s">
        <v>225</v>
      </c>
      <c r="AA102" s="38" t="s">
        <v>225</v>
      </c>
      <c r="AB102" s="38" t="s">
        <v>225</v>
      </c>
      <c r="AG102" s="38" t="s">
        <v>225</v>
      </c>
      <c r="AH102" s="38" t="s">
        <v>225</v>
      </c>
      <c r="AI102" s="38" t="s">
        <v>225</v>
      </c>
      <c r="AJ102" s="38" t="s">
        <v>225</v>
      </c>
      <c r="AL102" s="38" t="s">
        <v>225</v>
      </c>
      <c r="AM102" s="38" t="s">
        <v>225</v>
      </c>
      <c r="AN102" s="38" t="s">
        <v>225</v>
      </c>
      <c r="AO102" s="38" t="s">
        <v>225</v>
      </c>
    </row>
    <row r="103" spans="5:41">
      <c r="E103" s="38" t="s">
        <v>225</v>
      </c>
      <c r="F103" s="38" t="s">
        <v>225</v>
      </c>
      <c r="G103" s="38" t="s">
        <v>225</v>
      </c>
      <c r="H103" s="38" t="s">
        <v>225</v>
      </c>
      <c r="I103" s="38" t="s">
        <v>225</v>
      </c>
      <c r="J103" s="38" t="s">
        <v>225</v>
      </c>
      <c r="K103" s="38" t="s">
        <v>225</v>
      </c>
      <c r="L103" s="38" t="s">
        <v>225</v>
      </c>
      <c r="N103" s="38" t="s">
        <v>225</v>
      </c>
      <c r="O103" s="38" t="s">
        <v>225</v>
      </c>
      <c r="P103" s="38" t="s">
        <v>225</v>
      </c>
      <c r="Q103" s="38" t="s">
        <v>225</v>
      </c>
      <c r="S103" s="38" t="s">
        <v>225</v>
      </c>
      <c r="T103" s="38" t="s">
        <v>225</v>
      </c>
      <c r="U103" s="38" t="s">
        <v>225</v>
      </c>
      <c r="X103" s="38" t="s">
        <v>225</v>
      </c>
      <c r="Y103" s="38" t="s">
        <v>225</v>
      </c>
      <c r="AA103" s="38" t="s">
        <v>225</v>
      </c>
      <c r="AB103" s="38" t="s">
        <v>225</v>
      </c>
      <c r="AG103" s="38" t="s">
        <v>225</v>
      </c>
      <c r="AH103" s="38" t="s">
        <v>225</v>
      </c>
      <c r="AI103" s="38" t="s">
        <v>225</v>
      </c>
      <c r="AJ103" s="38" t="s">
        <v>225</v>
      </c>
      <c r="AL103" s="38" t="s">
        <v>225</v>
      </c>
      <c r="AM103" s="38" t="s">
        <v>225</v>
      </c>
      <c r="AN103" s="38" t="s">
        <v>225</v>
      </c>
      <c r="AO103" s="38" t="s">
        <v>225</v>
      </c>
    </row>
    <row r="104" spans="5:41">
      <c r="E104" s="38" t="s">
        <v>225</v>
      </c>
      <c r="F104" s="38" t="s">
        <v>225</v>
      </c>
      <c r="G104" s="38" t="s">
        <v>225</v>
      </c>
      <c r="H104" s="38" t="s">
        <v>225</v>
      </c>
      <c r="I104" s="38" t="s">
        <v>225</v>
      </c>
      <c r="J104" s="38" t="s">
        <v>225</v>
      </c>
      <c r="K104" s="38" t="s">
        <v>225</v>
      </c>
      <c r="L104" s="38" t="s">
        <v>225</v>
      </c>
      <c r="N104" s="38" t="s">
        <v>225</v>
      </c>
      <c r="O104" s="38" t="s">
        <v>225</v>
      </c>
      <c r="P104" s="38" t="s">
        <v>225</v>
      </c>
      <c r="Q104" s="38" t="s">
        <v>225</v>
      </c>
      <c r="S104" s="38" t="s">
        <v>225</v>
      </c>
      <c r="T104" s="38" t="s">
        <v>225</v>
      </c>
      <c r="U104" s="38" t="s">
        <v>225</v>
      </c>
      <c r="X104" s="38" t="s">
        <v>225</v>
      </c>
      <c r="Y104" s="38" t="s">
        <v>225</v>
      </c>
      <c r="AA104" s="38" t="s">
        <v>225</v>
      </c>
      <c r="AB104" s="38" t="s">
        <v>225</v>
      </c>
      <c r="AG104" s="38" t="s">
        <v>225</v>
      </c>
      <c r="AH104" s="38" t="s">
        <v>225</v>
      </c>
      <c r="AI104" s="38" t="s">
        <v>225</v>
      </c>
      <c r="AJ104" s="38" t="s">
        <v>225</v>
      </c>
      <c r="AL104" s="38" t="s">
        <v>225</v>
      </c>
      <c r="AM104" s="38" t="s">
        <v>225</v>
      </c>
      <c r="AN104" s="38" t="s">
        <v>225</v>
      </c>
      <c r="AO104" s="38" t="s">
        <v>225</v>
      </c>
    </row>
    <row r="105" spans="5:41">
      <c r="E105" s="38" t="s">
        <v>225</v>
      </c>
      <c r="F105" s="38" t="s">
        <v>225</v>
      </c>
      <c r="G105" s="38" t="s">
        <v>225</v>
      </c>
      <c r="H105" s="38" t="s">
        <v>225</v>
      </c>
      <c r="I105" s="38" t="s">
        <v>225</v>
      </c>
      <c r="J105" s="38" t="s">
        <v>225</v>
      </c>
      <c r="K105" s="38" t="s">
        <v>225</v>
      </c>
      <c r="L105" s="38" t="s">
        <v>225</v>
      </c>
      <c r="N105" s="38" t="s">
        <v>225</v>
      </c>
      <c r="O105" s="38" t="s">
        <v>225</v>
      </c>
      <c r="P105" s="38" t="s">
        <v>225</v>
      </c>
      <c r="Q105" s="38" t="s">
        <v>225</v>
      </c>
      <c r="S105" s="38" t="s">
        <v>225</v>
      </c>
      <c r="T105" s="38" t="s">
        <v>225</v>
      </c>
      <c r="U105" s="38" t="s">
        <v>225</v>
      </c>
      <c r="X105" s="38" t="s">
        <v>225</v>
      </c>
      <c r="Y105" s="38" t="s">
        <v>225</v>
      </c>
      <c r="AA105" s="38" t="s">
        <v>225</v>
      </c>
      <c r="AB105" s="38" t="s">
        <v>225</v>
      </c>
      <c r="AG105" s="38" t="s">
        <v>225</v>
      </c>
      <c r="AH105" s="38" t="s">
        <v>225</v>
      </c>
      <c r="AI105" s="38" t="s">
        <v>225</v>
      </c>
      <c r="AJ105" s="38" t="s">
        <v>225</v>
      </c>
      <c r="AL105" s="38" t="s">
        <v>225</v>
      </c>
      <c r="AM105" s="38" t="s">
        <v>225</v>
      </c>
      <c r="AN105" s="38" t="s">
        <v>225</v>
      </c>
      <c r="AO105" s="38" t="s">
        <v>225</v>
      </c>
    </row>
    <row r="106" spans="5:41">
      <c r="E106" s="38" t="s">
        <v>225</v>
      </c>
      <c r="F106" s="38" t="s">
        <v>225</v>
      </c>
      <c r="G106" s="38" t="s">
        <v>225</v>
      </c>
      <c r="H106" s="38" t="s">
        <v>225</v>
      </c>
      <c r="I106" s="38" t="s">
        <v>225</v>
      </c>
      <c r="J106" s="38" t="s">
        <v>225</v>
      </c>
      <c r="K106" s="38" t="s">
        <v>225</v>
      </c>
      <c r="L106" s="38" t="s">
        <v>225</v>
      </c>
      <c r="N106" s="38" t="s">
        <v>225</v>
      </c>
      <c r="O106" s="38" t="s">
        <v>225</v>
      </c>
      <c r="P106" s="38" t="s">
        <v>225</v>
      </c>
      <c r="Q106" s="38" t="s">
        <v>225</v>
      </c>
      <c r="S106" s="38" t="s">
        <v>225</v>
      </c>
      <c r="T106" s="38" t="s">
        <v>225</v>
      </c>
      <c r="U106" s="38" t="s">
        <v>225</v>
      </c>
      <c r="X106" s="38" t="s">
        <v>225</v>
      </c>
      <c r="Y106" s="38" t="s">
        <v>225</v>
      </c>
      <c r="AA106" s="38" t="s">
        <v>225</v>
      </c>
      <c r="AB106" s="38" t="s">
        <v>225</v>
      </c>
      <c r="AG106" s="38" t="s">
        <v>225</v>
      </c>
      <c r="AH106" s="38" t="s">
        <v>225</v>
      </c>
      <c r="AI106" s="38" t="s">
        <v>225</v>
      </c>
      <c r="AJ106" s="38" t="s">
        <v>225</v>
      </c>
      <c r="AL106" s="38" t="s">
        <v>225</v>
      </c>
      <c r="AM106" s="38" t="s">
        <v>225</v>
      </c>
      <c r="AN106" s="38" t="s">
        <v>225</v>
      </c>
      <c r="AO106" s="38" t="s">
        <v>225</v>
      </c>
    </row>
    <row r="107" spans="5:41">
      <c r="E107" s="38" t="s">
        <v>225</v>
      </c>
      <c r="F107" s="38" t="s">
        <v>225</v>
      </c>
      <c r="G107" s="38" t="s">
        <v>225</v>
      </c>
      <c r="H107" s="38" t="s">
        <v>225</v>
      </c>
      <c r="I107" s="38" t="s">
        <v>225</v>
      </c>
      <c r="J107" s="38" t="s">
        <v>225</v>
      </c>
      <c r="K107" s="38" t="s">
        <v>225</v>
      </c>
      <c r="L107" s="38" t="s">
        <v>225</v>
      </c>
      <c r="N107" s="38" t="s">
        <v>225</v>
      </c>
      <c r="O107" s="38" t="s">
        <v>225</v>
      </c>
      <c r="P107" s="38" t="s">
        <v>225</v>
      </c>
      <c r="Q107" s="38" t="s">
        <v>225</v>
      </c>
      <c r="S107" s="38" t="s">
        <v>225</v>
      </c>
      <c r="T107" s="38" t="s">
        <v>225</v>
      </c>
      <c r="U107" s="38" t="s">
        <v>225</v>
      </c>
      <c r="X107" s="38" t="s">
        <v>225</v>
      </c>
      <c r="Y107" s="38" t="s">
        <v>225</v>
      </c>
      <c r="AA107" s="38" t="s">
        <v>225</v>
      </c>
      <c r="AB107" s="38" t="s">
        <v>225</v>
      </c>
      <c r="AG107" s="38" t="s">
        <v>225</v>
      </c>
      <c r="AH107" s="38" t="s">
        <v>225</v>
      </c>
      <c r="AI107" s="38" t="s">
        <v>225</v>
      </c>
      <c r="AJ107" s="38" t="s">
        <v>225</v>
      </c>
      <c r="AL107" s="38" t="s">
        <v>225</v>
      </c>
      <c r="AM107" s="38" t="s">
        <v>225</v>
      </c>
      <c r="AN107" s="38" t="s">
        <v>225</v>
      </c>
      <c r="AO107" s="38" t="s">
        <v>225</v>
      </c>
    </row>
    <row r="108" spans="5:41">
      <c r="E108" s="38" t="s">
        <v>225</v>
      </c>
      <c r="F108" s="38" t="s">
        <v>225</v>
      </c>
      <c r="G108" s="38" t="s">
        <v>225</v>
      </c>
      <c r="H108" s="38" t="s">
        <v>225</v>
      </c>
      <c r="I108" s="38" t="s">
        <v>225</v>
      </c>
      <c r="J108" s="38" t="s">
        <v>225</v>
      </c>
      <c r="K108" s="38" t="s">
        <v>225</v>
      </c>
      <c r="L108" s="38" t="s">
        <v>225</v>
      </c>
      <c r="N108" s="38" t="s">
        <v>225</v>
      </c>
      <c r="O108" s="38" t="s">
        <v>225</v>
      </c>
      <c r="P108" s="38" t="s">
        <v>225</v>
      </c>
      <c r="Q108" s="38" t="s">
        <v>225</v>
      </c>
      <c r="S108" s="38" t="s">
        <v>225</v>
      </c>
      <c r="T108" s="38" t="s">
        <v>225</v>
      </c>
      <c r="U108" s="38" t="s">
        <v>225</v>
      </c>
      <c r="X108" s="38" t="s">
        <v>225</v>
      </c>
      <c r="Y108" s="38" t="s">
        <v>225</v>
      </c>
      <c r="AA108" s="38" t="s">
        <v>225</v>
      </c>
      <c r="AB108" s="38" t="s">
        <v>225</v>
      </c>
      <c r="AG108" s="38" t="s">
        <v>225</v>
      </c>
      <c r="AH108" s="38" t="s">
        <v>225</v>
      </c>
      <c r="AI108" s="38" t="s">
        <v>225</v>
      </c>
      <c r="AJ108" s="38" t="s">
        <v>225</v>
      </c>
      <c r="AL108" s="38" t="s">
        <v>225</v>
      </c>
      <c r="AM108" s="38" t="s">
        <v>225</v>
      </c>
      <c r="AN108" s="38" t="s">
        <v>225</v>
      </c>
      <c r="AO108" s="38" t="s">
        <v>225</v>
      </c>
    </row>
    <row r="109" spans="5:41">
      <c r="E109" s="38" t="s">
        <v>225</v>
      </c>
      <c r="F109" s="38" t="s">
        <v>225</v>
      </c>
      <c r="G109" s="38" t="s">
        <v>225</v>
      </c>
      <c r="H109" s="38" t="s">
        <v>225</v>
      </c>
      <c r="I109" s="38" t="s">
        <v>225</v>
      </c>
      <c r="J109" s="38" t="s">
        <v>225</v>
      </c>
      <c r="K109" s="38" t="s">
        <v>225</v>
      </c>
      <c r="L109" s="38" t="s">
        <v>225</v>
      </c>
      <c r="N109" s="38" t="s">
        <v>225</v>
      </c>
      <c r="O109" s="38" t="s">
        <v>225</v>
      </c>
      <c r="P109" s="38" t="s">
        <v>225</v>
      </c>
      <c r="Q109" s="38" t="s">
        <v>225</v>
      </c>
      <c r="S109" s="38" t="s">
        <v>225</v>
      </c>
      <c r="T109" s="38" t="s">
        <v>225</v>
      </c>
      <c r="U109" s="38" t="s">
        <v>225</v>
      </c>
      <c r="X109" s="38" t="s">
        <v>225</v>
      </c>
      <c r="Y109" s="38" t="s">
        <v>225</v>
      </c>
      <c r="AA109" s="38" t="s">
        <v>225</v>
      </c>
      <c r="AB109" s="38" t="s">
        <v>225</v>
      </c>
      <c r="AG109" s="38" t="s">
        <v>225</v>
      </c>
      <c r="AH109" s="38" t="s">
        <v>225</v>
      </c>
      <c r="AI109" s="38" t="s">
        <v>225</v>
      </c>
      <c r="AJ109" s="38" t="s">
        <v>225</v>
      </c>
      <c r="AL109" s="38" t="s">
        <v>225</v>
      </c>
      <c r="AM109" s="38" t="s">
        <v>225</v>
      </c>
      <c r="AN109" s="38" t="s">
        <v>225</v>
      </c>
      <c r="AO109" s="38" t="s">
        <v>225</v>
      </c>
    </row>
    <row r="110" spans="5:41">
      <c r="E110" s="38" t="s">
        <v>225</v>
      </c>
      <c r="F110" s="38" t="s">
        <v>225</v>
      </c>
      <c r="G110" s="38" t="s">
        <v>225</v>
      </c>
      <c r="H110" s="38" t="s">
        <v>225</v>
      </c>
      <c r="I110" s="38" t="s">
        <v>225</v>
      </c>
      <c r="J110" s="38" t="s">
        <v>225</v>
      </c>
      <c r="K110" s="38" t="s">
        <v>225</v>
      </c>
      <c r="L110" s="38" t="s">
        <v>225</v>
      </c>
      <c r="N110" s="38" t="s">
        <v>225</v>
      </c>
      <c r="O110" s="38" t="s">
        <v>225</v>
      </c>
      <c r="P110" s="38" t="s">
        <v>225</v>
      </c>
      <c r="Q110" s="38" t="s">
        <v>225</v>
      </c>
      <c r="S110" s="38" t="s">
        <v>225</v>
      </c>
      <c r="T110" s="38" t="s">
        <v>225</v>
      </c>
      <c r="U110" s="38" t="s">
        <v>225</v>
      </c>
      <c r="X110" s="38" t="s">
        <v>225</v>
      </c>
      <c r="Y110" s="38" t="s">
        <v>225</v>
      </c>
      <c r="AA110" s="38" t="s">
        <v>225</v>
      </c>
      <c r="AB110" s="38" t="s">
        <v>225</v>
      </c>
      <c r="AG110" s="38" t="s">
        <v>225</v>
      </c>
      <c r="AH110" s="38" t="s">
        <v>225</v>
      </c>
      <c r="AI110" s="38" t="s">
        <v>225</v>
      </c>
      <c r="AJ110" s="38" t="s">
        <v>225</v>
      </c>
      <c r="AL110" s="38" t="s">
        <v>225</v>
      </c>
      <c r="AM110" s="38" t="s">
        <v>225</v>
      </c>
      <c r="AN110" s="38" t="s">
        <v>225</v>
      </c>
      <c r="AO110" s="38" t="s">
        <v>225</v>
      </c>
    </row>
    <row r="111" spans="5:41">
      <c r="E111" s="38" t="s">
        <v>225</v>
      </c>
      <c r="F111" s="38" t="s">
        <v>225</v>
      </c>
      <c r="G111" s="38" t="s">
        <v>225</v>
      </c>
      <c r="H111" s="38" t="s">
        <v>225</v>
      </c>
      <c r="I111" s="38" t="s">
        <v>225</v>
      </c>
      <c r="J111" s="38" t="s">
        <v>225</v>
      </c>
      <c r="K111" s="38" t="s">
        <v>225</v>
      </c>
      <c r="L111" s="38" t="s">
        <v>225</v>
      </c>
      <c r="N111" s="38" t="s">
        <v>225</v>
      </c>
      <c r="O111" s="38" t="s">
        <v>225</v>
      </c>
      <c r="P111" s="38" t="s">
        <v>225</v>
      </c>
      <c r="Q111" s="38" t="s">
        <v>225</v>
      </c>
      <c r="S111" s="38" t="s">
        <v>225</v>
      </c>
      <c r="T111" s="38" t="s">
        <v>225</v>
      </c>
      <c r="U111" s="38" t="s">
        <v>225</v>
      </c>
      <c r="X111" s="38" t="s">
        <v>225</v>
      </c>
      <c r="Y111" s="38" t="s">
        <v>225</v>
      </c>
      <c r="AA111" s="38" t="s">
        <v>225</v>
      </c>
      <c r="AB111" s="38" t="s">
        <v>225</v>
      </c>
      <c r="AG111" s="38" t="s">
        <v>225</v>
      </c>
      <c r="AH111" s="38" t="s">
        <v>225</v>
      </c>
      <c r="AI111" s="38" t="s">
        <v>225</v>
      </c>
      <c r="AJ111" s="38" t="s">
        <v>225</v>
      </c>
      <c r="AL111" s="38" t="s">
        <v>225</v>
      </c>
      <c r="AM111" s="38" t="s">
        <v>225</v>
      </c>
      <c r="AN111" s="38" t="s">
        <v>225</v>
      </c>
      <c r="AO111" s="38" t="s">
        <v>225</v>
      </c>
    </row>
    <row r="112" spans="5:41">
      <c r="E112" s="38" t="s">
        <v>225</v>
      </c>
      <c r="F112" s="38" t="s">
        <v>225</v>
      </c>
      <c r="G112" s="38" t="s">
        <v>225</v>
      </c>
      <c r="H112" s="38" t="s">
        <v>225</v>
      </c>
      <c r="I112" s="38" t="s">
        <v>225</v>
      </c>
      <c r="J112" s="38" t="s">
        <v>225</v>
      </c>
      <c r="K112" s="38" t="s">
        <v>225</v>
      </c>
      <c r="L112" s="38" t="s">
        <v>225</v>
      </c>
      <c r="N112" s="38" t="s">
        <v>225</v>
      </c>
      <c r="O112" s="38" t="s">
        <v>225</v>
      </c>
      <c r="P112" s="38" t="s">
        <v>225</v>
      </c>
      <c r="Q112" s="38" t="s">
        <v>225</v>
      </c>
      <c r="S112" s="38" t="s">
        <v>225</v>
      </c>
      <c r="T112" s="38" t="s">
        <v>225</v>
      </c>
      <c r="U112" s="38" t="s">
        <v>225</v>
      </c>
      <c r="X112" s="38" t="s">
        <v>225</v>
      </c>
      <c r="Y112" s="38" t="s">
        <v>225</v>
      </c>
      <c r="AA112" s="38" t="s">
        <v>225</v>
      </c>
      <c r="AB112" s="38" t="s">
        <v>225</v>
      </c>
      <c r="AG112" s="38" t="s">
        <v>225</v>
      </c>
      <c r="AH112" s="38" t="s">
        <v>225</v>
      </c>
      <c r="AI112" s="38" t="s">
        <v>225</v>
      </c>
      <c r="AJ112" s="38" t="s">
        <v>225</v>
      </c>
      <c r="AL112" s="38" t="s">
        <v>225</v>
      </c>
      <c r="AM112" s="38" t="s">
        <v>225</v>
      </c>
      <c r="AN112" s="38" t="s">
        <v>225</v>
      </c>
      <c r="AO112" s="38" t="s">
        <v>225</v>
      </c>
    </row>
    <row r="113" spans="5:41">
      <c r="E113" s="38" t="s">
        <v>225</v>
      </c>
      <c r="F113" s="38" t="s">
        <v>225</v>
      </c>
      <c r="G113" s="38" t="s">
        <v>225</v>
      </c>
      <c r="H113" s="38" t="s">
        <v>225</v>
      </c>
      <c r="I113" s="38" t="s">
        <v>225</v>
      </c>
      <c r="J113" s="38" t="s">
        <v>225</v>
      </c>
      <c r="K113" s="38" t="s">
        <v>225</v>
      </c>
      <c r="L113" s="38" t="s">
        <v>225</v>
      </c>
      <c r="N113" s="38" t="s">
        <v>225</v>
      </c>
      <c r="O113" s="38" t="s">
        <v>225</v>
      </c>
      <c r="P113" s="38" t="s">
        <v>225</v>
      </c>
      <c r="Q113" s="38" t="s">
        <v>225</v>
      </c>
      <c r="S113" s="38" t="s">
        <v>225</v>
      </c>
      <c r="T113" s="38" t="s">
        <v>225</v>
      </c>
      <c r="U113" s="38" t="s">
        <v>225</v>
      </c>
      <c r="X113" s="38" t="s">
        <v>225</v>
      </c>
      <c r="Y113" s="38" t="s">
        <v>225</v>
      </c>
      <c r="AA113" s="38" t="s">
        <v>225</v>
      </c>
      <c r="AB113" s="38" t="s">
        <v>225</v>
      </c>
      <c r="AG113" s="38" t="s">
        <v>225</v>
      </c>
      <c r="AH113" s="38" t="s">
        <v>225</v>
      </c>
      <c r="AI113" s="38" t="s">
        <v>225</v>
      </c>
      <c r="AJ113" s="38" t="s">
        <v>225</v>
      </c>
      <c r="AL113" s="38" t="s">
        <v>225</v>
      </c>
      <c r="AM113" s="38" t="s">
        <v>225</v>
      </c>
      <c r="AN113" s="38" t="s">
        <v>225</v>
      </c>
      <c r="AO113" s="38" t="s">
        <v>225</v>
      </c>
    </row>
    <row r="114" spans="5:41">
      <c r="E114" s="38" t="s">
        <v>225</v>
      </c>
      <c r="F114" s="38" t="s">
        <v>225</v>
      </c>
      <c r="G114" s="38" t="s">
        <v>225</v>
      </c>
      <c r="H114" s="38" t="s">
        <v>225</v>
      </c>
      <c r="I114" s="38" t="s">
        <v>225</v>
      </c>
      <c r="J114" s="38" t="s">
        <v>225</v>
      </c>
      <c r="K114" s="38" t="s">
        <v>225</v>
      </c>
      <c r="L114" s="38" t="s">
        <v>225</v>
      </c>
      <c r="N114" s="38" t="s">
        <v>225</v>
      </c>
      <c r="O114" s="38" t="s">
        <v>225</v>
      </c>
      <c r="P114" s="38" t="s">
        <v>225</v>
      </c>
      <c r="Q114" s="38" t="s">
        <v>225</v>
      </c>
      <c r="S114" s="38" t="s">
        <v>225</v>
      </c>
      <c r="T114" s="38" t="s">
        <v>225</v>
      </c>
      <c r="U114" s="38" t="s">
        <v>225</v>
      </c>
      <c r="X114" s="38" t="s">
        <v>225</v>
      </c>
      <c r="Y114" s="38" t="s">
        <v>225</v>
      </c>
      <c r="AA114" s="38" t="s">
        <v>225</v>
      </c>
      <c r="AB114" s="38" t="s">
        <v>225</v>
      </c>
      <c r="AG114" s="38" t="s">
        <v>225</v>
      </c>
      <c r="AH114" s="38" t="s">
        <v>225</v>
      </c>
      <c r="AI114" s="38" t="s">
        <v>225</v>
      </c>
      <c r="AJ114" s="38" t="s">
        <v>225</v>
      </c>
      <c r="AL114" s="38" t="s">
        <v>225</v>
      </c>
      <c r="AM114" s="38" t="s">
        <v>225</v>
      </c>
      <c r="AN114" s="38" t="s">
        <v>225</v>
      </c>
      <c r="AO114" s="38" t="s">
        <v>225</v>
      </c>
    </row>
    <row r="115" spans="5:41">
      <c r="E115" s="38" t="s">
        <v>225</v>
      </c>
      <c r="F115" s="38" t="s">
        <v>225</v>
      </c>
      <c r="G115" s="38" t="s">
        <v>225</v>
      </c>
      <c r="H115" s="38" t="s">
        <v>225</v>
      </c>
      <c r="I115" s="38" t="s">
        <v>225</v>
      </c>
      <c r="J115" s="38" t="s">
        <v>225</v>
      </c>
      <c r="K115" s="38" t="s">
        <v>225</v>
      </c>
      <c r="L115" s="38" t="s">
        <v>225</v>
      </c>
      <c r="N115" s="38" t="s">
        <v>225</v>
      </c>
      <c r="O115" s="38" t="s">
        <v>225</v>
      </c>
      <c r="P115" s="38" t="s">
        <v>225</v>
      </c>
      <c r="Q115" s="38" t="s">
        <v>225</v>
      </c>
      <c r="S115" s="38" t="s">
        <v>225</v>
      </c>
      <c r="T115" s="38" t="s">
        <v>225</v>
      </c>
      <c r="U115" s="38" t="s">
        <v>225</v>
      </c>
      <c r="X115" s="38" t="s">
        <v>225</v>
      </c>
      <c r="Y115" s="38" t="s">
        <v>225</v>
      </c>
      <c r="AA115" s="38" t="s">
        <v>225</v>
      </c>
      <c r="AB115" s="38" t="s">
        <v>225</v>
      </c>
      <c r="AG115" s="38" t="s">
        <v>225</v>
      </c>
      <c r="AH115" s="38" t="s">
        <v>225</v>
      </c>
      <c r="AI115" s="38" t="s">
        <v>225</v>
      </c>
      <c r="AJ115" s="38" t="s">
        <v>225</v>
      </c>
      <c r="AL115" s="38" t="s">
        <v>225</v>
      </c>
      <c r="AM115" s="38" t="s">
        <v>225</v>
      </c>
      <c r="AN115" s="38" t="s">
        <v>225</v>
      </c>
      <c r="AO115" s="38" t="s">
        <v>225</v>
      </c>
    </row>
    <row r="116" spans="5:41">
      <c r="E116" s="38" t="s">
        <v>225</v>
      </c>
      <c r="F116" s="38" t="s">
        <v>225</v>
      </c>
      <c r="G116" s="38" t="s">
        <v>225</v>
      </c>
      <c r="H116" s="38" t="s">
        <v>225</v>
      </c>
      <c r="I116" s="38" t="s">
        <v>225</v>
      </c>
      <c r="J116" s="38" t="s">
        <v>225</v>
      </c>
      <c r="K116" s="38" t="s">
        <v>225</v>
      </c>
      <c r="L116" s="38" t="s">
        <v>225</v>
      </c>
      <c r="N116" s="38" t="s">
        <v>225</v>
      </c>
      <c r="O116" s="38" t="s">
        <v>225</v>
      </c>
      <c r="P116" s="38" t="s">
        <v>225</v>
      </c>
      <c r="Q116" s="38" t="s">
        <v>225</v>
      </c>
      <c r="S116" s="38" t="s">
        <v>225</v>
      </c>
      <c r="T116" s="38" t="s">
        <v>225</v>
      </c>
      <c r="U116" s="38" t="s">
        <v>225</v>
      </c>
      <c r="X116" s="38" t="s">
        <v>225</v>
      </c>
      <c r="Y116" s="38" t="s">
        <v>225</v>
      </c>
      <c r="AA116" s="38" t="s">
        <v>225</v>
      </c>
      <c r="AB116" s="38" t="s">
        <v>225</v>
      </c>
      <c r="AG116" s="38" t="s">
        <v>225</v>
      </c>
      <c r="AH116" s="38" t="s">
        <v>225</v>
      </c>
      <c r="AI116" s="38" t="s">
        <v>225</v>
      </c>
      <c r="AJ116" s="38" t="s">
        <v>225</v>
      </c>
      <c r="AL116" s="38" t="s">
        <v>225</v>
      </c>
      <c r="AM116" s="38" t="s">
        <v>225</v>
      </c>
      <c r="AN116" s="38" t="s">
        <v>225</v>
      </c>
      <c r="AO116" s="38" t="s">
        <v>225</v>
      </c>
    </row>
    <row r="117" spans="5:41">
      <c r="E117" s="38" t="s">
        <v>225</v>
      </c>
      <c r="F117" s="38" t="s">
        <v>225</v>
      </c>
      <c r="G117" s="38" t="s">
        <v>225</v>
      </c>
      <c r="H117" s="38" t="s">
        <v>225</v>
      </c>
      <c r="I117" s="38" t="s">
        <v>225</v>
      </c>
      <c r="J117" s="38" t="s">
        <v>225</v>
      </c>
      <c r="K117" s="38" t="s">
        <v>225</v>
      </c>
      <c r="L117" s="38" t="s">
        <v>225</v>
      </c>
      <c r="N117" s="38" t="s">
        <v>225</v>
      </c>
      <c r="O117" s="38" t="s">
        <v>225</v>
      </c>
      <c r="P117" s="38" t="s">
        <v>225</v>
      </c>
      <c r="Q117" s="38" t="s">
        <v>225</v>
      </c>
      <c r="S117" s="38" t="s">
        <v>225</v>
      </c>
      <c r="T117" s="38" t="s">
        <v>225</v>
      </c>
      <c r="U117" s="38" t="s">
        <v>225</v>
      </c>
      <c r="X117" s="38" t="s">
        <v>225</v>
      </c>
      <c r="Y117" s="38" t="s">
        <v>225</v>
      </c>
      <c r="AA117" s="38" t="s">
        <v>225</v>
      </c>
      <c r="AB117" s="38" t="s">
        <v>225</v>
      </c>
      <c r="AG117" s="38" t="s">
        <v>225</v>
      </c>
      <c r="AH117" s="38" t="s">
        <v>225</v>
      </c>
      <c r="AI117" s="38" t="s">
        <v>225</v>
      </c>
      <c r="AJ117" s="38" t="s">
        <v>225</v>
      </c>
      <c r="AL117" s="38" t="s">
        <v>225</v>
      </c>
      <c r="AM117" s="38" t="s">
        <v>225</v>
      </c>
      <c r="AN117" s="38" t="s">
        <v>225</v>
      </c>
      <c r="AO117" s="38" t="s">
        <v>225</v>
      </c>
    </row>
    <row r="118" spans="5:41">
      <c r="E118" s="38" t="s">
        <v>225</v>
      </c>
      <c r="F118" s="38" t="s">
        <v>225</v>
      </c>
      <c r="G118" s="38" t="s">
        <v>225</v>
      </c>
      <c r="H118" s="38" t="s">
        <v>225</v>
      </c>
      <c r="I118" s="38" t="s">
        <v>225</v>
      </c>
      <c r="J118" s="38" t="s">
        <v>225</v>
      </c>
      <c r="K118" s="38" t="s">
        <v>225</v>
      </c>
      <c r="L118" s="38" t="s">
        <v>225</v>
      </c>
      <c r="N118" s="38" t="s">
        <v>225</v>
      </c>
      <c r="O118" s="38" t="s">
        <v>225</v>
      </c>
      <c r="P118" s="38" t="s">
        <v>225</v>
      </c>
      <c r="Q118" s="38" t="s">
        <v>225</v>
      </c>
      <c r="S118" s="38" t="s">
        <v>225</v>
      </c>
      <c r="T118" s="38" t="s">
        <v>225</v>
      </c>
      <c r="U118" s="38" t="s">
        <v>225</v>
      </c>
      <c r="X118" s="38" t="s">
        <v>225</v>
      </c>
      <c r="Y118" s="38" t="s">
        <v>225</v>
      </c>
      <c r="AA118" s="38" t="s">
        <v>225</v>
      </c>
      <c r="AB118" s="38" t="s">
        <v>225</v>
      </c>
      <c r="AG118" s="38" t="s">
        <v>225</v>
      </c>
      <c r="AH118" s="38" t="s">
        <v>225</v>
      </c>
      <c r="AI118" s="38" t="s">
        <v>225</v>
      </c>
      <c r="AJ118" s="38" t="s">
        <v>225</v>
      </c>
      <c r="AL118" s="38" t="s">
        <v>225</v>
      </c>
      <c r="AM118" s="38" t="s">
        <v>225</v>
      </c>
      <c r="AN118" s="38" t="s">
        <v>225</v>
      </c>
      <c r="AO118" s="38" t="s">
        <v>225</v>
      </c>
    </row>
    <row r="119" spans="5:41">
      <c r="E119" s="38" t="s">
        <v>225</v>
      </c>
      <c r="F119" s="38" t="s">
        <v>225</v>
      </c>
      <c r="G119" s="38" t="s">
        <v>225</v>
      </c>
      <c r="H119" s="38" t="s">
        <v>225</v>
      </c>
      <c r="I119" s="38" t="s">
        <v>225</v>
      </c>
      <c r="J119" s="38" t="s">
        <v>225</v>
      </c>
      <c r="K119" s="38" t="s">
        <v>225</v>
      </c>
      <c r="L119" s="38" t="s">
        <v>225</v>
      </c>
      <c r="N119" s="38" t="s">
        <v>225</v>
      </c>
      <c r="O119" s="38" t="s">
        <v>225</v>
      </c>
      <c r="P119" s="38" t="s">
        <v>225</v>
      </c>
      <c r="Q119" s="38" t="s">
        <v>225</v>
      </c>
      <c r="S119" s="38" t="s">
        <v>225</v>
      </c>
      <c r="T119" s="38" t="s">
        <v>225</v>
      </c>
      <c r="U119" s="38" t="s">
        <v>225</v>
      </c>
      <c r="X119" s="38" t="s">
        <v>225</v>
      </c>
      <c r="Y119" s="38" t="s">
        <v>225</v>
      </c>
      <c r="AA119" s="38" t="s">
        <v>225</v>
      </c>
      <c r="AB119" s="38" t="s">
        <v>225</v>
      </c>
      <c r="AG119" s="38" t="s">
        <v>225</v>
      </c>
      <c r="AH119" s="38" t="s">
        <v>225</v>
      </c>
      <c r="AI119" s="38" t="s">
        <v>225</v>
      </c>
      <c r="AJ119" s="38" t="s">
        <v>225</v>
      </c>
      <c r="AL119" s="38" t="s">
        <v>225</v>
      </c>
      <c r="AM119" s="38" t="s">
        <v>225</v>
      </c>
      <c r="AN119" s="38" t="s">
        <v>225</v>
      </c>
      <c r="AO119" s="38" t="s">
        <v>225</v>
      </c>
    </row>
    <row r="120" spans="5:41">
      <c r="E120" s="38" t="s">
        <v>225</v>
      </c>
      <c r="F120" s="38" t="s">
        <v>225</v>
      </c>
      <c r="G120" s="38" t="s">
        <v>225</v>
      </c>
      <c r="H120" s="38" t="s">
        <v>225</v>
      </c>
      <c r="I120" s="38" t="s">
        <v>225</v>
      </c>
      <c r="J120" s="38" t="s">
        <v>225</v>
      </c>
      <c r="K120" s="38" t="s">
        <v>225</v>
      </c>
      <c r="L120" s="38" t="s">
        <v>225</v>
      </c>
      <c r="N120" s="38" t="s">
        <v>225</v>
      </c>
      <c r="O120" s="38" t="s">
        <v>225</v>
      </c>
      <c r="P120" s="38" t="s">
        <v>225</v>
      </c>
      <c r="Q120" s="38" t="s">
        <v>225</v>
      </c>
      <c r="S120" s="38" t="s">
        <v>225</v>
      </c>
      <c r="T120" s="38" t="s">
        <v>225</v>
      </c>
      <c r="U120" s="38" t="s">
        <v>225</v>
      </c>
      <c r="X120" s="38" t="s">
        <v>225</v>
      </c>
      <c r="Y120" s="38" t="s">
        <v>225</v>
      </c>
      <c r="AA120" s="38" t="s">
        <v>225</v>
      </c>
      <c r="AB120" s="38" t="s">
        <v>225</v>
      </c>
      <c r="AG120" s="38" t="s">
        <v>225</v>
      </c>
      <c r="AH120" s="38" t="s">
        <v>225</v>
      </c>
      <c r="AI120" s="38" t="s">
        <v>225</v>
      </c>
      <c r="AJ120" s="38" t="s">
        <v>225</v>
      </c>
      <c r="AL120" s="38" t="s">
        <v>225</v>
      </c>
      <c r="AM120" s="38" t="s">
        <v>225</v>
      </c>
      <c r="AN120" s="38" t="s">
        <v>225</v>
      </c>
      <c r="AO120" s="38" t="s">
        <v>225</v>
      </c>
    </row>
    <row r="121" spans="5:41">
      <c r="E121" s="38" t="s">
        <v>225</v>
      </c>
      <c r="F121" s="38" t="s">
        <v>225</v>
      </c>
      <c r="G121" s="38" t="s">
        <v>225</v>
      </c>
      <c r="H121" s="38" t="s">
        <v>225</v>
      </c>
      <c r="I121" s="38" t="s">
        <v>225</v>
      </c>
      <c r="J121" s="38" t="s">
        <v>225</v>
      </c>
      <c r="K121" s="38" t="s">
        <v>225</v>
      </c>
      <c r="L121" s="38" t="s">
        <v>225</v>
      </c>
      <c r="N121" s="38" t="s">
        <v>225</v>
      </c>
      <c r="O121" s="38" t="s">
        <v>225</v>
      </c>
      <c r="P121" s="38" t="s">
        <v>225</v>
      </c>
      <c r="Q121" s="38" t="s">
        <v>225</v>
      </c>
      <c r="S121" s="38" t="s">
        <v>225</v>
      </c>
      <c r="T121" s="38" t="s">
        <v>225</v>
      </c>
      <c r="U121" s="38" t="s">
        <v>225</v>
      </c>
      <c r="X121" s="38" t="s">
        <v>225</v>
      </c>
      <c r="Y121" s="38" t="s">
        <v>225</v>
      </c>
      <c r="AA121" s="38" t="s">
        <v>225</v>
      </c>
      <c r="AB121" s="38" t="s">
        <v>225</v>
      </c>
      <c r="AG121" s="38" t="s">
        <v>225</v>
      </c>
      <c r="AH121" s="38" t="s">
        <v>225</v>
      </c>
      <c r="AI121" s="38" t="s">
        <v>225</v>
      </c>
      <c r="AJ121" s="38" t="s">
        <v>225</v>
      </c>
      <c r="AL121" s="38" t="s">
        <v>225</v>
      </c>
      <c r="AM121" s="38" t="s">
        <v>225</v>
      </c>
      <c r="AN121" s="38" t="s">
        <v>225</v>
      </c>
      <c r="AO121" s="38" t="s">
        <v>225</v>
      </c>
    </row>
    <row r="122" spans="5:41">
      <c r="E122" s="38" t="s">
        <v>225</v>
      </c>
      <c r="F122" s="38" t="s">
        <v>225</v>
      </c>
      <c r="G122" s="38" t="s">
        <v>225</v>
      </c>
      <c r="H122" s="38" t="s">
        <v>225</v>
      </c>
      <c r="I122" s="38" t="s">
        <v>225</v>
      </c>
      <c r="J122" s="38" t="s">
        <v>225</v>
      </c>
      <c r="K122" s="38" t="s">
        <v>225</v>
      </c>
      <c r="L122" s="38" t="s">
        <v>225</v>
      </c>
      <c r="N122" s="38" t="s">
        <v>225</v>
      </c>
      <c r="O122" s="38" t="s">
        <v>225</v>
      </c>
      <c r="P122" s="38" t="s">
        <v>225</v>
      </c>
      <c r="Q122" s="38" t="s">
        <v>225</v>
      </c>
      <c r="S122" s="38" t="s">
        <v>225</v>
      </c>
      <c r="T122" s="38" t="s">
        <v>225</v>
      </c>
      <c r="U122" s="38" t="s">
        <v>225</v>
      </c>
      <c r="X122" s="38" t="s">
        <v>225</v>
      </c>
      <c r="Y122" s="38" t="s">
        <v>225</v>
      </c>
      <c r="AA122" s="38" t="s">
        <v>225</v>
      </c>
      <c r="AB122" s="38" t="s">
        <v>225</v>
      </c>
      <c r="AG122" s="38" t="s">
        <v>225</v>
      </c>
      <c r="AH122" s="38" t="s">
        <v>225</v>
      </c>
      <c r="AI122" s="38" t="s">
        <v>225</v>
      </c>
      <c r="AJ122" s="38" t="s">
        <v>225</v>
      </c>
      <c r="AL122" s="38" t="s">
        <v>225</v>
      </c>
      <c r="AM122" s="38" t="s">
        <v>225</v>
      </c>
      <c r="AN122" s="38" t="s">
        <v>225</v>
      </c>
      <c r="AO122" s="38" t="s">
        <v>225</v>
      </c>
    </row>
    <row r="123" spans="5:41">
      <c r="E123" s="38" t="s">
        <v>225</v>
      </c>
      <c r="F123" s="38" t="s">
        <v>225</v>
      </c>
      <c r="G123" s="38" t="s">
        <v>225</v>
      </c>
      <c r="H123" s="38" t="s">
        <v>225</v>
      </c>
      <c r="I123" s="38" t="s">
        <v>225</v>
      </c>
      <c r="J123" s="38" t="s">
        <v>225</v>
      </c>
      <c r="K123" s="38" t="s">
        <v>225</v>
      </c>
      <c r="L123" s="38" t="s">
        <v>225</v>
      </c>
      <c r="N123" s="38" t="s">
        <v>225</v>
      </c>
      <c r="O123" s="38" t="s">
        <v>225</v>
      </c>
      <c r="P123" s="38" t="s">
        <v>225</v>
      </c>
      <c r="Q123" s="38" t="s">
        <v>225</v>
      </c>
      <c r="S123" s="38" t="s">
        <v>225</v>
      </c>
      <c r="T123" s="38" t="s">
        <v>225</v>
      </c>
      <c r="U123" s="38" t="s">
        <v>225</v>
      </c>
      <c r="X123" s="38" t="s">
        <v>225</v>
      </c>
      <c r="Y123" s="38" t="s">
        <v>225</v>
      </c>
      <c r="AA123" s="38" t="s">
        <v>225</v>
      </c>
      <c r="AB123" s="38" t="s">
        <v>225</v>
      </c>
      <c r="AG123" s="38" t="s">
        <v>225</v>
      </c>
      <c r="AH123" s="38" t="s">
        <v>225</v>
      </c>
      <c r="AI123" s="38" t="s">
        <v>225</v>
      </c>
      <c r="AJ123" s="38" t="s">
        <v>225</v>
      </c>
      <c r="AL123" s="38" t="s">
        <v>225</v>
      </c>
      <c r="AM123" s="38" t="s">
        <v>225</v>
      </c>
      <c r="AN123" s="38" t="s">
        <v>225</v>
      </c>
      <c r="AO123" s="38" t="s">
        <v>225</v>
      </c>
    </row>
    <row r="124" spans="5:41">
      <c r="E124" s="38" t="s">
        <v>225</v>
      </c>
      <c r="F124" s="38" t="s">
        <v>225</v>
      </c>
      <c r="G124" s="38" t="s">
        <v>225</v>
      </c>
      <c r="H124" s="38" t="s">
        <v>225</v>
      </c>
      <c r="I124" s="38" t="s">
        <v>225</v>
      </c>
      <c r="J124" s="38" t="s">
        <v>225</v>
      </c>
      <c r="K124" s="38" t="s">
        <v>225</v>
      </c>
      <c r="L124" s="38" t="s">
        <v>225</v>
      </c>
      <c r="N124" s="38" t="s">
        <v>225</v>
      </c>
      <c r="O124" s="38" t="s">
        <v>225</v>
      </c>
      <c r="P124" s="38" t="s">
        <v>225</v>
      </c>
      <c r="Q124" s="38" t="s">
        <v>225</v>
      </c>
      <c r="S124" s="38" t="s">
        <v>225</v>
      </c>
      <c r="T124" s="38" t="s">
        <v>225</v>
      </c>
      <c r="U124" s="38" t="s">
        <v>225</v>
      </c>
      <c r="X124" s="38" t="s">
        <v>225</v>
      </c>
      <c r="Y124" s="38" t="s">
        <v>225</v>
      </c>
      <c r="AA124" s="38" t="s">
        <v>225</v>
      </c>
      <c r="AB124" s="38" t="s">
        <v>225</v>
      </c>
      <c r="AG124" s="38" t="s">
        <v>225</v>
      </c>
      <c r="AH124" s="38" t="s">
        <v>225</v>
      </c>
      <c r="AI124" s="38" t="s">
        <v>225</v>
      </c>
      <c r="AJ124" s="38" t="s">
        <v>225</v>
      </c>
      <c r="AL124" s="38" t="s">
        <v>225</v>
      </c>
      <c r="AM124" s="38" t="s">
        <v>225</v>
      </c>
      <c r="AN124" s="38" t="s">
        <v>225</v>
      </c>
      <c r="AO124" s="38" t="s">
        <v>225</v>
      </c>
    </row>
    <row r="125" spans="5:41">
      <c r="E125" s="38" t="s">
        <v>225</v>
      </c>
      <c r="F125" s="38" t="s">
        <v>225</v>
      </c>
      <c r="G125" s="38" t="s">
        <v>225</v>
      </c>
      <c r="H125" s="38" t="s">
        <v>225</v>
      </c>
      <c r="I125" s="38" t="s">
        <v>225</v>
      </c>
      <c r="J125" s="38" t="s">
        <v>225</v>
      </c>
      <c r="K125" s="38" t="s">
        <v>225</v>
      </c>
      <c r="L125" s="38" t="s">
        <v>225</v>
      </c>
      <c r="N125" s="38" t="s">
        <v>225</v>
      </c>
      <c r="O125" s="38" t="s">
        <v>225</v>
      </c>
      <c r="P125" s="38" t="s">
        <v>225</v>
      </c>
      <c r="Q125" s="38" t="s">
        <v>225</v>
      </c>
      <c r="S125" s="38" t="s">
        <v>225</v>
      </c>
      <c r="T125" s="38" t="s">
        <v>225</v>
      </c>
      <c r="U125" s="38" t="s">
        <v>225</v>
      </c>
      <c r="X125" s="38" t="s">
        <v>225</v>
      </c>
      <c r="Y125" s="38" t="s">
        <v>225</v>
      </c>
      <c r="AA125" s="38" t="s">
        <v>225</v>
      </c>
      <c r="AB125" s="38" t="s">
        <v>225</v>
      </c>
      <c r="AG125" s="38" t="s">
        <v>225</v>
      </c>
      <c r="AH125" s="38" t="s">
        <v>225</v>
      </c>
      <c r="AI125" s="38" t="s">
        <v>225</v>
      </c>
      <c r="AJ125" s="38" t="s">
        <v>225</v>
      </c>
      <c r="AL125" s="38" t="s">
        <v>225</v>
      </c>
      <c r="AM125" s="38" t="s">
        <v>225</v>
      </c>
      <c r="AN125" s="38" t="s">
        <v>225</v>
      </c>
      <c r="AO125" s="38" t="s">
        <v>225</v>
      </c>
    </row>
    <row r="126" spans="5:41">
      <c r="E126" s="38" t="s">
        <v>225</v>
      </c>
      <c r="F126" s="38" t="s">
        <v>225</v>
      </c>
      <c r="G126" s="38" t="s">
        <v>225</v>
      </c>
      <c r="H126" s="38" t="s">
        <v>225</v>
      </c>
      <c r="I126" s="38" t="s">
        <v>225</v>
      </c>
      <c r="J126" s="38" t="s">
        <v>225</v>
      </c>
      <c r="K126" s="38" t="s">
        <v>225</v>
      </c>
      <c r="L126" s="38" t="s">
        <v>225</v>
      </c>
      <c r="N126" s="38" t="s">
        <v>225</v>
      </c>
      <c r="O126" s="38" t="s">
        <v>225</v>
      </c>
      <c r="P126" s="38" t="s">
        <v>225</v>
      </c>
      <c r="Q126" s="38" t="s">
        <v>225</v>
      </c>
      <c r="S126" s="38" t="s">
        <v>225</v>
      </c>
      <c r="T126" s="38" t="s">
        <v>225</v>
      </c>
      <c r="U126" s="38" t="s">
        <v>225</v>
      </c>
      <c r="X126" s="38" t="s">
        <v>225</v>
      </c>
      <c r="Y126" s="38" t="s">
        <v>225</v>
      </c>
      <c r="AA126" s="38" t="s">
        <v>225</v>
      </c>
      <c r="AB126" s="38" t="s">
        <v>225</v>
      </c>
      <c r="AG126" s="38" t="s">
        <v>225</v>
      </c>
      <c r="AH126" s="38" t="s">
        <v>225</v>
      </c>
      <c r="AI126" s="38" t="s">
        <v>225</v>
      </c>
      <c r="AJ126" s="38" t="s">
        <v>225</v>
      </c>
      <c r="AL126" s="38" t="s">
        <v>225</v>
      </c>
      <c r="AM126" s="38" t="s">
        <v>225</v>
      </c>
      <c r="AN126" s="38" t="s">
        <v>225</v>
      </c>
      <c r="AO126" s="38" t="s">
        <v>225</v>
      </c>
    </row>
    <row r="127" spans="5:41">
      <c r="E127" s="38" t="s">
        <v>225</v>
      </c>
      <c r="F127" s="38" t="s">
        <v>225</v>
      </c>
      <c r="G127" s="38" t="s">
        <v>225</v>
      </c>
      <c r="H127" s="38" t="s">
        <v>225</v>
      </c>
      <c r="I127" s="38" t="s">
        <v>225</v>
      </c>
      <c r="J127" s="38" t="s">
        <v>225</v>
      </c>
      <c r="K127" s="38" t="s">
        <v>225</v>
      </c>
      <c r="L127" s="38" t="s">
        <v>225</v>
      </c>
      <c r="N127" s="38" t="s">
        <v>225</v>
      </c>
      <c r="O127" s="38" t="s">
        <v>225</v>
      </c>
      <c r="P127" s="38" t="s">
        <v>225</v>
      </c>
      <c r="Q127" s="38" t="s">
        <v>225</v>
      </c>
      <c r="S127" s="38" t="s">
        <v>225</v>
      </c>
      <c r="T127" s="38" t="s">
        <v>225</v>
      </c>
      <c r="U127" s="38" t="s">
        <v>225</v>
      </c>
      <c r="X127" s="38" t="s">
        <v>225</v>
      </c>
      <c r="Y127" s="38" t="s">
        <v>225</v>
      </c>
      <c r="AA127" s="38" t="s">
        <v>225</v>
      </c>
      <c r="AB127" s="38" t="s">
        <v>225</v>
      </c>
      <c r="AG127" s="38" t="s">
        <v>225</v>
      </c>
      <c r="AH127" s="38" t="s">
        <v>225</v>
      </c>
      <c r="AI127" s="38" t="s">
        <v>225</v>
      </c>
      <c r="AJ127" s="38" t="s">
        <v>225</v>
      </c>
      <c r="AL127" s="38" t="s">
        <v>225</v>
      </c>
      <c r="AM127" s="38" t="s">
        <v>225</v>
      </c>
      <c r="AN127" s="38" t="s">
        <v>225</v>
      </c>
      <c r="AO127" s="38" t="s">
        <v>225</v>
      </c>
    </row>
    <row r="128" spans="5:41">
      <c r="E128" s="38" t="s">
        <v>225</v>
      </c>
      <c r="F128" s="38" t="s">
        <v>225</v>
      </c>
      <c r="G128" s="38" t="s">
        <v>225</v>
      </c>
      <c r="H128" s="38" t="s">
        <v>225</v>
      </c>
      <c r="I128" s="38" t="s">
        <v>225</v>
      </c>
      <c r="J128" s="38" t="s">
        <v>225</v>
      </c>
      <c r="K128" s="38" t="s">
        <v>225</v>
      </c>
      <c r="L128" s="38" t="s">
        <v>225</v>
      </c>
      <c r="N128" s="38" t="s">
        <v>225</v>
      </c>
      <c r="O128" s="38" t="s">
        <v>225</v>
      </c>
      <c r="P128" s="38" t="s">
        <v>225</v>
      </c>
      <c r="Q128" s="38" t="s">
        <v>225</v>
      </c>
      <c r="S128" s="38" t="s">
        <v>225</v>
      </c>
      <c r="T128" s="38" t="s">
        <v>225</v>
      </c>
      <c r="U128" s="38" t="s">
        <v>225</v>
      </c>
      <c r="X128" s="38" t="s">
        <v>225</v>
      </c>
      <c r="Y128" s="38" t="s">
        <v>225</v>
      </c>
      <c r="AA128" s="38" t="s">
        <v>225</v>
      </c>
      <c r="AB128" s="38" t="s">
        <v>225</v>
      </c>
      <c r="AG128" s="38" t="s">
        <v>225</v>
      </c>
      <c r="AH128" s="38" t="s">
        <v>225</v>
      </c>
      <c r="AI128" s="38" t="s">
        <v>225</v>
      </c>
      <c r="AJ128" s="38" t="s">
        <v>225</v>
      </c>
      <c r="AL128" s="38" t="s">
        <v>225</v>
      </c>
      <c r="AM128" s="38" t="s">
        <v>225</v>
      </c>
      <c r="AN128" s="38" t="s">
        <v>225</v>
      </c>
      <c r="AO128" s="38" t="s">
        <v>225</v>
      </c>
    </row>
    <row r="129" spans="5:41">
      <c r="E129" s="38" t="s">
        <v>225</v>
      </c>
      <c r="F129" s="38" t="s">
        <v>225</v>
      </c>
      <c r="G129" s="38" t="s">
        <v>225</v>
      </c>
      <c r="H129" s="38" t="s">
        <v>225</v>
      </c>
      <c r="I129" s="38" t="s">
        <v>225</v>
      </c>
      <c r="J129" s="38" t="s">
        <v>225</v>
      </c>
      <c r="K129" s="38" t="s">
        <v>225</v>
      </c>
      <c r="L129" s="38" t="s">
        <v>225</v>
      </c>
      <c r="N129" s="38" t="s">
        <v>225</v>
      </c>
      <c r="O129" s="38" t="s">
        <v>225</v>
      </c>
      <c r="P129" s="38" t="s">
        <v>225</v>
      </c>
      <c r="Q129" s="38" t="s">
        <v>225</v>
      </c>
      <c r="S129" s="38" t="s">
        <v>225</v>
      </c>
      <c r="T129" s="38" t="s">
        <v>225</v>
      </c>
      <c r="U129" s="38" t="s">
        <v>225</v>
      </c>
      <c r="X129" s="38" t="s">
        <v>225</v>
      </c>
      <c r="Y129" s="38" t="s">
        <v>225</v>
      </c>
      <c r="AA129" s="38" t="s">
        <v>225</v>
      </c>
      <c r="AB129" s="38" t="s">
        <v>225</v>
      </c>
      <c r="AG129" s="38" t="s">
        <v>225</v>
      </c>
      <c r="AH129" s="38" t="s">
        <v>225</v>
      </c>
      <c r="AI129" s="38" t="s">
        <v>225</v>
      </c>
      <c r="AJ129" s="38" t="s">
        <v>225</v>
      </c>
      <c r="AL129" s="38" t="s">
        <v>225</v>
      </c>
      <c r="AM129" s="38" t="s">
        <v>225</v>
      </c>
      <c r="AN129" s="38" t="s">
        <v>225</v>
      </c>
      <c r="AO129" s="38" t="s">
        <v>225</v>
      </c>
    </row>
    <row r="130" spans="5:41">
      <c r="E130" s="38" t="s">
        <v>225</v>
      </c>
      <c r="F130" s="38" t="s">
        <v>225</v>
      </c>
      <c r="G130" s="38" t="s">
        <v>225</v>
      </c>
      <c r="H130" s="38" t="s">
        <v>225</v>
      </c>
      <c r="I130" s="38" t="s">
        <v>225</v>
      </c>
      <c r="J130" s="38" t="s">
        <v>225</v>
      </c>
      <c r="K130" s="38" t="s">
        <v>225</v>
      </c>
      <c r="L130" s="38" t="s">
        <v>225</v>
      </c>
      <c r="N130" s="38" t="s">
        <v>225</v>
      </c>
      <c r="O130" s="38" t="s">
        <v>225</v>
      </c>
      <c r="P130" s="38" t="s">
        <v>225</v>
      </c>
      <c r="Q130" s="38" t="s">
        <v>225</v>
      </c>
      <c r="S130" s="38" t="s">
        <v>225</v>
      </c>
      <c r="T130" s="38" t="s">
        <v>225</v>
      </c>
      <c r="U130" s="38" t="s">
        <v>225</v>
      </c>
      <c r="X130" s="38" t="s">
        <v>225</v>
      </c>
      <c r="Y130" s="38" t="s">
        <v>225</v>
      </c>
      <c r="AA130" s="38" t="s">
        <v>225</v>
      </c>
      <c r="AB130" s="38" t="s">
        <v>225</v>
      </c>
      <c r="AG130" s="38" t="s">
        <v>225</v>
      </c>
      <c r="AH130" s="38" t="s">
        <v>225</v>
      </c>
      <c r="AI130" s="38" t="s">
        <v>225</v>
      </c>
      <c r="AJ130" s="38" t="s">
        <v>225</v>
      </c>
      <c r="AL130" s="38" t="s">
        <v>225</v>
      </c>
      <c r="AM130" s="38" t="s">
        <v>225</v>
      </c>
      <c r="AN130" s="38" t="s">
        <v>225</v>
      </c>
      <c r="AO130" s="38" t="s">
        <v>225</v>
      </c>
    </row>
    <row r="131" spans="5:41">
      <c r="E131" s="38" t="s">
        <v>225</v>
      </c>
      <c r="F131" s="38" t="s">
        <v>225</v>
      </c>
      <c r="G131" s="38" t="s">
        <v>225</v>
      </c>
      <c r="H131" s="38" t="s">
        <v>225</v>
      </c>
      <c r="I131" s="38" t="s">
        <v>225</v>
      </c>
      <c r="J131" s="38" t="s">
        <v>225</v>
      </c>
      <c r="K131" s="38" t="s">
        <v>225</v>
      </c>
      <c r="L131" s="38" t="s">
        <v>225</v>
      </c>
      <c r="N131" s="38" t="s">
        <v>225</v>
      </c>
      <c r="O131" s="38" t="s">
        <v>225</v>
      </c>
      <c r="P131" s="38" t="s">
        <v>225</v>
      </c>
      <c r="Q131" s="38" t="s">
        <v>225</v>
      </c>
      <c r="S131" s="38" t="s">
        <v>225</v>
      </c>
      <c r="T131" s="38" t="s">
        <v>225</v>
      </c>
      <c r="U131" s="38" t="s">
        <v>225</v>
      </c>
      <c r="X131" s="38" t="s">
        <v>225</v>
      </c>
      <c r="Y131" s="38" t="s">
        <v>225</v>
      </c>
      <c r="AA131" s="38" t="s">
        <v>225</v>
      </c>
      <c r="AB131" s="38" t="s">
        <v>225</v>
      </c>
      <c r="AG131" s="38" t="s">
        <v>225</v>
      </c>
      <c r="AH131" s="38" t="s">
        <v>225</v>
      </c>
      <c r="AI131" s="38" t="s">
        <v>225</v>
      </c>
      <c r="AJ131" s="38" t="s">
        <v>225</v>
      </c>
      <c r="AL131" s="38" t="s">
        <v>225</v>
      </c>
      <c r="AM131" s="38" t="s">
        <v>225</v>
      </c>
      <c r="AN131" s="38" t="s">
        <v>225</v>
      </c>
      <c r="AO131" s="38" t="s">
        <v>225</v>
      </c>
    </row>
    <row r="132" spans="5:41">
      <c r="E132" s="38" t="s">
        <v>225</v>
      </c>
      <c r="F132" s="38" t="s">
        <v>225</v>
      </c>
      <c r="G132" s="38" t="s">
        <v>225</v>
      </c>
      <c r="H132" s="38" t="s">
        <v>225</v>
      </c>
      <c r="I132" s="38" t="s">
        <v>225</v>
      </c>
      <c r="J132" s="38" t="s">
        <v>225</v>
      </c>
      <c r="K132" s="38" t="s">
        <v>225</v>
      </c>
      <c r="L132" s="38" t="s">
        <v>225</v>
      </c>
      <c r="N132" s="38" t="s">
        <v>225</v>
      </c>
      <c r="O132" s="38" t="s">
        <v>225</v>
      </c>
      <c r="P132" s="38" t="s">
        <v>225</v>
      </c>
      <c r="Q132" s="38" t="s">
        <v>225</v>
      </c>
      <c r="S132" s="38" t="s">
        <v>225</v>
      </c>
      <c r="T132" s="38" t="s">
        <v>225</v>
      </c>
      <c r="U132" s="38" t="s">
        <v>225</v>
      </c>
      <c r="X132" s="38" t="s">
        <v>225</v>
      </c>
      <c r="Y132" s="38" t="s">
        <v>225</v>
      </c>
      <c r="AA132" s="38" t="s">
        <v>225</v>
      </c>
      <c r="AB132" s="38" t="s">
        <v>225</v>
      </c>
      <c r="AG132" s="38" t="s">
        <v>225</v>
      </c>
      <c r="AH132" s="38" t="s">
        <v>225</v>
      </c>
      <c r="AI132" s="38" t="s">
        <v>225</v>
      </c>
      <c r="AJ132" s="38" t="s">
        <v>225</v>
      </c>
      <c r="AL132" s="38" t="s">
        <v>225</v>
      </c>
      <c r="AM132" s="38" t="s">
        <v>225</v>
      </c>
      <c r="AN132" s="38" t="s">
        <v>225</v>
      </c>
      <c r="AO132" s="38" t="s">
        <v>225</v>
      </c>
    </row>
    <row r="133" spans="5:41">
      <c r="E133" s="38" t="s">
        <v>225</v>
      </c>
      <c r="F133" s="38" t="s">
        <v>225</v>
      </c>
      <c r="G133" s="38" t="s">
        <v>225</v>
      </c>
      <c r="H133" s="38" t="s">
        <v>225</v>
      </c>
      <c r="I133" s="38" t="s">
        <v>225</v>
      </c>
      <c r="J133" s="38" t="s">
        <v>225</v>
      </c>
      <c r="K133" s="38" t="s">
        <v>225</v>
      </c>
      <c r="L133" s="38" t="s">
        <v>225</v>
      </c>
      <c r="N133" s="38" t="s">
        <v>225</v>
      </c>
      <c r="O133" s="38" t="s">
        <v>225</v>
      </c>
      <c r="P133" s="38" t="s">
        <v>225</v>
      </c>
      <c r="Q133" s="38" t="s">
        <v>225</v>
      </c>
      <c r="S133" s="38" t="s">
        <v>225</v>
      </c>
      <c r="T133" s="38" t="s">
        <v>225</v>
      </c>
      <c r="U133" s="38" t="s">
        <v>225</v>
      </c>
      <c r="X133" s="38" t="s">
        <v>225</v>
      </c>
      <c r="Y133" s="38" t="s">
        <v>225</v>
      </c>
      <c r="AA133" s="38" t="s">
        <v>225</v>
      </c>
      <c r="AB133" s="38" t="s">
        <v>225</v>
      </c>
      <c r="AG133" s="38" t="s">
        <v>225</v>
      </c>
      <c r="AH133" s="38" t="s">
        <v>225</v>
      </c>
      <c r="AI133" s="38" t="s">
        <v>225</v>
      </c>
      <c r="AJ133" s="38" t="s">
        <v>225</v>
      </c>
      <c r="AL133" s="38" t="s">
        <v>225</v>
      </c>
      <c r="AM133" s="38" t="s">
        <v>225</v>
      </c>
      <c r="AN133" s="38" t="s">
        <v>225</v>
      </c>
      <c r="AO133" s="38" t="s">
        <v>225</v>
      </c>
    </row>
    <row r="134" spans="5:41">
      <c r="E134" s="38" t="s">
        <v>225</v>
      </c>
      <c r="F134" s="38" t="s">
        <v>225</v>
      </c>
      <c r="G134" s="38" t="s">
        <v>225</v>
      </c>
      <c r="H134" s="38" t="s">
        <v>225</v>
      </c>
      <c r="I134" s="38" t="s">
        <v>225</v>
      </c>
      <c r="J134" s="38" t="s">
        <v>225</v>
      </c>
      <c r="K134" s="38" t="s">
        <v>225</v>
      </c>
      <c r="L134" s="38" t="s">
        <v>225</v>
      </c>
      <c r="N134" s="38" t="s">
        <v>225</v>
      </c>
      <c r="O134" s="38" t="s">
        <v>225</v>
      </c>
      <c r="P134" s="38" t="s">
        <v>225</v>
      </c>
      <c r="Q134" s="38" t="s">
        <v>225</v>
      </c>
      <c r="S134" s="38" t="s">
        <v>225</v>
      </c>
      <c r="T134" s="38" t="s">
        <v>225</v>
      </c>
      <c r="U134" s="38" t="s">
        <v>225</v>
      </c>
      <c r="X134" s="38" t="s">
        <v>225</v>
      </c>
      <c r="Y134" s="38" t="s">
        <v>225</v>
      </c>
      <c r="AA134" s="38" t="s">
        <v>225</v>
      </c>
      <c r="AB134" s="38" t="s">
        <v>225</v>
      </c>
      <c r="AG134" s="38" t="s">
        <v>225</v>
      </c>
      <c r="AH134" s="38" t="s">
        <v>225</v>
      </c>
      <c r="AI134" s="38" t="s">
        <v>225</v>
      </c>
      <c r="AJ134" s="38" t="s">
        <v>225</v>
      </c>
      <c r="AL134" s="38" t="s">
        <v>225</v>
      </c>
      <c r="AM134" s="38" t="s">
        <v>225</v>
      </c>
      <c r="AN134" s="38" t="s">
        <v>225</v>
      </c>
      <c r="AO134" s="38" t="s">
        <v>225</v>
      </c>
    </row>
    <row r="135" spans="5:41">
      <c r="E135" s="38" t="s">
        <v>225</v>
      </c>
      <c r="F135" s="38" t="s">
        <v>225</v>
      </c>
      <c r="G135" s="38" t="s">
        <v>225</v>
      </c>
      <c r="H135" s="38" t="s">
        <v>225</v>
      </c>
      <c r="I135" s="38" t="s">
        <v>225</v>
      </c>
      <c r="J135" s="38" t="s">
        <v>225</v>
      </c>
      <c r="K135" s="38" t="s">
        <v>225</v>
      </c>
      <c r="L135" s="38" t="s">
        <v>225</v>
      </c>
      <c r="N135" s="38" t="s">
        <v>225</v>
      </c>
      <c r="O135" s="38" t="s">
        <v>225</v>
      </c>
      <c r="P135" s="38" t="s">
        <v>225</v>
      </c>
      <c r="Q135" s="38" t="s">
        <v>225</v>
      </c>
      <c r="S135" s="38" t="s">
        <v>225</v>
      </c>
      <c r="T135" s="38" t="s">
        <v>225</v>
      </c>
      <c r="U135" s="38" t="s">
        <v>225</v>
      </c>
      <c r="X135" s="38" t="s">
        <v>225</v>
      </c>
      <c r="Y135" s="38" t="s">
        <v>225</v>
      </c>
      <c r="AA135" s="38" t="s">
        <v>225</v>
      </c>
      <c r="AB135" s="38" t="s">
        <v>225</v>
      </c>
      <c r="AG135" s="38" t="s">
        <v>225</v>
      </c>
      <c r="AH135" s="38" t="s">
        <v>225</v>
      </c>
      <c r="AI135" s="38" t="s">
        <v>225</v>
      </c>
      <c r="AJ135" s="38" t="s">
        <v>225</v>
      </c>
      <c r="AL135" s="38" t="s">
        <v>225</v>
      </c>
      <c r="AM135" s="38" t="s">
        <v>225</v>
      </c>
      <c r="AN135" s="38" t="s">
        <v>225</v>
      </c>
      <c r="AO135" s="38" t="s">
        <v>225</v>
      </c>
    </row>
    <row r="136" spans="5:41">
      <c r="E136" s="38" t="s">
        <v>225</v>
      </c>
      <c r="F136" s="38" t="s">
        <v>225</v>
      </c>
      <c r="G136" s="38" t="s">
        <v>225</v>
      </c>
      <c r="H136" s="38" t="s">
        <v>225</v>
      </c>
      <c r="I136" s="38" t="s">
        <v>225</v>
      </c>
      <c r="J136" s="38" t="s">
        <v>225</v>
      </c>
      <c r="K136" s="38" t="s">
        <v>225</v>
      </c>
      <c r="L136" s="38" t="s">
        <v>225</v>
      </c>
      <c r="N136" s="38" t="s">
        <v>225</v>
      </c>
      <c r="O136" s="38" t="s">
        <v>225</v>
      </c>
      <c r="P136" s="38" t="s">
        <v>225</v>
      </c>
      <c r="Q136" s="38" t="s">
        <v>225</v>
      </c>
      <c r="S136" s="38" t="s">
        <v>225</v>
      </c>
      <c r="T136" s="38" t="s">
        <v>225</v>
      </c>
      <c r="U136" s="38" t="s">
        <v>225</v>
      </c>
      <c r="X136" s="38" t="s">
        <v>225</v>
      </c>
      <c r="Y136" s="38" t="s">
        <v>225</v>
      </c>
      <c r="AA136" s="38" t="s">
        <v>225</v>
      </c>
      <c r="AB136" s="38" t="s">
        <v>225</v>
      </c>
      <c r="AG136" s="38" t="s">
        <v>225</v>
      </c>
      <c r="AH136" s="38" t="s">
        <v>225</v>
      </c>
      <c r="AI136" s="38" t="s">
        <v>225</v>
      </c>
      <c r="AJ136" s="38" t="s">
        <v>225</v>
      </c>
      <c r="AL136" s="38" t="s">
        <v>225</v>
      </c>
      <c r="AM136" s="38" t="s">
        <v>225</v>
      </c>
      <c r="AN136" s="38" t="s">
        <v>225</v>
      </c>
      <c r="AO136" s="38" t="s">
        <v>225</v>
      </c>
    </row>
    <row r="137" spans="5:41">
      <c r="E137" s="38" t="s">
        <v>225</v>
      </c>
      <c r="F137" s="38" t="s">
        <v>225</v>
      </c>
      <c r="G137" s="38" t="s">
        <v>225</v>
      </c>
      <c r="H137" s="38" t="s">
        <v>225</v>
      </c>
      <c r="I137" s="38" t="s">
        <v>225</v>
      </c>
      <c r="J137" s="38" t="s">
        <v>225</v>
      </c>
      <c r="K137" s="38" t="s">
        <v>225</v>
      </c>
      <c r="L137" s="38" t="s">
        <v>225</v>
      </c>
      <c r="N137" s="38" t="s">
        <v>225</v>
      </c>
      <c r="O137" s="38" t="s">
        <v>225</v>
      </c>
      <c r="P137" s="38" t="s">
        <v>225</v>
      </c>
      <c r="Q137" s="38" t="s">
        <v>225</v>
      </c>
      <c r="S137" s="38" t="s">
        <v>225</v>
      </c>
      <c r="T137" s="38" t="s">
        <v>225</v>
      </c>
      <c r="U137" s="38" t="s">
        <v>225</v>
      </c>
      <c r="X137" s="38" t="s">
        <v>225</v>
      </c>
      <c r="Y137" s="38" t="s">
        <v>225</v>
      </c>
      <c r="AA137" s="38" t="s">
        <v>225</v>
      </c>
      <c r="AB137" s="38" t="s">
        <v>225</v>
      </c>
      <c r="AG137" s="38" t="s">
        <v>225</v>
      </c>
      <c r="AH137" s="38" t="s">
        <v>225</v>
      </c>
      <c r="AI137" s="38" t="s">
        <v>225</v>
      </c>
      <c r="AJ137" s="38" t="s">
        <v>225</v>
      </c>
      <c r="AL137" s="38" t="s">
        <v>225</v>
      </c>
      <c r="AM137" s="38" t="s">
        <v>225</v>
      </c>
      <c r="AN137" s="38" t="s">
        <v>225</v>
      </c>
      <c r="AO137" s="38" t="s">
        <v>225</v>
      </c>
    </row>
    <row r="138" spans="5:41">
      <c r="E138" s="38" t="s">
        <v>225</v>
      </c>
      <c r="F138" s="38" t="s">
        <v>225</v>
      </c>
      <c r="G138" s="38" t="s">
        <v>225</v>
      </c>
      <c r="H138" s="38" t="s">
        <v>225</v>
      </c>
      <c r="I138" s="38" t="s">
        <v>225</v>
      </c>
      <c r="J138" s="38" t="s">
        <v>225</v>
      </c>
      <c r="K138" s="38" t="s">
        <v>225</v>
      </c>
      <c r="L138" s="38" t="s">
        <v>225</v>
      </c>
      <c r="N138" s="38" t="s">
        <v>225</v>
      </c>
      <c r="O138" s="38" t="s">
        <v>225</v>
      </c>
      <c r="P138" s="38" t="s">
        <v>225</v>
      </c>
      <c r="Q138" s="38" t="s">
        <v>225</v>
      </c>
      <c r="S138" s="38" t="s">
        <v>225</v>
      </c>
      <c r="T138" s="38" t="s">
        <v>225</v>
      </c>
      <c r="U138" s="38" t="s">
        <v>225</v>
      </c>
      <c r="X138" s="38" t="s">
        <v>225</v>
      </c>
      <c r="Y138" s="38" t="s">
        <v>225</v>
      </c>
      <c r="AA138" s="38" t="s">
        <v>225</v>
      </c>
      <c r="AB138" s="38" t="s">
        <v>225</v>
      </c>
      <c r="AG138" s="38" t="s">
        <v>225</v>
      </c>
      <c r="AH138" s="38" t="s">
        <v>225</v>
      </c>
      <c r="AI138" s="38" t="s">
        <v>225</v>
      </c>
      <c r="AJ138" s="38" t="s">
        <v>225</v>
      </c>
      <c r="AL138" s="38" t="s">
        <v>225</v>
      </c>
      <c r="AM138" s="38" t="s">
        <v>225</v>
      </c>
      <c r="AN138" s="38" t="s">
        <v>225</v>
      </c>
      <c r="AO138" s="38" t="s">
        <v>225</v>
      </c>
    </row>
    <row r="139" spans="5:41">
      <c r="E139" s="38" t="s">
        <v>225</v>
      </c>
      <c r="F139" s="38" t="s">
        <v>225</v>
      </c>
      <c r="G139" s="38" t="s">
        <v>225</v>
      </c>
      <c r="H139" s="38" t="s">
        <v>225</v>
      </c>
      <c r="I139" s="38" t="s">
        <v>225</v>
      </c>
      <c r="J139" s="38" t="s">
        <v>225</v>
      </c>
      <c r="K139" s="38" t="s">
        <v>225</v>
      </c>
      <c r="L139" s="38" t="s">
        <v>225</v>
      </c>
      <c r="N139" s="38" t="s">
        <v>225</v>
      </c>
      <c r="O139" s="38" t="s">
        <v>225</v>
      </c>
      <c r="P139" s="38" t="s">
        <v>225</v>
      </c>
      <c r="Q139" s="38" t="s">
        <v>225</v>
      </c>
      <c r="S139" s="38" t="s">
        <v>225</v>
      </c>
      <c r="T139" s="38" t="s">
        <v>225</v>
      </c>
      <c r="U139" s="38" t="s">
        <v>225</v>
      </c>
      <c r="X139" s="38" t="s">
        <v>225</v>
      </c>
      <c r="Y139" s="38" t="s">
        <v>225</v>
      </c>
      <c r="AA139" s="38" t="s">
        <v>225</v>
      </c>
      <c r="AB139" s="38" t="s">
        <v>225</v>
      </c>
      <c r="AG139" s="38" t="s">
        <v>225</v>
      </c>
      <c r="AH139" s="38" t="s">
        <v>225</v>
      </c>
      <c r="AI139" s="38" t="s">
        <v>225</v>
      </c>
      <c r="AJ139" s="38" t="s">
        <v>225</v>
      </c>
      <c r="AL139" s="38" t="s">
        <v>225</v>
      </c>
      <c r="AM139" s="38" t="s">
        <v>225</v>
      </c>
      <c r="AN139" s="38" t="s">
        <v>225</v>
      </c>
      <c r="AO139" s="38" t="s">
        <v>225</v>
      </c>
    </row>
    <row r="140" spans="5:41">
      <c r="E140" s="38" t="s">
        <v>225</v>
      </c>
      <c r="F140" s="38" t="s">
        <v>225</v>
      </c>
      <c r="G140" s="38" t="s">
        <v>225</v>
      </c>
      <c r="H140" s="38" t="s">
        <v>225</v>
      </c>
      <c r="I140" s="38" t="s">
        <v>225</v>
      </c>
      <c r="J140" s="38" t="s">
        <v>225</v>
      </c>
      <c r="K140" s="38" t="s">
        <v>225</v>
      </c>
      <c r="L140" s="38" t="s">
        <v>225</v>
      </c>
      <c r="N140" s="38" t="s">
        <v>225</v>
      </c>
      <c r="O140" s="38" t="s">
        <v>225</v>
      </c>
      <c r="P140" s="38" t="s">
        <v>225</v>
      </c>
      <c r="Q140" s="38" t="s">
        <v>225</v>
      </c>
      <c r="S140" s="38" t="s">
        <v>225</v>
      </c>
      <c r="T140" s="38" t="s">
        <v>225</v>
      </c>
      <c r="U140" s="38" t="s">
        <v>225</v>
      </c>
      <c r="X140" s="38" t="s">
        <v>225</v>
      </c>
      <c r="Y140" s="38" t="s">
        <v>225</v>
      </c>
      <c r="AA140" s="38" t="s">
        <v>225</v>
      </c>
      <c r="AB140" s="38" t="s">
        <v>225</v>
      </c>
      <c r="AG140" s="38" t="s">
        <v>225</v>
      </c>
      <c r="AH140" s="38" t="s">
        <v>225</v>
      </c>
      <c r="AI140" s="38" t="s">
        <v>225</v>
      </c>
      <c r="AJ140" s="38" t="s">
        <v>225</v>
      </c>
      <c r="AL140" s="38" t="s">
        <v>225</v>
      </c>
      <c r="AM140" s="38" t="s">
        <v>225</v>
      </c>
      <c r="AN140" s="38" t="s">
        <v>225</v>
      </c>
      <c r="AO140" s="38" t="s">
        <v>225</v>
      </c>
    </row>
    <row r="141" spans="5:41">
      <c r="E141" s="38" t="s">
        <v>225</v>
      </c>
      <c r="F141" s="38" t="s">
        <v>225</v>
      </c>
      <c r="G141" s="38" t="s">
        <v>225</v>
      </c>
      <c r="H141" s="38" t="s">
        <v>225</v>
      </c>
      <c r="I141" s="38" t="s">
        <v>225</v>
      </c>
      <c r="J141" s="38" t="s">
        <v>225</v>
      </c>
      <c r="K141" s="38" t="s">
        <v>225</v>
      </c>
      <c r="L141" s="38" t="s">
        <v>225</v>
      </c>
      <c r="N141" s="38" t="s">
        <v>225</v>
      </c>
      <c r="O141" s="38" t="s">
        <v>225</v>
      </c>
      <c r="P141" s="38" t="s">
        <v>225</v>
      </c>
      <c r="Q141" s="38" t="s">
        <v>225</v>
      </c>
      <c r="S141" s="38" t="s">
        <v>225</v>
      </c>
      <c r="T141" s="38" t="s">
        <v>225</v>
      </c>
      <c r="U141" s="38" t="s">
        <v>225</v>
      </c>
      <c r="X141" s="38" t="s">
        <v>225</v>
      </c>
      <c r="Y141" s="38" t="s">
        <v>225</v>
      </c>
      <c r="AA141" s="38" t="s">
        <v>225</v>
      </c>
      <c r="AB141" s="38" t="s">
        <v>225</v>
      </c>
      <c r="AG141" s="38" t="s">
        <v>225</v>
      </c>
      <c r="AH141" s="38" t="s">
        <v>225</v>
      </c>
      <c r="AI141" s="38" t="s">
        <v>225</v>
      </c>
      <c r="AJ141" s="38" t="s">
        <v>225</v>
      </c>
      <c r="AL141" s="38" t="s">
        <v>225</v>
      </c>
      <c r="AM141" s="38" t="s">
        <v>225</v>
      </c>
      <c r="AN141" s="38" t="s">
        <v>225</v>
      </c>
      <c r="AO141" s="38" t="s">
        <v>225</v>
      </c>
    </row>
    <row r="142" spans="5:41">
      <c r="E142" s="38" t="s">
        <v>225</v>
      </c>
      <c r="F142" s="38" t="s">
        <v>225</v>
      </c>
      <c r="G142" s="38" t="s">
        <v>225</v>
      </c>
      <c r="H142" s="38" t="s">
        <v>225</v>
      </c>
      <c r="I142" s="38" t="s">
        <v>225</v>
      </c>
      <c r="J142" s="38" t="s">
        <v>225</v>
      </c>
      <c r="K142" s="38" t="s">
        <v>225</v>
      </c>
      <c r="L142" s="38" t="s">
        <v>225</v>
      </c>
      <c r="N142" s="38" t="s">
        <v>225</v>
      </c>
      <c r="O142" s="38" t="s">
        <v>225</v>
      </c>
      <c r="P142" s="38" t="s">
        <v>225</v>
      </c>
      <c r="Q142" s="38" t="s">
        <v>225</v>
      </c>
      <c r="S142" s="38" t="s">
        <v>225</v>
      </c>
      <c r="T142" s="38" t="s">
        <v>225</v>
      </c>
      <c r="U142" s="38" t="s">
        <v>225</v>
      </c>
      <c r="X142" s="38" t="s">
        <v>225</v>
      </c>
      <c r="Y142" s="38" t="s">
        <v>225</v>
      </c>
      <c r="AA142" s="38" t="s">
        <v>225</v>
      </c>
      <c r="AB142" s="38" t="s">
        <v>225</v>
      </c>
      <c r="AG142" s="38" t="s">
        <v>225</v>
      </c>
      <c r="AH142" s="38" t="s">
        <v>225</v>
      </c>
      <c r="AI142" s="38" t="s">
        <v>225</v>
      </c>
      <c r="AJ142" s="38" t="s">
        <v>225</v>
      </c>
      <c r="AL142" s="38" t="s">
        <v>225</v>
      </c>
      <c r="AM142" s="38" t="s">
        <v>225</v>
      </c>
      <c r="AN142" s="38" t="s">
        <v>225</v>
      </c>
      <c r="AO142" s="38" t="s">
        <v>225</v>
      </c>
    </row>
    <row r="143" spans="5:41">
      <c r="E143" s="38" t="s">
        <v>225</v>
      </c>
      <c r="F143" s="38" t="s">
        <v>225</v>
      </c>
      <c r="G143" s="38" t="s">
        <v>225</v>
      </c>
      <c r="H143" s="38" t="s">
        <v>225</v>
      </c>
      <c r="I143" s="38" t="s">
        <v>225</v>
      </c>
      <c r="J143" s="38" t="s">
        <v>225</v>
      </c>
      <c r="K143" s="38" t="s">
        <v>225</v>
      </c>
      <c r="L143" s="38" t="s">
        <v>225</v>
      </c>
      <c r="N143" s="38" t="s">
        <v>225</v>
      </c>
      <c r="O143" s="38" t="s">
        <v>225</v>
      </c>
      <c r="P143" s="38" t="s">
        <v>225</v>
      </c>
      <c r="Q143" s="38" t="s">
        <v>225</v>
      </c>
      <c r="S143" s="38" t="s">
        <v>225</v>
      </c>
      <c r="T143" s="38" t="s">
        <v>225</v>
      </c>
      <c r="U143" s="38" t="s">
        <v>225</v>
      </c>
      <c r="X143" s="38" t="s">
        <v>225</v>
      </c>
      <c r="Y143" s="38" t="s">
        <v>225</v>
      </c>
      <c r="AA143" s="38" t="s">
        <v>225</v>
      </c>
      <c r="AB143" s="38" t="s">
        <v>225</v>
      </c>
      <c r="AG143" s="38" t="s">
        <v>225</v>
      </c>
      <c r="AH143" s="38" t="s">
        <v>225</v>
      </c>
      <c r="AI143" s="38" t="s">
        <v>225</v>
      </c>
      <c r="AJ143" s="38" t="s">
        <v>225</v>
      </c>
      <c r="AL143" s="38" t="s">
        <v>225</v>
      </c>
      <c r="AM143" s="38" t="s">
        <v>225</v>
      </c>
      <c r="AN143" s="38" t="s">
        <v>225</v>
      </c>
      <c r="AO143" s="38" t="s">
        <v>225</v>
      </c>
    </row>
    <row r="144" spans="5:41">
      <c r="E144" s="38" t="s">
        <v>225</v>
      </c>
      <c r="F144" s="38" t="s">
        <v>225</v>
      </c>
      <c r="G144" s="38" t="s">
        <v>225</v>
      </c>
      <c r="H144" s="38" t="s">
        <v>225</v>
      </c>
      <c r="I144" s="38" t="s">
        <v>225</v>
      </c>
      <c r="J144" s="38" t="s">
        <v>225</v>
      </c>
      <c r="K144" s="38" t="s">
        <v>225</v>
      </c>
      <c r="L144" s="38" t="s">
        <v>225</v>
      </c>
      <c r="N144" s="38" t="s">
        <v>225</v>
      </c>
      <c r="O144" s="38" t="s">
        <v>225</v>
      </c>
      <c r="P144" s="38" t="s">
        <v>225</v>
      </c>
      <c r="Q144" s="38" t="s">
        <v>225</v>
      </c>
      <c r="S144" s="38" t="s">
        <v>225</v>
      </c>
      <c r="T144" s="38" t="s">
        <v>225</v>
      </c>
      <c r="U144" s="38" t="s">
        <v>225</v>
      </c>
      <c r="X144" s="38" t="s">
        <v>225</v>
      </c>
      <c r="Y144" s="38" t="s">
        <v>225</v>
      </c>
      <c r="AA144" s="38" t="s">
        <v>225</v>
      </c>
      <c r="AB144" s="38" t="s">
        <v>225</v>
      </c>
      <c r="AG144" s="38" t="s">
        <v>225</v>
      </c>
      <c r="AH144" s="38" t="s">
        <v>225</v>
      </c>
      <c r="AI144" s="38" t="s">
        <v>225</v>
      </c>
      <c r="AJ144" s="38" t="s">
        <v>225</v>
      </c>
      <c r="AL144" s="38" t="s">
        <v>225</v>
      </c>
      <c r="AM144" s="38" t="s">
        <v>225</v>
      </c>
      <c r="AN144" s="38" t="s">
        <v>225</v>
      </c>
      <c r="AO144" s="38" t="s">
        <v>225</v>
      </c>
    </row>
    <row r="145" spans="5:41">
      <c r="E145" s="38" t="s">
        <v>225</v>
      </c>
      <c r="F145" s="38" t="s">
        <v>225</v>
      </c>
      <c r="G145" s="38" t="s">
        <v>225</v>
      </c>
      <c r="H145" s="38" t="s">
        <v>225</v>
      </c>
      <c r="I145" s="38" t="s">
        <v>225</v>
      </c>
      <c r="J145" s="38" t="s">
        <v>225</v>
      </c>
      <c r="K145" s="38" t="s">
        <v>225</v>
      </c>
      <c r="L145" s="38" t="s">
        <v>225</v>
      </c>
      <c r="N145" s="38" t="s">
        <v>225</v>
      </c>
      <c r="O145" s="38" t="s">
        <v>225</v>
      </c>
      <c r="P145" s="38" t="s">
        <v>225</v>
      </c>
      <c r="Q145" s="38" t="s">
        <v>225</v>
      </c>
      <c r="S145" s="38" t="s">
        <v>225</v>
      </c>
      <c r="T145" s="38" t="s">
        <v>225</v>
      </c>
      <c r="U145" s="38" t="s">
        <v>225</v>
      </c>
      <c r="X145" s="38" t="s">
        <v>225</v>
      </c>
      <c r="Y145" s="38" t="s">
        <v>225</v>
      </c>
      <c r="AA145" s="38" t="s">
        <v>225</v>
      </c>
      <c r="AB145" s="38" t="s">
        <v>225</v>
      </c>
      <c r="AG145" s="38" t="s">
        <v>225</v>
      </c>
      <c r="AH145" s="38" t="s">
        <v>225</v>
      </c>
      <c r="AI145" s="38" t="s">
        <v>225</v>
      </c>
      <c r="AJ145" s="38" t="s">
        <v>225</v>
      </c>
      <c r="AL145" s="38" t="s">
        <v>225</v>
      </c>
      <c r="AM145" s="38" t="s">
        <v>225</v>
      </c>
      <c r="AN145" s="38" t="s">
        <v>225</v>
      </c>
      <c r="AO145" s="38" t="s">
        <v>225</v>
      </c>
    </row>
    <row r="146" spans="5:41">
      <c r="E146" s="38" t="s">
        <v>225</v>
      </c>
      <c r="F146" s="38" t="s">
        <v>225</v>
      </c>
      <c r="G146" s="38" t="s">
        <v>225</v>
      </c>
      <c r="H146" s="38" t="s">
        <v>225</v>
      </c>
      <c r="I146" s="38" t="s">
        <v>225</v>
      </c>
      <c r="J146" s="38" t="s">
        <v>225</v>
      </c>
      <c r="K146" s="38" t="s">
        <v>225</v>
      </c>
      <c r="L146" s="38" t="s">
        <v>225</v>
      </c>
      <c r="N146" s="38" t="s">
        <v>225</v>
      </c>
      <c r="O146" s="38" t="s">
        <v>225</v>
      </c>
      <c r="P146" s="38" t="s">
        <v>225</v>
      </c>
      <c r="Q146" s="38" t="s">
        <v>225</v>
      </c>
      <c r="S146" s="38" t="s">
        <v>225</v>
      </c>
      <c r="T146" s="38" t="s">
        <v>225</v>
      </c>
      <c r="U146" s="38" t="s">
        <v>225</v>
      </c>
      <c r="X146" s="38" t="s">
        <v>225</v>
      </c>
      <c r="Y146" s="38" t="s">
        <v>225</v>
      </c>
      <c r="AA146" s="38" t="s">
        <v>225</v>
      </c>
      <c r="AB146" s="38" t="s">
        <v>225</v>
      </c>
      <c r="AG146" s="38" t="s">
        <v>225</v>
      </c>
      <c r="AH146" s="38" t="s">
        <v>225</v>
      </c>
      <c r="AI146" s="38" t="s">
        <v>225</v>
      </c>
      <c r="AJ146" s="38" t="s">
        <v>225</v>
      </c>
      <c r="AL146" s="38" t="s">
        <v>225</v>
      </c>
      <c r="AM146" s="38" t="s">
        <v>225</v>
      </c>
      <c r="AN146" s="38" t="s">
        <v>225</v>
      </c>
      <c r="AO146" s="38" t="s">
        <v>225</v>
      </c>
    </row>
    <row r="147" spans="5:41">
      <c r="E147" s="38" t="s">
        <v>225</v>
      </c>
      <c r="F147" s="38" t="s">
        <v>225</v>
      </c>
      <c r="G147" s="38" t="s">
        <v>225</v>
      </c>
      <c r="H147" s="38" t="s">
        <v>225</v>
      </c>
      <c r="I147" s="38" t="s">
        <v>225</v>
      </c>
      <c r="J147" s="38" t="s">
        <v>225</v>
      </c>
      <c r="K147" s="38" t="s">
        <v>225</v>
      </c>
      <c r="L147" s="38" t="s">
        <v>225</v>
      </c>
      <c r="N147" s="38" t="s">
        <v>225</v>
      </c>
      <c r="O147" s="38" t="s">
        <v>225</v>
      </c>
      <c r="P147" s="38" t="s">
        <v>225</v>
      </c>
      <c r="Q147" s="38" t="s">
        <v>225</v>
      </c>
      <c r="S147" s="38" t="s">
        <v>225</v>
      </c>
      <c r="T147" s="38" t="s">
        <v>225</v>
      </c>
      <c r="U147" s="38" t="s">
        <v>225</v>
      </c>
      <c r="X147" s="38" t="s">
        <v>225</v>
      </c>
      <c r="Y147" s="38" t="s">
        <v>225</v>
      </c>
      <c r="AA147" s="38" t="s">
        <v>225</v>
      </c>
      <c r="AB147" s="38" t="s">
        <v>225</v>
      </c>
      <c r="AG147" s="38" t="s">
        <v>225</v>
      </c>
      <c r="AH147" s="38" t="s">
        <v>225</v>
      </c>
      <c r="AI147" s="38" t="s">
        <v>225</v>
      </c>
      <c r="AJ147" s="38" t="s">
        <v>225</v>
      </c>
      <c r="AL147" s="38" t="s">
        <v>225</v>
      </c>
      <c r="AM147" s="38" t="s">
        <v>225</v>
      </c>
      <c r="AN147" s="38" t="s">
        <v>225</v>
      </c>
      <c r="AO147" s="38" t="s">
        <v>225</v>
      </c>
    </row>
    <row r="148" spans="5:41">
      <c r="E148" s="38" t="s">
        <v>225</v>
      </c>
      <c r="F148" s="38" t="s">
        <v>225</v>
      </c>
      <c r="G148" s="38" t="s">
        <v>225</v>
      </c>
      <c r="H148" s="38" t="s">
        <v>225</v>
      </c>
      <c r="I148" s="38" t="s">
        <v>225</v>
      </c>
      <c r="J148" s="38" t="s">
        <v>225</v>
      </c>
      <c r="K148" s="38" t="s">
        <v>225</v>
      </c>
      <c r="L148" s="38" t="s">
        <v>225</v>
      </c>
      <c r="N148" s="38" t="s">
        <v>225</v>
      </c>
      <c r="O148" s="38" t="s">
        <v>225</v>
      </c>
      <c r="P148" s="38" t="s">
        <v>225</v>
      </c>
      <c r="Q148" s="38" t="s">
        <v>225</v>
      </c>
      <c r="S148" s="38" t="s">
        <v>225</v>
      </c>
      <c r="T148" s="38" t="s">
        <v>225</v>
      </c>
      <c r="U148" s="38" t="s">
        <v>225</v>
      </c>
      <c r="X148" s="38" t="s">
        <v>225</v>
      </c>
      <c r="Y148" s="38" t="s">
        <v>225</v>
      </c>
      <c r="AA148" s="38" t="s">
        <v>225</v>
      </c>
      <c r="AB148" s="38" t="s">
        <v>225</v>
      </c>
      <c r="AG148" s="38" t="s">
        <v>225</v>
      </c>
      <c r="AH148" s="38" t="s">
        <v>225</v>
      </c>
      <c r="AI148" s="38" t="s">
        <v>225</v>
      </c>
      <c r="AJ148" s="38" t="s">
        <v>225</v>
      </c>
      <c r="AL148" s="38" t="s">
        <v>225</v>
      </c>
      <c r="AM148" s="38" t="s">
        <v>225</v>
      </c>
      <c r="AN148" s="38" t="s">
        <v>225</v>
      </c>
      <c r="AO148" s="38" t="s">
        <v>225</v>
      </c>
    </row>
    <row r="149" spans="5:41">
      <c r="E149" s="38" t="s">
        <v>225</v>
      </c>
      <c r="F149" s="38" t="s">
        <v>225</v>
      </c>
      <c r="G149" s="38" t="s">
        <v>225</v>
      </c>
      <c r="H149" s="38" t="s">
        <v>225</v>
      </c>
      <c r="I149" s="38" t="s">
        <v>225</v>
      </c>
      <c r="J149" s="38" t="s">
        <v>225</v>
      </c>
      <c r="K149" s="38" t="s">
        <v>225</v>
      </c>
      <c r="L149" s="38" t="s">
        <v>225</v>
      </c>
      <c r="N149" s="38" t="s">
        <v>225</v>
      </c>
      <c r="O149" s="38" t="s">
        <v>225</v>
      </c>
      <c r="P149" s="38" t="s">
        <v>225</v>
      </c>
      <c r="Q149" s="38" t="s">
        <v>225</v>
      </c>
      <c r="S149" s="38" t="s">
        <v>225</v>
      </c>
      <c r="T149" s="38" t="s">
        <v>225</v>
      </c>
      <c r="U149" s="38" t="s">
        <v>225</v>
      </c>
      <c r="X149" s="38" t="s">
        <v>225</v>
      </c>
      <c r="Y149" s="38" t="s">
        <v>225</v>
      </c>
      <c r="AA149" s="38" t="s">
        <v>225</v>
      </c>
      <c r="AB149" s="38" t="s">
        <v>225</v>
      </c>
      <c r="AG149" s="38" t="s">
        <v>225</v>
      </c>
      <c r="AH149" s="38" t="s">
        <v>225</v>
      </c>
      <c r="AI149" s="38" t="s">
        <v>225</v>
      </c>
      <c r="AJ149" s="38" t="s">
        <v>225</v>
      </c>
      <c r="AL149" s="38" t="s">
        <v>225</v>
      </c>
      <c r="AM149" s="38" t="s">
        <v>225</v>
      </c>
      <c r="AN149" s="38" t="s">
        <v>225</v>
      </c>
      <c r="AO149" s="38" t="s">
        <v>225</v>
      </c>
    </row>
    <row r="150" spans="5:41">
      <c r="E150" s="38" t="s">
        <v>225</v>
      </c>
      <c r="F150" s="38" t="s">
        <v>225</v>
      </c>
      <c r="G150" s="38" t="s">
        <v>225</v>
      </c>
      <c r="H150" s="38" t="s">
        <v>225</v>
      </c>
      <c r="I150" s="38" t="s">
        <v>225</v>
      </c>
      <c r="J150" s="38" t="s">
        <v>225</v>
      </c>
      <c r="K150" s="38" t="s">
        <v>225</v>
      </c>
      <c r="L150" s="38" t="s">
        <v>225</v>
      </c>
      <c r="N150" s="38" t="s">
        <v>225</v>
      </c>
      <c r="O150" s="38" t="s">
        <v>225</v>
      </c>
      <c r="P150" s="38" t="s">
        <v>225</v>
      </c>
      <c r="Q150" s="38" t="s">
        <v>225</v>
      </c>
      <c r="S150" s="38" t="s">
        <v>225</v>
      </c>
      <c r="T150" s="38" t="s">
        <v>225</v>
      </c>
      <c r="U150" s="38" t="s">
        <v>225</v>
      </c>
      <c r="X150" s="38" t="s">
        <v>225</v>
      </c>
      <c r="Y150" s="38" t="s">
        <v>225</v>
      </c>
      <c r="AA150" s="38" t="s">
        <v>225</v>
      </c>
      <c r="AB150" s="38" t="s">
        <v>225</v>
      </c>
      <c r="AG150" s="38" t="s">
        <v>225</v>
      </c>
      <c r="AH150" s="38" t="s">
        <v>225</v>
      </c>
      <c r="AI150" s="38" t="s">
        <v>225</v>
      </c>
      <c r="AJ150" s="38" t="s">
        <v>225</v>
      </c>
      <c r="AL150" s="38" t="s">
        <v>225</v>
      </c>
      <c r="AM150" s="38" t="s">
        <v>225</v>
      </c>
      <c r="AN150" s="38" t="s">
        <v>225</v>
      </c>
      <c r="AO150" s="38" t="s">
        <v>225</v>
      </c>
    </row>
    <row r="151" spans="5:41">
      <c r="E151" s="38" t="s">
        <v>225</v>
      </c>
      <c r="F151" s="38" t="s">
        <v>225</v>
      </c>
      <c r="G151" s="38" t="s">
        <v>225</v>
      </c>
      <c r="H151" s="38" t="s">
        <v>225</v>
      </c>
      <c r="I151" s="38" t="s">
        <v>225</v>
      </c>
      <c r="J151" s="38" t="s">
        <v>225</v>
      </c>
      <c r="K151" s="38" t="s">
        <v>225</v>
      </c>
      <c r="L151" s="38" t="s">
        <v>225</v>
      </c>
      <c r="N151" s="38" t="s">
        <v>225</v>
      </c>
      <c r="O151" s="38" t="s">
        <v>225</v>
      </c>
      <c r="P151" s="38" t="s">
        <v>225</v>
      </c>
      <c r="Q151" s="38" t="s">
        <v>225</v>
      </c>
      <c r="S151" s="38" t="s">
        <v>225</v>
      </c>
      <c r="T151" s="38" t="s">
        <v>225</v>
      </c>
      <c r="U151" s="38" t="s">
        <v>225</v>
      </c>
      <c r="X151" s="38" t="s">
        <v>225</v>
      </c>
      <c r="Y151" s="38" t="s">
        <v>225</v>
      </c>
      <c r="AA151" s="38" t="s">
        <v>225</v>
      </c>
      <c r="AB151" s="38" t="s">
        <v>225</v>
      </c>
      <c r="AG151" s="38" t="s">
        <v>225</v>
      </c>
      <c r="AH151" s="38" t="s">
        <v>225</v>
      </c>
      <c r="AI151" s="38" t="s">
        <v>225</v>
      </c>
      <c r="AJ151" s="38" t="s">
        <v>225</v>
      </c>
      <c r="AL151" s="38" t="s">
        <v>225</v>
      </c>
      <c r="AM151" s="38" t="s">
        <v>225</v>
      </c>
      <c r="AN151" s="38" t="s">
        <v>225</v>
      </c>
      <c r="AO151" s="38" t="s">
        <v>225</v>
      </c>
    </row>
    <row r="152" spans="5:41">
      <c r="E152" s="38" t="s">
        <v>225</v>
      </c>
      <c r="F152" s="38" t="s">
        <v>225</v>
      </c>
      <c r="G152" s="38" t="s">
        <v>225</v>
      </c>
      <c r="H152" s="38" t="s">
        <v>225</v>
      </c>
      <c r="I152" s="38" t="s">
        <v>225</v>
      </c>
      <c r="J152" s="38" t="s">
        <v>225</v>
      </c>
      <c r="K152" s="38" t="s">
        <v>225</v>
      </c>
      <c r="L152" s="38" t="s">
        <v>225</v>
      </c>
      <c r="N152" s="38" t="s">
        <v>225</v>
      </c>
      <c r="O152" s="38" t="s">
        <v>225</v>
      </c>
      <c r="P152" s="38" t="s">
        <v>225</v>
      </c>
      <c r="Q152" s="38" t="s">
        <v>225</v>
      </c>
      <c r="S152" s="38" t="s">
        <v>225</v>
      </c>
      <c r="T152" s="38" t="s">
        <v>225</v>
      </c>
      <c r="U152" s="38" t="s">
        <v>225</v>
      </c>
      <c r="X152" s="38" t="s">
        <v>225</v>
      </c>
      <c r="Y152" s="38" t="s">
        <v>225</v>
      </c>
      <c r="AA152" s="38" t="s">
        <v>225</v>
      </c>
      <c r="AB152" s="38" t="s">
        <v>225</v>
      </c>
      <c r="AG152" s="38" t="s">
        <v>225</v>
      </c>
      <c r="AH152" s="38" t="s">
        <v>225</v>
      </c>
      <c r="AI152" s="38" t="s">
        <v>225</v>
      </c>
      <c r="AJ152" s="38" t="s">
        <v>225</v>
      </c>
      <c r="AL152" s="38" t="s">
        <v>225</v>
      </c>
      <c r="AM152" s="38" t="s">
        <v>225</v>
      </c>
      <c r="AN152" s="38" t="s">
        <v>225</v>
      </c>
      <c r="AO152" s="38" t="s">
        <v>225</v>
      </c>
    </row>
    <row r="153" spans="5:41">
      <c r="E153" s="38" t="s">
        <v>225</v>
      </c>
      <c r="F153" s="38" t="s">
        <v>225</v>
      </c>
      <c r="G153" s="38" t="s">
        <v>225</v>
      </c>
      <c r="H153" s="38" t="s">
        <v>225</v>
      </c>
      <c r="I153" s="38" t="s">
        <v>225</v>
      </c>
      <c r="J153" s="38" t="s">
        <v>225</v>
      </c>
      <c r="K153" s="38" t="s">
        <v>225</v>
      </c>
      <c r="L153" s="38" t="s">
        <v>225</v>
      </c>
      <c r="N153" s="38" t="s">
        <v>225</v>
      </c>
      <c r="O153" s="38" t="s">
        <v>225</v>
      </c>
      <c r="P153" s="38" t="s">
        <v>225</v>
      </c>
      <c r="Q153" s="38" t="s">
        <v>225</v>
      </c>
      <c r="S153" s="38" t="s">
        <v>225</v>
      </c>
      <c r="T153" s="38" t="s">
        <v>225</v>
      </c>
      <c r="U153" s="38" t="s">
        <v>225</v>
      </c>
      <c r="X153" s="38" t="s">
        <v>225</v>
      </c>
      <c r="Y153" s="38" t="s">
        <v>225</v>
      </c>
      <c r="AA153" s="38" t="s">
        <v>225</v>
      </c>
      <c r="AB153" s="38" t="s">
        <v>225</v>
      </c>
      <c r="AG153" s="38" t="s">
        <v>225</v>
      </c>
      <c r="AH153" s="38" t="s">
        <v>225</v>
      </c>
      <c r="AI153" s="38" t="s">
        <v>225</v>
      </c>
      <c r="AJ153" s="38" t="s">
        <v>225</v>
      </c>
      <c r="AL153" s="38" t="s">
        <v>225</v>
      </c>
      <c r="AM153" s="38" t="s">
        <v>225</v>
      </c>
      <c r="AN153" s="38" t="s">
        <v>225</v>
      </c>
      <c r="AO153" s="38" t="s">
        <v>225</v>
      </c>
    </row>
    <row r="154" spans="5:41">
      <c r="E154" s="38" t="s">
        <v>225</v>
      </c>
      <c r="F154" s="38" t="s">
        <v>225</v>
      </c>
      <c r="G154" s="38" t="s">
        <v>225</v>
      </c>
      <c r="H154" s="38" t="s">
        <v>225</v>
      </c>
      <c r="I154" s="38" t="s">
        <v>225</v>
      </c>
      <c r="J154" s="38" t="s">
        <v>225</v>
      </c>
      <c r="K154" s="38" t="s">
        <v>225</v>
      </c>
      <c r="L154" s="38" t="s">
        <v>225</v>
      </c>
      <c r="N154" s="38" t="s">
        <v>225</v>
      </c>
      <c r="O154" s="38" t="s">
        <v>225</v>
      </c>
      <c r="P154" s="38" t="s">
        <v>225</v>
      </c>
      <c r="Q154" s="38" t="s">
        <v>225</v>
      </c>
      <c r="S154" s="38" t="s">
        <v>225</v>
      </c>
      <c r="T154" s="38" t="s">
        <v>225</v>
      </c>
      <c r="U154" s="38" t="s">
        <v>225</v>
      </c>
      <c r="X154" s="38" t="s">
        <v>225</v>
      </c>
      <c r="Y154" s="38" t="s">
        <v>225</v>
      </c>
      <c r="AA154" s="38" t="s">
        <v>225</v>
      </c>
      <c r="AB154" s="38" t="s">
        <v>225</v>
      </c>
      <c r="AG154" s="38" t="s">
        <v>225</v>
      </c>
      <c r="AH154" s="38" t="s">
        <v>225</v>
      </c>
      <c r="AI154" s="38" t="s">
        <v>225</v>
      </c>
      <c r="AJ154" s="38" t="s">
        <v>225</v>
      </c>
      <c r="AL154" s="38" t="s">
        <v>225</v>
      </c>
      <c r="AM154" s="38" t="s">
        <v>225</v>
      </c>
      <c r="AN154" s="38" t="s">
        <v>225</v>
      </c>
      <c r="AO154" s="38" t="s">
        <v>225</v>
      </c>
    </row>
    <row r="155" spans="5:41">
      <c r="E155" s="38" t="s">
        <v>225</v>
      </c>
      <c r="F155" s="38" t="s">
        <v>225</v>
      </c>
      <c r="G155" s="38" t="s">
        <v>225</v>
      </c>
      <c r="H155" s="38" t="s">
        <v>225</v>
      </c>
      <c r="I155" s="38" t="s">
        <v>225</v>
      </c>
      <c r="J155" s="38" t="s">
        <v>225</v>
      </c>
      <c r="K155" s="38" t="s">
        <v>225</v>
      </c>
      <c r="L155" s="38" t="s">
        <v>225</v>
      </c>
      <c r="N155" s="38" t="s">
        <v>225</v>
      </c>
      <c r="O155" s="38" t="s">
        <v>225</v>
      </c>
      <c r="P155" s="38" t="s">
        <v>225</v>
      </c>
      <c r="Q155" s="38" t="s">
        <v>225</v>
      </c>
      <c r="S155" s="38" t="s">
        <v>225</v>
      </c>
      <c r="T155" s="38" t="s">
        <v>225</v>
      </c>
      <c r="U155" s="38" t="s">
        <v>225</v>
      </c>
      <c r="X155" s="38" t="s">
        <v>225</v>
      </c>
      <c r="Y155" s="38" t="s">
        <v>225</v>
      </c>
      <c r="AA155" s="38" t="s">
        <v>225</v>
      </c>
      <c r="AB155" s="38" t="s">
        <v>225</v>
      </c>
      <c r="AG155" s="38" t="s">
        <v>225</v>
      </c>
      <c r="AH155" s="38" t="s">
        <v>225</v>
      </c>
      <c r="AI155" s="38" t="s">
        <v>225</v>
      </c>
      <c r="AJ155" s="38" t="s">
        <v>225</v>
      </c>
      <c r="AL155" s="38" t="s">
        <v>225</v>
      </c>
      <c r="AM155" s="38" t="s">
        <v>225</v>
      </c>
      <c r="AN155" s="38" t="s">
        <v>225</v>
      </c>
      <c r="AO155" s="38" t="s">
        <v>225</v>
      </c>
    </row>
    <row r="156" spans="5:41">
      <c r="E156" s="38" t="s">
        <v>225</v>
      </c>
      <c r="F156" s="38" t="s">
        <v>225</v>
      </c>
      <c r="G156" s="38" t="s">
        <v>225</v>
      </c>
      <c r="H156" s="38" t="s">
        <v>225</v>
      </c>
      <c r="I156" s="38" t="s">
        <v>225</v>
      </c>
      <c r="J156" s="38" t="s">
        <v>225</v>
      </c>
      <c r="K156" s="38" t="s">
        <v>225</v>
      </c>
      <c r="L156" s="38" t="s">
        <v>225</v>
      </c>
      <c r="N156" s="38" t="s">
        <v>225</v>
      </c>
      <c r="O156" s="38" t="s">
        <v>225</v>
      </c>
      <c r="P156" s="38" t="s">
        <v>225</v>
      </c>
      <c r="Q156" s="38" t="s">
        <v>225</v>
      </c>
      <c r="S156" s="38" t="s">
        <v>225</v>
      </c>
      <c r="T156" s="38" t="s">
        <v>225</v>
      </c>
      <c r="U156" s="38" t="s">
        <v>225</v>
      </c>
      <c r="X156" s="38" t="s">
        <v>225</v>
      </c>
      <c r="Y156" s="38" t="s">
        <v>225</v>
      </c>
      <c r="AA156" s="38" t="s">
        <v>225</v>
      </c>
      <c r="AB156" s="38" t="s">
        <v>225</v>
      </c>
      <c r="AG156" s="38" t="s">
        <v>225</v>
      </c>
      <c r="AH156" s="38" t="s">
        <v>225</v>
      </c>
      <c r="AI156" s="38" t="s">
        <v>225</v>
      </c>
      <c r="AJ156" s="38" t="s">
        <v>225</v>
      </c>
      <c r="AL156" s="38" t="s">
        <v>225</v>
      </c>
      <c r="AM156" s="38" t="s">
        <v>225</v>
      </c>
      <c r="AN156" s="38" t="s">
        <v>225</v>
      </c>
      <c r="AO156" s="38" t="s">
        <v>225</v>
      </c>
    </row>
    <row r="157" spans="5:41">
      <c r="E157" s="38" t="s">
        <v>225</v>
      </c>
      <c r="F157" s="38" t="s">
        <v>225</v>
      </c>
      <c r="G157" s="38" t="s">
        <v>225</v>
      </c>
      <c r="H157" s="38" t="s">
        <v>225</v>
      </c>
      <c r="I157" s="38" t="s">
        <v>225</v>
      </c>
      <c r="J157" s="38" t="s">
        <v>225</v>
      </c>
      <c r="K157" s="38" t="s">
        <v>225</v>
      </c>
      <c r="L157" s="38" t="s">
        <v>225</v>
      </c>
      <c r="N157" s="38" t="s">
        <v>225</v>
      </c>
      <c r="O157" s="38" t="s">
        <v>225</v>
      </c>
      <c r="P157" s="38" t="s">
        <v>225</v>
      </c>
      <c r="Q157" s="38" t="s">
        <v>225</v>
      </c>
      <c r="S157" s="38" t="s">
        <v>225</v>
      </c>
      <c r="T157" s="38" t="s">
        <v>225</v>
      </c>
      <c r="U157" s="38" t="s">
        <v>225</v>
      </c>
      <c r="X157" s="38" t="s">
        <v>225</v>
      </c>
      <c r="Y157" s="38" t="s">
        <v>225</v>
      </c>
      <c r="AA157" s="38" t="s">
        <v>225</v>
      </c>
      <c r="AB157" s="38" t="s">
        <v>225</v>
      </c>
      <c r="AG157" s="38" t="s">
        <v>225</v>
      </c>
      <c r="AH157" s="38" t="s">
        <v>225</v>
      </c>
      <c r="AI157" s="38" t="s">
        <v>225</v>
      </c>
      <c r="AJ157" s="38" t="s">
        <v>225</v>
      </c>
      <c r="AL157" s="38" t="s">
        <v>225</v>
      </c>
      <c r="AM157" s="38" t="s">
        <v>225</v>
      </c>
      <c r="AN157" s="38" t="s">
        <v>225</v>
      </c>
      <c r="AO157" s="38" t="s">
        <v>225</v>
      </c>
    </row>
    <row r="158" spans="5:41">
      <c r="E158" s="38" t="s">
        <v>225</v>
      </c>
      <c r="F158" s="38" t="s">
        <v>225</v>
      </c>
      <c r="G158" s="38" t="s">
        <v>225</v>
      </c>
      <c r="H158" s="38" t="s">
        <v>225</v>
      </c>
      <c r="I158" s="38" t="s">
        <v>225</v>
      </c>
      <c r="J158" s="38" t="s">
        <v>225</v>
      </c>
      <c r="K158" s="38" t="s">
        <v>225</v>
      </c>
      <c r="L158" s="38" t="s">
        <v>225</v>
      </c>
      <c r="N158" s="38" t="s">
        <v>225</v>
      </c>
      <c r="O158" s="38" t="s">
        <v>225</v>
      </c>
      <c r="P158" s="38" t="s">
        <v>225</v>
      </c>
      <c r="Q158" s="38" t="s">
        <v>225</v>
      </c>
      <c r="S158" s="38" t="s">
        <v>225</v>
      </c>
      <c r="T158" s="38" t="s">
        <v>225</v>
      </c>
      <c r="U158" s="38" t="s">
        <v>225</v>
      </c>
      <c r="X158" s="38" t="s">
        <v>225</v>
      </c>
      <c r="Y158" s="38" t="s">
        <v>225</v>
      </c>
      <c r="AA158" s="38" t="s">
        <v>225</v>
      </c>
      <c r="AB158" s="38" t="s">
        <v>225</v>
      </c>
      <c r="AG158" s="38" t="s">
        <v>225</v>
      </c>
      <c r="AH158" s="38" t="s">
        <v>225</v>
      </c>
      <c r="AI158" s="38" t="s">
        <v>225</v>
      </c>
      <c r="AJ158" s="38" t="s">
        <v>225</v>
      </c>
      <c r="AL158" s="38" t="s">
        <v>225</v>
      </c>
      <c r="AM158" s="38" t="s">
        <v>225</v>
      </c>
      <c r="AN158" s="38" t="s">
        <v>225</v>
      </c>
      <c r="AO158" s="38" t="s">
        <v>225</v>
      </c>
    </row>
    <row r="159" spans="5:41">
      <c r="E159" s="38" t="s">
        <v>225</v>
      </c>
      <c r="F159" s="38" t="s">
        <v>225</v>
      </c>
      <c r="G159" s="38" t="s">
        <v>225</v>
      </c>
      <c r="H159" s="38" t="s">
        <v>225</v>
      </c>
      <c r="I159" s="38" t="s">
        <v>225</v>
      </c>
      <c r="J159" s="38" t="s">
        <v>225</v>
      </c>
      <c r="K159" s="38" t="s">
        <v>225</v>
      </c>
      <c r="L159" s="38" t="s">
        <v>225</v>
      </c>
      <c r="N159" s="38" t="s">
        <v>225</v>
      </c>
      <c r="O159" s="38" t="s">
        <v>225</v>
      </c>
      <c r="P159" s="38" t="s">
        <v>225</v>
      </c>
      <c r="Q159" s="38" t="s">
        <v>225</v>
      </c>
      <c r="S159" s="38" t="s">
        <v>225</v>
      </c>
      <c r="T159" s="38" t="s">
        <v>225</v>
      </c>
      <c r="U159" s="38" t="s">
        <v>225</v>
      </c>
      <c r="X159" s="38" t="s">
        <v>225</v>
      </c>
      <c r="Y159" s="38" t="s">
        <v>225</v>
      </c>
      <c r="AA159" s="38" t="s">
        <v>225</v>
      </c>
      <c r="AB159" s="38" t="s">
        <v>225</v>
      </c>
      <c r="AG159" s="38" t="s">
        <v>225</v>
      </c>
      <c r="AH159" s="38" t="s">
        <v>225</v>
      </c>
      <c r="AI159" s="38" t="s">
        <v>225</v>
      </c>
      <c r="AJ159" s="38" t="s">
        <v>225</v>
      </c>
      <c r="AL159" s="38" t="s">
        <v>225</v>
      </c>
      <c r="AM159" s="38" t="s">
        <v>225</v>
      </c>
      <c r="AN159" s="38" t="s">
        <v>225</v>
      </c>
      <c r="AO159" s="38" t="s">
        <v>225</v>
      </c>
    </row>
    <row r="160" spans="5:41">
      <c r="E160" s="38" t="s">
        <v>225</v>
      </c>
      <c r="F160" s="38" t="s">
        <v>225</v>
      </c>
      <c r="G160" s="38" t="s">
        <v>225</v>
      </c>
      <c r="H160" s="38" t="s">
        <v>225</v>
      </c>
      <c r="I160" s="38" t="s">
        <v>225</v>
      </c>
      <c r="J160" s="38" t="s">
        <v>225</v>
      </c>
      <c r="K160" s="38" t="s">
        <v>225</v>
      </c>
      <c r="L160" s="38" t="s">
        <v>225</v>
      </c>
      <c r="N160" s="38" t="s">
        <v>225</v>
      </c>
      <c r="O160" s="38" t="s">
        <v>225</v>
      </c>
      <c r="P160" s="38" t="s">
        <v>225</v>
      </c>
      <c r="Q160" s="38" t="s">
        <v>225</v>
      </c>
      <c r="S160" s="38" t="s">
        <v>225</v>
      </c>
      <c r="T160" s="38" t="s">
        <v>225</v>
      </c>
      <c r="U160" s="38" t="s">
        <v>225</v>
      </c>
      <c r="X160" s="38" t="s">
        <v>225</v>
      </c>
      <c r="Y160" s="38" t="s">
        <v>225</v>
      </c>
      <c r="AA160" s="38" t="s">
        <v>225</v>
      </c>
      <c r="AB160" s="38" t="s">
        <v>225</v>
      </c>
      <c r="AG160" s="38" t="s">
        <v>225</v>
      </c>
      <c r="AH160" s="38" t="s">
        <v>225</v>
      </c>
      <c r="AI160" s="38" t="s">
        <v>225</v>
      </c>
      <c r="AJ160" s="38" t="s">
        <v>225</v>
      </c>
      <c r="AL160" s="38" t="s">
        <v>225</v>
      </c>
      <c r="AM160" s="38" t="s">
        <v>225</v>
      </c>
      <c r="AN160" s="38" t="s">
        <v>225</v>
      </c>
      <c r="AO160" s="38" t="s">
        <v>225</v>
      </c>
    </row>
    <row r="161" spans="5:41">
      <c r="E161" s="38" t="s">
        <v>225</v>
      </c>
      <c r="F161" s="38" t="s">
        <v>225</v>
      </c>
      <c r="G161" s="38" t="s">
        <v>225</v>
      </c>
      <c r="H161" s="38" t="s">
        <v>225</v>
      </c>
      <c r="I161" s="38" t="s">
        <v>225</v>
      </c>
      <c r="J161" s="38" t="s">
        <v>225</v>
      </c>
      <c r="K161" s="38" t="s">
        <v>225</v>
      </c>
      <c r="L161" s="38" t="s">
        <v>225</v>
      </c>
      <c r="N161" s="38" t="s">
        <v>225</v>
      </c>
      <c r="O161" s="38" t="s">
        <v>225</v>
      </c>
      <c r="P161" s="38" t="s">
        <v>225</v>
      </c>
      <c r="Q161" s="38" t="s">
        <v>225</v>
      </c>
      <c r="S161" s="38" t="s">
        <v>225</v>
      </c>
      <c r="T161" s="38" t="s">
        <v>225</v>
      </c>
      <c r="U161" s="38" t="s">
        <v>225</v>
      </c>
      <c r="X161" s="38" t="s">
        <v>225</v>
      </c>
      <c r="Y161" s="38" t="s">
        <v>225</v>
      </c>
      <c r="AA161" s="38" t="s">
        <v>225</v>
      </c>
      <c r="AB161" s="38" t="s">
        <v>225</v>
      </c>
      <c r="AG161" s="38" t="s">
        <v>225</v>
      </c>
      <c r="AH161" s="38" t="s">
        <v>225</v>
      </c>
      <c r="AI161" s="38" t="s">
        <v>225</v>
      </c>
      <c r="AJ161" s="38" t="s">
        <v>225</v>
      </c>
      <c r="AL161" s="38" t="s">
        <v>225</v>
      </c>
      <c r="AM161" s="38" t="s">
        <v>225</v>
      </c>
      <c r="AN161" s="38" t="s">
        <v>225</v>
      </c>
      <c r="AO161" s="38" t="s">
        <v>225</v>
      </c>
    </row>
    <row r="162" spans="5:41">
      <c r="E162" s="38" t="s">
        <v>225</v>
      </c>
      <c r="F162" s="38" t="s">
        <v>225</v>
      </c>
      <c r="G162" s="38" t="s">
        <v>225</v>
      </c>
      <c r="H162" s="38" t="s">
        <v>225</v>
      </c>
      <c r="I162" s="38" t="s">
        <v>225</v>
      </c>
      <c r="J162" s="38" t="s">
        <v>225</v>
      </c>
      <c r="K162" s="38" t="s">
        <v>225</v>
      </c>
      <c r="L162" s="38" t="s">
        <v>225</v>
      </c>
      <c r="N162" s="38" t="s">
        <v>225</v>
      </c>
      <c r="O162" s="38" t="s">
        <v>225</v>
      </c>
      <c r="P162" s="38" t="s">
        <v>225</v>
      </c>
      <c r="Q162" s="38" t="s">
        <v>225</v>
      </c>
      <c r="S162" s="38" t="s">
        <v>225</v>
      </c>
      <c r="T162" s="38" t="s">
        <v>225</v>
      </c>
      <c r="U162" s="38" t="s">
        <v>225</v>
      </c>
      <c r="X162" s="38" t="s">
        <v>225</v>
      </c>
      <c r="Y162" s="38" t="s">
        <v>225</v>
      </c>
      <c r="AA162" s="38" t="s">
        <v>225</v>
      </c>
      <c r="AB162" s="38" t="s">
        <v>225</v>
      </c>
      <c r="AG162" s="38" t="s">
        <v>225</v>
      </c>
      <c r="AH162" s="38" t="s">
        <v>225</v>
      </c>
      <c r="AI162" s="38" t="s">
        <v>225</v>
      </c>
      <c r="AJ162" s="38" t="s">
        <v>225</v>
      </c>
      <c r="AL162" s="38" t="s">
        <v>225</v>
      </c>
      <c r="AM162" s="38" t="s">
        <v>225</v>
      </c>
      <c r="AN162" s="38" t="s">
        <v>225</v>
      </c>
      <c r="AO162" s="38" t="s">
        <v>225</v>
      </c>
    </row>
    <row r="163" spans="5:41">
      <c r="E163" s="38" t="s">
        <v>225</v>
      </c>
      <c r="F163" s="38" t="s">
        <v>225</v>
      </c>
      <c r="G163" s="38" t="s">
        <v>225</v>
      </c>
      <c r="H163" s="38" t="s">
        <v>225</v>
      </c>
      <c r="I163" s="38" t="s">
        <v>225</v>
      </c>
      <c r="J163" s="38" t="s">
        <v>225</v>
      </c>
      <c r="K163" s="38" t="s">
        <v>225</v>
      </c>
      <c r="L163" s="38" t="s">
        <v>225</v>
      </c>
      <c r="N163" s="38" t="s">
        <v>225</v>
      </c>
      <c r="O163" s="38" t="s">
        <v>225</v>
      </c>
      <c r="P163" s="38" t="s">
        <v>225</v>
      </c>
      <c r="Q163" s="38" t="s">
        <v>225</v>
      </c>
      <c r="S163" s="38" t="s">
        <v>225</v>
      </c>
      <c r="T163" s="38" t="s">
        <v>225</v>
      </c>
      <c r="U163" s="38" t="s">
        <v>225</v>
      </c>
      <c r="X163" s="38" t="s">
        <v>225</v>
      </c>
      <c r="Y163" s="38" t="s">
        <v>225</v>
      </c>
      <c r="AA163" s="38" t="s">
        <v>225</v>
      </c>
      <c r="AB163" s="38" t="s">
        <v>225</v>
      </c>
      <c r="AG163" s="38" t="s">
        <v>225</v>
      </c>
      <c r="AH163" s="38" t="s">
        <v>225</v>
      </c>
      <c r="AI163" s="38" t="s">
        <v>225</v>
      </c>
      <c r="AJ163" s="38" t="s">
        <v>225</v>
      </c>
      <c r="AL163" s="38" t="s">
        <v>225</v>
      </c>
      <c r="AM163" s="38" t="s">
        <v>225</v>
      </c>
      <c r="AN163" s="38" t="s">
        <v>225</v>
      </c>
      <c r="AO163" s="38" t="s">
        <v>225</v>
      </c>
    </row>
    <row r="164" spans="5:41">
      <c r="E164" s="38" t="s">
        <v>225</v>
      </c>
      <c r="F164" s="38" t="s">
        <v>225</v>
      </c>
      <c r="G164" s="38" t="s">
        <v>225</v>
      </c>
      <c r="H164" s="38" t="s">
        <v>225</v>
      </c>
      <c r="I164" s="38" t="s">
        <v>225</v>
      </c>
      <c r="J164" s="38" t="s">
        <v>225</v>
      </c>
      <c r="K164" s="38" t="s">
        <v>225</v>
      </c>
      <c r="L164" s="38" t="s">
        <v>225</v>
      </c>
      <c r="N164" s="38" t="s">
        <v>225</v>
      </c>
      <c r="O164" s="38" t="s">
        <v>225</v>
      </c>
      <c r="P164" s="38" t="s">
        <v>225</v>
      </c>
      <c r="Q164" s="38" t="s">
        <v>225</v>
      </c>
      <c r="S164" s="38" t="s">
        <v>225</v>
      </c>
      <c r="T164" s="38" t="s">
        <v>225</v>
      </c>
      <c r="U164" s="38" t="s">
        <v>225</v>
      </c>
      <c r="X164" s="38" t="s">
        <v>225</v>
      </c>
      <c r="Y164" s="38" t="s">
        <v>225</v>
      </c>
      <c r="AA164" s="38" t="s">
        <v>225</v>
      </c>
      <c r="AB164" s="38" t="s">
        <v>225</v>
      </c>
      <c r="AG164" s="38" t="s">
        <v>225</v>
      </c>
      <c r="AH164" s="38" t="s">
        <v>225</v>
      </c>
      <c r="AI164" s="38" t="s">
        <v>225</v>
      </c>
      <c r="AJ164" s="38" t="s">
        <v>225</v>
      </c>
      <c r="AL164" s="38" t="s">
        <v>225</v>
      </c>
      <c r="AM164" s="38" t="s">
        <v>225</v>
      </c>
      <c r="AN164" s="38" t="s">
        <v>225</v>
      </c>
      <c r="AO164" s="38" t="s">
        <v>225</v>
      </c>
    </row>
    <row r="165" spans="5:41">
      <c r="E165" s="38" t="s">
        <v>225</v>
      </c>
      <c r="F165" s="38" t="s">
        <v>225</v>
      </c>
      <c r="G165" s="38" t="s">
        <v>225</v>
      </c>
      <c r="H165" s="38" t="s">
        <v>225</v>
      </c>
      <c r="I165" s="38" t="s">
        <v>225</v>
      </c>
      <c r="J165" s="38" t="s">
        <v>225</v>
      </c>
      <c r="K165" s="38" t="s">
        <v>225</v>
      </c>
      <c r="L165" s="38" t="s">
        <v>225</v>
      </c>
      <c r="N165" s="38" t="s">
        <v>225</v>
      </c>
      <c r="O165" s="38" t="s">
        <v>225</v>
      </c>
      <c r="P165" s="38" t="s">
        <v>225</v>
      </c>
      <c r="Q165" s="38" t="s">
        <v>225</v>
      </c>
      <c r="S165" s="38" t="s">
        <v>225</v>
      </c>
      <c r="T165" s="38" t="s">
        <v>225</v>
      </c>
      <c r="U165" s="38" t="s">
        <v>225</v>
      </c>
      <c r="X165" s="38" t="s">
        <v>225</v>
      </c>
      <c r="Y165" s="38" t="s">
        <v>225</v>
      </c>
      <c r="AA165" s="38" t="s">
        <v>225</v>
      </c>
      <c r="AB165" s="38" t="s">
        <v>225</v>
      </c>
      <c r="AG165" s="38" t="s">
        <v>225</v>
      </c>
      <c r="AH165" s="38" t="s">
        <v>225</v>
      </c>
      <c r="AI165" s="38" t="s">
        <v>225</v>
      </c>
      <c r="AJ165" s="38" t="s">
        <v>225</v>
      </c>
      <c r="AL165" s="38" t="s">
        <v>225</v>
      </c>
      <c r="AM165" s="38" t="s">
        <v>225</v>
      </c>
      <c r="AN165" s="38" t="s">
        <v>225</v>
      </c>
      <c r="AO165" s="38" t="s">
        <v>225</v>
      </c>
    </row>
    <row r="166" spans="5:41">
      <c r="E166" s="38" t="s">
        <v>225</v>
      </c>
      <c r="F166" s="38" t="s">
        <v>225</v>
      </c>
      <c r="G166" s="38" t="s">
        <v>225</v>
      </c>
      <c r="H166" s="38" t="s">
        <v>225</v>
      </c>
      <c r="I166" s="38" t="s">
        <v>225</v>
      </c>
      <c r="J166" s="38" t="s">
        <v>225</v>
      </c>
      <c r="K166" s="38" t="s">
        <v>225</v>
      </c>
      <c r="L166" s="38" t="s">
        <v>225</v>
      </c>
      <c r="N166" s="38" t="s">
        <v>225</v>
      </c>
      <c r="O166" s="38" t="s">
        <v>225</v>
      </c>
      <c r="P166" s="38" t="s">
        <v>225</v>
      </c>
      <c r="Q166" s="38" t="s">
        <v>225</v>
      </c>
      <c r="S166" s="38" t="s">
        <v>225</v>
      </c>
      <c r="T166" s="38" t="s">
        <v>225</v>
      </c>
      <c r="U166" s="38" t="s">
        <v>225</v>
      </c>
      <c r="X166" s="38" t="s">
        <v>225</v>
      </c>
      <c r="Y166" s="38" t="s">
        <v>225</v>
      </c>
      <c r="AA166" s="38" t="s">
        <v>225</v>
      </c>
      <c r="AB166" s="38" t="s">
        <v>225</v>
      </c>
      <c r="AG166" s="38" t="s">
        <v>225</v>
      </c>
      <c r="AH166" s="38" t="s">
        <v>225</v>
      </c>
      <c r="AI166" s="38" t="s">
        <v>225</v>
      </c>
      <c r="AJ166" s="38" t="s">
        <v>225</v>
      </c>
      <c r="AL166" s="38" t="s">
        <v>225</v>
      </c>
      <c r="AM166" s="38" t="s">
        <v>225</v>
      </c>
      <c r="AN166" s="38" t="s">
        <v>225</v>
      </c>
      <c r="AO166" s="38" t="s">
        <v>225</v>
      </c>
    </row>
    <row r="167" spans="5:41">
      <c r="E167" s="38" t="s">
        <v>225</v>
      </c>
      <c r="F167" s="38" t="s">
        <v>225</v>
      </c>
      <c r="G167" s="38" t="s">
        <v>225</v>
      </c>
      <c r="H167" s="38" t="s">
        <v>225</v>
      </c>
      <c r="I167" s="38" t="s">
        <v>225</v>
      </c>
      <c r="J167" s="38" t="s">
        <v>225</v>
      </c>
      <c r="K167" s="38" t="s">
        <v>225</v>
      </c>
      <c r="L167" s="38" t="s">
        <v>225</v>
      </c>
      <c r="N167" s="38" t="s">
        <v>225</v>
      </c>
      <c r="O167" s="38" t="s">
        <v>225</v>
      </c>
      <c r="P167" s="38" t="s">
        <v>225</v>
      </c>
      <c r="Q167" s="38" t="s">
        <v>225</v>
      </c>
      <c r="S167" s="38" t="s">
        <v>225</v>
      </c>
      <c r="T167" s="38" t="s">
        <v>225</v>
      </c>
      <c r="U167" s="38" t="s">
        <v>225</v>
      </c>
      <c r="X167" s="38" t="s">
        <v>225</v>
      </c>
      <c r="Y167" s="38" t="s">
        <v>225</v>
      </c>
      <c r="AA167" s="38" t="s">
        <v>225</v>
      </c>
      <c r="AB167" s="38" t="s">
        <v>225</v>
      </c>
      <c r="AG167" s="38" t="s">
        <v>225</v>
      </c>
      <c r="AH167" s="38" t="s">
        <v>225</v>
      </c>
      <c r="AI167" s="38" t="s">
        <v>225</v>
      </c>
      <c r="AJ167" s="38" t="s">
        <v>225</v>
      </c>
      <c r="AL167" s="38" t="s">
        <v>225</v>
      </c>
      <c r="AM167" s="38" t="s">
        <v>225</v>
      </c>
      <c r="AN167" s="38" t="s">
        <v>225</v>
      </c>
      <c r="AO167" s="38" t="s">
        <v>225</v>
      </c>
    </row>
    <row r="168" spans="5:41">
      <c r="E168" s="38" t="s">
        <v>225</v>
      </c>
      <c r="F168" s="38" t="s">
        <v>225</v>
      </c>
      <c r="G168" s="38" t="s">
        <v>225</v>
      </c>
      <c r="H168" s="38" t="s">
        <v>225</v>
      </c>
      <c r="I168" s="38" t="s">
        <v>225</v>
      </c>
      <c r="J168" s="38" t="s">
        <v>225</v>
      </c>
      <c r="K168" s="38" t="s">
        <v>225</v>
      </c>
      <c r="L168" s="38" t="s">
        <v>225</v>
      </c>
      <c r="N168" s="38" t="s">
        <v>225</v>
      </c>
      <c r="O168" s="38" t="s">
        <v>225</v>
      </c>
      <c r="P168" s="38" t="s">
        <v>225</v>
      </c>
      <c r="Q168" s="38" t="s">
        <v>225</v>
      </c>
      <c r="S168" s="38" t="s">
        <v>225</v>
      </c>
      <c r="T168" s="38" t="s">
        <v>225</v>
      </c>
      <c r="U168" s="38" t="s">
        <v>225</v>
      </c>
      <c r="X168" s="38" t="s">
        <v>225</v>
      </c>
      <c r="Y168" s="38" t="s">
        <v>225</v>
      </c>
      <c r="AA168" s="38" t="s">
        <v>225</v>
      </c>
      <c r="AB168" s="38" t="s">
        <v>225</v>
      </c>
      <c r="AG168" s="38" t="s">
        <v>225</v>
      </c>
      <c r="AH168" s="38" t="s">
        <v>225</v>
      </c>
      <c r="AI168" s="38" t="s">
        <v>225</v>
      </c>
      <c r="AJ168" s="38" t="s">
        <v>225</v>
      </c>
      <c r="AL168" s="38" t="s">
        <v>225</v>
      </c>
      <c r="AM168" s="38" t="s">
        <v>225</v>
      </c>
      <c r="AN168" s="38" t="s">
        <v>225</v>
      </c>
      <c r="AO168" s="38" t="s">
        <v>225</v>
      </c>
    </row>
    <row r="169" spans="5:41">
      <c r="E169" s="38" t="s">
        <v>225</v>
      </c>
      <c r="F169" s="38" t="s">
        <v>225</v>
      </c>
      <c r="G169" s="38" t="s">
        <v>225</v>
      </c>
      <c r="H169" s="38" t="s">
        <v>225</v>
      </c>
      <c r="I169" s="38" t="s">
        <v>225</v>
      </c>
      <c r="J169" s="38" t="s">
        <v>225</v>
      </c>
      <c r="K169" s="38" t="s">
        <v>225</v>
      </c>
      <c r="L169" s="38" t="s">
        <v>225</v>
      </c>
      <c r="N169" s="38" t="s">
        <v>225</v>
      </c>
      <c r="O169" s="38" t="s">
        <v>225</v>
      </c>
      <c r="P169" s="38" t="s">
        <v>225</v>
      </c>
      <c r="Q169" s="38" t="s">
        <v>225</v>
      </c>
      <c r="S169" s="38" t="s">
        <v>225</v>
      </c>
      <c r="T169" s="38" t="s">
        <v>225</v>
      </c>
      <c r="U169" s="38" t="s">
        <v>225</v>
      </c>
      <c r="X169" s="38" t="s">
        <v>225</v>
      </c>
      <c r="Y169" s="38" t="s">
        <v>225</v>
      </c>
      <c r="AA169" s="38" t="s">
        <v>225</v>
      </c>
      <c r="AB169" s="38" t="s">
        <v>225</v>
      </c>
      <c r="AG169" s="38" t="s">
        <v>225</v>
      </c>
      <c r="AH169" s="38" t="s">
        <v>225</v>
      </c>
      <c r="AI169" s="38" t="s">
        <v>225</v>
      </c>
      <c r="AJ169" s="38" t="s">
        <v>225</v>
      </c>
      <c r="AL169" s="38" t="s">
        <v>225</v>
      </c>
      <c r="AM169" s="38" t="s">
        <v>225</v>
      </c>
      <c r="AN169" s="38" t="s">
        <v>225</v>
      </c>
      <c r="AO169" s="38" t="s">
        <v>225</v>
      </c>
    </row>
    <row r="170" spans="5:41">
      <c r="E170" s="38" t="s">
        <v>225</v>
      </c>
      <c r="F170" s="38" t="s">
        <v>225</v>
      </c>
      <c r="G170" s="38" t="s">
        <v>225</v>
      </c>
      <c r="H170" s="38" t="s">
        <v>225</v>
      </c>
      <c r="I170" s="38" t="s">
        <v>225</v>
      </c>
      <c r="J170" s="38" t="s">
        <v>225</v>
      </c>
      <c r="K170" s="38" t="s">
        <v>225</v>
      </c>
      <c r="L170" s="38" t="s">
        <v>225</v>
      </c>
      <c r="N170" s="38" t="s">
        <v>225</v>
      </c>
      <c r="O170" s="38" t="s">
        <v>225</v>
      </c>
      <c r="P170" s="38" t="s">
        <v>225</v>
      </c>
      <c r="Q170" s="38" t="s">
        <v>225</v>
      </c>
      <c r="S170" s="38" t="s">
        <v>225</v>
      </c>
      <c r="T170" s="38" t="s">
        <v>225</v>
      </c>
      <c r="U170" s="38" t="s">
        <v>225</v>
      </c>
      <c r="X170" s="38" t="s">
        <v>225</v>
      </c>
      <c r="Y170" s="38" t="s">
        <v>225</v>
      </c>
      <c r="AA170" s="38" t="s">
        <v>225</v>
      </c>
      <c r="AB170" s="38" t="s">
        <v>225</v>
      </c>
      <c r="AG170" s="38" t="s">
        <v>225</v>
      </c>
      <c r="AH170" s="38" t="s">
        <v>225</v>
      </c>
      <c r="AI170" s="38" t="s">
        <v>225</v>
      </c>
      <c r="AJ170" s="38" t="s">
        <v>225</v>
      </c>
      <c r="AL170" s="38" t="s">
        <v>225</v>
      </c>
      <c r="AM170" s="38" t="s">
        <v>225</v>
      </c>
      <c r="AN170" s="38" t="s">
        <v>225</v>
      </c>
      <c r="AO170" s="38" t="s">
        <v>225</v>
      </c>
    </row>
    <row r="171" spans="5:41">
      <c r="E171" s="38" t="s">
        <v>225</v>
      </c>
      <c r="F171" s="38" t="s">
        <v>225</v>
      </c>
      <c r="G171" s="38" t="s">
        <v>225</v>
      </c>
      <c r="H171" s="38" t="s">
        <v>225</v>
      </c>
      <c r="I171" s="38" t="s">
        <v>225</v>
      </c>
      <c r="J171" s="38" t="s">
        <v>225</v>
      </c>
      <c r="K171" s="38" t="s">
        <v>225</v>
      </c>
      <c r="L171" s="38" t="s">
        <v>225</v>
      </c>
      <c r="N171" s="38" t="s">
        <v>225</v>
      </c>
      <c r="O171" s="38" t="s">
        <v>225</v>
      </c>
      <c r="P171" s="38" t="s">
        <v>225</v>
      </c>
      <c r="Q171" s="38" t="s">
        <v>225</v>
      </c>
      <c r="S171" s="38" t="s">
        <v>225</v>
      </c>
      <c r="T171" s="38" t="s">
        <v>225</v>
      </c>
      <c r="U171" s="38" t="s">
        <v>225</v>
      </c>
      <c r="X171" s="38" t="s">
        <v>225</v>
      </c>
      <c r="Y171" s="38" t="s">
        <v>225</v>
      </c>
      <c r="AA171" s="38" t="s">
        <v>225</v>
      </c>
      <c r="AB171" s="38" t="s">
        <v>225</v>
      </c>
      <c r="AG171" s="38" t="s">
        <v>225</v>
      </c>
      <c r="AH171" s="38" t="s">
        <v>225</v>
      </c>
      <c r="AI171" s="38" t="s">
        <v>225</v>
      </c>
      <c r="AJ171" s="38" t="s">
        <v>225</v>
      </c>
      <c r="AL171" s="38" t="s">
        <v>225</v>
      </c>
      <c r="AM171" s="38" t="s">
        <v>225</v>
      </c>
      <c r="AN171" s="38" t="s">
        <v>225</v>
      </c>
      <c r="AO171" s="38" t="s">
        <v>225</v>
      </c>
    </row>
    <row r="172" spans="5:41">
      <c r="E172" s="38" t="s">
        <v>225</v>
      </c>
      <c r="F172" s="38" t="s">
        <v>225</v>
      </c>
      <c r="G172" s="38" t="s">
        <v>225</v>
      </c>
      <c r="H172" s="38" t="s">
        <v>225</v>
      </c>
      <c r="I172" s="38" t="s">
        <v>225</v>
      </c>
      <c r="J172" s="38" t="s">
        <v>225</v>
      </c>
      <c r="K172" s="38" t="s">
        <v>225</v>
      </c>
      <c r="L172" s="38" t="s">
        <v>225</v>
      </c>
      <c r="N172" s="38" t="s">
        <v>225</v>
      </c>
      <c r="O172" s="38" t="s">
        <v>225</v>
      </c>
      <c r="P172" s="38" t="s">
        <v>225</v>
      </c>
      <c r="Q172" s="38" t="s">
        <v>225</v>
      </c>
      <c r="S172" s="38" t="s">
        <v>225</v>
      </c>
      <c r="T172" s="38" t="s">
        <v>225</v>
      </c>
      <c r="U172" s="38" t="s">
        <v>225</v>
      </c>
      <c r="X172" s="38" t="s">
        <v>225</v>
      </c>
      <c r="Y172" s="38" t="s">
        <v>225</v>
      </c>
      <c r="AA172" s="38" t="s">
        <v>225</v>
      </c>
      <c r="AB172" s="38" t="s">
        <v>225</v>
      </c>
      <c r="AG172" s="38" t="s">
        <v>225</v>
      </c>
      <c r="AH172" s="38" t="s">
        <v>225</v>
      </c>
      <c r="AI172" s="38" t="s">
        <v>225</v>
      </c>
      <c r="AJ172" s="38" t="s">
        <v>225</v>
      </c>
      <c r="AL172" s="38" t="s">
        <v>225</v>
      </c>
      <c r="AM172" s="38" t="s">
        <v>225</v>
      </c>
      <c r="AN172" s="38" t="s">
        <v>225</v>
      </c>
      <c r="AO172" s="38" t="s">
        <v>225</v>
      </c>
    </row>
    <row r="173" spans="5:41">
      <c r="E173" s="38" t="s">
        <v>225</v>
      </c>
      <c r="F173" s="38" t="s">
        <v>225</v>
      </c>
      <c r="G173" s="38" t="s">
        <v>225</v>
      </c>
      <c r="H173" s="38" t="s">
        <v>225</v>
      </c>
      <c r="I173" s="38" t="s">
        <v>225</v>
      </c>
      <c r="J173" s="38" t="s">
        <v>225</v>
      </c>
      <c r="K173" s="38" t="s">
        <v>225</v>
      </c>
      <c r="L173" s="38" t="s">
        <v>225</v>
      </c>
      <c r="N173" s="38" t="s">
        <v>225</v>
      </c>
      <c r="O173" s="38" t="s">
        <v>225</v>
      </c>
      <c r="P173" s="38" t="s">
        <v>225</v>
      </c>
      <c r="Q173" s="38" t="s">
        <v>225</v>
      </c>
      <c r="S173" s="38" t="s">
        <v>225</v>
      </c>
      <c r="T173" s="38" t="s">
        <v>225</v>
      </c>
      <c r="U173" s="38" t="s">
        <v>225</v>
      </c>
      <c r="X173" s="38" t="s">
        <v>225</v>
      </c>
      <c r="Y173" s="38" t="s">
        <v>225</v>
      </c>
      <c r="AA173" s="38" t="s">
        <v>225</v>
      </c>
      <c r="AB173" s="38" t="s">
        <v>225</v>
      </c>
      <c r="AG173" s="38" t="s">
        <v>225</v>
      </c>
      <c r="AH173" s="38" t="s">
        <v>225</v>
      </c>
      <c r="AI173" s="38" t="s">
        <v>225</v>
      </c>
      <c r="AJ173" s="38" t="s">
        <v>225</v>
      </c>
      <c r="AL173" s="38" t="s">
        <v>225</v>
      </c>
      <c r="AM173" s="38" t="s">
        <v>225</v>
      </c>
      <c r="AN173" s="38" t="s">
        <v>225</v>
      </c>
      <c r="AO173" s="38" t="s">
        <v>225</v>
      </c>
    </row>
    <row r="174" spans="5:41">
      <c r="E174" s="38" t="s">
        <v>225</v>
      </c>
      <c r="F174" s="38" t="s">
        <v>225</v>
      </c>
      <c r="G174" s="38" t="s">
        <v>225</v>
      </c>
      <c r="H174" s="38" t="s">
        <v>225</v>
      </c>
      <c r="I174" s="38" t="s">
        <v>225</v>
      </c>
      <c r="J174" s="38" t="s">
        <v>225</v>
      </c>
      <c r="K174" s="38" t="s">
        <v>225</v>
      </c>
      <c r="L174" s="38" t="s">
        <v>225</v>
      </c>
      <c r="N174" s="38" t="s">
        <v>225</v>
      </c>
      <c r="O174" s="38" t="s">
        <v>225</v>
      </c>
      <c r="P174" s="38" t="s">
        <v>225</v>
      </c>
      <c r="Q174" s="38" t="s">
        <v>225</v>
      </c>
      <c r="S174" s="38" t="s">
        <v>225</v>
      </c>
      <c r="T174" s="38" t="s">
        <v>225</v>
      </c>
      <c r="U174" s="38" t="s">
        <v>225</v>
      </c>
      <c r="X174" s="38" t="s">
        <v>225</v>
      </c>
      <c r="Y174" s="38" t="s">
        <v>225</v>
      </c>
      <c r="AA174" s="38" t="s">
        <v>225</v>
      </c>
      <c r="AB174" s="38" t="s">
        <v>225</v>
      </c>
      <c r="AG174" s="38" t="s">
        <v>225</v>
      </c>
      <c r="AH174" s="38" t="s">
        <v>225</v>
      </c>
      <c r="AI174" s="38" t="s">
        <v>225</v>
      </c>
      <c r="AJ174" s="38" t="s">
        <v>225</v>
      </c>
      <c r="AL174" s="38" t="s">
        <v>225</v>
      </c>
      <c r="AM174" s="38" t="s">
        <v>225</v>
      </c>
      <c r="AN174" s="38" t="s">
        <v>225</v>
      </c>
      <c r="AO174" s="38" t="s">
        <v>225</v>
      </c>
    </row>
    <row r="175" spans="5:41">
      <c r="E175" s="38" t="s">
        <v>225</v>
      </c>
      <c r="F175" s="38" t="s">
        <v>225</v>
      </c>
      <c r="G175" s="38" t="s">
        <v>225</v>
      </c>
      <c r="H175" s="38" t="s">
        <v>225</v>
      </c>
      <c r="I175" s="38" t="s">
        <v>225</v>
      </c>
      <c r="J175" s="38" t="s">
        <v>225</v>
      </c>
      <c r="K175" s="38" t="s">
        <v>225</v>
      </c>
      <c r="L175" s="38" t="s">
        <v>225</v>
      </c>
      <c r="N175" s="38" t="s">
        <v>225</v>
      </c>
      <c r="O175" s="38" t="s">
        <v>225</v>
      </c>
      <c r="P175" s="38" t="s">
        <v>225</v>
      </c>
      <c r="Q175" s="38" t="s">
        <v>225</v>
      </c>
      <c r="S175" s="38" t="s">
        <v>225</v>
      </c>
      <c r="T175" s="38" t="s">
        <v>225</v>
      </c>
      <c r="U175" s="38" t="s">
        <v>225</v>
      </c>
      <c r="X175" s="38" t="s">
        <v>225</v>
      </c>
      <c r="Y175" s="38" t="s">
        <v>225</v>
      </c>
      <c r="AA175" s="38" t="s">
        <v>225</v>
      </c>
      <c r="AB175" s="38" t="s">
        <v>225</v>
      </c>
      <c r="AG175" s="38" t="s">
        <v>225</v>
      </c>
      <c r="AH175" s="38" t="s">
        <v>225</v>
      </c>
      <c r="AI175" s="38" t="s">
        <v>225</v>
      </c>
      <c r="AJ175" s="38" t="s">
        <v>225</v>
      </c>
      <c r="AL175" s="38" t="s">
        <v>225</v>
      </c>
      <c r="AM175" s="38" t="s">
        <v>225</v>
      </c>
      <c r="AN175" s="38" t="s">
        <v>225</v>
      </c>
      <c r="AO175" s="38" t="s">
        <v>225</v>
      </c>
    </row>
    <row r="176" spans="5:41">
      <c r="E176" s="38" t="s">
        <v>225</v>
      </c>
      <c r="F176" s="38" t="s">
        <v>225</v>
      </c>
      <c r="G176" s="38" t="s">
        <v>225</v>
      </c>
      <c r="H176" s="38" t="s">
        <v>225</v>
      </c>
      <c r="I176" s="38" t="s">
        <v>225</v>
      </c>
      <c r="J176" s="38" t="s">
        <v>225</v>
      </c>
      <c r="K176" s="38" t="s">
        <v>225</v>
      </c>
      <c r="L176" s="38" t="s">
        <v>225</v>
      </c>
      <c r="N176" s="38" t="s">
        <v>225</v>
      </c>
      <c r="O176" s="38" t="s">
        <v>225</v>
      </c>
      <c r="P176" s="38" t="s">
        <v>225</v>
      </c>
      <c r="Q176" s="38" t="s">
        <v>225</v>
      </c>
      <c r="S176" s="38" t="s">
        <v>225</v>
      </c>
      <c r="T176" s="38" t="s">
        <v>225</v>
      </c>
      <c r="U176" s="38" t="s">
        <v>225</v>
      </c>
      <c r="X176" s="38" t="s">
        <v>225</v>
      </c>
      <c r="Y176" s="38" t="s">
        <v>225</v>
      </c>
      <c r="AA176" s="38" t="s">
        <v>225</v>
      </c>
      <c r="AB176" s="38" t="s">
        <v>225</v>
      </c>
      <c r="AG176" s="38" t="s">
        <v>225</v>
      </c>
      <c r="AH176" s="38" t="s">
        <v>225</v>
      </c>
      <c r="AI176" s="38" t="s">
        <v>225</v>
      </c>
      <c r="AJ176" s="38" t="s">
        <v>225</v>
      </c>
      <c r="AL176" s="38" t="s">
        <v>225</v>
      </c>
      <c r="AM176" s="38" t="s">
        <v>225</v>
      </c>
      <c r="AN176" s="38" t="s">
        <v>225</v>
      </c>
      <c r="AO176" s="38" t="s">
        <v>225</v>
      </c>
    </row>
    <row r="177" spans="5:41">
      <c r="E177" s="38" t="s">
        <v>225</v>
      </c>
      <c r="F177" s="38" t="s">
        <v>225</v>
      </c>
      <c r="G177" s="38" t="s">
        <v>225</v>
      </c>
      <c r="H177" s="38" t="s">
        <v>225</v>
      </c>
      <c r="I177" s="38" t="s">
        <v>225</v>
      </c>
      <c r="J177" s="38" t="s">
        <v>225</v>
      </c>
      <c r="K177" s="38" t="s">
        <v>225</v>
      </c>
      <c r="L177" s="38" t="s">
        <v>225</v>
      </c>
      <c r="N177" s="38" t="s">
        <v>225</v>
      </c>
      <c r="O177" s="38" t="s">
        <v>225</v>
      </c>
      <c r="P177" s="38" t="s">
        <v>225</v>
      </c>
      <c r="Q177" s="38" t="s">
        <v>225</v>
      </c>
      <c r="S177" s="38" t="s">
        <v>225</v>
      </c>
      <c r="T177" s="38" t="s">
        <v>225</v>
      </c>
      <c r="U177" s="38" t="s">
        <v>225</v>
      </c>
      <c r="X177" s="38" t="s">
        <v>225</v>
      </c>
      <c r="Y177" s="38" t="s">
        <v>225</v>
      </c>
      <c r="AA177" s="38" t="s">
        <v>225</v>
      </c>
      <c r="AB177" s="38" t="s">
        <v>225</v>
      </c>
      <c r="AG177" s="38" t="s">
        <v>225</v>
      </c>
      <c r="AH177" s="38" t="s">
        <v>225</v>
      </c>
      <c r="AI177" s="38" t="s">
        <v>225</v>
      </c>
      <c r="AJ177" s="38" t="s">
        <v>225</v>
      </c>
      <c r="AL177" s="38" t="s">
        <v>225</v>
      </c>
      <c r="AM177" s="38" t="s">
        <v>225</v>
      </c>
      <c r="AN177" s="38" t="s">
        <v>225</v>
      </c>
      <c r="AO177" s="38" t="s">
        <v>225</v>
      </c>
    </row>
    <row r="178" spans="5:41">
      <c r="E178" s="38" t="s">
        <v>225</v>
      </c>
      <c r="F178" s="38" t="s">
        <v>225</v>
      </c>
      <c r="G178" s="38" t="s">
        <v>225</v>
      </c>
      <c r="H178" s="38" t="s">
        <v>225</v>
      </c>
      <c r="I178" s="38" t="s">
        <v>225</v>
      </c>
      <c r="J178" s="38" t="s">
        <v>225</v>
      </c>
      <c r="K178" s="38" t="s">
        <v>225</v>
      </c>
      <c r="L178" s="38" t="s">
        <v>225</v>
      </c>
      <c r="N178" s="38" t="s">
        <v>225</v>
      </c>
      <c r="O178" s="38" t="s">
        <v>225</v>
      </c>
      <c r="P178" s="38" t="s">
        <v>225</v>
      </c>
      <c r="Q178" s="38" t="s">
        <v>225</v>
      </c>
      <c r="S178" s="38" t="s">
        <v>225</v>
      </c>
      <c r="T178" s="38" t="s">
        <v>225</v>
      </c>
      <c r="U178" s="38" t="s">
        <v>225</v>
      </c>
      <c r="X178" s="38" t="s">
        <v>225</v>
      </c>
      <c r="Y178" s="38" t="s">
        <v>225</v>
      </c>
      <c r="AA178" s="38" t="s">
        <v>225</v>
      </c>
      <c r="AB178" s="38" t="s">
        <v>225</v>
      </c>
      <c r="AG178" s="38" t="s">
        <v>225</v>
      </c>
      <c r="AH178" s="38" t="s">
        <v>225</v>
      </c>
      <c r="AI178" s="38" t="s">
        <v>225</v>
      </c>
      <c r="AJ178" s="38" t="s">
        <v>225</v>
      </c>
      <c r="AL178" s="38" t="s">
        <v>225</v>
      </c>
      <c r="AM178" s="38" t="s">
        <v>225</v>
      </c>
      <c r="AN178" s="38" t="s">
        <v>225</v>
      </c>
      <c r="AO178" s="38" t="s">
        <v>225</v>
      </c>
    </row>
    <row r="179" spans="5:41">
      <c r="E179" s="38" t="s">
        <v>225</v>
      </c>
      <c r="F179" s="38" t="s">
        <v>225</v>
      </c>
      <c r="G179" s="38" t="s">
        <v>225</v>
      </c>
      <c r="H179" s="38" t="s">
        <v>225</v>
      </c>
      <c r="I179" s="38" t="s">
        <v>225</v>
      </c>
      <c r="J179" s="38" t="s">
        <v>225</v>
      </c>
      <c r="K179" s="38" t="s">
        <v>225</v>
      </c>
      <c r="L179" s="38" t="s">
        <v>225</v>
      </c>
      <c r="N179" s="38" t="s">
        <v>225</v>
      </c>
      <c r="O179" s="38" t="s">
        <v>225</v>
      </c>
      <c r="P179" s="38" t="s">
        <v>225</v>
      </c>
      <c r="Q179" s="38" t="s">
        <v>225</v>
      </c>
      <c r="S179" s="38" t="s">
        <v>225</v>
      </c>
      <c r="T179" s="38" t="s">
        <v>225</v>
      </c>
      <c r="U179" s="38" t="s">
        <v>225</v>
      </c>
      <c r="X179" s="38" t="s">
        <v>225</v>
      </c>
      <c r="Y179" s="38" t="s">
        <v>225</v>
      </c>
      <c r="AA179" s="38" t="s">
        <v>225</v>
      </c>
      <c r="AB179" s="38" t="s">
        <v>225</v>
      </c>
      <c r="AG179" s="38" t="s">
        <v>225</v>
      </c>
      <c r="AH179" s="38" t="s">
        <v>225</v>
      </c>
      <c r="AI179" s="38" t="s">
        <v>225</v>
      </c>
      <c r="AJ179" s="38" t="s">
        <v>225</v>
      </c>
      <c r="AL179" s="38" t="s">
        <v>225</v>
      </c>
      <c r="AM179" s="38" t="s">
        <v>225</v>
      </c>
      <c r="AN179" s="38" t="s">
        <v>225</v>
      </c>
      <c r="AO179" s="38" t="s">
        <v>225</v>
      </c>
    </row>
    <row r="180" spans="5:41">
      <c r="E180" s="38" t="s">
        <v>225</v>
      </c>
      <c r="F180" s="38" t="s">
        <v>225</v>
      </c>
      <c r="G180" s="38" t="s">
        <v>225</v>
      </c>
      <c r="H180" s="38" t="s">
        <v>225</v>
      </c>
      <c r="I180" s="38" t="s">
        <v>225</v>
      </c>
      <c r="J180" s="38" t="s">
        <v>225</v>
      </c>
      <c r="K180" s="38" t="s">
        <v>225</v>
      </c>
      <c r="L180" s="38" t="s">
        <v>225</v>
      </c>
      <c r="N180" s="38" t="s">
        <v>225</v>
      </c>
      <c r="O180" s="38" t="s">
        <v>225</v>
      </c>
      <c r="P180" s="38" t="s">
        <v>225</v>
      </c>
      <c r="Q180" s="38" t="s">
        <v>225</v>
      </c>
      <c r="S180" s="38" t="s">
        <v>225</v>
      </c>
      <c r="T180" s="38" t="s">
        <v>225</v>
      </c>
      <c r="U180" s="38" t="s">
        <v>225</v>
      </c>
      <c r="X180" s="38" t="s">
        <v>225</v>
      </c>
      <c r="Y180" s="38" t="s">
        <v>225</v>
      </c>
      <c r="AA180" s="38" t="s">
        <v>225</v>
      </c>
      <c r="AB180" s="38" t="s">
        <v>225</v>
      </c>
      <c r="AG180" s="38" t="s">
        <v>225</v>
      </c>
      <c r="AH180" s="38" t="s">
        <v>225</v>
      </c>
      <c r="AI180" s="38" t="s">
        <v>225</v>
      </c>
      <c r="AJ180" s="38" t="s">
        <v>225</v>
      </c>
      <c r="AL180" s="38" t="s">
        <v>225</v>
      </c>
      <c r="AM180" s="38" t="s">
        <v>225</v>
      </c>
      <c r="AN180" s="38" t="s">
        <v>225</v>
      </c>
      <c r="AO180" s="38" t="s">
        <v>225</v>
      </c>
    </row>
    <row r="181" spans="5:41">
      <c r="E181" s="38" t="s">
        <v>225</v>
      </c>
      <c r="F181" s="38" t="s">
        <v>225</v>
      </c>
      <c r="G181" s="38" t="s">
        <v>225</v>
      </c>
      <c r="H181" s="38" t="s">
        <v>225</v>
      </c>
      <c r="I181" s="38" t="s">
        <v>225</v>
      </c>
      <c r="J181" s="38" t="s">
        <v>225</v>
      </c>
      <c r="K181" s="38" t="s">
        <v>225</v>
      </c>
      <c r="L181" s="38" t="s">
        <v>225</v>
      </c>
      <c r="N181" s="38" t="s">
        <v>225</v>
      </c>
      <c r="O181" s="38" t="s">
        <v>225</v>
      </c>
      <c r="P181" s="38" t="s">
        <v>225</v>
      </c>
      <c r="Q181" s="38" t="s">
        <v>225</v>
      </c>
      <c r="S181" s="38" t="s">
        <v>225</v>
      </c>
      <c r="T181" s="38" t="s">
        <v>225</v>
      </c>
      <c r="U181" s="38" t="s">
        <v>225</v>
      </c>
      <c r="X181" s="38" t="s">
        <v>225</v>
      </c>
      <c r="Y181" s="38" t="s">
        <v>225</v>
      </c>
      <c r="AA181" s="38" t="s">
        <v>225</v>
      </c>
      <c r="AB181" s="38" t="s">
        <v>225</v>
      </c>
      <c r="AG181" s="38" t="s">
        <v>225</v>
      </c>
      <c r="AH181" s="38" t="s">
        <v>225</v>
      </c>
      <c r="AI181" s="38" t="s">
        <v>225</v>
      </c>
      <c r="AJ181" s="38" t="s">
        <v>225</v>
      </c>
      <c r="AL181" s="38" t="s">
        <v>225</v>
      </c>
      <c r="AM181" s="38" t="s">
        <v>225</v>
      </c>
      <c r="AN181" s="38" t="s">
        <v>225</v>
      </c>
      <c r="AO181" s="38" t="s">
        <v>225</v>
      </c>
    </row>
    <row r="182" spans="5:41">
      <c r="E182" s="38" t="s">
        <v>225</v>
      </c>
      <c r="F182" s="38" t="s">
        <v>225</v>
      </c>
      <c r="G182" s="38" t="s">
        <v>225</v>
      </c>
      <c r="H182" s="38" t="s">
        <v>225</v>
      </c>
      <c r="I182" s="38" t="s">
        <v>225</v>
      </c>
      <c r="J182" s="38" t="s">
        <v>225</v>
      </c>
      <c r="K182" s="38" t="s">
        <v>225</v>
      </c>
      <c r="L182" s="38" t="s">
        <v>225</v>
      </c>
      <c r="N182" s="38" t="s">
        <v>225</v>
      </c>
      <c r="O182" s="38" t="s">
        <v>225</v>
      </c>
      <c r="P182" s="38" t="s">
        <v>225</v>
      </c>
      <c r="Q182" s="38" t="s">
        <v>225</v>
      </c>
      <c r="S182" s="38" t="s">
        <v>225</v>
      </c>
      <c r="T182" s="38" t="s">
        <v>225</v>
      </c>
      <c r="U182" s="38" t="s">
        <v>225</v>
      </c>
      <c r="X182" s="38" t="s">
        <v>225</v>
      </c>
      <c r="Y182" s="38" t="s">
        <v>225</v>
      </c>
      <c r="AA182" s="38" t="s">
        <v>225</v>
      </c>
      <c r="AB182" s="38" t="s">
        <v>225</v>
      </c>
      <c r="AG182" s="38" t="s">
        <v>225</v>
      </c>
      <c r="AH182" s="38" t="s">
        <v>225</v>
      </c>
      <c r="AI182" s="38" t="s">
        <v>225</v>
      </c>
      <c r="AJ182" s="38" t="s">
        <v>225</v>
      </c>
      <c r="AL182" s="38" t="s">
        <v>225</v>
      </c>
      <c r="AM182" s="38" t="s">
        <v>225</v>
      </c>
      <c r="AN182" s="38" t="s">
        <v>225</v>
      </c>
      <c r="AO182" s="38" t="s">
        <v>225</v>
      </c>
    </row>
    <row r="183" spans="5:41">
      <c r="E183" s="38" t="s">
        <v>225</v>
      </c>
      <c r="F183" s="38" t="s">
        <v>225</v>
      </c>
      <c r="G183" s="38" t="s">
        <v>225</v>
      </c>
      <c r="H183" s="38" t="s">
        <v>225</v>
      </c>
      <c r="I183" s="38" t="s">
        <v>225</v>
      </c>
      <c r="J183" s="38" t="s">
        <v>225</v>
      </c>
      <c r="K183" s="38" t="s">
        <v>225</v>
      </c>
      <c r="L183" s="38" t="s">
        <v>225</v>
      </c>
      <c r="N183" s="38" t="s">
        <v>225</v>
      </c>
      <c r="O183" s="38" t="s">
        <v>225</v>
      </c>
      <c r="P183" s="38" t="s">
        <v>225</v>
      </c>
      <c r="Q183" s="38" t="s">
        <v>225</v>
      </c>
      <c r="S183" s="38" t="s">
        <v>225</v>
      </c>
      <c r="T183" s="38" t="s">
        <v>225</v>
      </c>
      <c r="U183" s="38" t="s">
        <v>225</v>
      </c>
      <c r="X183" s="38" t="s">
        <v>225</v>
      </c>
      <c r="Y183" s="38" t="s">
        <v>225</v>
      </c>
      <c r="AA183" s="38" t="s">
        <v>225</v>
      </c>
      <c r="AB183" s="38" t="s">
        <v>225</v>
      </c>
      <c r="AG183" s="38" t="s">
        <v>225</v>
      </c>
      <c r="AH183" s="38" t="s">
        <v>225</v>
      </c>
      <c r="AI183" s="38" t="s">
        <v>225</v>
      </c>
      <c r="AJ183" s="38" t="s">
        <v>225</v>
      </c>
      <c r="AL183" s="38" t="s">
        <v>225</v>
      </c>
      <c r="AM183" s="38" t="s">
        <v>225</v>
      </c>
      <c r="AN183" s="38" t="s">
        <v>225</v>
      </c>
      <c r="AO183" s="38" t="s">
        <v>225</v>
      </c>
    </row>
    <row r="184" spans="5:41">
      <c r="E184" s="38" t="s">
        <v>225</v>
      </c>
      <c r="F184" s="38" t="s">
        <v>225</v>
      </c>
      <c r="G184" s="38" t="s">
        <v>225</v>
      </c>
      <c r="H184" s="38" t="s">
        <v>225</v>
      </c>
      <c r="I184" s="38" t="s">
        <v>225</v>
      </c>
      <c r="J184" s="38" t="s">
        <v>225</v>
      </c>
      <c r="K184" s="38" t="s">
        <v>225</v>
      </c>
      <c r="L184" s="38" t="s">
        <v>225</v>
      </c>
      <c r="N184" s="38" t="s">
        <v>225</v>
      </c>
      <c r="O184" s="38" t="s">
        <v>225</v>
      </c>
      <c r="P184" s="38" t="s">
        <v>225</v>
      </c>
      <c r="Q184" s="38" t="s">
        <v>225</v>
      </c>
      <c r="S184" s="38" t="s">
        <v>225</v>
      </c>
      <c r="T184" s="38" t="s">
        <v>225</v>
      </c>
      <c r="U184" s="38" t="s">
        <v>225</v>
      </c>
      <c r="X184" s="38" t="s">
        <v>225</v>
      </c>
      <c r="Y184" s="38" t="s">
        <v>225</v>
      </c>
      <c r="AA184" s="38" t="s">
        <v>225</v>
      </c>
      <c r="AB184" s="38" t="s">
        <v>225</v>
      </c>
      <c r="AG184" s="38" t="s">
        <v>225</v>
      </c>
      <c r="AH184" s="38" t="s">
        <v>225</v>
      </c>
      <c r="AI184" s="38" t="s">
        <v>225</v>
      </c>
      <c r="AJ184" s="38" t="s">
        <v>225</v>
      </c>
      <c r="AL184" s="38" t="s">
        <v>225</v>
      </c>
      <c r="AM184" s="38" t="s">
        <v>225</v>
      </c>
      <c r="AN184" s="38" t="s">
        <v>225</v>
      </c>
      <c r="AO184" s="38" t="s">
        <v>225</v>
      </c>
    </row>
    <row r="185" spans="5:41">
      <c r="E185" s="38" t="s">
        <v>225</v>
      </c>
      <c r="F185" s="38" t="s">
        <v>225</v>
      </c>
      <c r="G185" s="38" t="s">
        <v>225</v>
      </c>
      <c r="H185" s="38" t="s">
        <v>225</v>
      </c>
      <c r="I185" s="38" t="s">
        <v>225</v>
      </c>
      <c r="J185" s="38" t="s">
        <v>225</v>
      </c>
      <c r="K185" s="38" t="s">
        <v>225</v>
      </c>
      <c r="L185" s="38" t="s">
        <v>225</v>
      </c>
      <c r="N185" s="38" t="s">
        <v>225</v>
      </c>
      <c r="O185" s="38" t="s">
        <v>225</v>
      </c>
      <c r="P185" s="38" t="s">
        <v>225</v>
      </c>
      <c r="Q185" s="38" t="s">
        <v>225</v>
      </c>
      <c r="S185" s="38" t="s">
        <v>225</v>
      </c>
      <c r="T185" s="38" t="s">
        <v>225</v>
      </c>
      <c r="U185" s="38" t="s">
        <v>225</v>
      </c>
      <c r="X185" s="38" t="s">
        <v>225</v>
      </c>
      <c r="Y185" s="38" t="s">
        <v>225</v>
      </c>
      <c r="AA185" s="38" t="s">
        <v>225</v>
      </c>
      <c r="AB185" s="38" t="s">
        <v>225</v>
      </c>
      <c r="AG185" s="38" t="s">
        <v>225</v>
      </c>
      <c r="AH185" s="38" t="s">
        <v>225</v>
      </c>
      <c r="AI185" s="38" t="s">
        <v>225</v>
      </c>
      <c r="AJ185" s="38" t="s">
        <v>225</v>
      </c>
      <c r="AL185" s="38" t="s">
        <v>225</v>
      </c>
      <c r="AM185" s="38" t="s">
        <v>225</v>
      </c>
      <c r="AN185" s="38" t="s">
        <v>225</v>
      </c>
      <c r="AO185" s="38" t="s">
        <v>225</v>
      </c>
    </row>
    <row r="186" spans="5:41">
      <c r="E186" s="38" t="s">
        <v>225</v>
      </c>
      <c r="F186" s="38" t="s">
        <v>225</v>
      </c>
      <c r="G186" s="38" t="s">
        <v>225</v>
      </c>
      <c r="H186" s="38" t="s">
        <v>225</v>
      </c>
      <c r="I186" s="38" t="s">
        <v>225</v>
      </c>
      <c r="J186" s="38" t="s">
        <v>225</v>
      </c>
      <c r="K186" s="38" t="s">
        <v>225</v>
      </c>
      <c r="L186" s="38" t="s">
        <v>225</v>
      </c>
      <c r="N186" s="38" t="s">
        <v>225</v>
      </c>
      <c r="O186" s="38" t="s">
        <v>225</v>
      </c>
      <c r="P186" s="38" t="s">
        <v>225</v>
      </c>
      <c r="Q186" s="38" t="s">
        <v>225</v>
      </c>
      <c r="S186" s="38" t="s">
        <v>225</v>
      </c>
      <c r="T186" s="38" t="s">
        <v>225</v>
      </c>
      <c r="U186" s="38" t="s">
        <v>225</v>
      </c>
      <c r="X186" s="38" t="s">
        <v>225</v>
      </c>
      <c r="Y186" s="38" t="s">
        <v>225</v>
      </c>
      <c r="AA186" s="38" t="s">
        <v>225</v>
      </c>
      <c r="AB186" s="38" t="s">
        <v>225</v>
      </c>
      <c r="AG186" s="38" t="s">
        <v>225</v>
      </c>
      <c r="AH186" s="38" t="s">
        <v>225</v>
      </c>
      <c r="AI186" s="38" t="s">
        <v>225</v>
      </c>
      <c r="AJ186" s="38" t="s">
        <v>225</v>
      </c>
      <c r="AL186" s="38" t="s">
        <v>225</v>
      </c>
      <c r="AM186" s="38" t="s">
        <v>225</v>
      </c>
      <c r="AN186" s="38" t="s">
        <v>225</v>
      </c>
      <c r="AO186" s="38" t="s">
        <v>225</v>
      </c>
    </row>
    <row r="187" spans="5:41">
      <c r="E187" s="38" t="s">
        <v>225</v>
      </c>
      <c r="F187" s="38" t="s">
        <v>225</v>
      </c>
      <c r="G187" s="38" t="s">
        <v>225</v>
      </c>
      <c r="H187" s="38" t="s">
        <v>225</v>
      </c>
      <c r="I187" s="38" t="s">
        <v>225</v>
      </c>
      <c r="J187" s="38" t="s">
        <v>225</v>
      </c>
      <c r="K187" s="38" t="s">
        <v>225</v>
      </c>
      <c r="L187" s="38" t="s">
        <v>225</v>
      </c>
      <c r="N187" s="38" t="s">
        <v>225</v>
      </c>
      <c r="O187" s="38" t="s">
        <v>225</v>
      </c>
      <c r="P187" s="38" t="s">
        <v>225</v>
      </c>
      <c r="Q187" s="38" t="s">
        <v>225</v>
      </c>
      <c r="S187" s="38" t="s">
        <v>225</v>
      </c>
      <c r="T187" s="38" t="s">
        <v>225</v>
      </c>
      <c r="U187" s="38" t="s">
        <v>225</v>
      </c>
      <c r="X187" s="38" t="s">
        <v>225</v>
      </c>
      <c r="Y187" s="38" t="s">
        <v>225</v>
      </c>
      <c r="AA187" s="38" t="s">
        <v>225</v>
      </c>
      <c r="AB187" s="38" t="s">
        <v>225</v>
      </c>
      <c r="AG187" s="38" t="s">
        <v>225</v>
      </c>
      <c r="AH187" s="38" t="s">
        <v>225</v>
      </c>
      <c r="AI187" s="38" t="s">
        <v>225</v>
      </c>
      <c r="AJ187" s="38" t="s">
        <v>225</v>
      </c>
      <c r="AL187" s="38" t="s">
        <v>225</v>
      </c>
      <c r="AM187" s="38" t="s">
        <v>225</v>
      </c>
      <c r="AN187" s="38" t="s">
        <v>225</v>
      </c>
      <c r="AO187" s="38" t="s">
        <v>225</v>
      </c>
    </row>
    <row r="188" spans="5:41">
      <c r="E188" s="38" t="s">
        <v>225</v>
      </c>
      <c r="F188" s="38" t="s">
        <v>225</v>
      </c>
      <c r="G188" s="38" t="s">
        <v>225</v>
      </c>
      <c r="H188" s="38" t="s">
        <v>225</v>
      </c>
      <c r="I188" s="38" t="s">
        <v>225</v>
      </c>
      <c r="J188" s="38" t="s">
        <v>225</v>
      </c>
      <c r="K188" s="38" t="s">
        <v>225</v>
      </c>
      <c r="L188" s="38" t="s">
        <v>225</v>
      </c>
      <c r="N188" s="38" t="s">
        <v>225</v>
      </c>
      <c r="O188" s="38" t="s">
        <v>225</v>
      </c>
      <c r="P188" s="38" t="s">
        <v>225</v>
      </c>
      <c r="Q188" s="38" t="s">
        <v>225</v>
      </c>
      <c r="S188" s="38" t="s">
        <v>225</v>
      </c>
      <c r="T188" s="38" t="s">
        <v>225</v>
      </c>
      <c r="U188" s="38" t="s">
        <v>225</v>
      </c>
      <c r="X188" s="38" t="s">
        <v>225</v>
      </c>
      <c r="Y188" s="38" t="s">
        <v>225</v>
      </c>
      <c r="AA188" s="38" t="s">
        <v>225</v>
      </c>
      <c r="AB188" s="38" t="s">
        <v>225</v>
      </c>
      <c r="AG188" s="38" t="s">
        <v>225</v>
      </c>
      <c r="AH188" s="38" t="s">
        <v>225</v>
      </c>
      <c r="AI188" s="38" t="s">
        <v>225</v>
      </c>
      <c r="AJ188" s="38" t="s">
        <v>225</v>
      </c>
      <c r="AL188" s="38" t="s">
        <v>225</v>
      </c>
      <c r="AM188" s="38" t="s">
        <v>225</v>
      </c>
      <c r="AN188" s="38" t="s">
        <v>225</v>
      </c>
      <c r="AO188" s="38" t="s">
        <v>225</v>
      </c>
    </row>
    <row r="189" spans="5:41">
      <c r="E189" s="38" t="s">
        <v>225</v>
      </c>
      <c r="F189" s="38" t="s">
        <v>225</v>
      </c>
      <c r="G189" s="38" t="s">
        <v>225</v>
      </c>
      <c r="H189" s="38" t="s">
        <v>225</v>
      </c>
      <c r="I189" s="38" t="s">
        <v>225</v>
      </c>
      <c r="J189" s="38" t="s">
        <v>225</v>
      </c>
      <c r="K189" s="38" t="s">
        <v>225</v>
      </c>
      <c r="L189" s="38" t="s">
        <v>225</v>
      </c>
      <c r="N189" s="38" t="s">
        <v>225</v>
      </c>
      <c r="O189" s="38" t="s">
        <v>225</v>
      </c>
      <c r="P189" s="38" t="s">
        <v>225</v>
      </c>
      <c r="Q189" s="38" t="s">
        <v>225</v>
      </c>
      <c r="S189" s="38" t="s">
        <v>225</v>
      </c>
      <c r="T189" s="38" t="s">
        <v>225</v>
      </c>
      <c r="U189" s="38" t="s">
        <v>225</v>
      </c>
      <c r="X189" s="38" t="s">
        <v>225</v>
      </c>
      <c r="Y189" s="38" t="s">
        <v>225</v>
      </c>
      <c r="AA189" s="38" t="s">
        <v>225</v>
      </c>
      <c r="AB189" s="38" t="s">
        <v>225</v>
      </c>
      <c r="AG189" s="38" t="s">
        <v>225</v>
      </c>
      <c r="AH189" s="38" t="s">
        <v>225</v>
      </c>
      <c r="AI189" s="38" t="s">
        <v>225</v>
      </c>
      <c r="AJ189" s="38" t="s">
        <v>225</v>
      </c>
      <c r="AL189" s="38" t="s">
        <v>225</v>
      </c>
      <c r="AM189" s="38" t="s">
        <v>225</v>
      </c>
      <c r="AN189" s="38" t="s">
        <v>225</v>
      </c>
      <c r="AO189" s="38" t="s">
        <v>225</v>
      </c>
    </row>
    <row r="190" spans="5:41">
      <c r="E190" s="38" t="s">
        <v>225</v>
      </c>
      <c r="F190" s="38" t="s">
        <v>225</v>
      </c>
      <c r="G190" s="38" t="s">
        <v>225</v>
      </c>
      <c r="H190" s="38" t="s">
        <v>225</v>
      </c>
      <c r="I190" s="38" t="s">
        <v>225</v>
      </c>
      <c r="J190" s="38" t="s">
        <v>225</v>
      </c>
      <c r="K190" s="38" t="s">
        <v>225</v>
      </c>
      <c r="L190" s="38" t="s">
        <v>225</v>
      </c>
      <c r="N190" s="38" t="s">
        <v>225</v>
      </c>
      <c r="O190" s="38" t="s">
        <v>225</v>
      </c>
      <c r="P190" s="38" t="s">
        <v>225</v>
      </c>
      <c r="Q190" s="38" t="s">
        <v>225</v>
      </c>
      <c r="S190" s="38" t="s">
        <v>225</v>
      </c>
      <c r="T190" s="38" t="s">
        <v>225</v>
      </c>
      <c r="U190" s="38" t="s">
        <v>225</v>
      </c>
      <c r="X190" s="38" t="s">
        <v>225</v>
      </c>
      <c r="Y190" s="38" t="s">
        <v>225</v>
      </c>
      <c r="AA190" s="38" t="s">
        <v>225</v>
      </c>
      <c r="AB190" s="38" t="s">
        <v>225</v>
      </c>
      <c r="AG190" s="38" t="s">
        <v>225</v>
      </c>
      <c r="AH190" s="38" t="s">
        <v>225</v>
      </c>
      <c r="AI190" s="38" t="s">
        <v>225</v>
      </c>
      <c r="AJ190" s="38" t="s">
        <v>225</v>
      </c>
      <c r="AL190" s="38" t="s">
        <v>225</v>
      </c>
      <c r="AM190" s="38" t="s">
        <v>225</v>
      </c>
      <c r="AN190" s="38" t="s">
        <v>225</v>
      </c>
      <c r="AO190" s="38" t="s">
        <v>225</v>
      </c>
    </row>
    <row r="191" spans="5:41">
      <c r="E191" s="38" t="s">
        <v>225</v>
      </c>
      <c r="F191" s="38" t="s">
        <v>225</v>
      </c>
      <c r="G191" s="38" t="s">
        <v>225</v>
      </c>
      <c r="H191" s="38" t="s">
        <v>225</v>
      </c>
      <c r="I191" s="38" t="s">
        <v>225</v>
      </c>
      <c r="J191" s="38" t="s">
        <v>225</v>
      </c>
      <c r="K191" s="38" t="s">
        <v>225</v>
      </c>
      <c r="L191" s="38" t="s">
        <v>225</v>
      </c>
      <c r="N191" s="38" t="s">
        <v>225</v>
      </c>
      <c r="O191" s="38" t="s">
        <v>225</v>
      </c>
      <c r="P191" s="38" t="s">
        <v>225</v>
      </c>
      <c r="Q191" s="38" t="s">
        <v>225</v>
      </c>
      <c r="S191" s="38" t="s">
        <v>225</v>
      </c>
      <c r="T191" s="38" t="s">
        <v>225</v>
      </c>
      <c r="U191" s="38" t="s">
        <v>225</v>
      </c>
      <c r="X191" s="38" t="s">
        <v>225</v>
      </c>
      <c r="Y191" s="38" t="s">
        <v>225</v>
      </c>
      <c r="AA191" s="38" t="s">
        <v>225</v>
      </c>
      <c r="AB191" s="38" t="s">
        <v>225</v>
      </c>
      <c r="AG191" s="38" t="s">
        <v>225</v>
      </c>
      <c r="AH191" s="38" t="s">
        <v>225</v>
      </c>
      <c r="AI191" s="38" t="s">
        <v>225</v>
      </c>
      <c r="AJ191" s="38" t="s">
        <v>225</v>
      </c>
      <c r="AL191" s="38" t="s">
        <v>225</v>
      </c>
      <c r="AM191" s="38" t="s">
        <v>225</v>
      </c>
      <c r="AN191" s="38" t="s">
        <v>225</v>
      </c>
      <c r="AO191" s="38" t="s">
        <v>225</v>
      </c>
    </row>
    <row r="192" spans="5:41">
      <c r="E192" s="38" t="s">
        <v>225</v>
      </c>
      <c r="F192" s="38" t="s">
        <v>225</v>
      </c>
      <c r="G192" s="38" t="s">
        <v>225</v>
      </c>
      <c r="H192" s="38" t="s">
        <v>225</v>
      </c>
      <c r="I192" s="38" t="s">
        <v>225</v>
      </c>
      <c r="J192" s="38" t="s">
        <v>225</v>
      </c>
      <c r="K192" s="38" t="s">
        <v>225</v>
      </c>
      <c r="L192" s="38" t="s">
        <v>225</v>
      </c>
      <c r="N192" s="38" t="s">
        <v>225</v>
      </c>
      <c r="O192" s="38" t="s">
        <v>225</v>
      </c>
      <c r="P192" s="38" t="s">
        <v>225</v>
      </c>
      <c r="Q192" s="38" t="s">
        <v>225</v>
      </c>
      <c r="S192" s="38" t="s">
        <v>225</v>
      </c>
      <c r="T192" s="38" t="s">
        <v>225</v>
      </c>
      <c r="U192" s="38" t="s">
        <v>225</v>
      </c>
      <c r="X192" s="38" t="s">
        <v>225</v>
      </c>
      <c r="Y192" s="38" t="s">
        <v>225</v>
      </c>
      <c r="AA192" s="38" t="s">
        <v>225</v>
      </c>
      <c r="AB192" s="38" t="s">
        <v>225</v>
      </c>
      <c r="AG192" s="38" t="s">
        <v>225</v>
      </c>
      <c r="AH192" s="38" t="s">
        <v>225</v>
      </c>
      <c r="AI192" s="38" t="s">
        <v>225</v>
      </c>
      <c r="AJ192" s="38" t="s">
        <v>225</v>
      </c>
      <c r="AL192" s="38" t="s">
        <v>225</v>
      </c>
      <c r="AM192" s="38" t="s">
        <v>225</v>
      </c>
      <c r="AN192" s="38" t="s">
        <v>225</v>
      </c>
      <c r="AO192" s="38" t="s">
        <v>225</v>
      </c>
    </row>
    <row r="193" spans="5:41">
      <c r="E193" s="38" t="s">
        <v>225</v>
      </c>
      <c r="F193" s="38" t="s">
        <v>225</v>
      </c>
      <c r="G193" s="38" t="s">
        <v>225</v>
      </c>
      <c r="H193" s="38" t="s">
        <v>225</v>
      </c>
      <c r="I193" s="38" t="s">
        <v>225</v>
      </c>
      <c r="J193" s="38" t="s">
        <v>225</v>
      </c>
      <c r="K193" s="38" t="s">
        <v>225</v>
      </c>
      <c r="L193" s="38" t="s">
        <v>225</v>
      </c>
      <c r="N193" s="38" t="s">
        <v>225</v>
      </c>
      <c r="O193" s="38" t="s">
        <v>225</v>
      </c>
      <c r="P193" s="38" t="s">
        <v>225</v>
      </c>
      <c r="Q193" s="38" t="s">
        <v>225</v>
      </c>
      <c r="S193" s="38" t="s">
        <v>225</v>
      </c>
      <c r="T193" s="38" t="s">
        <v>225</v>
      </c>
      <c r="U193" s="38" t="s">
        <v>225</v>
      </c>
      <c r="X193" s="38" t="s">
        <v>225</v>
      </c>
      <c r="Y193" s="38" t="s">
        <v>225</v>
      </c>
      <c r="AA193" s="38" t="s">
        <v>225</v>
      </c>
      <c r="AB193" s="38" t="s">
        <v>225</v>
      </c>
      <c r="AG193" s="38" t="s">
        <v>225</v>
      </c>
      <c r="AH193" s="38" t="s">
        <v>225</v>
      </c>
      <c r="AI193" s="38" t="s">
        <v>225</v>
      </c>
      <c r="AJ193" s="38" t="s">
        <v>225</v>
      </c>
      <c r="AL193" s="38" t="s">
        <v>225</v>
      </c>
      <c r="AM193" s="38" t="s">
        <v>225</v>
      </c>
      <c r="AN193" s="38" t="s">
        <v>225</v>
      </c>
      <c r="AO193" s="38" t="s">
        <v>225</v>
      </c>
    </row>
    <row r="194" spans="5:41">
      <c r="E194" s="38" t="s">
        <v>225</v>
      </c>
      <c r="F194" s="38" t="s">
        <v>225</v>
      </c>
      <c r="G194" s="38" t="s">
        <v>225</v>
      </c>
      <c r="H194" s="38" t="s">
        <v>225</v>
      </c>
      <c r="I194" s="38" t="s">
        <v>225</v>
      </c>
      <c r="J194" s="38" t="s">
        <v>225</v>
      </c>
      <c r="K194" s="38" t="s">
        <v>225</v>
      </c>
      <c r="L194" s="38" t="s">
        <v>225</v>
      </c>
      <c r="N194" s="38" t="s">
        <v>225</v>
      </c>
      <c r="O194" s="38" t="s">
        <v>225</v>
      </c>
      <c r="P194" s="38" t="s">
        <v>225</v>
      </c>
      <c r="Q194" s="38" t="s">
        <v>225</v>
      </c>
      <c r="S194" s="38" t="s">
        <v>225</v>
      </c>
      <c r="T194" s="38" t="s">
        <v>225</v>
      </c>
      <c r="U194" s="38" t="s">
        <v>225</v>
      </c>
      <c r="X194" s="38" t="s">
        <v>225</v>
      </c>
      <c r="Y194" s="38" t="s">
        <v>225</v>
      </c>
      <c r="AA194" s="38" t="s">
        <v>225</v>
      </c>
      <c r="AB194" s="38" t="s">
        <v>225</v>
      </c>
      <c r="AG194" s="38" t="s">
        <v>225</v>
      </c>
      <c r="AH194" s="38" t="s">
        <v>225</v>
      </c>
      <c r="AI194" s="38" t="s">
        <v>225</v>
      </c>
      <c r="AJ194" s="38" t="s">
        <v>225</v>
      </c>
      <c r="AL194" s="38" t="s">
        <v>225</v>
      </c>
      <c r="AM194" s="38" t="s">
        <v>225</v>
      </c>
      <c r="AN194" s="38" t="s">
        <v>225</v>
      </c>
      <c r="AO194" s="38" t="s">
        <v>225</v>
      </c>
    </row>
    <row r="195" spans="5:41">
      <c r="E195" s="38" t="s">
        <v>225</v>
      </c>
      <c r="F195" s="38" t="s">
        <v>225</v>
      </c>
      <c r="G195" s="38" t="s">
        <v>225</v>
      </c>
      <c r="H195" s="38" t="s">
        <v>225</v>
      </c>
      <c r="I195" s="38" t="s">
        <v>225</v>
      </c>
      <c r="J195" s="38" t="s">
        <v>225</v>
      </c>
      <c r="K195" s="38" t="s">
        <v>225</v>
      </c>
      <c r="L195" s="38" t="s">
        <v>225</v>
      </c>
      <c r="N195" s="38" t="s">
        <v>225</v>
      </c>
      <c r="O195" s="38" t="s">
        <v>225</v>
      </c>
      <c r="P195" s="38" t="s">
        <v>225</v>
      </c>
      <c r="Q195" s="38" t="s">
        <v>225</v>
      </c>
      <c r="S195" s="38" t="s">
        <v>225</v>
      </c>
      <c r="T195" s="38" t="s">
        <v>225</v>
      </c>
      <c r="U195" s="38" t="s">
        <v>225</v>
      </c>
      <c r="X195" s="38" t="s">
        <v>225</v>
      </c>
      <c r="Y195" s="38" t="s">
        <v>225</v>
      </c>
      <c r="AA195" s="38" t="s">
        <v>225</v>
      </c>
      <c r="AB195" s="38" t="s">
        <v>225</v>
      </c>
      <c r="AG195" s="38" t="s">
        <v>225</v>
      </c>
      <c r="AH195" s="38" t="s">
        <v>225</v>
      </c>
      <c r="AI195" s="38" t="s">
        <v>225</v>
      </c>
      <c r="AJ195" s="38" t="s">
        <v>225</v>
      </c>
      <c r="AL195" s="38" t="s">
        <v>225</v>
      </c>
      <c r="AM195" s="38" t="s">
        <v>225</v>
      </c>
      <c r="AN195" s="38" t="s">
        <v>225</v>
      </c>
      <c r="AO195" s="38" t="s">
        <v>225</v>
      </c>
    </row>
    <row r="196" spans="5:41">
      <c r="E196" s="38" t="s">
        <v>225</v>
      </c>
      <c r="F196" s="38" t="s">
        <v>225</v>
      </c>
      <c r="G196" s="38" t="s">
        <v>225</v>
      </c>
      <c r="H196" s="38" t="s">
        <v>225</v>
      </c>
      <c r="I196" s="38" t="s">
        <v>225</v>
      </c>
      <c r="J196" s="38" t="s">
        <v>225</v>
      </c>
      <c r="K196" s="38" t="s">
        <v>225</v>
      </c>
      <c r="L196" s="38" t="s">
        <v>225</v>
      </c>
      <c r="N196" s="38" t="s">
        <v>225</v>
      </c>
      <c r="O196" s="38" t="s">
        <v>225</v>
      </c>
      <c r="P196" s="38" t="s">
        <v>225</v>
      </c>
      <c r="Q196" s="38" t="s">
        <v>225</v>
      </c>
      <c r="S196" s="38" t="s">
        <v>225</v>
      </c>
      <c r="T196" s="38" t="s">
        <v>225</v>
      </c>
      <c r="U196" s="38" t="s">
        <v>225</v>
      </c>
      <c r="X196" s="38" t="s">
        <v>225</v>
      </c>
      <c r="Y196" s="38" t="s">
        <v>225</v>
      </c>
      <c r="AA196" s="38" t="s">
        <v>225</v>
      </c>
      <c r="AB196" s="38" t="s">
        <v>225</v>
      </c>
      <c r="AG196" s="38" t="s">
        <v>225</v>
      </c>
      <c r="AH196" s="38" t="s">
        <v>225</v>
      </c>
      <c r="AI196" s="38" t="s">
        <v>225</v>
      </c>
      <c r="AJ196" s="38" t="s">
        <v>225</v>
      </c>
      <c r="AL196" s="38" t="s">
        <v>225</v>
      </c>
      <c r="AM196" s="38" t="s">
        <v>225</v>
      </c>
      <c r="AN196" s="38" t="s">
        <v>225</v>
      </c>
      <c r="AO196" s="38" t="s">
        <v>225</v>
      </c>
    </row>
    <row r="197" spans="5:41">
      <c r="E197" s="38" t="s">
        <v>225</v>
      </c>
      <c r="F197" s="38" t="s">
        <v>225</v>
      </c>
      <c r="G197" s="38" t="s">
        <v>225</v>
      </c>
      <c r="H197" s="38" t="s">
        <v>225</v>
      </c>
      <c r="I197" s="38" t="s">
        <v>225</v>
      </c>
      <c r="J197" s="38" t="s">
        <v>225</v>
      </c>
      <c r="K197" s="38" t="s">
        <v>225</v>
      </c>
      <c r="L197" s="38" t="s">
        <v>225</v>
      </c>
      <c r="N197" s="38" t="s">
        <v>225</v>
      </c>
      <c r="O197" s="38" t="s">
        <v>225</v>
      </c>
      <c r="P197" s="38" t="s">
        <v>225</v>
      </c>
      <c r="Q197" s="38" t="s">
        <v>225</v>
      </c>
      <c r="S197" s="38" t="s">
        <v>225</v>
      </c>
      <c r="T197" s="38" t="s">
        <v>225</v>
      </c>
      <c r="U197" s="38" t="s">
        <v>225</v>
      </c>
      <c r="X197" s="38" t="s">
        <v>225</v>
      </c>
      <c r="Y197" s="38" t="s">
        <v>225</v>
      </c>
      <c r="AA197" s="38" t="s">
        <v>225</v>
      </c>
      <c r="AB197" s="38" t="s">
        <v>225</v>
      </c>
      <c r="AG197" s="38" t="s">
        <v>225</v>
      </c>
      <c r="AH197" s="38" t="s">
        <v>225</v>
      </c>
      <c r="AI197" s="38" t="s">
        <v>225</v>
      </c>
      <c r="AJ197" s="38" t="s">
        <v>225</v>
      </c>
      <c r="AL197" s="38" t="s">
        <v>225</v>
      </c>
      <c r="AM197" s="38" t="s">
        <v>225</v>
      </c>
      <c r="AN197" s="38" t="s">
        <v>225</v>
      </c>
      <c r="AO197" s="38" t="s">
        <v>225</v>
      </c>
    </row>
    <row r="198" spans="5:41">
      <c r="E198" s="38" t="s">
        <v>225</v>
      </c>
      <c r="F198" s="38" t="s">
        <v>225</v>
      </c>
      <c r="G198" s="38" t="s">
        <v>225</v>
      </c>
      <c r="H198" s="38" t="s">
        <v>225</v>
      </c>
      <c r="I198" s="38" t="s">
        <v>225</v>
      </c>
      <c r="J198" s="38" t="s">
        <v>225</v>
      </c>
      <c r="K198" s="38" t="s">
        <v>225</v>
      </c>
      <c r="L198" s="38" t="s">
        <v>225</v>
      </c>
      <c r="N198" s="38" t="s">
        <v>225</v>
      </c>
      <c r="O198" s="38" t="s">
        <v>225</v>
      </c>
      <c r="P198" s="38" t="s">
        <v>225</v>
      </c>
      <c r="Q198" s="38" t="s">
        <v>225</v>
      </c>
      <c r="S198" s="38" t="s">
        <v>225</v>
      </c>
      <c r="T198" s="38" t="s">
        <v>225</v>
      </c>
      <c r="U198" s="38" t="s">
        <v>225</v>
      </c>
      <c r="X198" s="38" t="s">
        <v>225</v>
      </c>
      <c r="Y198" s="38" t="s">
        <v>225</v>
      </c>
      <c r="AA198" s="38" t="s">
        <v>225</v>
      </c>
      <c r="AB198" s="38" t="s">
        <v>225</v>
      </c>
      <c r="AG198" s="38" t="s">
        <v>225</v>
      </c>
      <c r="AH198" s="38" t="s">
        <v>225</v>
      </c>
      <c r="AI198" s="38" t="s">
        <v>225</v>
      </c>
      <c r="AJ198" s="38" t="s">
        <v>225</v>
      </c>
      <c r="AL198" s="38" t="s">
        <v>225</v>
      </c>
      <c r="AM198" s="38" t="s">
        <v>225</v>
      </c>
      <c r="AN198" s="38" t="s">
        <v>225</v>
      </c>
      <c r="AO198" s="38" t="s">
        <v>225</v>
      </c>
    </row>
    <row r="199" spans="5:41">
      <c r="E199" s="38" t="s">
        <v>225</v>
      </c>
      <c r="F199" s="38" t="s">
        <v>225</v>
      </c>
      <c r="G199" s="38" t="s">
        <v>225</v>
      </c>
      <c r="H199" s="38" t="s">
        <v>225</v>
      </c>
      <c r="I199" s="38" t="s">
        <v>225</v>
      </c>
      <c r="J199" s="38" t="s">
        <v>225</v>
      </c>
      <c r="K199" s="38" t="s">
        <v>225</v>
      </c>
      <c r="L199" s="38" t="s">
        <v>225</v>
      </c>
      <c r="N199" s="38" t="s">
        <v>225</v>
      </c>
      <c r="O199" s="38" t="s">
        <v>225</v>
      </c>
      <c r="P199" s="38" t="s">
        <v>225</v>
      </c>
      <c r="Q199" s="38" t="s">
        <v>225</v>
      </c>
      <c r="S199" s="38" t="s">
        <v>225</v>
      </c>
      <c r="T199" s="38" t="s">
        <v>225</v>
      </c>
      <c r="U199" s="38" t="s">
        <v>225</v>
      </c>
      <c r="X199" s="38" t="s">
        <v>225</v>
      </c>
      <c r="Y199" s="38" t="s">
        <v>225</v>
      </c>
      <c r="AA199" s="38" t="s">
        <v>225</v>
      </c>
      <c r="AB199" s="38" t="s">
        <v>225</v>
      </c>
      <c r="AG199" s="38" t="s">
        <v>225</v>
      </c>
      <c r="AH199" s="38" t="s">
        <v>225</v>
      </c>
      <c r="AI199" s="38" t="s">
        <v>225</v>
      </c>
      <c r="AJ199" s="38" t="s">
        <v>225</v>
      </c>
      <c r="AL199" s="38" t="s">
        <v>225</v>
      </c>
      <c r="AM199" s="38" t="s">
        <v>225</v>
      </c>
      <c r="AN199" s="38" t="s">
        <v>225</v>
      </c>
      <c r="AO199" s="38" t="s">
        <v>225</v>
      </c>
    </row>
    <row r="200" spans="5:41">
      <c r="E200" s="38" t="s">
        <v>225</v>
      </c>
      <c r="F200" s="38" t="s">
        <v>225</v>
      </c>
      <c r="G200" s="38" t="s">
        <v>225</v>
      </c>
      <c r="H200" s="38" t="s">
        <v>225</v>
      </c>
      <c r="I200" s="38" t="s">
        <v>225</v>
      </c>
      <c r="J200" s="38" t="s">
        <v>225</v>
      </c>
      <c r="K200" s="38" t="s">
        <v>225</v>
      </c>
      <c r="L200" s="38" t="s">
        <v>225</v>
      </c>
      <c r="N200" s="38" t="s">
        <v>225</v>
      </c>
      <c r="O200" s="38" t="s">
        <v>225</v>
      </c>
      <c r="P200" s="38" t="s">
        <v>225</v>
      </c>
      <c r="Q200" s="38" t="s">
        <v>225</v>
      </c>
      <c r="S200" s="38" t="s">
        <v>225</v>
      </c>
      <c r="T200" s="38" t="s">
        <v>225</v>
      </c>
      <c r="U200" s="38" t="s">
        <v>225</v>
      </c>
      <c r="X200" s="38" t="s">
        <v>225</v>
      </c>
      <c r="Y200" s="38" t="s">
        <v>225</v>
      </c>
      <c r="AA200" s="38" t="s">
        <v>225</v>
      </c>
      <c r="AB200" s="38" t="s">
        <v>225</v>
      </c>
      <c r="AG200" s="38" t="s">
        <v>225</v>
      </c>
      <c r="AH200" s="38" t="s">
        <v>225</v>
      </c>
      <c r="AI200" s="38" t="s">
        <v>225</v>
      </c>
      <c r="AJ200" s="38" t="s">
        <v>225</v>
      </c>
      <c r="AL200" s="38" t="s">
        <v>225</v>
      </c>
      <c r="AM200" s="38" t="s">
        <v>225</v>
      </c>
      <c r="AN200" s="38" t="s">
        <v>225</v>
      </c>
      <c r="AO200" s="38" t="s">
        <v>225</v>
      </c>
    </row>
    <row r="201" spans="5:41">
      <c r="E201" s="38" t="s">
        <v>225</v>
      </c>
      <c r="F201" s="38" t="s">
        <v>225</v>
      </c>
      <c r="G201" s="38" t="s">
        <v>225</v>
      </c>
      <c r="H201" s="38" t="s">
        <v>225</v>
      </c>
      <c r="I201" s="38" t="s">
        <v>225</v>
      </c>
      <c r="J201" s="38" t="s">
        <v>225</v>
      </c>
      <c r="K201" s="38" t="s">
        <v>225</v>
      </c>
      <c r="L201" s="38" t="s">
        <v>225</v>
      </c>
      <c r="N201" s="38" t="s">
        <v>225</v>
      </c>
      <c r="O201" s="38" t="s">
        <v>225</v>
      </c>
      <c r="P201" s="38" t="s">
        <v>225</v>
      </c>
      <c r="Q201" s="38" t="s">
        <v>225</v>
      </c>
      <c r="S201" s="38" t="s">
        <v>225</v>
      </c>
      <c r="T201" s="38" t="s">
        <v>225</v>
      </c>
      <c r="U201" s="38" t="s">
        <v>225</v>
      </c>
      <c r="X201" s="38" t="s">
        <v>225</v>
      </c>
      <c r="Y201" s="38" t="s">
        <v>225</v>
      </c>
      <c r="AA201" s="38" t="s">
        <v>225</v>
      </c>
      <c r="AB201" s="38" t="s">
        <v>225</v>
      </c>
      <c r="AG201" s="38" t="s">
        <v>225</v>
      </c>
      <c r="AH201" s="38" t="s">
        <v>225</v>
      </c>
      <c r="AI201" s="38" t="s">
        <v>225</v>
      </c>
      <c r="AJ201" s="38" t="s">
        <v>225</v>
      </c>
      <c r="AL201" s="38" t="s">
        <v>225</v>
      </c>
      <c r="AM201" s="38" t="s">
        <v>225</v>
      </c>
      <c r="AN201" s="38" t="s">
        <v>225</v>
      </c>
      <c r="AO201" s="38" t="s">
        <v>225</v>
      </c>
    </row>
    <row r="202" spans="5:41">
      <c r="E202" s="38" t="s">
        <v>225</v>
      </c>
      <c r="F202" s="38" t="s">
        <v>225</v>
      </c>
      <c r="G202" s="38" t="s">
        <v>225</v>
      </c>
      <c r="H202" s="38" t="s">
        <v>225</v>
      </c>
      <c r="I202" s="38" t="s">
        <v>225</v>
      </c>
      <c r="J202" s="38" t="s">
        <v>225</v>
      </c>
      <c r="K202" s="38" t="s">
        <v>225</v>
      </c>
      <c r="L202" s="38" t="s">
        <v>225</v>
      </c>
      <c r="N202" s="38" t="s">
        <v>225</v>
      </c>
      <c r="O202" s="38" t="s">
        <v>225</v>
      </c>
      <c r="P202" s="38" t="s">
        <v>225</v>
      </c>
      <c r="Q202" s="38" t="s">
        <v>225</v>
      </c>
      <c r="S202" s="38" t="s">
        <v>225</v>
      </c>
      <c r="T202" s="38" t="s">
        <v>225</v>
      </c>
      <c r="U202" s="38" t="s">
        <v>225</v>
      </c>
      <c r="X202" s="38" t="s">
        <v>225</v>
      </c>
      <c r="Y202" s="38" t="s">
        <v>225</v>
      </c>
      <c r="AA202" s="38" t="s">
        <v>225</v>
      </c>
      <c r="AB202" s="38" t="s">
        <v>225</v>
      </c>
      <c r="AG202" s="38" t="s">
        <v>225</v>
      </c>
      <c r="AH202" s="38" t="s">
        <v>225</v>
      </c>
      <c r="AI202" s="38" t="s">
        <v>225</v>
      </c>
      <c r="AJ202" s="38" t="s">
        <v>225</v>
      </c>
      <c r="AL202" s="38" t="s">
        <v>225</v>
      </c>
      <c r="AM202" s="38" t="s">
        <v>225</v>
      </c>
      <c r="AN202" s="38" t="s">
        <v>225</v>
      </c>
      <c r="AO202" s="38" t="s">
        <v>225</v>
      </c>
    </row>
    <row r="203" spans="5:41">
      <c r="E203" s="38" t="s">
        <v>225</v>
      </c>
      <c r="F203" s="38" t="s">
        <v>225</v>
      </c>
      <c r="G203" s="38" t="s">
        <v>225</v>
      </c>
      <c r="H203" s="38" t="s">
        <v>225</v>
      </c>
      <c r="I203" s="38" t="s">
        <v>225</v>
      </c>
      <c r="J203" s="38" t="s">
        <v>225</v>
      </c>
      <c r="K203" s="38" t="s">
        <v>225</v>
      </c>
      <c r="L203" s="38" t="s">
        <v>225</v>
      </c>
      <c r="N203" s="38" t="s">
        <v>225</v>
      </c>
      <c r="O203" s="38" t="s">
        <v>225</v>
      </c>
      <c r="P203" s="38" t="s">
        <v>225</v>
      </c>
      <c r="Q203" s="38" t="s">
        <v>225</v>
      </c>
      <c r="S203" s="38" t="s">
        <v>225</v>
      </c>
      <c r="T203" s="38" t="s">
        <v>225</v>
      </c>
      <c r="U203" s="38" t="s">
        <v>225</v>
      </c>
      <c r="X203" s="38" t="s">
        <v>225</v>
      </c>
      <c r="Y203" s="38" t="s">
        <v>225</v>
      </c>
      <c r="AA203" s="38" t="s">
        <v>225</v>
      </c>
      <c r="AB203" s="38" t="s">
        <v>225</v>
      </c>
      <c r="AG203" s="38" t="s">
        <v>225</v>
      </c>
      <c r="AH203" s="38" t="s">
        <v>225</v>
      </c>
      <c r="AI203" s="38" t="s">
        <v>225</v>
      </c>
      <c r="AJ203" s="38" t="s">
        <v>225</v>
      </c>
      <c r="AL203" s="38" t="s">
        <v>225</v>
      </c>
      <c r="AM203" s="38" t="s">
        <v>225</v>
      </c>
      <c r="AN203" s="38" t="s">
        <v>225</v>
      </c>
      <c r="AO203" s="38" t="s">
        <v>225</v>
      </c>
    </row>
    <row r="204" spans="5:41">
      <c r="E204" s="38" t="s">
        <v>225</v>
      </c>
      <c r="F204" s="38" t="s">
        <v>225</v>
      </c>
      <c r="G204" s="38" t="s">
        <v>225</v>
      </c>
      <c r="H204" s="38" t="s">
        <v>225</v>
      </c>
      <c r="I204" s="38" t="s">
        <v>225</v>
      </c>
      <c r="J204" s="38" t="s">
        <v>225</v>
      </c>
      <c r="K204" s="38" t="s">
        <v>225</v>
      </c>
      <c r="L204" s="38" t="s">
        <v>225</v>
      </c>
      <c r="N204" s="38" t="s">
        <v>225</v>
      </c>
      <c r="O204" s="38" t="s">
        <v>225</v>
      </c>
      <c r="P204" s="38" t="s">
        <v>225</v>
      </c>
      <c r="Q204" s="38" t="s">
        <v>225</v>
      </c>
      <c r="S204" s="38" t="s">
        <v>225</v>
      </c>
      <c r="T204" s="38" t="s">
        <v>225</v>
      </c>
      <c r="U204" s="38" t="s">
        <v>225</v>
      </c>
      <c r="X204" s="38" t="s">
        <v>225</v>
      </c>
      <c r="Y204" s="38" t="s">
        <v>225</v>
      </c>
      <c r="AA204" s="38" t="s">
        <v>225</v>
      </c>
      <c r="AB204" s="38" t="s">
        <v>225</v>
      </c>
      <c r="AG204" s="38" t="s">
        <v>225</v>
      </c>
      <c r="AH204" s="38" t="s">
        <v>225</v>
      </c>
      <c r="AI204" s="38" t="s">
        <v>225</v>
      </c>
      <c r="AJ204" s="38" t="s">
        <v>225</v>
      </c>
      <c r="AL204" s="38" t="s">
        <v>225</v>
      </c>
      <c r="AM204" s="38" t="s">
        <v>225</v>
      </c>
      <c r="AN204" s="38" t="s">
        <v>225</v>
      </c>
      <c r="AO204" s="38" t="s">
        <v>225</v>
      </c>
    </row>
    <row r="205" spans="5:41">
      <c r="E205" s="38" t="s">
        <v>225</v>
      </c>
      <c r="F205" s="38" t="s">
        <v>225</v>
      </c>
      <c r="G205" s="38" t="s">
        <v>225</v>
      </c>
      <c r="H205" s="38" t="s">
        <v>225</v>
      </c>
      <c r="I205" s="38" t="s">
        <v>225</v>
      </c>
      <c r="J205" s="38" t="s">
        <v>225</v>
      </c>
      <c r="K205" s="38" t="s">
        <v>225</v>
      </c>
      <c r="L205" s="38" t="s">
        <v>225</v>
      </c>
      <c r="N205" s="38" t="s">
        <v>225</v>
      </c>
      <c r="O205" s="38" t="s">
        <v>225</v>
      </c>
      <c r="P205" s="38" t="s">
        <v>225</v>
      </c>
      <c r="Q205" s="38" t="s">
        <v>225</v>
      </c>
      <c r="S205" s="38" t="s">
        <v>225</v>
      </c>
      <c r="T205" s="38" t="s">
        <v>225</v>
      </c>
      <c r="U205" s="38" t="s">
        <v>225</v>
      </c>
      <c r="X205" s="38" t="s">
        <v>225</v>
      </c>
      <c r="Y205" s="38" t="s">
        <v>225</v>
      </c>
      <c r="AA205" s="38" t="s">
        <v>225</v>
      </c>
      <c r="AB205" s="38" t="s">
        <v>225</v>
      </c>
      <c r="AG205" s="38" t="s">
        <v>225</v>
      </c>
      <c r="AH205" s="38" t="s">
        <v>225</v>
      </c>
      <c r="AI205" s="38" t="s">
        <v>225</v>
      </c>
      <c r="AJ205" s="38" t="s">
        <v>225</v>
      </c>
      <c r="AL205" s="38" t="s">
        <v>225</v>
      </c>
      <c r="AM205" s="38" t="s">
        <v>225</v>
      </c>
      <c r="AN205" s="38" t="s">
        <v>225</v>
      </c>
      <c r="AO205" s="38" t="s">
        <v>225</v>
      </c>
    </row>
    <row r="206" spans="5:41">
      <c r="E206" s="38" t="s">
        <v>225</v>
      </c>
      <c r="F206" s="38" t="s">
        <v>225</v>
      </c>
      <c r="G206" s="38" t="s">
        <v>225</v>
      </c>
      <c r="H206" s="38" t="s">
        <v>225</v>
      </c>
      <c r="I206" s="38" t="s">
        <v>225</v>
      </c>
      <c r="J206" s="38" t="s">
        <v>225</v>
      </c>
      <c r="K206" s="38" t="s">
        <v>225</v>
      </c>
      <c r="L206" s="38" t="s">
        <v>225</v>
      </c>
      <c r="N206" s="38" t="s">
        <v>225</v>
      </c>
      <c r="O206" s="38" t="s">
        <v>225</v>
      </c>
      <c r="P206" s="38" t="s">
        <v>225</v>
      </c>
      <c r="Q206" s="38" t="s">
        <v>225</v>
      </c>
      <c r="S206" s="38" t="s">
        <v>225</v>
      </c>
      <c r="T206" s="38" t="s">
        <v>225</v>
      </c>
      <c r="U206" s="38" t="s">
        <v>225</v>
      </c>
      <c r="X206" s="38" t="s">
        <v>225</v>
      </c>
      <c r="Y206" s="38" t="s">
        <v>225</v>
      </c>
      <c r="AA206" s="38" t="s">
        <v>225</v>
      </c>
      <c r="AB206" s="38" t="s">
        <v>225</v>
      </c>
      <c r="AG206" s="38" t="s">
        <v>225</v>
      </c>
      <c r="AH206" s="38" t="s">
        <v>225</v>
      </c>
      <c r="AI206" s="38" t="s">
        <v>225</v>
      </c>
      <c r="AJ206" s="38" t="s">
        <v>225</v>
      </c>
      <c r="AL206" s="38" t="s">
        <v>225</v>
      </c>
      <c r="AM206" s="38" t="s">
        <v>225</v>
      </c>
      <c r="AN206" s="38" t="s">
        <v>225</v>
      </c>
      <c r="AO206" s="38" t="s">
        <v>225</v>
      </c>
    </row>
    <row r="207" spans="5:41">
      <c r="E207" s="38" t="s">
        <v>225</v>
      </c>
      <c r="F207" s="38" t="s">
        <v>225</v>
      </c>
      <c r="G207" s="38" t="s">
        <v>225</v>
      </c>
      <c r="H207" s="38" t="s">
        <v>225</v>
      </c>
      <c r="I207" s="38" t="s">
        <v>225</v>
      </c>
      <c r="J207" s="38" t="s">
        <v>225</v>
      </c>
      <c r="K207" s="38" t="s">
        <v>225</v>
      </c>
      <c r="L207" s="38" t="s">
        <v>225</v>
      </c>
      <c r="N207" s="38" t="s">
        <v>225</v>
      </c>
      <c r="O207" s="38" t="s">
        <v>225</v>
      </c>
      <c r="P207" s="38" t="s">
        <v>225</v>
      </c>
      <c r="Q207" s="38" t="s">
        <v>225</v>
      </c>
      <c r="S207" s="38" t="s">
        <v>225</v>
      </c>
      <c r="T207" s="38" t="s">
        <v>225</v>
      </c>
      <c r="U207" s="38" t="s">
        <v>225</v>
      </c>
      <c r="X207" s="38" t="s">
        <v>225</v>
      </c>
      <c r="Y207" s="38" t="s">
        <v>225</v>
      </c>
      <c r="AA207" s="38" t="s">
        <v>225</v>
      </c>
      <c r="AB207" s="38" t="s">
        <v>225</v>
      </c>
      <c r="AG207" s="38" t="s">
        <v>225</v>
      </c>
      <c r="AH207" s="38" t="s">
        <v>225</v>
      </c>
      <c r="AI207" s="38" t="s">
        <v>225</v>
      </c>
      <c r="AJ207" s="38" t="s">
        <v>225</v>
      </c>
      <c r="AL207" s="38" t="s">
        <v>225</v>
      </c>
      <c r="AM207" s="38" t="s">
        <v>225</v>
      </c>
      <c r="AN207" s="38" t="s">
        <v>225</v>
      </c>
      <c r="AO207" s="38" t="s">
        <v>225</v>
      </c>
    </row>
    <row r="208" spans="5:41">
      <c r="E208" s="38" t="s">
        <v>225</v>
      </c>
      <c r="F208" s="38" t="s">
        <v>225</v>
      </c>
      <c r="G208" s="38" t="s">
        <v>225</v>
      </c>
      <c r="H208" s="38" t="s">
        <v>225</v>
      </c>
      <c r="I208" s="38" t="s">
        <v>225</v>
      </c>
      <c r="J208" s="38" t="s">
        <v>225</v>
      </c>
      <c r="K208" s="38" t="s">
        <v>225</v>
      </c>
      <c r="L208" s="38" t="s">
        <v>225</v>
      </c>
      <c r="N208" s="38" t="s">
        <v>225</v>
      </c>
      <c r="O208" s="38" t="s">
        <v>225</v>
      </c>
      <c r="P208" s="38" t="s">
        <v>225</v>
      </c>
      <c r="Q208" s="38" t="s">
        <v>225</v>
      </c>
      <c r="S208" s="38" t="s">
        <v>225</v>
      </c>
      <c r="T208" s="38" t="s">
        <v>225</v>
      </c>
      <c r="U208" s="38" t="s">
        <v>225</v>
      </c>
      <c r="X208" s="38" t="s">
        <v>225</v>
      </c>
      <c r="Y208" s="38" t="s">
        <v>225</v>
      </c>
      <c r="AA208" s="38" t="s">
        <v>225</v>
      </c>
      <c r="AB208" s="38" t="s">
        <v>225</v>
      </c>
      <c r="AG208" s="38" t="s">
        <v>225</v>
      </c>
      <c r="AH208" s="38" t="s">
        <v>225</v>
      </c>
      <c r="AI208" s="38" t="s">
        <v>225</v>
      </c>
      <c r="AJ208" s="38" t="s">
        <v>225</v>
      </c>
      <c r="AL208" s="38" t="s">
        <v>225</v>
      </c>
      <c r="AM208" s="38" t="s">
        <v>225</v>
      </c>
      <c r="AN208" s="38" t="s">
        <v>225</v>
      </c>
      <c r="AO208" s="38" t="s">
        <v>225</v>
      </c>
    </row>
    <row r="209" spans="5:41">
      <c r="E209" s="38" t="s">
        <v>225</v>
      </c>
      <c r="F209" s="38" t="s">
        <v>225</v>
      </c>
      <c r="G209" s="38" t="s">
        <v>225</v>
      </c>
      <c r="H209" s="38" t="s">
        <v>225</v>
      </c>
      <c r="I209" s="38" t="s">
        <v>225</v>
      </c>
      <c r="J209" s="38" t="s">
        <v>225</v>
      </c>
      <c r="K209" s="38" t="s">
        <v>225</v>
      </c>
      <c r="L209" s="38" t="s">
        <v>225</v>
      </c>
      <c r="N209" s="38" t="s">
        <v>225</v>
      </c>
      <c r="O209" s="38" t="s">
        <v>225</v>
      </c>
      <c r="P209" s="38" t="s">
        <v>225</v>
      </c>
      <c r="Q209" s="38" t="s">
        <v>225</v>
      </c>
      <c r="S209" s="38" t="s">
        <v>225</v>
      </c>
      <c r="T209" s="38" t="s">
        <v>225</v>
      </c>
      <c r="U209" s="38" t="s">
        <v>225</v>
      </c>
      <c r="X209" s="38" t="s">
        <v>225</v>
      </c>
      <c r="Y209" s="38" t="s">
        <v>225</v>
      </c>
      <c r="AA209" s="38" t="s">
        <v>225</v>
      </c>
      <c r="AB209" s="38" t="s">
        <v>225</v>
      </c>
      <c r="AG209" s="38" t="s">
        <v>225</v>
      </c>
      <c r="AH209" s="38" t="s">
        <v>225</v>
      </c>
      <c r="AI209" s="38" t="s">
        <v>225</v>
      </c>
      <c r="AJ209" s="38" t="s">
        <v>225</v>
      </c>
      <c r="AL209" s="38" t="s">
        <v>225</v>
      </c>
      <c r="AM209" s="38" t="s">
        <v>225</v>
      </c>
      <c r="AN209" s="38" t="s">
        <v>225</v>
      </c>
      <c r="AO209" s="38" t="s">
        <v>225</v>
      </c>
    </row>
    <row r="210" spans="5:41">
      <c r="E210" s="38" t="s">
        <v>225</v>
      </c>
      <c r="F210" s="38" t="s">
        <v>225</v>
      </c>
      <c r="G210" s="38" t="s">
        <v>225</v>
      </c>
      <c r="H210" s="38" t="s">
        <v>225</v>
      </c>
      <c r="I210" s="38" t="s">
        <v>225</v>
      </c>
      <c r="J210" s="38" t="s">
        <v>225</v>
      </c>
      <c r="K210" s="38" t="s">
        <v>225</v>
      </c>
      <c r="L210" s="38" t="s">
        <v>225</v>
      </c>
      <c r="N210" s="38" t="s">
        <v>225</v>
      </c>
      <c r="O210" s="38" t="s">
        <v>225</v>
      </c>
      <c r="P210" s="38" t="s">
        <v>225</v>
      </c>
      <c r="Q210" s="38" t="s">
        <v>225</v>
      </c>
      <c r="S210" s="38" t="s">
        <v>225</v>
      </c>
      <c r="T210" s="38" t="s">
        <v>225</v>
      </c>
      <c r="U210" s="38" t="s">
        <v>225</v>
      </c>
      <c r="X210" s="38" t="s">
        <v>225</v>
      </c>
      <c r="Y210" s="38" t="s">
        <v>225</v>
      </c>
      <c r="AA210" s="38" t="s">
        <v>225</v>
      </c>
      <c r="AB210" s="38" t="s">
        <v>225</v>
      </c>
      <c r="AG210" s="38" t="s">
        <v>225</v>
      </c>
      <c r="AH210" s="38" t="s">
        <v>225</v>
      </c>
      <c r="AI210" s="38" t="s">
        <v>225</v>
      </c>
      <c r="AJ210" s="38" t="s">
        <v>225</v>
      </c>
      <c r="AL210" s="38" t="s">
        <v>225</v>
      </c>
      <c r="AM210" s="38" t="s">
        <v>225</v>
      </c>
      <c r="AN210" s="38" t="s">
        <v>225</v>
      </c>
      <c r="AO210" s="38" t="s">
        <v>225</v>
      </c>
    </row>
    <row r="211" spans="5:41">
      <c r="E211" s="38" t="s">
        <v>225</v>
      </c>
      <c r="F211" s="38" t="s">
        <v>225</v>
      </c>
      <c r="G211" s="38" t="s">
        <v>225</v>
      </c>
      <c r="H211" s="38" t="s">
        <v>225</v>
      </c>
      <c r="I211" s="38" t="s">
        <v>225</v>
      </c>
      <c r="J211" s="38" t="s">
        <v>225</v>
      </c>
      <c r="K211" s="38" t="s">
        <v>225</v>
      </c>
      <c r="L211" s="38" t="s">
        <v>225</v>
      </c>
      <c r="N211" s="38" t="s">
        <v>225</v>
      </c>
      <c r="O211" s="38" t="s">
        <v>225</v>
      </c>
      <c r="P211" s="38" t="s">
        <v>225</v>
      </c>
      <c r="Q211" s="38" t="s">
        <v>225</v>
      </c>
      <c r="S211" s="38" t="s">
        <v>225</v>
      </c>
      <c r="T211" s="38" t="s">
        <v>225</v>
      </c>
      <c r="U211" s="38" t="s">
        <v>225</v>
      </c>
      <c r="X211" s="38" t="s">
        <v>225</v>
      </c>
      <c r="Y211" s="38" t="s">
        <v>225</v>
      </c>
      <c r="AA211" s="38" t="s">
        <v>225</v>
      </c>
      <c r="AB211" s="38" t="s">
        <v>225</v>
      </c>
      <c r="AG211" s="38" t="s">
        <v>225</v>
      </c>
      <c r="AH211" s="38" t="s">
        <v>225</v>
      </c>
      <c r="AI211" s="38" t="s">
        <v>225</v>
      </c>
      <c r="AJ211" s="38" t="s">
        <v>225</v>
      </c>
      <c r="AL211" s="38" t="s">
        <v>225</v>
      </c>
      <c r="AM211" s="38" t="s">
        <v>225</v>
      </c>
      <c r="AN211" s="38" t="s">
        <v>225</v>
      </c>
      <c r="AO211" s="38" t="s">
        <v>225</v>
      </c>
    </row>
    <row r="212" spans="5:41">
      <c r="E212" s="38" t="s">
        <v>225</v>
      </c>
      <c r="F212" s="38" t="s">
        <v>225</v>
      </c>
      <c r="G212" s="38" t="s">
        <v>225</v>
      </c>
      <c r="H212" s="38" t="s">
        <v>225</v>
      </c>
      <c r="I212" s="38" t="s">
        <v>225</v>
      </c>
      <c r="J212" s="38" t="s">
        <v>225</v>
      </c>
      <c r="K212" s="38" t="s">
        <v>225</v>
      </c>
      <c r="L212" s="38" t="s">
        <v>225</v>
      </c>
      <c r="N212" s="38" t="s">
        <v>225</v>
      </c>
      <c r="O212" s="38" t="s">
        <v>225</v>
      </c>
      <c r="P212" s="38" t="s">
        <v>225</v>
      </c>
      <c r="Q212" s="38" t="s">
        <v>225</v>
      </c>
      <c r="S212" s="38" t="s">
        <v>225</v>
      </c>
      <c r="T212" s="38" t="s">
        <v>225</v>
      </c>
      <c r="U212" s="38" t="s">
        <v>225</v>
      </c>
      <c r="X212" s="38" t="s">
        <v>225</v>
      </c>
      <c r="Y212" s="38" t="s">
        <v>225</v>
      </c>
      <c r="AA212" s="38" t="s">
        <v>225</v>
      </c>
      <c r="AB212" s="38" t="s">
        <v>225</v>
      </c>
      <c r="AG212" s="38" t="s">
        <v>225</v>
      </c>
      <c r="AH212" s="38" t="s">
        <v>225</v>
      </c>
      <c r="AI212" s="38" t="s">
        <v>225</v>
      </c>
      <c r="AJ212" s="38" t="s">
        <v>225</v>
      </c>
      <c r="AL212" s="38" t="s">
        <v>225</v>
      </c>
      <c r="AM212" s="38" t="s">
        <v>225</v>
      </c>
      <c r="AN212" s="38" t="s">
        <v>225</v>
      </c>
      <c r="AO212" s="38" t="s">
        <v>225</v>
      </c>
    </row>
    <row r="213" spans="5:41">
      <c r="E213" s="38" t="s">
        <v>225</v>
      </c>
      <c r="F213" s="38" t="s">
        <v>225</v>
      </c>
      <c r="G213" s="38" t="s">
        <v>225</v>
      </c>
      <c r="H213" s="38" t="s">
        <v>225</v>
      </c>
      <c r="I213" s="38" t="s">
        <v>225</v>
      </c>
      <c r="J213" s="38" t="s">
        <v>225</v>
      </c>
      <c r="K213" s="38" t="s">
        <v>225</v>
      </c>
      <c r="L213" s="38" t="s">
        <v>225</v>
      </c>
      <c r="N213" s="38" t="s">
        <v>225</v>
      </c>
      <c r="O213" s="38" t="s">
        <v>225</v>
      </c>
      <c r="P213" s="38" t="s">
        <v>225</v>
      </c>
      <c r="Q213" s="38" t="s">
        <v>225</v>
      </c>
      <c r="S213" s="38" t="s">
        <v>225</v>
      </c>
      <c r="T213" s="38" t="s">
        <v>225</v>
      </c>
      <c r="U213" s="38" t="s">
        <v>225</v>
      </c>
      <c r="X213" s="38" t="s">
        <v>225</v>
      </c>
      <c r="Y213" s="38" t="s">
        <v>225</v>
      </c>
      <c r="AA213" s="38" t="s">
        <v>225</v>
      </c>
      <c r="AB213" s="38" t="s">
        <v>225</v>
      </c>
      <c r="AG213" s="38" t="s">
        <v>225</v>
      </c>
      <c r="AH213" s="38" t="s">
        <v>225</v>
      </c>
      <c r="AI213" s="38" t="s">
        <v>225</v>
      </c>
      <c r="AJ213" s="38" t="s">
        <v>225</v>
      </c>
      <c r="AL213" s="38" t="s">
        <v>225</v>
      </c>
      <c r="AM213" s="38" t="s">
        <v>225</v>
      </c>
      <c r="AN213" s="38" t="s">
        <v>225</v>
      </c>
      <c r="AO213" s="38" t="s">
        <v>225</v>
      </c>
    </row>
    <row r="214" spans="5:41">
      <c r="E214" s="38" t="s">
        <v>225</v>
      </c>
      <c r="F214" s="38" t="s">
        <v>225</v>
      </c>
      <c r="G214" s="38" t="s">
        <v>225</v>
      </c>
      <c r="H214" s="38" t="s">
        <v>225</v>
      </c>
      <c r="I214" s="38" t="s">
        <v>225</v>
      </c>
      <c r="J214" s="38" t="s">
        <v>225</v>
      </c>
      <c r="K214" s="38" t="s">
        <v>225</v>
      </c>
      <c r="L214" s="38" t="s">
        <v>225</v>
      </c>
      <c r="N214" s="38" t="s">
        <v>225</v>
      </c>
      <c r="O214" s="38" t="s">
        <v>225</v>
      </c>
      <c r="P214" s="38" t="s">
        <v>225</v>
      </c>
      <c r="Q214" s="38" t="s">
        <v>225</v>
      </c>
      <c r="S214" s="38" t="s">
        <v>225</v>
      </c>
      <c r="T214" s="38" t="s">
        <v>225</v>
      </c>
      <c r="U214" s="38" t="s">
        <v>225</v>
      </c>
      <c r="X214" s="38" t="s">
        <v>225</v>
      </c>
      <c r="Y214" s="38" t="s">
        <v>225</v>
      </c>
      <c r="AA214" s="38" t="s">
        <v>225</v>
      </c>
      <c r="AB214" s="38" t="s">
        <v>225</v>
      </c>
      <c r="AG214" s="38" t="s">
        <v>225</v>
      </c>
      <c r="AH214" s="38" t="s">
        <v>225</v>
      </c>
      <c r="AI214" s="38" t="s">
        <v>225</v>
      </c>
      <c r="AJ214" s="38" t="s">
        <v>225</v>
      </c>
      <c r="AL214" s="38" t="s">
        <v>225</v>
      </c>
      <c r="AM214" s="38" t="s">
        <v>225</v>
      </c>
      <c r="AN214" s="38" t="s">
        <v>225</v>
      </c>
      <c r="AO214" s="38" t="s">
        <v>225</v>
      </c>
    </row>
    <row r="215" spans="5:41">
      <c r="E215" s="38" t="s">
        <v>225</v>
      </c>
      <c r="F215" s="38" t="s">
        <v>225</v>
      </c>
      <c r="G215" s="38" t="s">
        <v>225</v>
      </c>
      <c r="H215" s="38" t="s">
        <v>225</v>
      </c>
      <c r="I215" s="38" t="s">
        <v>225</v>
      </c>
      <c r="J215" s="38" t="s">
        <v>225</v>
      </c>
      <c r="K215" s="38" t="s">
        <v>225</v>
      </c>
      <c r="L215" s="38" t="s">
        <v>225</v>
      </c>
      <c r="N215" s="38" t="s">
        <v>225</v>
      </c>
      <c r="O215" s="38" t="s">
        <v>225</v>
      </c>
      <c r="P215" s="38" t="s">
        <v>225</v>
      </c>
      <c r="Q215" s="38" t="s">
        <v>225</v>
      </c>
      <c r="S215" s="38" t="s">
        <v>225</v>
      </c>
      <c r="T215" s="38" t="s">
        <v>225</v>
      </c>
      <c r="U215" s="38" t="s">
        <v>225</v>
      </c>
      <c r="X215" s="38" t="s">
        <v>225</v>
      </c>
      <c r="Y215" s="38" t="s">
        <v>225</v>
      </c>
      <c r="AA215" s="38" t="s">
        <v>225</v>
      </c>
      <c r="AB215" s="38" t="s">
        <v>225</v>
      </c>
      <c r="AG215" s="38" t="s">
        <v>225</v>
      </c>
      <c r="AH215" s="38" t="s">
        <v>225</v>
      </c>
      <c r="AI215" s="38" t="s">
        <v>225</v>
      </c>
      <c r="AJ215" s="38" t="s">
        <v>225</v>
      </c>
      <c r="AL215" s="38" t="s">
        <v>225</v>
      </c>
      <c r="AM215" s="38" t="s">
        <v>225</v>
      </c>
      <c r="AN215" s="38" t="s">
        <v>225</v>
      </c>
      <c r="AO215" s="38" t="s">
        <v>225</v>
      </c>
    </row>
    <row r="216" spans="5:41">
      <c r="E216" s="38" t="s">
        <v>225</v>
      </c>
      <c r="F216" s="38" t="s">
        <v>225</v>
      </c>
      <c r="G216" s="38" t="s">
        <v>225</v>
      </c>
      <c r="H216" s="38" t="s">
        <v>225</v>
      </c>
      <c r="I216" s="38" t="s">
        <v>225</v>
      </c>
      <c r="J216" s="38" t="s">
        <v>225</v>
      </c>
      <c r="K216" s="38" t="s">
        <v>225</v>
      </c>
      <c r="L216" s="38" t="s">
        <v>225</v>
      </c>
      <c r="N216" s="38" t="s">
        <v>225</v>
      </c>
      <c r="O216" s="38" t="s">
        <v>225</v>
      </c>
      <c r="P216" s="38" t="s">
        <v>225</v>
      </c>
      <c r="Q216" s="38" t="s">
        <v>225</v>
      </c>
      <c r="S216" s="38" t="s">
        <v>225</v>
      </c>
      <c r="T216" s="38" t="s">
        <v>225</v>
      </c>
      <c r="U216" s="38" t="s">
        <v>225</v>
      </c>
      <c r="X216" s="38" t="s">
        <v>225</v>
      </c>
      <c r="Y216" s="38" t="s">
        <v>225</v>
      </c>
      <c r="AA216" s="38" t="s">
        <v>225</v>
      </c>
      <c r="AB216" s="38" t="s">
        <v>225</v>
      </c>
      <c r="AG216" s="38" t="s">
        <v>225</v>
      </c>
      <c r="AH216" s="38" t="s">
        <v>225</v>
      </c>
      <c r="AI216" s="38" t="s">
        <v>225</v>
      </c>
      <c r="AJ216" s="38" t="s">
        <v>225</v>
      </c>
      <c r="AL216" s="38" t="s">
        <v>225</v>
      </c>
      <c r="AM216" s="38" t="s">
        <v>225</v>
      </c>
      <c r="AN216" s="38" t="s">
        <v>225</v>
      </c>
      <c r="AO216" s="38" t="s">
        <v>225</v>
      </c>
    </row>
    <row r="217" spans="5:41">
      <c r="E217" s="38" t="s">
        <v>225</v>
      </c>
      <c r="F217" s="38" t="s">
        <v>225</v>
      </c>
      <c r="G217" s="38" t="s">
        <v>225</v>
      </c>
      <c r="H217" s="38" t="s">
        <v>225</v>
      </c>
      <c r="I217" s="38" t="s">
        <v>225</v>
      </c>
      <c r="J217" s="38" t="s">
        <v>225</v>
      </c>
      <c r="K217" s="38" t="s">
        <v>225</v>
      </c>
      <c r="L217" s="38" t="s">
        <v>225</v>
      </c>
      <c r="N217" s="38" t="s">
        <v>225</v>
      </c>
      <c r="O217" s="38" t="s">
        <v>225</v>
      </c>
      <c r="P217" s="38" t="s">
        <v>225</v>
      </c>
      <c r="Q217" s="38" t="s">
        <v>225</v>
      </c>
      <c r="S217" s="38" t="s">
        <v>225</v>
      </c>
      <c r="T217" s="38" t="s">
        <v>225</v>
      </c>
      <c r="U217" s="38" t="s">
        <v>225</v>
      </c>
      <c r="X217" s="38" t="s">
        <v>225</v>
      </c>
      <c r="Y217" s="38" t="s">
        <v>225</v>
      </c>
      <c r="AA217" s="38" t="s">
        <v>225</v>
      </c>
      <c r="AB217" s="38" t="s">
        <v>225</v>
      </c>
      <c r="AG217" s="38" t="s">
        <v>225</v>
      </c>
      <c r="AH217" s="38" t="s">
        <v>225</v>
      </c>
      <c r="AI217" s="38" t="s">
        <v>225</v>
      </c>
      <c r="AJ217" s="38" t="s">
        <v>225</v>
      </c>
      <c r="AL217" s="38" t="s">
        <v>225</v>
      </c>
      <c r="AM217" s="38" t="s">
        <v>225</v>
      </c>
      <c r="AN217" s="38" t="s">
        <v>225</v>
      </c>
      <c r="AO217" s="38" t="s">
        <v>225</v>
      </c>
    </row>
    <row r="218" spans="5:41">
      <c r="E218" s="38" t="s">
        <v>225</v>
      </c>
      <c r="F218" s="38" t="s">
        <v>225</v>
      </c>
      <c r="G218" s="38" t="s">
        <v>225</v>
      </c>
      <c r="H218" s="38" t="s">
        <v>225</v>
      </c>
      <c r="I218" s="38" t="s">
        <v>225</v>
      </c>
      <c r="J218" s="38" t="s">
        <v>225</v>
      </c>
      <c r="K218" s="38" t="s">
        <v>225</v>
      </c>
      <c r="L218" s="38" t="s">
        <v>225</v>
      </c>
      <c r="N218" s="38" t="s">
        <v>225</v>
      </c>
      <c r="O218" s="38" t="s">
        <v>225</v>
      </c>
      <c r="P218" s="38" t="s">
        <v>225</v>
      </c>
      <c r="Q218" s="38" t="s">
        <v>225</v>
      </c>
      <c r="S218" s="38" t="s">
        <v>225</v>
      </c>
      <c r="T218" s="38" t="s">
        <v>225</v>
      </c>
      <c r="U218" s="38" t="s">
        <v>225</v>
      </c>
      <c r="X218" s="38" t="s">
        <v>225</v>
      </c>
      <c r="Y218" s="38" t="s">
        <v>225</v>
      </c>
      <c r="AA218" s="38" t="s">
        <v>225</v>
      </c>
      <c r="AB218" s="38" t="s">
        <v>225</v>
      </c>
      <c r="AG218" s="38" t="s">
        <v>225</v>
      </c>
      <c r="AH218" s="38" t="s">
        <v>225</v>
      </c>
      <c r="AI218" s="38" t="s">
        <v>225</v>
      </c>
      <c r="AJ218" s="38" t="s">
        <v>225</v>
      </c>
      <c r="AL218" s="38" t="s">
        <v>225</v>
      </c>
      <c r="AM218" s="38" t="s">
        <v>225</v>
      </c>
      <c r="AN218" s="38" t="s">
        <v>225</v>
      </c>
      <c r="AO218" s="38" t="s">
        <v>225</v>
      </c>
    </row>
    <row r="219" spans="5:41">
      <c r="E219" s="38" t="s">
        <v>225</v>
      </c>
      <c r="F219" s="38" t="s">
        <v>225</v>
      </c>
      <c r="G219" s="38" t="s">
        <v>225</v>
      </c>
      <c r="H219" s="38" t="s">
        <v>225</v>
      </c>
      <c r="I219" s="38" t="s">
        <v>225</v>
      </c>
      <c r="J219" s="38" t="s">
        <v>225</v>
      </c>
      <c r="K219" s="38" t="s">
        <v>225</v>
      </c>
      <c r="L219" s="38" t="s">
        <v>225</v>
      </c>
      <c r="N219" s="38" t="s">
        <v>225</v>
      </c>
      <c r="O219" s="38" t="s">
        <v>225</v>
      </c>
      <c r="P219" s="38" t="s">
        <v>225</v>
      </c>
      <c r="Q219" s="38" t="s">
        <v>225</v>
      </c>
      <c r="S219" s="38" t="s">
        <v>225</v>
      </c>
      <c r="T219" s="38" t="s">
        <v>225</v>
      </c>
      <c r="U219" s="38" t="s">
        <v>225</v>
      </c>
      <c r="X219" s="38" t="s">
        <v>225</v>
      </c>
      <c r="Y219" s="38" t="s">
        <v>225</v>
      </c>
      <c r="AA219" s="38" t="s">
        <v>225</v>
      </c>
      <c r="AB219" s="38" t="s">
        <v>225</v>
      </c>
      <c r="AG219" s="38" t="s">
        <v>225</v>
      </c>
      <c r="AH219" s="38" t="s">
        <v>225</v>
      </c>
      <c r="AI219" s="38" t="s">
        <v>225</v>
      </c>
      <c r="AJ219" s="38" t="s">
        <v>225</v>
      </c>
      <c r="AL219" s="38" t="s">
        <v>225</v>
      </c>
      <c r="AM219" s="38" t="s">
        <v>225</v>
      </c>
      <c r="AN219" s="38" t="s">
        <v>225</v>
      </c>
      <c r="AO219" s="38" t="s">
        <v>225</v>
      </c>
    </row>
    <row r="220" spans="5:41">
      <c r="E220" s="38" t="s">
        <v>225</v>
      </c>
      <c r="F220" s="38" t="s">
        <v>225</v>
      </c>
      <c r="G220" s="38" t="s">
        <v>225</v>
      </c>
      <c r="H220" s="38" t="s">
        <v>225</v>
      </c>
      <c r="I220" s="38" t="s">
        <v>225</v>
      </c>
      <c r="J220" s="38" t="s">
        <v>225</v>
      </c>
      <c r="K220" s="38" t="s">
        <v>225</v>
      </c>
      <c r="L220" s="38" t="s">
        <v>225</v>
      </c>
      <c r="N220" s="38" t="s">
        <v>225</v>
      </c>
      <c r="O220" s="38" t="s">
        <v>225</v>
      </c>
      <c r="P220" s="38" t="s">
        <v>225</v>
      </c>
      <c r="Q220" s="38" t="s">
        <v>225</v>
      </c>
      <c r="S220" s="38" t="s">
        <v>225</v>
      </c>
      <c r="T220" s="38" t="s">
        <v>225</v>
      </c>
      <c r="U220" s="38" t="s">
        <v>225</v>
      </c>
      <c r="X220" s="38" t="s">
        <v>225</v>
      </c>
      <c r="Y220" s="38" t="s">
        <v>225</v>
      </c>
      <c r="AA220" s="38" t="s">
        <v>225</v>
      </c>
      <c r="AB220" s="38" t="s">
        <v>225</v>
      </c>
      <c r="AG220" s="38" t="s">
        <v>225</v>
      </c>
      <c r="AH220" s="38" t="s">
        <v>225</v>
      </c>
      <c r="AI220" s="38" t="s">
        <v>225</v>
      </c>
      <c r="AJ220" s="38" t="s">
        <v>225</v>
      </c>
      <c r="AL220" s="38" t="s">
        <v>225</v>
      </c>
      <c r="AM220" s="38" t="s">
        <v>225</v>
      </c>
      <c r="AN220" s="38" t="s">
        <v>225</v>
      </c>
      <c r="AO220" s="38" t="s">
        <v>225</v>
      </c>
    </row>
    <row r="221" spans="5:41">
      <c r="E221" s="38" t="s">
        <v>225</v>
      </c>
      <c r="F221" s="38" t="s">
        <v>225</v>
      </c>
      <c r="G221" s="38" t="s">
        <v>225</v>
      </c>
      <c r="H221" s="38" t="s">
        <v>225</v>
      </c>
      <c r="I221" s="38" t="s">
        <v>225</v>
      </c>
      <c r="J221" s="38" t="s">
        <v>225</v>
      </c>
      <c r="K221" s="38" t="s">
        <v>225</v>
      </c>
      <c r="L221" s="38" t="s">
        <v>225</v>
      </c>
      <c r="N221" s="38" t="s">
        <v>225</v>
      </c>
      <c r="O221" s="38" t="s">
        <v>225</v>
      </c>
      <c r="P221" s="38" t="s">
        <v>225</v>
      </c>
      <c r="Q221" s="38" t="s">
        <v>225</v>
      </c>
      <c r="S221" s="38" t="s">
        <v>225</v>
      </c>
      <c r="T221" s="38" t="s">
        <v>225</v>
      </c>
      <c r="U221" s="38" t="s">
        <v>225</v>
      </c>
      <c r="X221" s="38" t="s">
        <v>225</v>
      </c>
      <c r="Y221" s="38" t="s">
        <v>225</v>
      </c>
      <c r="AA221" s="38" t="s">
        <v>225</v>
      </c>
      <c r="AB221" s="38" t="s">
        <v>225</v>
      </c>
      <c r="AG221" s="38" t="s">
        <v>225</v>
      </c>
      <c r="AH221" s="38" t="s">
        <v>225</v>
      </c>
      <c r="AI221" s="38" t="s">
        <v>225</v>
      </c>
      <c r="AJ221" s="38" t="s">
        <v>225</v>
      </c>
      <c r="AL221" s="38" t="s">
        <v>225</v>
      </c>
      <c r="AM221" s="38" t="s">
        <v>225</v>
      </c>
      <c r="AN221" s="38" t="s">
        <v>225</v>
      </c>
      <c r="AO221" s="38" t="s">
        <v>225</v>
      </c>
    </row>
    <row r="222" spans="5:41">
      <c r="E222" s="38" t="s">
        <v>225</v>
      </c>
      <c r="F222" s="38" t="s">
        <v>225</v>
      </c>
      <c r="G222" s="38" t="s">
        <v>225</v>
      </c>
      <c r="H222" s="38" t="s">
        <v>225</v>
      </c>
      <c r="I222" s="38" t="s">
        <v>225</v>
      </c>
      <c r="J222" s="38" t="s">
        <v>225</v>
      </c>
      <c r="K222" s="38" t="s">
        <v>225</v>
      </c>
      <c r="L222" s="38" t="s">
        <v>225</v>
      </c>
      <c r="N222" s="38" t="s">
        <v>225</v>
      </c>
      <c r="O222" s="38" t="s">
        <v>225</v>
      </c>
      <c r="P222" s="38" t="s">
        <v>225</v>
      </c>
      <c r="Q222" s="38" t="s">
        <v>225</v>
      </c>
      <c r="S222" s="38" t="s">
        <v>225</v>
      </c>
      <c r="T222" s="38" t="s">
        <v>225</v>
      </c>
      <c r="U222" s="38" t="s">
        <v>225</v>
      </c>
      <c r="X222" s="38" t="s">
        <v>225</v>
      </c>
      <c r="Y222" s="38" t="s">
        <v>225</v>
      </c>
      <c r="AA222" s="38" t="s">
        <v>225</v>
      </c>
      <c r="AB222" s="38" t="s">
        <v>225</v>
      </c>
      <c r="AG222" s="38" t="s">
        <v>225</v>
      </c>
      <c r="AH222" s="38" t="s">
        <v>225</v>
      </c>
      <c r="AI222" s="38" t="s">
        <v>225</v>
      </c>
      <c r="AJ222" s="38" t="s">
        <v>225</v>
      </c>
      <c r="AL222" s="38" t="s">
        <v>225</v>
      </c>
      <c r="AM222" s="38" t="s">
        <v>225</v>
      </c>
      <c r="AN222" s="38" t="s">
        <v>225</v>
      </c>
      <c r="AO222" s="38" t="s">
        <v>225</v>
      </c>
    </row>
    <row r="223" spans="5:41">
      <c r="E223" s="38" t="s">
        <v>225</v>
      </c>
      <c r="F223" s="38" t="s">
        <v>225</v>
      </c>
      <c r="G223" s="38" t="s">
        <v>225</v>
      </c>
      <c r="H223" s="38" t="s">
        <v>225</v>
      </c>
      <c r="I223" s="38" t="s">
        <v>225</v>
      </c>
      <c r="J223" s="38" t="s">
        <v>225</v>
      </c>
      <c r="K223" s="38" t="s">
        <v>225</v>
      </c>
      <c r="L223" s="38" t="s">
        <v>225</v>
      </c>
      <c r="N223" s="38" t="s">
        <v>225</v>
      </c>
      <c r="O223" s="38" t="s">
        <v>225</v>
      </c>
      <c r="P223" s="38" t="s">
        <v>225</v>
      </c>
      <c r="Q223" s="38" t="s">
        <v>225</v>
      </c>
      <c r="S223" s="38" t="s">
        <v>225</v>
      </c>
      <c r="T223" s="38" t="s">
        <v>225</v>
      </c>
      <c r="U223" s="38" t="s">
        <v>225</v>
      </c>
      <c r="X223" s="38" t="s">
        <v>225</v>
      </c>
      <c r="Y223" s="38" t="s">
        <v>225</v>
      </c>
      <c r="AA223" s="38" t="s">
        <v>225</v>
      </c>
      <c r="AB223" s="38" t="s">
        <v>225</v>
      </c>
      <c r="AG223" s="38" t="s">
        <v>225</v>
      </c>
      <c r="AH223" s="38" t="s">
        <v>225</v>
      </c>
      <c r="AI223" s="38" t="s">
        <v>225</v>
      </c>
      <c r="AJ223" s="38" t="s">
        <v>225</v>
      </c>
      <c r="AL223" s="38" t="s">
        <v>225</v>
      </c>
      <c r="AM223" s="38" t="s">
        <v>225</v>
      </c>
      <c r="AN223" s="38" t="s">
        <v>225</v>
      </c>
      <c r="AO223" s="38" t="s">
        <v>225</v>
      </c>
    </row>
    <row r="224" spans="5:41">
      <c r="E224" s="38" t="s">
        <v>225</v>
      </c>
      <c r="F224" s="38" t="s">
        <v>225</v>
      </c>
      <c r="G224" s="38" t="s">
        <v>225</v>
      </c>
      <c r="H224" s="38" t="s">
        <v>225</v>
      </c>
      <c r="I224" s="38" t="s">
        <v>225</v>
      </c>
      <c r="J224" s="38" t="s">
        <v>225</v>
      </c>
      <c r="K224" s="38" t="s">
        <v>225</v>
      </c>
      <c r="L224" s="38" t="s">
        <v>225</v>
      </c>
      <c r="N224" s="38" t="s">
        <v>225</v>
      </c>
      <c r="O224" s="38" t="s">
        <v>225</v>
      </c>
      <c r="P224" s="38" t="s">
        <v>225</v>
      </c>
      <c r="Q224" s="38" t="s">
        <v>225</v>
      </c>
      <c r="S224" s="38" t="s">
        <v>225</v>
      </c>
      <c r="T224" s="38" t="s">
        <v>225</v>
      </c>
      <c r="U224" s="38" t="s">
        <v>225</v>
      </c>
      <c r="X224" s="38" t="s">
        <v>225</v>
      </c>
      <c r="Y224" s="38" t="s">
        <v>225</v>
      </c>
      <c r="AA224" s="38" t="s">
        <v>225</v>
      </c>
      <c r="AB224" s="38" t="s">
        <v>225</v>
      </c>
      <c r="AG224" s="38" t="s">
        <v>225</v>
      </c>
      <c r="AH224" s="38" t="s">
        <v>225</v>
      </c>
      <c r="AI224" s="38" t="s">
        <v>225</v>
      </c>
      <c r="AJ224" s="38" t="s">
        <v>225</v>
      </c>
      <c r="AL224" s="38" t="s">
        <v>225</v>
      </c>
      <c r="AM224" s="38" t="s">
        <v>225</v>
      </c>
      <c r="AN224" s="38" t="s">
        <v>225</v>
      </c>
      <c r="AO224" s="38" t="s">
        <v>225</v>
      </c>
    </row>
    <row r="225" spans="5:41">
      <c r="E225" s="38" t="s">
        <v>225</v>
      </c>
      <c r="F225" s="38" t="s">
        <v>225</v>
      </c>
      <c r="G225" s="38" t="s">
        <v>225</v>
      </c>
      <c r="H225" s="38" t="s">
        <v>225</v>
      </c>
      <c r="I225" s="38" t="s">
        <v>225</v>
      </c>
      <c r="J225" s="38" t="s">
        <v>225</v>
      </c>
      <c r="K225" s="38" t="s">
        <v>225</v>
      </c>
      <c r="L225" s="38" t="s">
        <v>225</v>
      </c>
      <c r="N225" s="38" t="s">
        <v>225</v>
      </c>
      <c r="O225" s="38" t="s">
        <v>225</v>
      </c>
      <c r="P225" s="38" t="s">
        <v>225</v>
      </c>
      <c r="Q225" s="38" t="s">
        <v>225</v>
      </c>
      <c r="S225" s="38" t="s">
        <v>225</v>
      </c>
      <c r="T225" s="38" t="s">
        <v>225</v>
      </c>
      <c r="U225" s="38" t="s">
        <v>225</v>
      </c>
      <c r="X225" s="38" t="s">
        <v>225</v>
      </c>
      <c r="Y225" s="38" t="s">
        <v>225</v>
      </c>
      <c r="AA225" s="38" t="s">
        <v>225</v>
      </c>
      <c r="AB225" s="38" t="s">
        <v>225</v>
      </c>
      <c r="AG225" s="38" t="s">
        <v>225</v>
      </c>
      <c r="AH225" s="38" t="s">
        <v>225</v>
      </c>
      <c r="AI225" s="38" t="s">
        <v>225</v>
      </c>
      <c r="AJ225" s="38" t="s">
        <v>225</v>
      </c>
      <c r="AL225" s="38" t="s">
        <v>225</v>
      </c>
      <c r="AM225" s="38" t="s">
        <v>225</v>
      </c>
      <c r="AN225" s="38" t="s">
        <v>225</v>
      </c>
      <c r="AO225" s="38" t="s">
        <v>225</v>
      </c>
    </row>
    <row r="226" spans="5:41">
      <c r="E226" s="38" t="s">
        <v>225</v>
      </c>
      <c r="F226" s="38" t="s">
        <v>225</v>
      </c>
      <c r="G226" s="38" t="s">
        <v>225</v>
      </c>
      <c r="H226" s="38" t="s">
        <v>225</v>
      </c>
      <c r="I226" s="38" t="s">
        <v>225</v>
      </c>
      <c r="J226" s="38" t="s">
        <v>225</v>
      </c>
      <c r="K226" s="38" t="s">
        <v>225</v>
      </c>
      <c r="L226" s="38" t="s">
        <v>225</v>
      </c>
      <c r="N226" s="38" t="s">
        <v>225</v>
      </c>
      <c r="O226" s="38" t="s">
        <v>225</v>
      </c>
      <c r="P226" s="38" t="s">
        <v>225</v>
      </c>
      <c r="Q226" s="38" t="s">
        <v>225</v>
      </c>
      <c r="S226" s="38" t="s">
        <v>225</v>
      </c>
      <c r="T226" s="38" t="s">
        <v>225</v>
      </c>
      <c r="U226" s="38" t="s">
        <v>225</v>
      </c>
      <c r="X226" s="38" t="s">
        <v>225</v>
      </c>
      <c r="Y226" s="38" t="s">
        <v>225</v>
      </c>
      <c r="AA226" s="38" t="s">
        <v>225</v>
      </c>
      <c r="AB226" s="38" t="s">
        <v>225</v>
      </c>
      <c r="AG226" s="38" t="s">
        <v>225</v>
      </c>
      <c r="AH226" s="38" t="s">
        <v>225</v>
      </c>
      <c r="AI226" s="38" t="s">
        <v>225</v>
      </c>
      <c r="AJ226" s="38" t="s">
        <v>225</v>
      </c>
      <c r="AL226" s="38" t="s">
        <v>225</v>
      </c>
      <c r="AM226" s="38" t="s">
        <v>225</v>
      </c>
      <c r="AN226" s="38" t="s">
        <v>225</v>
      </c>
      <c r="AO226" s="38" t="s">
        <v>225</v>
      </c>
    </row>
    <row r="227" spans="5:41">
      <c r="E227" s="38" t="s">
        <v>225</v>
      </c>
      <c r="F227" s="38" t="s">
        <v>225</v>
      </c>
      <c r="G227" s="38" t="s">
        <v>225</v>
      </c>
      <c r="H227" s="38" t="s">
        <v>225</v>
      </c>
      <c r="I227" s="38" t="s">
        <v>225</v>
      </c>
      <c r="J227" s="38" t="s">
        <v>225</v>
      </c>
      <c r="K227" s="38" t="s">
        <v>225</v>
      </c>
      <c r="L227" s="38" t="s">
        <v>225</v>
      </c>
      <c r="N227" s="38" t="s">
        <v>225</v>
      </c>
      <c r="O227" s="38" t="s">
        <v>225</v>
      </c>
      <c r="P227" s="38" t="s">
        <v>225</v>
      </c>
      <c r="Q227" s="38" t="s">
        <v>225</v>
      </c>
      <c r="S227" s="38" t="s">
        <v>225</v>
      </c>
      <c r="T227" s="38" t="s">
        <v>225</v>
      </c>
      <c r="U227" s="38" t="s">
        <v>225</v>
      </c>
      <c r="X227" s="38" t="s">
        <v>225</v>
      </c>
      <c r="Y227" s="38" t="s">
        <v>225</v>
      </c>
      <c r="AA227" s="38" t="s">
        <v>225</v>
      </c>
      <c r="AB227" s="38" t="s">
        <v>225</v>
      </c>
      <c r="AG227" s="38" t="s">
        <v>225</v>
      </c>
      <c r="AH227" s="38" t="s">
        <v>225</v>
      </c>
      <c r="AI227" s="38" t="s">
        <v>225</v>
      </c>
      <c r="AJ227" s="38" t="s">
        <v>225</v>
      </c>
      <c r="AL227" s="38" t="s">
        <v>225</v>
      </c>
      <c r="AM227" s="38" t="s">
        <v>225</v>
      </c>
      <c r="AN227" s="38" t="s">
        <v>225</v>
      </c>
      <c r="AO227" s="38" t="s">
        <v>225</v>
      </c>
    </row>
    <row r="228" spans="5:41">
      <c r="E228" s="38" t="s">
        <v>225</v>
      </c>
      <c r="F228" s="38" t="s">
        <v>225</v>
      </c>
      <c r="G228" s="38" t="s">
        <v>225</v>
      </c>
      <c r="H228" s="38" t="s">
        <v>225</v>
      </c>
      <c r="I228" s="38" t="s">
        <v>225</v>
      </c>
      <c r="J228" s="38" t="s">
        <v>225</v>
      </c>
      <c r="K228" s="38" t="s">
        <v>225</v>
      </c>
      <c r="L228" s="38" t="s">
        <v>225</v>
      </c>
      <c r="N228" s="38" t="s">
        <v>225</v>
      </c>
      <c r="O228" s="38" t="s">
        <v>225</v>
      </c>
      <c r="P228" s="38" t="s">
        <v>225</v>
      </c>
      <c r="Q228" s="38" t="s">
        <v>225</v>
      </c>
      <c r="S228" s="38" t="s">
        <v>225</v>
      </c>
      <c r="T228" s="38" t="s">
        <v>225</v>
      </c>
      <c r="U228" s="38" t="s">
        <v>225</v>
      </c>
      <c r="X228" s="38" t="s">
        <v>225</v>
      </c>
      <c r="Y228" s="38" t="s">
        <v>225</v>
      </c>
      <c r="AA228" s="38" t="s">
        <v>225</v>
      </c>
      <c r="AB228" s="38" t="s">
        <v>225</v>
      </c>
      <c r="AG228" s="38" t="s">
        <v>225</v>
      </c>
      <c r="AH228" s="38" t="s">
        <v>225</v>
      </c>
      <c r="AI228" s="38" t="s">
        <v>225</v>
      </c>
      <c r="AJ228" s="38" t="s">
        <v>225</v>
      </c>
      <c r="AL228" s="38" t="s">
        <v>225</v>
      </c>
      <c r="AM228" s="38" t="s">
        <v>225</v>
      </c>
      <c r="AN228" s="38" t="s">
        <v>225</v>
      </c>
      <c r="AO228" s="38" t="s">
        <v>225</v>
      </c>
    </row>
    <row r="229" spans="5:41">
      <c r="E229" s="38" t="s">
        <v>225</v>
      </c>
      <c r="F229" s="38" t="s">
        <v>225</v>
      </c>
      <c r="G229" s="38" t="s">
        <v>225</v>
      </c>
      <c r="H229" s="38" t="s">
        <v>225</v>
      </c>
      <c r="I229" s="38" t="s">
        <v>225</v>
      </c>
      <c r="J229" s="38" t="s">
        <v>225</v>
      </c>
      <c r="K229" s="38" t="s">
        <v>225</v>
      </c>
      <c r="L229" s="38" t="s">
        <v>225</v>
      </c>
      <c r="N229" s="38" t="s">
        <v>225</v>
      </c>
      <c r="O229" s="38" t="s">
        <v>225</v>
      </c>
      <c r="P229" s="38" t="s">
        <v>225</v>
      </c>
      <c r="Q229" s="38" t="s">
        <v>225</v>
      </c>
      <c r="S229" s="38" t="s">
        <v>225</v>
      </c>
      <c r="T229" s="38" t="s">
        <v>225</v>
      </c>
      <c r="U229" s="38" t="s">
        <v>225</v>
      </c>
      <c r="X229" s="38" t="s">
        <v>225</v>
      </c>
      <c r="Y229" s="38" t="s">
        <v>225</v>
      </c>
      <c r="AA229" s="38" t="s">
        <v>225</v>
      </c>
      <c r="AB229" s="38" t="s">
        <v>225</v>
      </c>
      <c r="AG229" s="38" t="s">
        <v>225</v>
      </c>
      <c r="AH229" s="38" t="s">
        <v>225</v>
      </c>
      <c r="AI229" s="38" t="s">
        <v>225</v>
      </c>
      <c r="AJ229" s="38" t="s">
        <v>225</v>
      </c>
      <c r="AL229" s="38" t="s">
        <v>225</v>
      </c>
      <c r="AM229" s="38" t="s">
        <v>225</v>
      </c>
      <c r="AN229" s="38" t="s">
        <v>225</v>
      </c>
      <c r="AO229" s="38" t="s">
        <v>225</v>
      </c>
    </row>
    <row r="230" spans="5:41">
      <c r="E230" s="38" t="s">
        <v>225</v>
      </c>
      <c r="F230" s="38" t="s">
        <v>225</v>
      </c>
      <c r="G230" s="38" t="s">
        <v>225</v>
      </c>
      <c r="H230" s="38" t="s">
        <v>225</v>
      </c>
      <c r="I230" s="38" t="s">
        <v>225</v>
      </c>
      <c r="J230" s="38" t="s">
        <v>225</v>
      </c>
      <c r="K230" s="38" t="s">
        <v>225</v>
      </c>
      <c r="L230" s="38" t="s">
        <v>225</v>
      </c>
      <c r="N230" s="38" t="s">
        <v>225</v>
      </c>
      <c r="O230" s="38" t="s">
        <v>225</v>
      </c>
      <c r="P230" s="38" t="s">
        <v>225</v>
      </c>
      <c r="Q230" s="38" t="s">
        <v>225</v>
      </c>
      <c r="S230" s="38" t="s">
        <v>225</v>
      </c>
      <c r="T230" s="38" t="s">
        <v>225</v>
      </c>
      <c r="U230" s="38" t="s">
        <v>225</v>
      </c>
      <c r="X230" s="38" t="s">
        <v>225</v>
      </c>
      <c r="Y230" s="38" t="s">
        <v>225</v>
      </c>
      <c r="AA230" s="38" t="s">
        <v>225</v>
      </c>
      <c r="AB230" s="38" t="s">
        <v>225</v>
      </c>
      <c r="AG230" s="38" t="s">
        <v>225</v>
      </c>
      <c r="AH230" s="38" t="s">
        <v>225</v>
      </c>
      <c r="AI230" s="38" t="s">
        <v>225</v>
      </c>
      <c r="AJ230" s="38" t="s">
        <v>225</v>
      </c>
      <c r="AL230" s="38" t="s">
        <v>225</v>
      </c>
      <c r="AM230" s="38" t="s">
        <v>225</v>
      </c>
      <c r="AN230" s="38" t="s">
        <v>225</v>
      </c>
      <c r="AO230" s="38" t="s">
        <v>225</v>
      </c>
    </row>
    <row r="231" spans="5:41">
      <c r="E231" s="38" t="s">
        <v>225</v>
      </c>
      <c r="F231" s="38" t="s">
        <v>225</v>
      </c>
      <c r="G231" s="38" t="s">
        <v>225</v>
      </c>
      <c r="H231" s="38" t="s">
        <v>225</v>
      </c>
      <c r="I231" s="38" t="s">
        <v>225</v>
      </c>
      <c r="J231" s="38" t="s">
        <v>225</v>
      </c>
      <c r="K231" s="38" t="s">
        <v>225</v>
      </c>
      <c r="L231" s="38" t="s">
        <v>225</v>
      </c>
      <c r="N231" s="38" t="s">
        <v>225</v>
      </c>
      <c r="O231" s="38" t="s">
        <v>225</v>
      </c>
      <c r="P231" s="38" t="s">
        <v>225</v>
      </c>
      <c r="Q231" s="38" t="s">
        <v>225</v>
      </c>
      <c r="S231" s="38" t="s">
        <v>225</v>
      </c>
      <c r="T231" s="38" t="s">
        <v>225</v>
      </c>
      <c r="U231" s="38" t="s">
        <v>225</v>
      </c>
      <c r="X231" s="38" t="s">
        <v>225</v>
      </c>
      <c r="Y231" s="38" t="s">
        <v>225</v>
      </c>
      <c r="AA231" s="38" t="s">
        <v>225</v>
      </c>
      <c r="AB231" s="38" t="s">
        <v>225</v>
      </c>
      <c r="AG231" s="38" t="s">
        <v>225</v>
      </c>
      <c r="AH231" s="38" t="s">
        <v>225</v>
      </c>
      <c r="AI231" s="38" t="s">
        <v>225</v>
      </c>
      <c r="AJ231" s="38" t="s">
        <v>225</v>
      </c>
      <c r="AL231" s="38" t="s">
        <v>225</v>
      </c>
      <c r="AM231" s="38" t="s">
        <v>225</v>
      </c>
      <c r="AN231" s="38" t="s">
        <v>225</v>
      </c>
      <c r="AO231" s="38" t="s">
        <v>225</v>
      </c>
    </row>
    <row r="232" spans="5:41">
      <c r="E232" s="38" t="s">
        <v>225</v>
      </c>
      <c r="F232" s="38" t="s">
        <v>225</v>
      </c>
      <c r="G232" s="38" t="s">
        <v>225</v>
      </c>
      <c r="H232" s="38" t="s">
        <v>225</v>
      </c>
      <c r="I232" s="38" t="s">
        <v>225</v>
      </c>
      <c r="J232" s="38" t="s">
        <v>225</v>
      </c>
      <c r="K232" s="38" t="s">
        <v>225</v>
      </c>
      <c r="L232" s="38" t="s">
        <v>225</v>
      </c>
      <c r="N232" s="38" t="s">
        <v>225</v>
      </c>
      <c r="O232" s="38" t="s">
        <v>225</v>
      </c>
      <c r="P232" s="38" t="s">
        <v>225</v>
      </c>
      <c r="Q232" s="38" t="s">
        <v>225</v>
      </c>
      <c r="S232" s="38" t="s">
        <v>225</v>
      </c>
      <c r="T232" s="38" t="s">
        <v>225</v>
      </c>
      <c r="U232" s="38" t="s">
        <v>225</v>
      </c>
      <c r="X232" s="38" t="s">
        <v>225</v>
      </c>
      <c r="Y232" s="38" t="s">
        <v>225</v>
      </c>
      <c r="AA232" s="38" t="s">
        <v>225</v>
      </c>
      <c r="AB232" s="38" t="s">
        <v>225</v>
      </c>
      <c r="AG232" s="38" t="s">
        <v>225</v>
      </c>
      <c r="AH232" s="38" t="s">
        <v>225</v>
      </c>
      <c r="AI232" s="38" t="s">
        <v>225</v>
      </c>
      <c r="AJ232" s="38" t="s">
        <v>225</v>
      </c>
      <c r="AL232" s="38" t="s">
        <v>225</v>
      </c>
      <c r="AM232" s="38" t="s">
        <v>225</v>
      </c>
      <c r="AN232" s="38" t="s">
        <v>225</v>
      </c>
      <c r="AO232" s="38" t="s">
        <v>225</v>
      </c>
    </row>
    <row r="233" spans="5:41">
      <c r="E233" s="38" t="s">
        <v>225</v>
      </c>
      <c r="F233" s="38" t="s">
        <v>225</v>
      </c>
      <c r="G233" s="38" t="s">
        <v>225</v>
      </c>
      <c r="H233" s="38" t="s">
        <v>225</v>
      </c>
      <c r="I233" s="38" t="s">
        <v>225</v>
      </c>
      <c r="J233" s="38" t="s">
        <v>225</v>
      </c>
      <c r="K233" s="38" t="s">
        <v>225</v>
      </c>
      <c r="L233" s="38" t="s">
        <v>225</v>
      </c>
      <c r="N233" s="38" t="s">
        <v>225</v>
      </c>
      <c r="O233" s="38" t="s">
        <v>225</v>
      </c>
      <c r="P233" s="38" t="s">
        <v>225</v>
      </c>
      <c r="Q233" s="38" t="s">
        <v>225</v>
      </c>
      <c r="S233" s="38" t="s">
        <v>225</v>
      </c>
      <c r="T233" s="38" t="s">
        <v>225</v>
      </c>
      <c r="U233" s="38" t="s">
        <v>225</v>
      </c>
      <c r="X233" s="38" t="s">
        <v>225</v>
      </c>
      <c r="Y233" s="38" t="s">
        <v>225</v>
      </c>
      <c r="AA233" s="38" t="s">
        <v>225</v>
      </c>
      <c r="AB233" s="38" t="s">
        <v>225</v>
      </c>
      <c r="AG233" s="38" t="s">
        <v>225</v>
      </c>
      <c r="AH233" s="38" t="s">
        <v>225</v>
      </c>
      <c r="AI233" s="38" t="s">
        <v>225</v>
      </c>
      <c r="AJ233" s="38" t="s">
        <v>225</v>
      </c>
      <c r="AL233" s="38" t="s">
        <v>225</v>
      </c>
      <c r="AM233" s="38" t="s">
        <v>225</v>
      </c>
      <c r="AN233" s="38" t="s">
        <v>225</v>
      </c>
      <c r="AO233" s="38" t="s">
        <v>225</v>
      </c>
    </row>
    <row r="234" spans="5:41">
      <c r="E234" s="38" t="s">
        <v>225</v>
      </c>
      <c r="F234" s="38" t="s">
        <v>225</v>
      </c>
      <c r="G234" s="38" t="s">
        <v>225</v>
      </c>
      <c r="H234" s="38" t="s">
        <v>225</v>
      </c>
      <c r="I234" s="38" t="s">
        <v>225</v>
      </c>
      <c r="J234" s="38" t="s">
        <v>225</v>
      </c>
      <c r="K234" s="38" t="s">
        <v>225</v>
      </c>
      <c r="L234" s="38" t="s">
        <v>225</v>
      </c>
      <c r="N234" s="38" t="s">
        <v>225</v>
      </c>
      <c r="O234" s="38" t="s">
        <v>225</v>
      </c>
      <c r="P234" s="38" t="s">
        <v>225</v>
      </c>
      <c r="Q234" s="38" t="s">
        <v>225</v>
      </c>
      <c r="S234" s="38" t="s">
        <v>225</v>
      </c>
      <c r="T234" s="38" t="s">
        <v>225</v>
      </c>
      <c r="U234" s="38" t="s">
        <v>225</v>
      </c>
      <c r="X234" s="38" t="s">
        <v>225</v>
      </c>
      <c r="Y234" s="38" t="s">
        <v>225</v>
      </c>
      <c r="AA234" s="38" t="s">
        <v>225</v>
      </c>
      <c r="AB234" s="38" t="s">
        <v>225</v>
      </c>
      <c r="AG234" s="38" t="s">
        <v>225</v>
      </c>
      <c r="AH234" s="38" t="s">
        <v>225</v>
      </c>
      <c r="AI234" s="38" t="s">
        <v>225</v>
      </c>
      <c r="AJ234" s="38" t="s">
        <v>225</v>
      </c>
      <c r="AL234" s="38" t="s">
        <v>225</v>
      </c>
      <c r="AM234" s="38" t="s">
        <v>225</v>
      </c>
      <c r="AN234" s="38" t="s">
        <v>225</v>
      </c>
      <c r="AO234" s="38" t="s">
        <v>225</v>
      </c>
    </row>
    <row r="235" spans="5:41">
      <c r="E235" s="38" t="s">
        <v>225</v>
      </c>
      <c r="F235" s="38" t="s">
        <v>225</v>
      </c>
      <c r="G235" s="38" t="s">
        <v>225</v>
      </c>
      <c r="H235" s="38" t="s">
        <v>225</v>
      </c>
      <c r="I235" s="38" t="s">
        <v>225</v>
      </c>
      <c r="J235" s="38" t="s">
        <v>225</v>
      </c>
      <c r="K235" s="38" t="s">
        <v>225</v>
      </c>
      <c r="L235" s="38" t="s">
        <v>225</v>
      </c>
      <c r="N235" s="38" t="s">
        <v>225</v>
      </c>
      <c r="O235" s="38" t="s">
        <v>225</v>
      </c>
      <c r="P235" s="38" t="s">
        <v>225</v>
      </c>
      <c r="Q235" s="38" t="s">
        <v>225</v>
      </c>
      <c r="S235" s="38" t="s">
        <v>225</v>
      </c>
      <c r="T235" s="38" t="s">
        <v>225</v>
      </c>
      <c r="U235" s="38" t="s">
        <v>225</v>
      </c>
      <c r="X235" s="38" t="s">
        <v>225</v>
      </c>
      <c r="Y235" s="38" t="s">
        <v>225</v>
      </c>
      <c r="AA235" s="38" t="s">
        <v>225</v>
      </c>
      <c r="AB235" s="38" t="s">
        <v>225</v>
      </c>
      <c r="AG235" s="38" t="s">
        <v>225</v>
      </c>
      <c r="AH235" s="38" t="s">
        <v>225</v>
      </c>
      <c r="AI235" s="38" t="s">
        <v>225</v>
      </c>
      <c r="AJ235" s="38" t="s">
        <v>225</v>
      </c>
      <c r="AL235" s="38" t="s">
        <v>225</v>
      </c>
      <c r="AM235" s="38" t="s">
        <v>225</v>
      </c>
      <c r="AN235" s="38" t="s">
        <v>225</v>
      </c>
      <c r="AO235" s="38" t="s">
        <v>225</v>
      </c>
    </row>
    <row r="236" spans="5:41">
      <c r="E236" s="38" t="s">
        <v>225</v>
      </c>
      <c r="F236" s="38" t="s">
        <v>225</v>
      </c>
      <c r="G236" s="38" t="s">
        <v>225</v>
      </c>
      <c r="H236" s="38" t="s">
        <v>225</v>
      </c>
      <c r="I236" s="38" t="s">
        <v>225</v>
      </c>
      <c r="J236" s="38" t="s">
        <v>225</v>
      </c>
      <c r="K236" s="38" t="s">
        <v>225</v>
      </c>
      <c r="L236" s="38" t="s">
        <v>225</v>
      </c>
      <c r="N236" s="38" t="s">
        <v>225</v>
      </c>
      <c r="O236" s="38" t="s">
        <v>225</v>
      </c>
      <c r="P236" s="38" t="s">
        <v>225</v>
      </c>
      <c r="Q236" s="38" t="s">
        <v>225</v>
      </c>
      <c r="S236" s="38" t="s">
        <v>225</v>
      </c>
      <c r="T236" s="38" t="s">
        <v>225</v>
      </c>
      <c r="U236" s="38" t="s">
        <v>225</v>
      </c>
      <c r="X236" s="38" t="s">
        <v>225</v>
      </c>
      <c r="Y236" s="38" t="s">
        <v>225</v>
      </c>
      <c r="AA236" s="38" t="s">
        <v>225</v>
      </c>
      <c r="AB236" s="38" t="s">
        <v>225</v>
      </c>
      <c r="AG236" s="38" t="s">
        <v>225</v>
      </c>
      <c r="AH236" s="38" t="s">
        <v>225</v>
      </c>
      <c r="AI236" s="38" t="s">
        <v>225</v>
      </c>
      <c r="AJ236" s="38" t="s">
        <v>225</v>
      </c>
      <c r="AL236" s="38" t="s">
        <v>225</v>
      </c>
      <c r="AM236" s="38" t="s">
        <v>225</v>
      </c>
      <c r="AN236" s="38" t="s">
        <v>225</v>
      </c>
      <c r="AO236" s="38" t="s">
        <v>225</v>
      </c>
    </row>
    <row r="237" spans="5:41">
      <c r="E237" s="38" t="s">
        <v>225</v>
      </c>
      <c r="F237" s="38" t="s">
        <v>225</v>
      </c>
      <c r="G237" s="38" t="s">
        <v>225</v>
      </c>
      <c r="H237" s="38" t="s">
        <v>225</v>
      </c>
      <c r="I237" s="38" t="s">
        <v>225</v>
      </c>
      <c r="J237" s="38" t="s">
        <v>225</v>
      </c>
      <c r="K237" s="38" t="s">
        <v>225</v>
      </c>
      <c r="L237" s="38" t="s">
        <v>225</v>
      </c>
      <c r="N237" s="38" t="s">
        <v>225</v>
      </c>
      <c r="O237" s="38" t="s">
        <v>225</v>
      </c>
      <c r="P237" s="38" t="s">
        <v>225</v>
      </c>
      <c r="Q237" s="38" t="s">
        <v>225</v>
      </c>
      <c r="S237" s="38" t="s">
        <v>225</v>
      </c>
      <c r="T237" s="38" t="s">
        <v>225</v>
      </c>
      <c r="U237" s="38" t="s">
        <v>225</v>
      </c>
      <c r="X237" s="38" t="s">
        <v>225</v>
      </c>
      <c r="Y237" s="38" t="s">
        <v>225</v>
      </c>
      <c r="AA237" s="38" t="s">
        <v>225</v>
      </c>
      <c r="AB237" s="38" t="s">
        <v>225</v>
      </c>
      <c r="AG237" s="38" t="s">
        <v>225</v>
      </c>
      <c r="AH237" s="38" t="s">
        <v>225</v>
      </c>
      <c r="AI237" s="38" t="s">
        <v>225</v>
      </c>
      <c r="AJ237" s="38" t="s">
        <v>225</v>
      </c>
      <c r="AL237" s="38" t="s">
        <v>225</v>
      </c>
      <c r="AM237" s="38" t="s">
        <v>225</v>
      </c>
      <c r="AN237" s="38" t="s">
        <v>225</v>
      </c>
      <c r="AO237" s="38" t="s">
        <v>225</v>
      </c>
    </row>
    <row r="238" spans="5:41">
      <c r="E238" s="38" t="s">
        <v>225</v>
      </c>
      <c r="F238" s="38" t="s">
        <v>225</v>
      </c>
      <c r="G238" s="38" t="s">
        <v>225</v>
      </c>
      <c r="H238" s="38" t="s">
        <v>225</v>
      </c>
      <c r="I238" s="38" t="s">
        <v>225</v>
      </c>
      <c r="J238" s="38" t="s">
        <v>225</v>
      </c>
      <c r="K238" s="38" t="s">
        <v>225</v>
      </c>
      <c r="L238" s="38" t="s">
        <v>225</v>
      </c>
      <c r="N238" s="38" t="s">
        <v>225</v>
      </c>
      <c r="O238" s="38" t="s">
        <v>225</v>
      </c>
      <c r="P238" s="38" t="s">
        <v>225</v>
      </c>
      <c r="Q238" s="38" t="s">
        <v>225</v>
      </c>
      <c r="S238" s="38" t="s">
        <v>225</v>
      </c>
      <c r="T238" s="38" t="s">
        <v>225</v>
      </c>
      <c r="U238" s="38" t="s">
        <v>225</v>
      </c>
      <c r="X238" s="38" t="s">
        <v>225</v>
      </c>
      <c r="Y238" s="38" t="s">
        <v>225</v>
      </c>
      <c r="AA238" s="38" t="s">
        <v>225</v>
      </c>
      <c r="AB238" s="38" t="s">
        <v>225</v>
      </c>
      <c r="AG238" s="38" t="s">
        <v>225</v>
      </c>
      <c r="AH238" s="38" t="s">
        <v>225</v>
      </c>
      <c r="AI238" s="38" t="s">
        <v>225</v>
      </c>
      <c r="AJ238" s="38" t="s">
        <v>225</v>
      </c>
      <c r="AL238" s="38" t="s">
        <v>225</v>
      </c>
      <c r="AM238" s="38" t="s">
        <v>225</v>
      </c>
      <c r="AN238" s="38" t="s">
        <v>225</v>
      </c>
      <c r="AO238" s="38" t="s">
        <v>225</v>
      </c>
    </row>
    <row r="239" spans="5:41">
      <c r="E239" s="38" t="s">
        <v>225</v>
      </c>
      <c r="F239" s="38" t="s">
        <v>225</v>
      </c>
      <c r="G239" s="38" t="s">
        <v>225</v>
      </c>
      <c r="H239" s="38" t="s">
        <v>225</v>
      </c>
      <c r="I239" s="38" t="s">
        <v>225</v>
      </c>
      <c r="J239" s="38" t="s">
        <v>225</v>
      </c>
      <c r="K239" s="38" t="s">
        <v>225</v>
      </c>
      <c r="L239" s="38" t="s">
        <v>225</v>
      </c>
      <c r="N239" s="38" t="s">
        <v>225</v>
      </c>
      <c r="O239" s="38" t="s">
        <v>225</v>
      </c>
      <c r="P239" s="38" t="s">
        <v>225</v>
      </c>
      <c r="Q239" s="38" t="s">
        <v>225</v>
      </c>
      <c r="S239" s="38" t="s">
        <v>225</v>
      </c>
      <c r="T239" s="38" t="s">
        <v>225</v>
      </c>
      <c r="U239" s="38" t="s">
        <v>225</v>
      </c>
      <c r="X239" s="38" t="s">
        <v>225</v>
      </c>
      <c r="Y239" s="38" t="s">
        <v>225</v>
      </c>
      <c r="AA239" s="38" t="s">
        <v>225</v>
      </c>
      <c r="AB239" s="38" t="s">
        <v>225</v>
      </c>
      <c r="AG239" s="38" t="s">
        <v>225</v>
      </c>
      <c r="AH239" s="38" t="s">
        <v>225</v>
      </c>
      <c r="AI239" s="38" t="s">
        <v>225</v>
      </c>
      <c r="AJ239" s="38" t="s">
        <v>225</v>
      </c>
      <c r="AL239" s="38" t="s">
        <v>225</v>
      </c>
      <c r="AM239" s="38" t="s">
        <v>225</v>
      </c>
      <c r="AN239" s="38" t="s">
        <v>225</v>
      </c>
      <c r="AO239" s="38" t="s">
        <v>225</v>
      </c>
    </row>
    <row r="240" spans="5:41">
      <c r="E240" s="38" t="s">
        <v>225</v>
      </c>
      <c r="F240" s="38" t="s">
        <v>225</v>
      </c>
      <c r="G240" s="38" t="s">
        <v>225</v>
      </c>
      <c r="H240" s="38" t="s">
        <v>225</v>
      </c>
      <c r="I240" s="38" t="s">
        <v>225</v>
      </c>
      <c r="J240" s="38" t="s">
        <v>225</v>
      </c>
      <c r="K240" s="38" t="s">
        <v>225</v>
      </c>
      <c r="L240" s="38" t="s">
        <v>225</v>
      </c>
      <c r="N240" s="38" t="s">
        <v>225</v>
      </c>
      <c r="O240" s="38" t="s">
        <v>225</v>
      </c>
      <c r="P240" s="38" t="s">
        <v>225</v>
      </c>
      <c r="Q240" s="38" t="s">
        <v>225</v>
      </c>
      <c r="S240" s="38" t="s">
        <v>225</v>
      </c>
      <c r="T240" s="38" t="s">
        <v>225</v>
      </c>
      <c r="U240" s="38" t="s">
        <v>225</v>
      </c>
      <c r="X240" s="38" t="s">
        <v>225</v>
      </c>
      <c r="Y240" s="38" t="s">
        <v>225</v>
      </c>
      <c r="AA240" s="38" t="s">
        <v>225</v>
      </c>
      <c r="AB240" s="38" t="s">
        <v>225</v>
      </c>
      <c r="AG240" s="38" t="s">
        <v>225</v>
      </c>
      <c r="AH240" s="38" t="s">
        <v>225</v>
      </c>
      <c r="AI240" s="38" t="s">
        <v>225</v>
      </c>
      <c r="AJ240" s="38" t="s">
        <v>225</v>
      </c>
      <c r="AL240" s="38" t="s">
        <v>225</v>
      </c>
      <c r="AM240" s="38" t="s">
        <v>225</v>
      </c>
      <c r="AN240" s="38" t="s">
        <v>225</v>
      </c>
      <c r="AO240" s="38" t="s">
        <v>225</v>
      </c>
    </row>
    <row r="241" spans="5:41">
      <c r="E241" s="38" t="s">
        <v>225</v>
      </c>
      <c r="F241" s="38" t="s">
        <v>225</v>
      </c>
      <c r="G241" s="38" t="s">
        <v>225</v>
      </c>
      <c r="H241" s="38" t="s">
        <v>225</v>
      </c>
      <c r="I241" s="38" t="s">
        <v>225</v>
      </c>
      <c r="J241" s="38" t="s">
        <v>225</v>
      </c>
      <c r="K241" s="38" t="s">
        <v>225</v>
      </c>
      <c r="L241" s="38" t="s">
        <v>225</v>
      </c>
      <c r="N241" s="38" t="s">
        <v>225</v>
      </c>
      <c r="O241" s="38" t="s">
        <v>225</v>
      </c>
      <c r="P241" s="38" t="s">
        <v>225</v>
      </c>
      <c r="Q241" s="38" t="s">
        <v>225</v>
      </c>
      <c r="S241" s="38" t="s">
        <v>225</v>
      </c>
      <c r="T241" s="38" t="s">
        <v>225</v>
      </c>
      <c r="U241" s="38" t="s">
        <v>225</v>
      </c>
      <c r="X241" s="38" t="s">
        <v>225</v>
      </c>
      <c r="Y241" s="38" t="s">
        <v>225</v>
      </c>
      <c r="AA241" s="38" t="s">
        <v>225</v>
      </c>
      <c r="AB241" s="38" t="s">
        <v>225</v>
      </c>
      <c r="AG241" s="38" t="s">
        <v>225</v>
      </c>
      <c r="AH241" s="38" t="s">
        <v>225</v>
      </c>
      <c r="AI241" s="38" t="s">
        <v>225</v>
      </c>
      <c r="AJ241" s="38" t="s">
        <v>225</v>
      </c>
      <c r="AL241" s="38" t="s">
        <v>225</v>
      </c>
      <c r="AM241" s="38" t="s">
        <v>225</v>
      </c>
      <c r="AN241" s="38" t="s">
        <v>225</v>
      </c>
      <c r="AO241" s="38" t="s">
        <v>225</v>
      </c>
    </row>
    <row r="242" spans="5:41">
      <c r="E242" s="38" t="s">
        <v>225</v>
      </c>
      <c r="F242" s="38" t="s">
        <v>225</v>
      </c>
      <c r="G242" s="38" t="s">
        <v>225</v>
      </c>
      <c r="H242" s="38" t="s">
        <v>225</v>
      </c>
      <c r="I242" s="38" t="s">
        <v>225</v>
      </c>
      <c r="J242" s="38" t="s">
        <v>225</v>
      </c>
      <c r="K242" s="38" t="s">
        <v>225</v>
      </c>
      <c r="L242" s="38" t="s">
        <v>225</v>
      </c>
      <c r="N242" s="38" t="s">
        <v>225</v>
      </c>
      <c r="O242" s="38" t="s">
        <v>225</v>
      </c>
      <c r="P242" s="38" t="s">
        <v>225</v>
      </c>
      <c r="Q242" s="38" t="s">
        <v>225</v>
      </c>
      <c r="S242" s="38" t="s">
        <v>225</v>
      </c>
      <c r="T242" s="38" t="s">
        <v>225</v>
      </c>
      <c r="U242" s="38" t="s">
        <v>225</v>
      </c>
      <c r="X242" s="38" t="s">
        <v>225</v>
      </c>
      <c r="Y242" s="38" t="s">
        <v>225</v>
      </c>
      <c r="AA242" s="38" t="s">
        <v>225</v>
      </c>
      <c r="AB242" s="38" t="s">
        <v>225</v>
      </c>
      <c r="AG242" s="38" t="s">
        <v>225</v>
      </c>
      <c r="AH242" s="38" t="s">
        <v>225</v>
      </c>
      <c r="AI242" s="38" t="s">
        <v>225</v>
      </c>
      <c r="AJ242" s="38" t="s">
        <v>225</v>
      </c>
      <c r="AL242" s="38" t="s">
        <v>225</v>
      </c>
      <c r="AM242" s="38" t="s">
        <v>225</v>
      </c>
      <c r="AN242" s="38" t="s">
        <v>225</v>
      </c>
      <c r="AO242" s="38" t="s">
        <v>225</v>
      </c>
    </row>
    <row r="243" spans="5:41">
      <c r="E243" s="38" t="s">
        <v>225</v>
      </c>
      <c r="F243" s="38" t="s">
        <v>225</v>
      </c>
      <c r="G243" s="38" t="s">
        <v>225</v>
      </c>
      <c r="H243" s="38" t="s">
        <v>225</v>
      </c>
      <c r="I243" s="38" t="s">
        <v>225</v>
      </c>
      <c r="J243" s="38" t="s">
        <v>225</v>
      </c>
      <c r="K243" s="38" t="s">
        <v>225</v>
      </c>
      <c r="L243" s="38" t="s">
        <v>225</v>
      </c>
      <c r="N243" s="38" t="s">
        <v>225</v>
      </c>
      <c r="O243" s="38" t="s">
        <v>225</v>
      </c>
      <c r="P243" s="38" t="s">
        <v>225</v>
      </c>
      <c r="Q243" s="38" t="s">
        <v>225</v>
      </c>
      <c r="S243" s="38" t="s">
        <v>225</v>
      </c>
      <c r="T243" s="38" t="s">
        <v>225</v>
      </c>
      <c r="U243" s="38" t="s">
        <v>225</v>
      </c>
      <c r="X243" s="38" t="s">
        <v>225</v>
      </c>
      <c r="Y243" s="38" t="s">
        <v>225</v>
      </c>
      <c r="AA243" s="38" t="s">
        <v>225</v>
      </c>
      <c r="AB243" s="38" t="s">
        <v>225</v>
      </c>
      <c r="AG243" s="38" t="s">
        <v>225</v>
      </c>
      <c r="AH243" s="38" t="s">
        <v>225</v>
      </c>
      <c r="AI243" s="38" t="s">
        <v>225</v>
      </c>
      <c r="AJ243" s="38" t="s">
        <v>225</v>
      </c>
      <c r="AL243" s="38" t="s">
        <v>225</v>
      </c>
      <c r="AM243" s="38" t="s">
        <v>225</v>
      </c>
      <c r="AN243" s="38" t="s">
        <v>225</v>
      </c>
      <c r="AO243" s="38" t="s">
        <v>225</v>
      </c>
    </row>
    <row r="244" spans="5:41">
      <c r="E244" s="38" t="s">
        <v>225</v>
      </c>
      <c r="F244" s="38" t="s">
        <v>225</v>
      </c>
      <c r="G244" s="38" t="s">
        <v>225</v>
      </c>
      <c r="H244" s="38" t="s">
        <v>225</v>
      </c>
      <c r="I244" s="38" t="s">
        <v>225</v>
      </c>
      <c r="J244" s="38" t="s">
        <v>225</v>
      </c>
      <c r="K244" s="38" t="s">
        <v>225</v>
      </c>
      <c r="L244" s="38" t="s">
        <v>225</v>
      </c>
      <c r="N244" s="38" t="s">
        <v>225</v>
      </c>
      <c r="O244" s="38" t="s">
        <v>225</v>
      </c>
      <c r="P244" s="38" t="s">
        <v>225</v>
      </c>
      <c r="Q244" s="38" t="s">
        <v>225</v>
      </c>
      <c r="S244" s="38" t="s">
        <v>225</v>
      </c>
      <c r="T244" s="38" t="s">
        <v>225</v>
      </c>
      <c r="U244" s="38" t="s">
        <v>225</v>
      </c>
      <c r="X244" s="38" t="s">
        <v>225</v>
      </c>
      <c r="Y244" s="38" t="s">
        <v>225</v>
      </c>
      <c r="AA244" s="38" t="s">
        <v>225</v>
      </c>
      <c r="AB244" s="38" t="s">
        <v>225</v>
      </c>
      <c r="AG244" s="38" t="s">
        <v>225</v>
      </c>
      <c r="AH244" s="38" t="s">
        <v>225</v>
      </c>
      <c r="AI244" s="38" t="s">
        <v>225</v>
      </c>
      <c r="AJ244" s="38" t="s">
        <v>225</v>
      </c>
      <c r="AL244" s="38" t="s">
        <v>225</v>
      </c>
      <c r="AM244" s="38" t="s">
        <v>225</v>
      </c>
      <c r="AN244" s="38" t="s">
        <v>225</v>
      </c>
      <c r="AO244" s="38" t="s">
        <v>225</v>
      </c>
    </row>
    <row r="245" spans="5:41">
      <c r="E245" s="38" t="s">
        <v>225</v>
      </c>
      <c r="F245" s="38" t="s">
        <v>225</v>
      </c>
      <c r="G245" s="38" t="s">
        <v>225</v>
      </c>
      <c r="H245" s="38" t="s">
        <v>225</v>
      </c>
      <c r="I245" s="38" t="s">
        <v>225</v>
      </c>
      <c r="J245" s="38" t="s">
        <v>225</v>
      </c>
      <c r="K245" s="38" t="s">
        <v>225</v>
      </c>
      <c r="L245" s="38" t="s">
        <v>225</v>
      </c>
      <c r="N245" s="38" t="s">
        <v>225</v>
      </c>
      <c r="O245" s="38" t="s">
        <v>225</v>
      </c>
      <c r="P245" s="38" t="s">
        <v>225</v>
      </c>
      <c r="Q245" s="38" t="s">
        <v>225</v>
      </c>
      <c r="S245" s="38" t="s">
        <v>225</v>
      </c>
      <c r="T245" s="38" t="s">
        <v>225</v>
      </c>
      <c r="U245" s="38" t="s">
        <v>225</v>
      </c>
      <c r="X245" s="38" t="s">
        <v>225</v>
      </c>
      <c r="Y245" s="38" t="s">
        <v>225</v>
      </c>
      <c r="AA245" s="38" t="s">
        <v>225</v>
      </c>
      <c r="AB245" s="38" t="s">
        <v>225</v>
      </c>
      <c r="AG245" s="38" t="s">
        <v>225</v>
      </c>
      <c r="AH245" s="38" t="s">
        <v>225</v>
      </c>
      <c r="AI245" s="38" t="s">
        <v>225</v>
      </c>
      <c r="AJ245" s="38" t="s">
        <v>225</v>
      </c>
      <c r="AL245" s="38" t="s">
        <v>225</v>
      </c>
      <c r="AM245" s="38" t="s">
        <v>225</v>
      </c>
      <c r="AN245" s="38" t="s">
        <v>225</v>
      </c>
      <c r="AO245" s="38" t="s">
        <v>225</v>
      </c>
    </row>
    <row r="246" spans="5:41">
      <c r="E246" s="38" t="s">
        <v>225</v>
      </c>
      <c r="F246" s="38" t="s">
        <v>225</v>
      </c>
      <c r="G246" s="38" t="s">
        <v>225</v>
      </c>
      <c r="H246" s="38" t="s">
        <v>225</v>
      </c>
      <c r="I246" s="38" t="s">
        <v>225</v>
      </c>
      <c r="J246" s="38" t="s">
        <v>225</v>
      </c>
      <c r="K246" s="38" t="s">
        <v>225</v>
      </c>
      <c r="L246" s="38" t="s">
        <v>225</v>
      </c>
      <c r="N246" s="38" t="s">
        <v>225</v>
      </c>
      <c r="O246" s="38" t="s">
        <v>225</v>
      </c>
      <c r="P246" s="38" t="s">
        <v>225</v>
      </c>
      <c r="Q246" s="38" t="s">
        <v>225</v>
      </c>
      <c r="S246" s="38" t="s">
        <v>225</v>
      </c>
      <c r="T246" s="38" t="s">
        <v>225</v>
      </c>
      <c r="U246" s="38" t="s">
        <v>225</v>
      </c>
      <c r="X246" s="38" t="s">
        <v>225</v>
      </c>
      <c r="Y246" s="38" t="s">
        <v>225</v>
      </c>
      <c r="AA246" s="38" t="s">
        <v>225</v>
      </c>
      <c r="AB246" s="38" t="s">
        <v>225</v>
      </c>
      <c r="AG246" s="38" t="s">
        <v>225</v>
      </c>
      <c r="AH246" s="38" t="s">
        <v>225</v>
      </c>
      <c r="AI246" s="38" t="s">
        <v>225</v>
      </c>
      <c r="AJ246" s="38" t="s">
        <v>225</v>
      </c>
      <c r="AL246" s="38" t="s">
        <v>225</v>
      </c>
      <c r="AM246" s="38" t="s">
        <v>225</v>
      </c>
      <c r="AN246" s="38" t="s">
        <v>225</v>
      </c>
      <c r="AO246" s="38" t="s">
        <v>225</v>
      </c>
    </row>
    <row r="247" spans="5:41">
      <c r="E247" s="38" t="s">
        <v>225</v>
      </c>
      <c r="F247" s="38" t="s">
        <v>225</v>
      </c>
      <c r="G247" s="38" t="s">
        <v>225</v>
      </c>
      <c r="H247" s="38" t="s">
        <v>225</v>
      </c>
      <c r="I247" s="38" t="s">
        <v>225</v>
      </c>
      <c r="J247" s="38" t="s">
        <v>225</v>
      </c>
      <c r="K247" s="38" t="s">
        <v>225</v>
      </c>
      <c r="L247" s="38" t="s">
        <v>225</v>
      </c>
      <c r="N247" s="38" t="s">
        <v>225</v>
      </c>
      <c r="O247" s="38" t="s">
        <v>225</v>
      </c>
      <c r="P247" s="38" t="s">
        <v>225</v>
      </c>
      <c r="Q247" s="38" t="s">
        <v>225</v>
      </c>
      <c r="S247" s="38" t="s">
        <v>225</v>
      </c>
      <c r="T247" s="38" t="s">
        <v>225</v>
      </c>
      <c r="U247" s="38" t="s">
        <v>225</v>
      </c>
      <c r="X247" s="38" t="s">
        <v>225</v>
      </c>
      <c r="Y247" s="38" t="s">
        <v>225</v>
      </c>
      <c r="AA247" s="38" t="s">
        <v>225</v>
      </c>
      <c r="AB247" s="38" t="s">
        <v>225</v>
      </c>
      <c r="AG247" s="38" t="s">
        <v>225</v>
      </c>
      <c r="AH247" s="38" t="s">
        <v>225</v>
      </c>
      <c r="AI247" s="38" t="s">
        <v>225</v>
      </c>
      <c r="AJ247" s="38" t="s">
        <v>225</v>
      </c>
      <c r="AL247" s="38" t="s">
        <v>225</v>
      </c>
      <c r="AM247" s="38" t="s">
        <v>225</v>
      </c>
      <c r="AN247" s="38" t="s">
        <v>225</v>
      </c>
      <c r="AO247" s="38" t="s">
        <v>225</v>
      </c>
    </row>
    <row r="248" spans="5:41">
      <c r="E248" s="38" t="s">
        <v>225</v>
      </c>
      <c r="F248" s="38" t="s">
        <v>225</v>
      </c>
      <c r="G248" s="38" t="s">
        <v>225</v>
      </c>
      <c r="H248" s="38" t="s">
        <v>225</v>
      </c>
      <c r="I248" s="38" t="s">
        <v>225</v>
      </c>
      <c r="J248" s="38" t="s">
        <v>225</v>
      </c>
      <c r="K248" s="38" t="s">
        <v>225</v>
      </c>
      <c r="L248" s="38" t="s">
        <v>225</v>
      </c>
      <c r="N248" s="38" t="s">
        <v>225</v>
      </c>
      <c r="O248" s="38" t="s">
        <v>225</v>
      </c>
      <c r="P248" s="38" t="s">
        <v>225</v>
      </c>
      <c r="Q248" s="38" t="s">
        <v>225</v>
      </c>
      <c r="S248" s="38" t="s">
        <v>225</v>
      </c>
      <c r="T248" s="38" t="s">
        <v>225</v>
      </c>
      <c r="U248" s="38" t="s">
        <v>225</v>
      </c>
      <c r="X248" s="38" t="s">
        <v>225</v>
      </c>
      <c r="Y248" s="38" t="s">
        <v>225</v>
      </c>
      <c r="AA248" s="38" t="s">
        <v>225</v>
      </c>
      <c r="AB248" s="38" t="s">
        <v>225</v>
      </c>
      <c r="AG248" s="38" t="s">
        <v>225</v>
      </c>
      <c r="AH248" s="38" t="s">
        <v>225</v>
      </c>
      <c r="AI248" s="38" t="s">
        <v>225</v>
      </c>
      <c r="AJ248" s="38" t="s">
        <v>225</v>
      </c>
      <c r="AL248" s="38" t="s">
        <v>225</v>
      </c>
      <c r="AM248" s="38" t="s">
        <v>225</v>
      </c>
      <c r="AN248" s="38" t="s">
        <v>225</v>
      </c>
      <c r="AO248" s="38" t="s">
        <v>225</v>
      </c>
    </row>
    <row r="249" spans="5:41">
      <c r="E249" s="38" t="s">
        <v>225</v>
      </c>
      <c r="F249" s="38" t="s">
        <v>225</v>
      </c>
      <c r="G249" s="38" t="s">
        <v>225</v>
      </c>
      <c r="H249" s="38" t="s">
        <v>225</v>
      </c>
      <c r="I249" s="38" t="s">
        <v>225</v>
      </c>
      <c r="J249" s="38" t="s">
        <v>225</v>
      </c>
      <c r="K249" s="38" t="s">
        <v>225</v>
      </c>
      <c r="L249" s="38" t="s">
        <v>225</v>
      </c>
      <c r="N249" s="38" t="s">
        <v>225</v>
      </c>
      <c r="O249" s="38" t="s">
        <v>225</v>
      </c>
      <c r="P249" s="38" t="s">
        <v>225</v>
      </c>
      <c r="Q249" s="38" t="s">
        <v>225</v>
      </c>
      <c r="S249" s="38" t="s">
        <v>225</v>
      </c>
      <c r="T249" s="38" t="s">
        <v>225</v>
      </c>
      <c r="U249" s="38" t="s">
        <v>225</v>
      </c>
      <c r="X249" s="38" t="s">
        <v>225</v>
      </c>
      <c r="Y249" s="38" t="s">
        <v>225</v>
      </c>
      <c r="AA249" s="38" t="s">
        <v>225</v>
      </c>
      <c r="AB249" s="38" t="s">
        <v>225</v>
      </c>
      <c r="AG249" s="38" t="s">
        <v>225</v>
      </c>
      <c r="AH249" s="38" t="s">
        <v>225</v>
      </c>
      <c r="AI249" s="38" t="s">
        <v>225</v>
      </c>
      <c r="AJ249" s="38" t="s">
        <v>225</v>
      </c>
      <c r="AL249" s="38" t="s">
        <v>225</v>
      </c>
      <c r="AM249" s="38" t="s">
        <v>225</v>
      </c>
      <c r="AN249" s="38" t="s">
        <v>225</v>
      </c>
      <c r="AO249" s="38" t="s">
        <v>225</v>
      </c>
    </row>
    <row r="250" spans="5:41">
      <c r="E250" s="38" t="s">
        <v>225</v>
      </c>
      <c r="F250" s="38" t="s">
        <v>225</v>
      </c>
      <c r="G250" s="38" t="s">
        <v>225</v>
      </c>
      <c r="H250" s="38" t="s">
        <v>225</v>
      </c>
      <c r="I250" s="38" t="s">
        <v>225</v>
      </c>
      <c r="J250" s="38" t="s">
        <v>225</v>
      </c>
      <c r="K250" s="38" t="s">
        <v>225</v>
      </c>
      <c r="L250" s="38" t="s">
        <v>225</v>
      </c>
      <c r="N250" s="38" t="s">
        <v>225</v>
      </c>
      <c r="O250" s="38" t="s">
        <v>225</v>
      </c>
      <c r="P250" s="38" t="s">
        <v>225</v>
      </c>
      <c r="Q250" s="38" t="s">
        <v>225</v>
      </c>
      <c r="S250" s="38" t="s">
        <v>225</v>
      </c>
      <c r="T250" s="38" t="s">
        <v>225</v>
      </c>
      <c r="U250" s="38" t="s">
        <v>225</v>
      </c>
      <c r="X250" s="38" t="s">
        <v>225</v>
      </c>
      <c r="Y250" s="38" t="s">
        <v>225</v>
      </c>
      <c r="AA250" s="38" t="s">
        <v>225</v>
      </c>
      <c r="AB250" s="38" t="s">
        <v>225</v>
      </c>
      <c r="AG250" s="38" t="s">
        <v>225</v>
      </c>
      <c r="AH250" s="38" t="s">
        <v>225</v>
      </c>
      <c r="AI250" s="38" t="s">
        <v>225</v>
      </c>
      <c r="AJ250" s="38" t="s">
        <v>225</v>
      </c>
      <c r="AL250" s="38" t="s">
        <v>225</v>
      </c>
      <c r="AM250" s="38" t="s">
        <v>225</v>
      </c>
      <c r="AN250" s="38" t="s">
        <v>225</v>
      </c>
      <c r="AO250" s="38" t="s">
        <v>225</v>
      </c>
    </row>
    <row r="251" spans="5:41">
      <c r="E251" s="38" t="s">
        <v>225</v>
      </c>
      <c r="F251" s="38" t="s">
        <v>225</v>
      </c>
      <c r="G251" s="38" t="s">
        <v>225</v>
      </c>
      <c r="H251" s="38" t="s">
        <v>225</v>
      </c>
      <c r="I251" s="38" t="s">
        <v>225</v>
      </c>
      <c r="J251" s="38" t="s">
        <v>225</v>
      </c>
      <c r="K251" s="38" t="s">
        <v>225</v>
      </c>
      <c r="L251" s="38" t="s">
        <v>225</v>
      </c>
      <c r="N251" s="38" t="s">
        <v>225</v>
      </c>
      <c r="O251" s="38" t="s">
        <v>225</v>
      </c>
      <c r="P251" s="38" t="s">
        <v>225</v>
      </c>
      <c r="Q251" s="38" t="s">
        <v>225</v>
      </c>
      <c r="S251" s="38" t="s">
        <v>225</v>
      </c>
      <c r="T251" s="38" t="s">
        <v>225</v>
      </c>
      <c r="U251" s="38" t="s">
        <v>225</v>
      </c>
      <c r="X251" s="38" t="s">
        <v>225</v>
      </c>
      <c r="Y251" s="38" t="s">
        <v>225</v>
      </c>
      <c r="AA251" s="38" t="s">
        <v>225</v>
      </c>
      <c r="AB251" s="38" t="s">
        <v>225</v>
      </c>
      <c r="AG251" s="38" t="s">
        <v>225</v>
      </c>
      <c r="AH251" s="38" t="s">
        <v>225</v>
      </c>
      <c r="AI251" s="38" t="s">
        <v>225</v>
      </c>
      <c r="AJ251" s="38" t="s">
        <v>225</v>
      </c>
      <c r="AL251" s="38" t="s">
        <v>225</v>
      </c>
      <c r="AM251" s="38" t="s">
        <v>225</v>
      </c>
      <c r="AN251" s="38" t="s">
        <v>225</v>
      </c>
      <c r="AO251" s="38" t="s">
        <v>225</v>
      </c>
    </row>
    <row r="252" spans="5:41">
      <c r="E252" s="38" t="s">
        <v>225</v>
      </c>
      <c r="F252" s="38" t="s">
        <v>225</v>
      </c>
      <c r="G252" s="38" t="s">
        <v>225</v>
      </c>
      <c r="H252" s="38" t="s">
        <v>225</v>
      </c>
      <c r="I252" s="38" t="s">
        <v>225</v>
      </c>
      <c r="J252" s="38" t="s">
        <v>225</v>
      </c>
      <c r="K252" s="38" t="s">
        <v>225</v>
      </c>
      <c r="L252" s="38" t="s">
        <v>225</v>
      </c>
      <c r="N252" s="38" t="s">
        <v>225</v>
      </c>
      <c r="O252" s="38" t="s">
        <v>225</v>
      </c>
      <c r="P252" s="38" t="s">
        <v>225</v>
      </c>
      <c r="Q252" s="38" t="s">
        <v>225</v>
      </c>
      <c r="S252" s="38" t="s">
        <v>225</v>
      </c>
      <c r="T252" s="38" t="s">
        <v>225</v>
      </c>
      <c r="U252" s="38" t="s">
        <v>225</v>
      </c>
      <c r="X252" s="38" t="s">
        <v>225</v>
      </c>
      <c r="Y252" s="38" t="s">
        <v>225</v>
      </c>
      <c r="AA252" s="38" t="s">
        <v>225</v>
      </c>
      <c r="AB252" s="38" t="s">
        <v>225</v>
      </c>
      <c r="AG252" s="38" t="s">
        <v>225</v>
      </c>
      <c r="AH252" s="38" t="s">
        <v>225</v>
      </c>
      <c r="AI252" s="38" t="s">
        <v>225</v>
      </c>
      <c r="AJ252" s="38" t="s">
        <v>225</v>
      </c>
      <c r="AL252" s="38" t="s">
        <v>225</v>
      </c>
      <c r="AM252" s="38" t="s">
        <v>225</v>
      </c>
      <c r="AN252" s="38" t="s">
        <v>225</v>
      </c>
      <c r="AO252" s="38" t="s">
        <v>225</v>
      </c>
    </row>
    <row r="253" spans="5:41">
      <c r="E253" s="38" t="s">
        <v>225</v>
      </c>
      <c r="F253" s="38" t="s">
        <v>225</v>
      </c>
      <c r="G253" s="38" t="s">
        <v>225</v>
      </c>
      <c r="H253" s="38" t="s">
        <v>225</v>
      </c>
      <c r="I253" s="38" t="s">
        <v>225</v>
      </c>
      <c r="J253" s="38" t="s">
        <v>225</v>
      </c>
      <c r="K253" s="38" t="s">
        <v>225</v>
      </c>
      <c r="L253" s="38" t="s">
        <v>225</v>
      </c>
      <c r="N253" s="38" t="s">
        <v>225</v>
      </c>
      <c r="O253" s="38" t="s">
        <v>225</v>
      </c>
      <c r="P253" s="38" t="s">
        <v>225</v>
      </c>
      <c r="Q253" s="38" t="s">
        <v>225</v>
      </c>
      <c r="S253" s="38" t="s">
        <v>225</v>
      </c>
      <c r="T253" s="38" t="s">
        <v>225</v>
      </c>
      <c r="U253" s="38" t="s">
        <v>225</v>
      </c>
      <c r="X253" s="38" t="s">
        <v>225</v>
      </c>
      <c r="Y253" s="38" t="s">
        <v>225</v>
      </c>
      <c r="AA253" s="38" t="s">
        <v>225</v>
      </c>
      <c r="AB253" s="38" t="s">
        <v>225</v>
      </c>
      <c r="AG253" s="38" t="s">
        <v>225</v>
      </c>
      <c r="AH253" s="38" t="s">
        <v>225</v>
      </c>
      <c r="AI253" s="38" t="s">
        <v>225</v>
      </c>
      <c r="AJ253" s="38" t="s">
        <v>225</v>
      </c>
      <c r="AL253" s="38" t="s">
        <v>225</v>
      </c>
      <c r="AM253" s="38" t="s">
        <v>225</v>
      </c>
      <c r="AN253" s="38" t="s">
        <v>225</v>
      </c>
      <c r="AO253" s="38" t="s">
        <v>225</v>
      </c>
    </row>
    <row r="254" spans="5:41">
      <c r="E254" s="38" t="s">
        <v>225</v>
      </c>
      <c r="F254" s="38" t="s">
        <v>225</v>
      </c>
      <c r="G254" s="38" t="s">
        <v>225</v>
      </c>
      <c r="H254" s="38" t="s">
        <v>225</v>
      </c>
      <c r="I254" s="38" t="s">
        <v>225</v>
      </c>
      <c r="J254" s="38" t="s">
        <v>225</v>
      </c>
      <c r="K254" s="38" t="s">
        <v>225</v>
      </c>
      <c r="L254" s="38" t="s">
        <v>225</v>
      </c>
      <c r="N254" s="38" t="s">
        <v>225</v>
      </c>
      <c r="O254" s="38" t="s">
        <v>225</v>
      </c>
      <c r="P254" s="38" t="s">
        <v>225</v>
      </c>
      <c r="Q254" s="38" t="s">
        <v>225</v>
      </c>
      <c r="S254" s="38" t="s">
        <v>225</v>
      </c>
      <c r="T254" s="38" t="s">
        <v>225</v>
      </c>
      <c r="U254" s="38" t="s">
        <v>225</v>
      </c>
      <c r="X254" s="38" t="s">
        <v>225</v>
      </c>
      <c r="Y254" s="38" t="s">
        <v>225</v>
      </c>
      <c r="AA254" s="38" t="s">
        <v>225</v>
      </c>
      <c r="AB254" s="38" t="s">
        <v>225</v>
      </c>
      <c r="AG254" s="38" t="s">
        <v>225</v>
      </c>
      <c r="AH254" s="38" t="s">
        <v>225</v>
      </c>
      <c r="AI254" s="38" t="s">
        <v>225</v>
      </c>
      <c r="AJ254" s="38" t="s">
        <v>225</v>
      </c>
      <c r="AL254" s="38" t="s">
        <v>225</v>
      </c>
      <c r="AM254" s="38" t="s">
        <v>225</v>
      </c>
      <c r="AN254" s="38" t="s">
        <v>225</v>
      </c>
      <c r="AO254" s="38" t="s">
        <v>225</v>
      </c>
    </row>
    <row r="255" spans="5:41">
      <c r="E255" s="38" t="s">
        <v>225</v>
      </c>
      <c r="F255" s="38" t="s">
        <v>225</v>
      </c>
      <c r="G255" s="38" t="s">
        <v>225</v>
      </c>
      <c r="H255" s="38" t="s">
        <v>225</v>
      </c>
      <c r="I255" s="38" t="s">
        <v>225</v>
      </c>
      <c r="J255" s="38" t="s">
        <v>225</v>
      </c>
      <c r="K255" s="38" t="s">
        <v>225</v>
      </c>
      <c r="L255" s="38" t="s">
        <v>225</v>
      </c>
      <c r="N255" s="38" t="s">
        <v>225</v>
      </c>
      <c r="O255" s="38" t="s">
        <v>225</v>
      </c>
      <c r="P255" s="38" t="s">
        <v>225</v>
      </c>
      <c r="Q255" s="38" t="s">
        <v>225</v>
      </c>
      <c r="S255" s="38" t="s">
        <v>225</v>
      </c>
      <c r="T255" s="38" t="s">
        <v>225</v>
      </c>
      <c r="U255" s="38" t="s">
        <v>225</v>
      </c>
      <c r="X255" s="38" t="s">
        <v>225</v>
      </c>
      <c r="Y255" s="38" t="s">
        <v>225</v>
      </c>
      <c r="AA255" s="38" t="s">
        <v>225</v>
      </c>
      <c r="AB255" s="38" t="s">
        <v>225</v>
      </c>
      <c r="AG255" s="38" t="s">
        <v>225</v>
      </c>
      <c r="AH255" s="38" t="s">
        <v>225</v>
      </c>
      <c r="AI255" s="38" t="s">
        <v>225</v>
      </c>
      <c r="AJ255" s="38" t="s">
        <v>225</v>
      </c>
      <c r="AL255" s="38" t="s">
        <v>225</v>
      </c>
      <c r="AM255" s="38" t="s">
        <v>225</v>
      </c>
      <c r="AN255" s="38" t="s">
        <v>225</v>
      </c>
      <c r="AO255" s="38" t="s">
        <v>225</v>
      </c>
    </row>
    <row r="256" spans="5:41">
      <c r="E256" s="38" t="s">
        <v>225</v>
      </c>
      <c r="F256" s="38" t="s">
        <v>225</v>
      </c>
      <c r="G256" s="38" t="s">
        <v>225</v>
      </c>
      <c r="H256" s="38" t="s">
        <v>225</v>
      </c>
      <c r="I256" s="38" t="s">
        <v>225</v>
      </c>
      <c r="J256" s="38" t="s">
        <v>225</v>
      </c>
      <c r="K256" s="38" t="s">
        <v>225</v>
      </c>
      <c r="L256" s="38" t="s">
        <v>225</v>
      </c>
      <c r="N256" s="38" t="s">
        <v>225</v>
      </c>
      <c r="O256" s="38" t="s">
        <v>225</v>
      </c>
      <c r="P256" s="38" t="s">
        <v>225</v>
      </c>
      <c r="Q256" s="38" t="s">
        <v>225</v>
      </c>
      <c r="S256" s="38" t="s">
        <v>225</v>
      </c>
      <c r="T256" s="38" t="s">
        <v>225</v>
      </c>
      <c r="U256" s="38" t="s">
        <v>225</v>
      </c>
      <c r="X256" s="38" t="s">
        <v>225</v>
      </c>
      <c r="Y256" s="38" t="s">
        <v>225</v>
      </c>
      <c r="AA256" s="38" t="s">
        <v>225</v>
      </c>
      <c r="AB256" s="38" t="s">
        <v>225</v>
      </c>
      <c r="AG256" s="38" t="s">
        <v>225</v>
      </c>
      <c r="AH256" s="38" t="s">
        <v>225</v>
      </c>
      <c r="AI256" s="38" t="s">
        <v>225</v>
      </c>
      <c r="AJ256" s="38" t="s">
        <v>225</v>
      </c>
      <c r="AL256" s="38" t="s">
        <v>225</v>
      </c>
      <c r="AM256" s="38" t="s">
        <v>225</v>
      </c>
      <c r="AN256" s="38" t="s">
        <v>225</v>
      </c>
      <c r="AO256" s="38" t="s">
        <v>225</v>
      </c>
    </row>
    <row r="257" spans="5:41">
      <c r="E257" s="38" t="s">
        <v>225</v>
      </c>
      <c r="F257" s="38" t="s">
        <v>225</v>
      </c>
      <c r="G257" s="38" t="s">
        <v>225</v>
      </c>
      <c r="H257" s="38" t="s">
        <v>225</v>
      </c>
      <c r="I257" s="38" t="s">
        <v>225</v>
      </c>
      <c r="J257" s="38" t="s">
        <v>225</v>
      </c>
      <c r="K257" s="38" t="s">
        <v>225</v>
      </c>
      <c r="L257" s="38" t="s">
        <v>225</v>
      </c>
      <c r="N257" s="38" t="s">
        <v>225</v>
      </c>
      <c r="O257" s="38" t="s">
        <v>225</v>
      </c>
      <c r="P257" s="38" t="s">
        <v>225</v>
      </c>
      <c r="Q257" s="38" t="s">
        <v>225</v>
      </c>
      <c r="S257" s="38" t="s">
        <v>225</v>
      </c>
      <c r="T257" s="38" t="s">
        <v>225</v>
      </c>
      <c r="U257" s="38" t="s">
        <v>225</v>
      </c>
      <c r="X257" s="38" t="s">
        <v>225</v>
      </c>
      <c r="Y257" s="38" t="s">
        <v>225</v>
      </c>
      <c r="AA257" s="38" t="s">
        <v>225</v>
      </c>
      <c r="AB257" s="38" t="s">
        <v>225</v>
      </c>
      <c r="AG257" s="38" t="s">
        <v>225</v>
      </c>
      <c r="AH257" s="38" t="s">
        <v>225</v>
      </c>
      <c r="AI257" s="38" t="s">
        <v>225</v>
      </c>
      <c r="AJ257" s="38" t="s">
        <v>225</v>
      </c>
      <c r="AL257" s="38" t="s">
        <v>225</v>
      </c>
      <c r="AM257" s="38" t="s">
        <v>225</v>
      </c>
      <c r="AN257" s="38" t="s">
        <v>225</v>
      </c>
      <c r="AO257" s="38" t="s">
        <v>225</v>
      </c>
    </row>
    <row r="258" spans="5:41">
      <c r="E258" s="38" t="s">
        <v>225</v>
      </c>
      <c r="F258" s="38" t="s">
        <v>225</v>
      </c>
      <c r="G258" s="38" t="s">
        <v>225</v>
      </c>
      <c r="H258" s="38" t="s">
        <v>225</v>
      </c>
      <c r="I258" s="38" t="s">
        <v>225</v>
      </c>
      <c r="J258" s="38" t="s">
        <v>225</v>
      </c>
      <c r="K258" s="38" t="s">
        <v>225</v>
      </c>
      <c r="L258" s="38" t="s">
        <v>225</v>
      </c>
      <c r="N258" s="38" t="s">
        <v>225</v>
      </c>
      <c r="O258" s="38" t="s">
        <v>225</v>
      </c>
      <c r="P258" s="38" t="s">
        <v>225</v>
      </c>
      <c r="Q258" s="38" t="s">
        <v>225</v>
      </c>
      <c r="S258" s="38" t="s">
        <v>225</v>
      </c>
      <c r="T258" s="38" t="s">
        <v>225</v>
      </c>
      <c r="U258" s="38" t="s">
        <v>225</v>
      </c>
      <c r="X258" s="38" t="s">
        <v>225</v>
      </c>
      <c r="Y258" s="38" t="s">
        <v>225</v>
      </c>
      <c r="AA258" s="38" t="s">
        <v>225</v>
      </c>
      <c r="AB258" s="38" t="s">
        <v>225</v>
      </c>
      <c r="AG258" s="38" t="s">
        <v>225</v>
      </c>
      <c r="AH258" s="38" t="s">
        <v>225</v>
      </c>
      <c r="AI258" s="38" t="s">
        <v>225</v>
      </c>
      <c r="AJ258" s="38" t="s">
        <v>225</v>
      </c>
      <c r="AL258" s="38" t="s">
        <v>225</v>
      </c>
      <c r="AM258" s="38" t="s">
        <v>225</v>
      </c>
      <c r="AN258" s="38" t="s">
        <v>225</v>
      </c>
      <c r="AO258" s="38" t="s">
        <v>225</v>
      </c>
    </row>
    <row r="259" spans="5:41">
      <c r="E259" s="38" t="s">
        <v>225</v>
      </c>
      <c r="F259" s="38" t="s">
        <v>225</v>
      </c>
      <c r="G259" s="38" t="s">
        <v>225</v>
      </c>
      <c r="H259" s="38" t="s">
        <v>225</v>
      </c>
      <c r="I259" s="38" t="s">
        <v>225</v>
      </c>
      <c r="J259" s="38" t="s">
        <v>225</v>
      </c>
      <c r="K259" s="38" t="s">
        <v>225</v>
      </c>
      <c r="L259" s="38" t="s">
        <v>225</v>
      </c>
      <c r="N259" s="38" t="s">
        <v>225</v>
      </c>
      <c r="O259" s="38" t="s">
        <v>225</v>
      </c>
      <c r="P259" s="38" t="s">
        <v>225</v>
      </c>
      <c r="Q259" s="38" t="s">
        <v>225</v>
      </c>
      <c r="S259" s="38" t="s">
        <v>225</v>
      </c>
      <c r="T259" s="38" t="s">
        <v>225</v>
      </c>
      <c r="U259" s="38" t="s">
        <v>225</v>
      </c>
      <c r="X259" s="38" t="s">
        <v>225</v>
      </c>
      <c r="Y259" s="38" t="s">
        <v>225</v>
      </c>
      <c r="AA259" s="38" t="s">
        <v>225</v>
      </c>
      <c r="AB259" s="38" t="s">
        <v>225</v>
      </c>
      <c r="AG259" s="38" t="s">
        <v>225</v>
      </c>
      <c r="AH259" s="38" t="s">
        <v>225</v>
      </c>
      <c r="AI259" s="38" t="s">
        <v>225</v>
      </c>
      <c r="AJ259" s="38" t="s">
        <v>225</v>
      </c>
      <c r="AL259" s="38" t="s">
        <v>225</v>
      </c>
      <c r="AM259" s="38" t="s">
        <v>225</v>
      </c>
      <c r="AN259" s="38" t="s">
        <v>225</v>
      </c>
      <c r="AO259" s="38" t="s">
        <v>225</v>
      </c>
    </row>
    <row r="260" spans="5:41">
      <c r="E260" s="38" t="s">
        <v>225</v>
      </c>
      <c r="F260" s="38" t="s">
        <v>225</v>
      </c>
      <c r="G260" s="38" t="s">
        <v>225</v>
      </c>
      <c r="H260" s="38" t="s">
        <v>225</v>
      </c>
      <c r="I260" s="38" t="s">
        <v>225</v>
      </c>
      <c r="J260" s="38" t="s">
        <v>225</v>
      </c>
      <c r="K260" s="38" t="s">
        <v>225</v>
      </c>
      <c r="L260" s="38" t="s">
        <v>225</v>
      </c>
      <c r="N260" s="38" t="s">
        <v>225</v>
      </c>
      <c r="O260" s="38" t="s">
        <v>225</v>
      </c>
      <c r="P260" s="38" t="s">
        <v>225</v>
      </c>
      <c r="Q260" s="38" t="s">
        <v>225</v>
      </c>
      <c r="S260" s="38" t="s">
        <v>225</v>
      </c>
      <c r="T260" s="38" t="s">
        <v>225</v>
      </c>
      <c r="U260" s="38" t="s">
        <v>225</v>
      </c>
      <c r="X260" s="38" t="s">
        <v>225</v>
      </c>
      <c r="Y260" s="38" t="s">
        <v>225</v>
      </c>
      <c r="AA260" s="38" t="s">
        <v>225</v>
      </c>
      <c r="AB260" s="38" t="s">
        <v>225</v>
      </c>
      <c r="AG260" s="38" t="s">
        <v>225</v>
      </c>
      <c r="AH260" s="38" t="s">
        <v>225</v>
      </c>
      <c r="AI260" s="38" t="s">
        <v>225</v>
      </c>
      <c r="AJ260" s="38" t="s">
        <v>225</v>
      </c>
      <c r="AL260" s="38" t="s">
        <v>225</v>
      </c>
      <c r="AM260" s="38" t="s">
        <v>225</v>
      </c>
      <c r="AN260" s="38" t="s">
        <v>225</v>
      </c>
      <c r="AO260" s="38" t="s">
        <v>225</v>
      </c>
    </row>
    <row r="261" spans="5:41">
      <c r="E261" s="38" t="s">
        <v>225</v>
      </c>
      <c r="F261" s="38" t="s">
        <v>225</v>
      </c>
      <c r="G261" s="38" t="s">
        <v>225</v>
      </c>
      <c r="H261" s="38" t="s">
        <v>225</v>
      </c>
      <c r="I261" s="38" t="s">
        <v>225</v>
      </c>
      <c r="J261" s="38" t="s">
        <v>225</v>
      </c>
      <c r="K261" s="38" t="s">
        <v>225</v>
      </c>
      <c r="L261" s="38" t="s">
        <v>225</v>
      </c>
      <c r="N261" s="38" t="s">
        <v>225</v>
      </c>
      <c r="O261" s="38" t="s">
        <v>225</v>
      </c>
      <c r="P261" s="38" t="s">
        <v>225</v>
      </c>
      <c r="Q261" s="38" t="s">
        <v>225</v>
      </c>
      <c r="S261" s="38" t="s">
        <v>225</v>
      </c>
      <c r="T261" s="38" t="s">
        <v>225</v>
      </c>
      <c r="U261" s="38" t="s">
        <v>225</v>
      </c>
      <c r="X261" s="38" t="s">
        <v>225</v>
      </c>
      <c r="Y261" s="38" t="s">
        <v>225</v>
      </c>
      <c r="AA261" s="38" t="s">
        <v>225</v>
      </c>
      <c r="AB261" s="38" t="s">
        <v>225</v>
      </c>
      <c r="AG261" s="38" t="s">
        <v>225</v>
      </c>
      <c r="AH261" s="38" t="s">
        <v>225</v>
      </c>
      <c r="AI261" s="38" t="s">
        <v>225</v>
      </c>
      <c r="AJ261" s="38" t="s">
        <v>225</v>
      </c>
      <c r="AL261" s="38" t="s">
        <v>225</v>
      </c>
      <c r="AM261" s="38" t="s">
        <v>225</v>
      </c>
      <c r="AN261" s="38" t="s">
        <v>225</v>
      </c>
      <c r="AO261" s="38" t="s">
        <v>225</v>
      </c>
    </row>
    <row r="262" spans="5:41">
      <c r="E262" s="38" t="s">
        <v>225</v>
      </c>
      <c r="F262" s="38" t="s">
        <v>225</v>
      </c>
      <c r="G262" s="38" t="s">
        <v>225</v>
      </c>
      <c r="H262" s="38" t="s">
        <v>225</v>
      </c>
      <c r="I262" s="38" t="s">
        <v>225</v>
      </c>
      <c r="J262" s="38" t="s">
        <v>225</v>
      </c>
      <c r="K262" s="38" t="s">
        <v>225</v>
      </c>
      <c r="L262" s="38" t="s">
        <v>225</v>
      </c>
      <c r="N262" s="38" t="s">
        <v>225</v>
      </c>
      <c r="O262" s="38" t="s">
        <v>225</v>
      </c>
      <c r="P262" s="38" t="s">
        <v>225</v>
      </c>
      <c r="Q262" s="38" t="s">
        <v>225</v>
      </c>
      <c r="S262" s="38" t="s">
        <v>225</v>
      </c>
      <c r="T262" s="38" t="s">
        <v>225</v>
      </c>
      <c r="U262" s="38" t="s">
        <v>225</v>
      </c>
      <c r="X262" s="38" t="s">
        <v>225</v>
      </c>
      <c r="Y262" s="38" t="s">
        <v>225</v>
      </c>
      <c r="AA262" s="38" t="s">
        <v>225</v>
      </c>
      <c r="AB262" s="38" t="s">
        <v>225</v>
      </c>
      <c r="AG262" s="38" t="s">
        <v>225</v>
      </c>
      <c r="AH262" s="38" t="s">
        <v>225</v>
      </c>
      <c r="AI262" s="38" t="s">
        <v>225</v>
      </c>
      <c r="AJ262" s="38" t="s">
        <v>225</v>
      </c>
      <c r="AL262" s="38" t="s">
        <v>225</v>
      </c>
      <c r="AM262" s="38" t="s">
        <v>225</v>
      </c>
      <c r="AN262" s="38" t="s">
        <v>225</v>
      </c>
      <c r="AO262" s="38" t="s">
        <v>225</v>
      </c>
    </row>
    <row r="263" spans="5:41">
      <c r="E263" s="38" t="s">
        <v>225</v>
      </c>
      <c r="F263" s="38" t="s">
        <v>225</v>
      </c>
      <c r="G263" s="38" t="s">
        <v>225</v>
      </c>
      <c r="H263" s="38" t="s">
        <v>225</v>
      </c>
      <c r="I263" s="38" t="s">
        <v>225</v>
      </c>
      <c r="J263" s="38" t="s">
        <v>225</v>
      </c>
      <c r="K263" s="38" t="s">
        <v>225</v>
      </c>
      <c r="L263" s="38" t="s">
        <v>225</v>
      </c>
      <c r="N263" s="38" t="s">
        <v>225</v>
      </c>
      <c r="O263" s="38" t="s">
        <v>225</v>
      </c>
      <c r="P263" s="38" t="s">
        <v>225</v>
      </c>
      <c r="Q263" s="38" t="s">
        <v>225</v>
      </c>
      <c r="S263" s="38" t="s">
        <v>225</v>
      </c>
      <c r="T263" s="38" t="s">
        <v>225</v>
      </c>
      <c r="U263" s="38" t="s">
        <v>225</v>
      </c>
      <c r="X263" s="38" t="s">
        <v>225</v>
      </c>
      <c r="Y263" s="38" t="s">
        <v>225</v>
      </c>
      <c r="AA263" s="38" t="s">
        <v>225</v>
      </c>
      <c r="AB263" s="38" t="s">
        <v>225</v>
      </c>
      <c r="AG263" s="38" t="s">
        <v>225</v>
      </c>
      <c r="AH263" s="38" t="s">
        <v>225</v>
      </c>
      <c r="AI263" s="38" t="s">
        <v>225</v>
      </c>
      <c r="AJ263" s="38" t="s">
        <v>225</v>
      </c>
      <c r="AL263" s="38" t="s">
        <v>225</v>
      </c>
      <c r="AM263" s="38" t="s">
        <v>225</v>
      </c>
      <c r="AN263" s="38" t="s">
        <v>225</v>
      </c>
      <c r="AO263" s="38" t="s">
        <v>225</v>
      </c>
    </row>
    <row r="264" spans="5:41">
      <c r="E264" s="38" t="s">
        <v>225</v>
      </c>
      <c r="F264" s="38" t="s">
        <v>225</v>
      </c>
      <c r="G264" s="38" t="s">
        <v>225</v>
      </c>
      <c r="H264" s="38" t="s">
        <v>225</v>
      </c>
      <c r="I264" s="38" t="s">
        <v>225</v>
      </c>
      <c r="J264" s="38" t="s">
        <v>225</v>
      </c>
      <c r="K264" s="38" t="s">
        <v>225</v>
      </c>
      <c r="L264" s="38" t="s">
        <v>225</v>
      </c>
      <c r="N264" s="38" t="s">
        <v>225</v>
      </c>
      <c r="O264" s="38" t="s">
        <v>225</v>
      </c>
      <c r="P264" s="38" t="s">
        <v>225</v>
      </c>
      <c r="Q264" s="38" t="s">
        <v>225</v>
      </c>
      <c r="S264" s="38" t="s">
        <v>225</v>
      </c>
      <c r="T264" s="38" t="s">
        <v>225</v>
      </c>
      <c r="U264" s="38" t="s">
        <v>225</v>
      </c>
      <c r="X264" s="38" t="s">
        <v>225</v>
      </c>
      <c r="Y264" s="38" t="s">
        <v>225</v>
      </c>
      <c r="AA264" s="38" t="s">
        <v>225</v>
      </c>
      <c r="AB264" s="38" t="s">
        <v>225</v>
      </c>
      <c r="AG264" s="38" t="s">
        <v>225</v>
      </c>
      <c r="AH264" s="38" t="s">
        <v>225</v>
      </c>
      <c r="AI264" s="38" t="s">
        <v>225</v>
      </c>
      <c r="AJ264" s="38" t="s">
        <v>225</v>
      </c>
      <c r="AL264" s="38" t="s">
        <v>225</v>
      </c>
      <c r="AM264" s="38" t="s">
        <v>225</v>
      </c>
      <c r="AN264" s="38" t="s">
        <v>225</v>
      </c>
      <c r="AO264" s="38" t="s">
        <v>225</v>
      </c>
    </row>
    <row r="265" spans="5:41">
      <c r="E265" s="38" t="s">
        <v>225</v>
      </c>
      <c r="F265" s="38" t="s">
        <v>225</v>
      </c>
      <c r="G265" s="38" t="s">
        <v>225</v>
      </c>
      <c r="H265" s="38" t="s">
        <v>225</v>
      </c>
      <c r="I265" s="38" t="s">
        <v>225</v>
      </c>
      <c r="J265" s="38" t="s">
        <v>225</v>
      </c>
      <c r="K265" s="38" t="s">
        <v>225</v>
      </c>
      <c r="L265" s="38" t="s">
        <v>225</v>
      </c>
      <c r="N265" s="38" t="s">
        <v>225</v>
      </c>
      <c r="O265" s="38" t="s">
        <v>225</v>
      </c>
      <c r="P265" s="38" t="s">
        <v>225</v>
      </c>
      <c r="Q265" s="38" t="s">
        <v>225</v>
      </c>
      <c r="S265" s="38" t="s">
        <v>225</v>
      </c>
      <c r="T265" s="38" t="s">
        <v>225</v>
      </c>
      <c r="U265" s="38" t="s">
        <v>225</v>
      </c>
      <c r="X265" s="38" t="s">
        <v>225</v>
      </c>
      <c r="Y265" s="38" t="s">
        <v>225</v>
      </c>
      <c r="AA265" s="38" t="s">
        <v>225</v>
      </c>
      <c r="AB265" s="38" t="s">
        <v>225</v>
      </c>
      <c r="AG265" s="38" t="s">
        <v>225</v>
      </c>
      <c r="AH265" s="38" t="s">
        <v>225</v>
      </c>
      <c r="AI265" s="38" t="s">
        <v>225</v>
      </c>
      <c r="AJ265" s="38" t="s">
        <v>225</v>
      </c>
      <c r="AL265" s="38" t="s">
        <v>225</v>
      </c>
      <c r="AM265" s="38" t="s">
        <v>225</v>
      </c>
      <c r="AN265" s="38" t="s">
        <v>225</v>
      </c>
      <c r="AO265" s="38" t="s">
        <v>225</v>
      </c>
    </row>
    <row r="266" spans="5:41">
      <c r="E266" s="38" t="s">
        <v>225</v>
      </c>
      <c r="F266" s="38" t="s">
        <v>225</v>
      </c>
      <c r="G266" s="38" t="s">
        <v>225</v>
      </c>
      <c r="H266" s="38" t="s">
        <v>225</v>
      </c>
      <c r="I266" s="38" t="s">
        <v>225</v>
      </c>
      <c r="J266" s="38" t="s">
        <v>225</v>
      </c>
      <c r="K266" s="38" t="s">
        <v>225</v>
      </c>
      <c r="L266" s="38" t="s">
        <v>225</v>
      </c>
      <c r="N266" s="38" t="s">
        <v>225</v>
      </c>
      <c r="O266" s="38" t="s">
        <v>225</v>
      </c>
      <c r="P266" s="38" t="s">
        <v>225</v>
      </c>
      <c r="Q266" s="38" t="s">
        <v>225</v>
      </c>
      <c r="S266" s="38" t="s">
        <v>225</v>
      </c>
      <c r="T266" s="38" t="s">
        <v>225</v>
      </c>
      <c r="U266" s="38" t="s">
        <v>225</v>
      </c>
      <c r="X266" s="38" t="s">
        <v>225</v>
      </c>
      <c r="Y266" s="38" t="s">
        <v>225</v>
      </c>
      <c r="AA266" s="38" t="s">
        <v>225</v>
      </c>
      <c r="AB266" s="38" t="s">
        <v>225</v>
      </c>
      <c r="AG266" s="38" t="s">
        <v>225</v>
      </c>
      <c r="AH266" s="38" t="s">
        <v>225</v>
      </c>
      <c r="AI266" s="38" t="s">
        <v>225</v>
      </c>
      <c r="AJ266" s="38" t="s">
        <v>225</v>
      </c>
      <c r="AL266" s="38" t="s">
        <v>225</v>
      </c>
      <c r="AM266" s="38" t="s">
        <v>225</v>
      </c>
      <c r="AN266" s="38" t="s">
        <v>225</v>
      </c>
      <c r="AO266" s="38" t="s">
        <v>225</v>
      </c>
    </row>
    <row r="267" spans="5:41">
      <c r="E267" s="38" t="s">
        <v>225</v>
      </c>
      <c r="F267" s="38" t="s">
        <v>225</v>
      </c>
      <c r="G267" s="38" t="s">
        <v>225</v>
      </c>
      <c r="H267" s="38" t="s">
        <v>225</v>
      </c>
      <c r="I267" s="38" t="s">
        <v>225</v>
      </c>
      <c r="J267" s="38" t="s">
        <v>225</v>
      </c>
      <c r="K267" s="38" t="s">
        <v>225</v>
      </c>
      <c r="L267" s="38" t="s">
        <v>225</v>
      </c>
      <c r="N267" s="38" t="s">
        <v>225</v>
      </c>
      <c r="O267" s="38" t="s">
        <v>225</v>
      </c>
      <c r="P267" s="38" t="s">
        <v>225</v>
      </c>
      <c r="Q267" s="38" t="s">
        <v>225</v>
      </c>
      <c r="S267" s="38" t="s">
        <v>225</v>
      </c>
      <c r="T267" s="38" t="s">
        <v>225</v>
      </c>
      <c r="U267" s="38" t="s">
        <v>225</v>
      </c>
      <c r="X267" s="38" t="s">
        <v>225</v>
      </c>
      <c r="Y267" s="38" t="s">
        <v>225</v>
      </c>
      <c r="AA267" s="38" t="s">
        <v>225</v>
      </c>
      <c r="AB267" s="38" t="s">
        <v>225</v>
      </c>
      <c r="AG267" s="38" t="s">
        <v>225</v>
      </c>
      <c r="AH267" s="38" t="s">
        <v>225</v>
      </c>
      <c r="AI267" s="38" t="s">
        <v>225</v>
      </c>
      <c r="AJ267" s="38" t="s">
        <v>225</v>
      </c>
      <c r="AL267" s="38" t="s">
        <v>225</v>
      </c>
      <c r="AM267" s="38" t="s">
        <v>225</v>
      </c>
      <c r="AN267" s="38" t="s">
        <v>225</v>
      </c>
      <c r="AO267" s="38" t="s">
        <v>225</v>
      </c>
    </row>
    <row r="268" spans="5:41">
      <c r="E268" s="38" t="s">
        <v>225</v>
      </c>
      <c r="F268" s="38" t="s">
        <v>225</v>
      </c>
      <c r="G268" s="38" t="s">
        <v>225</v>
      </c>
      <c r="H268" s="38" t="s">
        <v>225</v>
      </c>
      <c r="I268" s="38" t="s">
        <v>225</v>
      </c>
      <c r="J268" s="38" t="s">
        <v>225</v>
      </c>
      <c r="K268" s="38" t="s">
        <v>225</v>
      </c>
      <c r="L268" s="38" t="s">
        <v>225</v>
      </c>
      <c r="N268" s="38" t="s">
        <v>225</v>
      </c>
      <c r="O268" s="38" t="s">
        <v>225</v>
      </c>
      <c r="P268" s="38" t="s">
        <v>225</v>
      </c>
      <c r="Q268" s="38" t="s">
        <v>225</v>
      </c>
      <c r="S268" s="38" t="s">
        <v>225</v>
      </c>
      <c r="T268" s="38" t="s">
        <v>225</v>
      </c>
      <c r="U268" s="38" t="s">
        <v>225</v>
      </c>
      <c r="X268" s="38" t="s">
        <v>225</v>
      </c>
      <c r="Y268" s="38" t="s">
        <v>225</v>
      </c>
      <c r="AA268" s="38" t="s">
        <v>225</v>
      </c>
      <c r="AB268" s="38" t="s">
        <v>225</v>
      </c>
      <c r="AG268" s="38" t="s">
        <v>225</v>
      </c>
      <c r="AH268" s="38" t="s">
        <v>225</v>
      </c>
      <c r="AI268" s="38" t="s">
        <v>225</v>
      </c>
      <c r="AJ268" s="38" t="s">
        <v>225</v>
      </c>
      <c r="AL268" s="38" t="s">
        <v>225</v>
      </c>
      <c r="AM268" s="38" t="s">
        <v>225</v>
      </c>
      <c r="AN268" s="38" t="s">
        <v>225</v>
      </c>
      <c r="AO268" s="38" t="s">
        <v>225</v>
      </c>
    </row>
    <row r="269" spans="5:41">
      <c r="E269" s="38" t="s">
        <v>225</v>
      </c>
      <c r="F269" s="38" t="s">
        <v>225</v>
      </c>
      <c r="G269" s="38" t="s">
        <v>225</v>
      </c>
      <c r="H269" s="38" t="s">
        <v>225</v>
      </c>
      <c r="I269" s="38" t="s">
        <v>225</v>
      </c>
      <c r="J269" s="38" t="s">
        <v>225</v>
      </c>
      <c r="K269" s="38" t="s">
        <v>225</v>
      </c>
      <c r="L269" s="38" t="s">
        <v>225</v>
      </c>
      <c r="N269" s="38" t="s">
        <v>225</v>
      </c>
      <c r="O269" s="38" t="s">
        <v>225</v>
      </c>
      <c r="P269" s="38" t="s">
        <v>225</v>
      </c>
      <c r="Q269" s="38" t="s">
        <v>225</v>
      </c>
      <c r="S269" s="38" t="s">
        <v>225</v>
      </c>
      <c r="T269" s="38" t="s">
        <v>225</v>
      </c>
      <c r="U269" s="38" t="s">
        <v>225</v>
      </c>
      <c r="X269" s="38" t="s">
        <v>225</v>
      </c>
      <c r="Y269" s="38" t="s">
        <v>225</v>
      </c>
      <c r="AA269" s="38" t="s">
        <v>225</v>
      </c>
      <c r="AB269" s="38" t="s">
        <v>225</v>
      </c>
      <c r="AG269" s="38" t="s">
        <v>225</v>
      </c>
      <c r="AH269" s="38" t="s">
        <v>225</v>
      </c>
      <c r="AI269" s="38" t="s">
        <v>225</v>
      </c>
      <c r="AJ269" s="38" t="s">
        <v>225</v>
      </c>
      <c r="AL269" s="38" t="s">
        <v>225</v>
      </c>
      <c r="AM269" s="38" t="s">
        <v>225</v>
      </c>
      <c r="AN269" s="38" t="s">
        <v>225</v>
      </c>
      <c r="AO269" s="38" t="s">
        <v>225</v>
      </c>
    </row>
    <row r="270" spans="5:41">
      <c r="E270" s="38" t="s">
        <v>225</v>
      </c>
      <c r="F270" s="38" t="s">
        <v>225</v>
      </c>
      <c r="G270" s="38" t="s">
        <v>225</v>
      </c>
      <c r="H270" s="38" t="s">
        <v>225</v>
      </c>
      <c r="I270" s="38" t="s">
        <v>225</v>
      </c>
      <c r="J270" s="38" t="s">
        <v>225</v>
      </c>
      <c r="K270" s="38" t="s">
        <v>225</v>
      </c>
      <c r="L270" s="38" t="s">
        <v>225</v>
      </c>
      <c r="N270" s="38" t="s">
        <v>225</v>
      </c>
      <c r="O270" s="38" t="s">
        <v>225</v>
      </c>
      <c r="P270" s="38" t="s">
        <v>225</v>
      </c>
      <c r="Q270" s="38" t="s">
        <v>225</v>
      </c>
      <c r="S270" s="38" t="s">
        <v>225</v>
      </c>
      <c r="T270" s="38" t="s">
        <v>225</v>
      </c>
      <c r="U270" s="38" t="s">
        <v>225</v>
      </c>
      <c r="X270" s="38" t="s">
        <v>225</v>
      </c>
      <c r="Y270" s="38" t="s">
        <v>225</v>
      </c>
      <c r="AA270" s="38" t="s">
        <v>225</v>
      </c>
      <c r="AB270" s="38" t="s">
        <v>225</v>
      </c>
      <c r="AG270" s="38" t="s">
        <v>225</v>
      </c>
      <c r="AH270" s="38" t="s">
        <v>225</v>
      </c>
      <c r="AI270" s="38" t="s">
        <v>225</v>
      </c>
      <c r="AJ270" s="38" t="s">
        <v>225</v>
      </c>
      <c r="AL270" s="38" t="s">
        <v>225</v>
      </c>
      <c r="AM270" s="38" t="s">
        <v>225</v>
      </c>
      <c r="AN270" s="38" t="s">
        <v>225</v>
      </c>
      <c r="AO270" s="38" t="s">
        <v>225</v>
      </c>
    </row>
    <row r="271" spans="5:41">
      <c r="E271" s="38" t="s">
        <v>225</v>
      </c>
      <c r="F271" s="38" t="s">
        <v>225</v>
      </c>
      <c r="G271" s="38" t="s">
        <v>225</v>
      </c>
      <c r="H271" s="38" t="s">
        <v>225</v>
      </c>
      <c r="I271" s="38" t="s">
        <v>225</v>
      </c>
      <c r="J271" s="38" t="s">
        <v>225</v>
      </c>
      <c r="K271" s="38" t="s">
        <v>225</v>
      </c>
      <c r="L271" s="38" t="s">
        <v>225</v>
      </c>
      <c r="N271" s="38" t="s">
        <v>225</v>
      </c>
      <c r="O271" s="38" t="s">
        <v>225</v>
      </c>
      <c r="P271" s="38" t="s">
        <v>225</v>
      </c>
      <c r="Q271" s="38" t="s">
        <v>225</v>
      </c>
      <c r="S271" s="38" t="s">
        <v>225</v>
      </c>
      <c r="T271" s="38" t="s">
        <v>225</v>
      </c>
      <c r="U271" s="38" t="s">
        <v>225</v>
      </c>
      <c r="X271" s="38" t="s">
        <v>225</v>
      </c>
      <c r="Y271" s="38" t="s">
        <v>225</v>
      </c>
      <c r="AA271" s="38" t="s">
        <v>225</v>
      </c>
      <c r="AB271" s="38" t="s">
        <v>225</v>
      </c>
      <c r="AG271" s="38" t="s">
        <v>225</v>
      </c>
      <c r="AH271" s="38" t="s">
        <v>225</v>
      </c>
      <c r="AI271" s="38" t="s">
        <v>225</v>
      </c>
      <c r="AJ271" s="38" t="s">
        <v>225</v>
      </c>
      <c r="AL271" s="38" t="s">
        <v>225</v>
      </c>
      <c r="AM271" s="38" t="s">
        <v>225</v>
      </c>
      <c r="AN271" s="38" t="s">
        <v>225</v>
      </c>
      <c r="AO271" s="38" t="s">
        <v>225</v>
      </c>
    </row>
    <row r="272" spans="5:41">
      <c r="E272" s="38" t="s">
        <v>225</v>
      </c>
      <c r="F272" s="38" t="s">
        <v>225</v>
      </c>
      <c r="G272" s="38" t="s">
        <v>225</v>
      </c>
      <c r="H272" s="38" t="s">
        <v>225</v>
      </c>
      <c r="I272" s="38" t="s">
        <v>225</v>
      </c>
      <c r="J272" s="38" t="s">
        <v>225</v>
      </c>
      <c r="K272" s="38" t="s">
        <v>225</v>
      </c>
      <c r="L272" s="38" t="s">
        <v>225</v>
      </c>
      <c r="N272" s="38" t="s">
        <v>225</v>
      </c>
      <c r="O272" s="38" t="s">
        <v>225</v>
      </c>
      <c r="P272" s="38" t="s">
        <v>225</v>
      </c>
      <c r="Q272" s="38" t="s">
        <v>225</v>
      </c>
      <c r="S272" s="38" t="s">
        <v>225</v>
      </c>
      <c r="T272" s="38" t="s">
        <v>225</v>
      </c>
      <c r="U272" s="38" t="s">
        <v>225</v>
      </c>
      <c r="X272" s="38" t="s">
        <v>225</v>
      </c>
      <c r="Y272" s="38" t="s">
        <v>225</v>
      </c>
      <c r="AA272" s="38" t="s">
        <v>225</v>
      </c>
      <c r="AB272" s="38" t="s">
        <v>225</v>
      </c>
      <c r="AG272" s="38" t="s">
        <v>225</v>
      </c>
      <c r="AH272" s="38" t="s">
        <v>225</v>
      </c>
      <c r="AI272" s="38" t="s">
        <v>225</v>
      </c>
      <c r="AJ272" s="38" t="s">
        <v>225</v>
      </c>
      <c r="AL272" s="38" t="s">
        <v>225</v>
      </c>
      <c r="AM272" s="38" t="s">
        <v>225</v>
      </c>
      <c r="AN272" s="38" t="s">
        <v>225</v>
      </c>
      <c r="AO272" s="38" t="s">
        <v>225</v>
      </c>
    </row>
    <row r="273" spans="5:41">
      <c r="E273" s="38" t="s">
        <v>225</v>
      </c>
      <c r="F273" s="38" t="s">
        <v>225</v>
      </c>
      <c r="G273" s="38" t="s">
        <v>225</v>
      </c>
      <c r="H273" s="38" t="s">
        <v>225</v>
      </c>
      <c r="I273" s="38" t="s">
        <v>225</v>
      </c>
      <c r="J273" s="38" t="s">
        <v>225</v>
      </c>
      <c r="K273" s="38" t="s">
        <v>225</v>
      </c>
      <c r="L273" s="38" t="s">
        <v>225</v>
      </c>
      <c r="N273" s="38" t="s">
        <v>225</v>
      </c>
      <c r="O273" s="38" t="s">
        <v>225</v>
      </c>
      <c r="P273" s="38" t="s">
        <v>225</v>
      </c>
      <c r="Q273" s="38" t="s">
        <v>225</v>
      </c>
      <c r="S273" s="38" t="s">
        <v>225</v>
      </c>
      <c r="T273" s="38" t="s">
        <v>225</v>
      </c>
      <c r="U273" s="38" t="s">
        <v>225</v>
      </c>
      <c r="X273" s="38" t="s">
        <v>225</v>
      </c>
      <c r="Y273" s="38" t="s">
        <v>225</v>
      </c>
      <c r="AA273" s="38" t="s">
        <v>225</v>
      </c>
      <c r="AB273" s="38" t="s">
        <v>225</v>
      </c>
      <c r="AG273" s="38" t="s">
        <v>225</v>
      </c>
      <c r="AH273" s="38" t="s">
        <v>225</v>
      </c>
      <c r="AI273" s="38" t="s">
        <v>225</v>
      </c>
      <c r="AJ273" s="38" t="s">
        <v>225</v>
      </c>
      <c r="AL273" s="38" t="s">
        <v>225</v>
      </c>
      <c r="AM273" s="38" t="s">
        <v>225</v>
      </c>
      <c r="AN273" s="38" t="s">
        <v>225</v>
      </c>
      <c r="AO273" s="38" t="s">
        <v>225</v>
      </c>
    </row>
    <row r="274" spans="5:41">
      <c r="E274" s="38" t="s">
        <v>225</v>
      </c>
      <c r="F274" s="38" t="s">
        <v>225</v>
      </c>
      <c r="G274" s="38" t="s">
        <v>225</v>
      </c>
      <c r="H274" s="38" t="s">
        <v>225</v>
      </c>
      <c r="I274" s="38" t="s">
        <v>225</v>
      </c>
      <c r="J274" s="38" t="s">
        <v>225</v>
      </c>
      <c r="K274" s="38" t="s">
        <v>225</v>
      </c>
      <c r="L274" s="38" t="s">
        <v>225</v>
      </c>
      <c r="N274" s="38" t="s">
        <v>225</v>
      </c>
      <c r="O274" s="38" t="s">
        <v>225</v>
      </c>
      <c r="P274" s="38" t="s">
        <v>225</v>
      </c>
      <c r="Q274" s="38" t="s">
        <v>225</v>
      </c>
      <c r="S274" s="38" t="s">
        <v>225</v>
      </c>
      <c r="T274" s="38" t="s">
        <v>225</v>
      </c>
      <c r="U274" s="38" t="s">
        <v>225</v>
      </c>
      <c r="X274" s="38" t="s">
        <v>225</v>
      </c>
      <c r="Y274" s="38" t="s">
        <v>225</v>
      </c>
      <c r="AA274" s="38" t="s">
        <v>225</v>
      </c>
      <c r="AB274" s="38" t="s">
        <v>225</v>
      </c>
      <c r="AG274" s="38" t="s">
        <v>225</v>
      </c>
      <c r="AH274" s="38" t="s">
        <v>225</v>
      </c>
      <c r="AI274" s="38" t="s">
        <v>225</v>
      </c>
      <c r="AJ274" s="38" t="s">
        <v>225</v>
      </c>
      <c r="AL274" s="38" t="s">
        <v>225</v>
      </c>
      <c r="AM274" s="38" t="s">
        <v>225</v>
      </c>
      <c r="AN274" s="38" t="s">
        <v>225</v>
      </c>
      <c r="AO274" s="38" t="s">
        <v>225</v>
      </c>
    </row>
    <row r="275" spans="5:41">
      <c r="E275" s="38" t="s">
        <v>225</v>
      </c>
      <c r="F275" s="38" t="s">
        <v>225</v>
      </c>
      <c r="G275" s="38" t="s">
        <v>225</v>
      </c>
      <c r="H275" s="38" t="s">
        <v>225</v>
      </c>
      <c r="I275" s="38" t="s">
        <v>225</v>
      </c>
      <c r="J275" s="38" t="s">
        <v>225</v>
      </c>
      <c r="K275" s="38" t="s">
        <v>225</v>
      </c>
      <c r="L275" s="38" t="s">
        <v>225</v>
      </c>
      <c r="N275" s="38" t="s">
        <v>225</v>
      </c>
      <c r="O275" s="38" t="s">
        <v>225</v>
      </c>
      <c r="P275" s="38" t="s">
        <v>225</v>
      </c>
      <c r="Q275" s="38" t="s">
        <v>225</v>
      </c>
      <c r="S275" s="38" t="s">
        <v>225</v>
      </c>
      <c r="T275" s="38" t="s">
        <v>225</v>
      </c>
      <c r="U275" s="38" t="s">
        <v>225</v>
      </c>
      <c r="X275" s="38" t="s">
        <v>225</v>
      </c>
      <c r="Y275" s="38" t="s">
        <v>225</v>
      </c>
      <c r="AA275" s="38" t="s">
        <v>225</v>
      </c>
      <c r="AB275" s="38" t="s">
        <v>225</v>
      </c>
      <c r="AG275" s="38" t="s">
        <v>225</v>
      </c>
      <c r="AH275" s="38" t="s">
        <v>225</v>
      </c>
      <c r="AI275" s="38" t="s">
        <v>225</v>
      </c>
      <c r="AJ275" s="38" t="s">
        <v>225</v>
      </c>
      <c r="AL275" s="38" t="s">
        <v>225</v>
      </c>
      <c r="AM275" s="38" t="s">
        <v>225</v>
      </c>
      <c r="AN275" s="38" t="s">
        <v>225</v>
      </c>
      <c r="AO275" s="38" t="s">
        <v>225</v>
      </c>
    </row>
    <row r="276" spans="5:41">
      <c r="E276" s="38" t="s">
        <v>225</v>
      </c>
      <c r="F276" s="38" t="s">
        <v>225</v>
      </c>
      <c r="G276" s="38" t="s">
        <v>225</v>
      </c>
      <c r="H276" s="38" t="s">
        <v>225</v>
      </c>
      <c r="I276" s="38" t="s">
        <v>225</v>
      </c>
      <c r="J276" s="38" t="s">
        <v>225</v>
      </c>
      <c r="K276" s="38" t="s">
        <v>225</v>
      </c>
      <c r="L276" s="38" t="s">
        <v>225</v>
      </c>
      <c r="N276" s="38" t="s">
        <v>225</v>
      </c>
      <c r="O276" s="38" t="s">
        <v>225</v>
      </c>
      <c r="P276" s="38" t="s">
        <v>225</v>
      </c>
      <c r="Q276" s="38" t="s">
        <v>225</v>
      </c>
      <c r="S276" s="38" t="s">
        <v>225</v>
      </c>
      <c r="T276" s="38" t="s">
        <v>225</v>
      </c>
      <c r="U276" s="38" t="s">
        <v>225</v>
      </c>
      <c r="X276" s="38" t="s">
        <v>225</v>
      </c>
      <c r="Y276" s="38" t="s">
        <v>225</v>
      </c>
      <c r="AA276" s="38" t="s">
        <v>225</v>
      </c>
      <c r="AB276" s="38" t="s">
        <v>225</v>
      </c>
      <c r="AG276" s="38" t="s">
        <v>225</v>
      </c>
      <c r="AH276" s="38" t="s">
        <v>225</v>
      </c>
      <c r="AI276" s="38" t="s">
        <v>225</v>
      </c>
      <c r="AJ276" s="38" t="s">
        <v>225</v>
      </c>
      <c r="AL276" s="38" t="s">
        <v>225</v>
      </c>
      <c r="AM276" s="38" t="s">
        <v>225</v>
      </c>
      <c r="AN276" s="38" t="s">
        <v>225</v>
      </c>
      <c r="AO276" s="38" t="s">
        <v>225</v>
      </c>
    </row>
    <row r="277" spans="5:41">
      <c r="E277" s="38" t="s">
        <v>225</v>
      </c>
      <c r="F277" s="38" t="s">
        <v>225</v>
      </c>
      <c r="G277" s="38" t="s">
        <v>225</v>
      </c>
      <c r="H277" s="38" t="s">
        <v>225</v>
      </c>
      <c r="I277" s="38" t="s">
        <v>225</v>
      </c>
      <c r="J277" s="38" t="s">
        <v>225</v>
      </c>
      <c r="K277" s="38" t="s">
        <v>225</v>
      </c>
      <c r="L277" s="38" t="s">
        <v>225</v>
      </c>
      <c r="N277" s="38" t="s">
        <v>225</v>
      </c>
      <c r="O277" s="38" t="s">
        <v>225</v>
      </c>
      <c r="P277" s="38" t="s">
        <v>225</v>
      </c>
      <c r="Q277" s="38" t="s">
        <v>225</v>
      </c>
      <c r="S277" s="38" t="s">
        <v>225</v>
      </c>
      <c r="T277" s="38" t="s">
        <v>225</v>
      </c>
      <c r="U277" s="38" t="s">
        <v>225</v>
      </c>
      <c r="X277" s="38" t="s">
        <v>225</v>
      </c>
      <c r="Y277" s="38" t="s">
        <v>225</v>
      </c>
      <c r="AA277" s="38" t="s">
        <v>225</v>
      </c>
      <c r="AB277" s="38" t="s">
        <v>225</v>
      </c>
      <c r="AG277" s="38" t="s">
        <v>225</v>
      </c>
      <c r="AH277" s="38" t="s">
        <v>225</v>
      </c>
      <c r="AI277" s="38" t="s">
        <v>225</v>
      </c>
      <c r="AJ277" s="38" t="s">
        <v>225</v>
      </c>
      <c r="AL277" s="38" t="s">
        <v>225</v>
      </c>
      <c r="AM277" s="38" t="s">
        <v>225</v>
      </c>
      <c r="AN277" s="38" t="s">
        <v>225</v>
      </c>
      <c r="AO277" s="38" t="s">
        <v>225</v>
      </c>
    </row>
    <row r="278" spans="5:41">
      <c r="E278" s="38" t="s">
        <v>225</v>
      </c>
      <c r="F278" s="38" t="s">
        <v>225</v>
      </c>
      <c r="G278" s="38" t="s">
        <v>225</v>
      </c>
      <c r="H278" s="38" t="s">
        <v>225</v>
      </c>
      <c r="I278" s="38" t="s">
        <v>225</v>
      </c>
      <c r="J278" s="38" t="s">
        <v>225</v>
      </c>
      <c r="K278" s="38" t="s">
        <v>225</v>
      </c>
      <c r="L278" s="38" t="s">
        <v>225</v>
      </c>
      <c r="N278" s="38" t="s">
        <v>225</v>
      </c>
      <c r="O278" s="38" t="s">
        <v>225</v>
      </c>
      <c r="P278" s="38" t="s">
        <v>225</v>
      </c>
      <c r="Q278" s="38" t="s">
        <v>225</v>
      </c>
      <c r="S278" s="38" t="s">
        <v>225</v>
      </c>
      <c r="T278" s="38" t="s">
        <v>225</v>
      </c>
      <c r="U278" s="38" t="s">
        <v>225</v>
      </c>
      <c r="X278" s="38" t="s">
        <v>225</v>
      </c>
      <c r="Y278" s="38" t="s">
        <v>225</v>
      </c>
      <c r="AA278" s="38" t="s">
        <v>225</v>
      </c>
      <c r="AB278" s="38" t="s">
        <v>225</v>
      </c>
      <c r="AG278" s="38" t="s">
        <v>225</v>
      </c>
      <c r="AH278" s="38" t="s">
        <v>225</v>
      </c>
      <c r="AI278" s="38" t="s">
        <v>225</v>
      </c>
      <c r="AJ278" s="38" t="s">
        <v>225</v>
      </c>
      <c r="AL278" s="38" t="s">
        <v>225</v>
      </c>
      <c r="AM278" s="38" t="s">
        <v>225</v>
      </c>
      <c r="AN278" s="38" t="s">
        <v>225</v>
      </c>
      <c r="AO278" s="38" t="s">
        <v>225</v>
      </c>
    </row>
    <row r="279" spans="5:41">
      <c r="E279" s="38" t="s">
        <v>225</v>
      </c>
      <c r="F279" s="38" t="s">
        <v>225</v>
      </c>
      <c r="G279" s="38" t="s">
        <v>225</v>
      </c>
      <c r="H279" s="38" t="s">
        <v>225</v>
      </c>
      <c r="I279" s="38" t="s">
        <v>225</v>
      </c>
      <c r="J279" s="38" t="s">
        <v>225</v>
      </c>
      <c r="K279" s="38" t="s">
        <v>225</v>
      </c>
      <c r="L279" s="38" t="s">
        <v>225</v>
      </c>
      <c r="N279" s="38" t="s">
        <v>225</v>
      </c>
      <c r="O279" s="38" t="s">
        <v>225</v>
      </c>
      <c r="P279" s="38" t="s">
        <v>225</v>
      </c>
      <c r="Q279" s="38" t="s">
        <v>225</v>
      </c>
      <c r="S279" s="38" t="s">
        <v>225</v>
      </c>
      <c r="T279" s="38" t="s">
        <v>225</v>
      </c>
      <c r="U279" s="38" t="s">
        <v>225</v>
      </c>
      <c r="X279" s="38" t="s">
        <v>225</v>
      </c>
      <c r="Y279" s="38" t="s">
        <v>225</v>
      </c>
      <c r="AA279" s="38" t="s">
        <v>225</v>
      </c>
      <c r="AB279" s="38" t="s">
        <v>225</v>
      </c>
      <c r="AG279" s="38" t="s">
        <v>225</v>
      </c>
      <c r="AH279" s="38" t="s">
        <v>225</v>
      </c>
      <c r="AI279" s="38" t="s">
        <v>225</v>
      </c>
      <c r="AJ279" s="38" t="s">
        <v>225</v>
      </c>
      <c r="AL279" s="38" t="s">
        <v>225</v>
      </c>
      <c r="AM279" s="38" t="s">
        <v>225</v>
      </c>
      <c r="AN279" s="38" t="s">
        <v>225</v>
      </c>
      <c r="AO279" s="38" t="s">
        <v>225</v>
      </c>
    </row>
    <row r="280" spans="5:41">
      <c r="E280" s="38" t="s">
        <v>225</v>
      </c>
      <c r="F280" s="38" t="s">
        <v>225</v>
      </c>
      <c r="G280" s="38" t="s">
        <v>225</v>
      </c>
      <c r="H280" s="38" t="s">
        <v>225</v>
      </c>
      <c r="I280" s="38" t="s">
        <v>225</v>
      </c>
      <c r="J280" s="38" t="s">
        <v>225</v>
      </c>
      <c r="K280" s="38" t="s">
        <v>225</v>
      </c>
      <c r="L280" s="38" t="s">
        <v>225</v>
      </c>
      <c r="N280" s="38" t="s">
        <v>225</v>
      </c>
      <c r="O280" s="38" t="s">
        <v>225</v>
      </c>
      <c r="P280" s="38" t="s">
        <v>225</v>
      </c>
      <c r="Q280" s="38" t="s">
        <v>225</v>
      </c>
      <c r="S280" s="38" t="s">
        <v>225</v>
      </c>
      <c r="T280" s="38" t="s">
        <v>225</v>
      </c>
      <c r="U280" s="38" t="s">
        <v>225</v>
      </c>
      <c r="X280" s="38" t="s">
        <v>225</v>
      </c>
      <c r="Y280" s="38" t="s">
        <v>225</v>
      </c>
      <c r="AA280" s="38" t="s">
        <v>225</v>
      </c>
      <c r="AB280" s="38" t="s">
        <v>225</v>
      </c>
      <c r="AG280" s="38" t="s">
        <v>225</v>
      </c>
      <c r="AH280" s="38" t="s">
        <v>225</v>
      </c>
      <c r="AI280" s="38" t="s">
        <v>225</v>
      </c>
      <c r="AJ280" s="38" t="s">
        <v>225</v>
      </c>
      <c r="AL280" s="38" t="s">
        <v>225</v>
      </c>
      <c r="AM280" s="38" t="s">
        <v>225</v>
      </c>
      <c r="AN280" s="38" t="s">
        <v>225</v>
      </c>
      <c r="AO280" s="38" t="s">
        <v>225</v>
      </c>
    </row>
    <row r="281" spans="5:41">
      <c r="E281" s="38" t="s">
        <v>225</v>
      </c>
      <c r="F281" s="38" t="s">
        <v>225</v>
      </c>
      <c r="G281" s="38" t="s">
        <v>225</v>
      </c>
      <c r="H281" s="38" t="s">
        <v>225</v>
      </c>
      <c r="I281" s="38" t="s">
        <v>225</v>
      </c>
      <c r="J281" s="38" t="s">
        <v>225</v>
      </c>
      <c r="K281" s="38" t="s">
        <v>225</v>
      </c>
      <c r="L281" s="38" t="s">
        <v>225</v>
      </c>
      <c r="N281" s="38" t="s">
        <v>225</v>
      </c>
      <c r="O281" s="38" t="s">
        <v>225</v>
      </c>
      <c r="P281" s="38" t="s">
        <v>225</v>
      </c>
      <c r="Q281" s="38" t="s">
        <v>225</v>
      </c>
      <c r="S281" s="38" t="s">
        <v>225</v>
      </c>
      <c r="T281" s="38" t="s">
        <v>225</v>
      </c>
      <c r="U281" s="38" t="s">
        <v>225</v>
      </c>
      <c r="X281" s="38" t="s">
        <v>225</v>
      </c>
      <c r="Y281" s="38" t="s">
        <v>225</v>
      </c>
      <c r="AA281" s="38" t="s">
        <v>225</v>
      </c>
      <c r="AB281" s="38" t="s">
        <v>225</v>
      </c>
      <c r="AG281" s="38" t="s">
        <v>225</v>
      </c>
      <c r="AH281" s="38" t="s">
        <v>225</v>
      </c>
      <c r="AI281" s="38" t="s">
        <v>225</v>
      </c>
      <c r="AJ281" s="38" t="s">
        <v>225</v>
      </c>
      <c r="AL281" s="38" t="s">
        <v>225</v>
      </c>
      <c r="AM281" s="38" t="s">
        <v>225</v>
      </c>
      <c r="AN281" s="38" t="s">
        <v>225</v>
      </c>
      <c r="AO281" s="38" t="s">
        <v>225</v>
      </c>
    </row>
    <row r="282" spans="5:41">
      <c r="E282" s="38" t="s">
        <v>225</v>
      </c>
      <c r="F282" s="38" t="s">
        <v>225</v>
      </c>
      <c r="G282" s="38" t="s">
        <v>225</v>
      </c>
      <c r="H282" s="38" t="s">
        <v>225</v>
      </c>
      <c r="I282" s="38" t="s">
        <v>225</v>
      </c>
      <c r="J282" s="38" t="s">
        <v>225</v>
      </c>
      <c r="K282" s="38" t="s">
        <v>225</v>
      </c>
      <c r="L282" s="38" t="s">
        <v>225</v>
      </c>
      <c r="N282" s="38" t="s">
        <v>225</v>
      </c>
      <c r="O282" s="38" t="s">
        <v>225</v>
      </c>
      <c r="P282" s="38" t="s">
        <v>225</v>
      </c>
      <c r="Q282" s="38" t="s">
        <v>225</v>
      </c>
      <c r="S282" s="38" t="s">
        <v>225</v>
      </c>
      <c r="T282" s="38" t="s">
        <v>225</v>
      </c>
      <c r="U282" s="38" t="s">
        <v>225</v>
      </c>
      <c r="X282" s="38" t="s">
        <v>225</v>
      </c>
      <c r="Y282" s="38" t="s">
        <v>225</v>
      </c>
      <c r="AA282" s="38" t="s">
        <v>225</v>
      </c>
      <c r="AB282" s="38" t="s">
        <v>225</v>
      </c>
      <c r="AG282" s="38" t="s">
        <v>225</v>
      </c>
      <c r="AH282" s="38" t="s">
        <v>225</v>
      </c>
      <c r="AI282" s="38" t="s">
        <v>225</v>
      </c>
      <c r="AJ282" s="38" t="s">
        <v>225</v>
      </c>
      <c r="AL282" s="38" t="s">
        <v>225</v>
      </c>
      <c r="AM282" s="38" t="s">
        <v>225</v>
      </c>
      <c r="AN282" s="38" t="s">
        <v>225</v>
      </c>
      <c r="AO282" s="38" t="s">
        <v>225</v>
      </c>
    </row>
    <row r="283" spans="5:41">
      <c r="E283" s="38" t="s">
        <v>225</v>
      </c>
      <c r="F283" s="38" t="s">
        <v>225</v>
      </c>
      <c r="G283" s="38" t="s">
        <v>225</v>
      </c>
      <c r="H283" s="38" t="s">
        <v>225</v>
      </c>
      <c r="I283" s="38" t="s">
        <v>225</v>
      </c>
      <c r="J283" s="38" t="s">
        <v>225</v>
      </c>
      <c r="K283" s="38" t="s">
        <v>225</v>
      </c>
      <c r="L283" s="38" t="s">
        <v>225</v>
      </c>
      <c r="N283" s="38" t="s">
        <v>225</v>
      </c>
      <c r="O283" s="38" t="s">
        <v>225</v>
      </c>
      <c r="P283" s="38" t="s">
        <v>225</v>
      </c>
      <c r="Q283" s="38" t="s">
        <v>225</v>
      </c>
      <c r="S283" s="38" t="s">
        <v>225</v>
      </c>
      <c r="T283" s="38" t="s">
        <v>225</v>
      </c>
      <c r="U283" s="38" t="s">
        <v>225</v>
      </c>
      <c r="X283" s="38" t="s">
        <v>225</v>
      </c>
      <c r="Y283" s="38" t="s">
        <v>225</v>
      </c>
      <c r="AA283" s="38" t="s">
        <v>225</v>
      </c>
      <c r="AB283" s="38" t="s">
        <v>225</v>
      </c>
      <c r="AG283" s="38" t="s">
        <v>225</v>
      </c>
      <c r="AH283" s="38" t="s">
        <v>225</v>
      </c>
      <c r="AI283" s="38" t="s">
        <v>225</v>
      </c>
      <c r="AJ283" s="38" t="s">
        <v>225</v>
      </c>
      <c r="AL283" s="38" t="s">
        <v>225</v>
      </c>
      <c r="AM283" s="38" t="s">
        <v>225</v>
      </c>
      <c r="AN283" s="38" t="s">
        <v>225</v>
      </c>
      <c r="AO283" s="38" t="s">
        <v>225</v>
      </c>
    </row>
    <row r="284" spans="5:41">
      <c r="E284" s="38" t="s">
        <v>225</v>
      </c>
      <c r="F284" s="38" t="s">
        <v>225</v>
      </c>
      <c r="G284" s="38" t="s">
        <v>225</v>
      </c>
      <c r="H284" s="38" t="s">
        <v>225</v>
      </c>
      <c r="I284" s="38" t="s">
        <v>225</v>
      </c>
      <c r="J284" s="38" t="s">
        <v>225</v>
      </c>
      <c r="K284" s="38" t="s">
        <v>225</v>
      </c>
      <c r="L284" s="38" t="s">
        <v>225</v>
      </c>
      <c r="N284" s="38" t="s">
        <v>225</v>
      </c>
      <c r="O284" s="38" t="s">
        <v>225</v>
      </c>
      <c r="P284" s="38" t="s">
        <v>225</v>
      </c>
      <c r="Q284" s="38" t="s">
        <v>225</v>
      </c>
      <c r="S284" s="38" t="s">
        <v>225</v>
      </c>
      <c r="T284" s="38" t="s">
        <v>225</v>
      </c>
      <c r="U284" s="38" t="s">
        <v>225</v>
      </c>
      <c r="X284" s="38" t="s">
        <v>225</v>
      </c>
      <c r="Y284" s="38" t="s">
        <v>225</v>
      </c>
      <c r="AA284" s="38" t="s">
        <v>225</v>
      </c>
      <c r="AB284" s="38" t="s">
        <v>225</v>
      </c>
      <c r="AG284" s="38" t="s">
        <v>225</v>
      </c>
      <c r="AH284" s="38" t="s">
        <v>225</v>
      </c>
      <c r="AI284" s="38" t="s">
        <v>225</v>
      </c>
      <c r="AJ284" s="38" t="s">
        <v>225</v>
      </c>
      <c r="AL284" s="38" t="s">
        <v>225</v>
      </c>
      <c r="AM284" s="38" t="s">
        <v>225</v>
      </c>
      <c r="AN284" s="38" t="s">
        <v>225</v>
      </c>
      <c r="AO284" s="38" t="s">
        <v>225</v>
      </c>
    </row>
    <row r="285" spans="5:41">
      <c r="E285" s="38" t="s">
        <v>225</v>
      </c>
      <c r="F285" s="38" t="s">
        <v>225</v>
      </c>
      <c r="G285" s="38" t="s">
        <v>225</v>
      </c>
      <c r="H285" s="38" t="s">
        <v>225</v>
      </c>
      <c r="I285" s="38" t="s">
        <v>225</v>
      </c>
      <c r="J285" s="38" t="s">
        <v>225</v>
      </c>
      <c r="K285" s="38" t="s">
        <v>225</v>
      </c>
      <c r="L285" s="38" t="s">
        <v>225</v>
      </c>
      <c r="N285" s="38" t="s">
        <v>225</v>
      </c>
      <c r="O285" s="38" t="s">
        <v>225</v>
      </c>
      <c r="P285" s="38" t="s">
        <v>225</v>
      </c>
      <c r="Q285" s="38" t="s">
        <v>225</v>
      </c>
      <c r="S285" s="38" t="s">
        <v>225</v>
      </c>
      <c r="T285" s="38" t="s">
        <v>225</v>
      </c>
      <c r="U285" s="38" t="s">
        <v>225</v>
      </c>
      <c r="X285" s="38" t="s">
        <v>225</v>
      </c>
      <c r="Y285" s="38" t="s">
        <v>225</v>
      </c>
      <c r="AA285" s="38" t="s">
        <v>225</v>
      </c>
      <c r="AB285" s="38" t="s">
        <v>225</v>
      </c>
      <c r="AG285" s="38" t="s">
        <v>225</v>
      </c>
      <c r="AH285" s="38" t="s">
        <v>225</v>
      </c>
      <c r="AI285" s="38" t="s">
        <v>225</v>
      </c>
      <c r="AJ285" s="38" t="s">
        <v>225</v>
      </c>
      <c r="AL285" s="38" t="s">
        <v>225</v>
      </c>
      <c r="AM285" s="38" t="s">
        <v>225</v>
      </c>
      <c r="AN285" s="38" t="s">
        <v>225</v>
      </c>
      <c r="AO285" s="38" t="s">
        <v>225</v>
      </c>
    </row>
    <row r="286" spans="5:41">
      <c r="E286" s="38" t="s">
        <v>225</v>
      </c>
      <c r="F286" s="38" t="s">
        <v>225</v>
      </c>
      <c r="G286" s="38" t="s">
        <v>225</v>
      </c>
      <c r="H286" s="38" t="s">
        <v>225</v>
      </c>
      <c r="I286" s="38" t="s">
        <v>225</v>
      </c>
      <c r="J286" s="38" t="s">
        <v>225</v>
      </c>
      <c r="K286" s="38" t="s">
        <v>225</v>
      </c>
      <c r="L286" s="38" t="s">
        <v>225</v>
      </c>
      <c r="N286" s="38" t="s">
        <v>225</v>
      </c>
      <c r="O286" s="38" t="s">
        <v>225</v>
      </c>
      <c r="P286" s="38" t="s">
        <v>225</v>
      </c>
      <c r="Q286" s="38" t="s">
        <v>225</v>
      </c>
      <c r="S286" s="38" t="s">
        <v>225</v>
      </c>
      <c r="T286" s="38" t="s">
        <v>225</v>
      </c>
      <c r="U286" s="38" t="s">
        <v>225</v>
      </c>
      <c r="X286" s="38" t="s">
        <v>225</v>
      </c>
      <c r="Y286" s="38" t="s">
        <v>225</v>
      </c>
      <c r="AA286" s="38" t="s">
        <v>225</v>
      </c>
      <c r="AB286" s="38" t="s">
        <v>225</v>
      </c>
      <c r="AG286" s="38" t="s">
        <v>225</v>
      </c>
      <c r="AH286" s="38" t="s">
        <v>225</v>
      </c>
      <c r="AI286" s="38" t="s">
        <v>225</v>
      </c>
      <c r="AJ286" s="38" t="s">
        <v>225</v>
      </c>
      <c r="AL286" s="38" t="s">
        <v>225</v>
      </c>
      <c r="AM286" s="38" t="s">
        <v>225</v>
      </c>
      <c r="AN286" s="38" t="s">
        <v>225</v>
      </c>
      <c r="AO286" s="38" t="s">
        <v>225</v>
      </c>
    </row>
    <row r="287" spans="5:41">
      <c r="E287" s="38" t="s">
        <v>225</v>
      </c>
      <c r="F287" s="38" t="s">
        <v>225</v>
      </c>
      <c r="G287" s="38" t="s">
        <v>225</v>
      </c>
      <c r="H287" s="38" t="s">
        <v>225</v>
      </c>
      <c r="I287" s="38" t="s">
        <v>225</v>
      </c>
      <c r="J287" s="38" t="s">
        <v>225</v>
      </c>
      <c r="K287" s="38" t="s">
        <v>225</v>
      </c>
      <c r="L287" s="38" t="s">
        <v>225</v>
      </c>
      <c r="N287" s="38" t="s">
        <v>225</v>
      </c>
      <c r="O287" s="38" t="s">
        <v>225</v>
      </c>
      <c r="P287" s="38" t="s">
        <v>225</v>
      </c>
      <c r="Q287" s="38" t="s">
        <v>225</v>
      </c>
      <c r="S287" s="38" t="s">
        <v>225</v>
      </c>
      <c r="T287" s="38" t="s">
        <v>225</v>
      </c>
      <c r="U287" s="38" t="s">
        <v>225</v>
      </c>
      <c r="X287" s="38" t="s">
        <v>225</v>
      </c>
      <c r="Y287" s="38" t="s">
        <v>225</v>
      </c>
      <c r="AA287" s="38" t="s">
        <v>225</v>
      </c>
      <c r="AB287" s="38" t="s">
        <v>225</v>
      </c>
      <c r="AG287" s="38" t="s">
        <v>225</v>
      </c>
      <c r="AH287" s="38" t="s">
        <v>225</v>
      </c>
      <c r="AI287" s="38" t="s">
        <v>225</v>
      </c>
      <c r="AJ287" s="38" t="s">
        <v>225</v>
      </c>
      <c r="AL287" s="38" t="s">
        <v>225</v>
      </c>
      <c r="AM287" s="38" t="s">
        <v>225</v>
      </c>
      <c r="AN287" s="38" t="s">
        <v>225</v>
      </c>
      <c r="AO287" s="38" t="s">
        <v>225</v>
      </c>
    </row>
    <row r="288" spans="5:41">
      <c r="E288" s="38" t="s">
        <v>225</v>
      </c>
      <c r="F288" s="38" t="s">
        <v>225</v>
      </c>
      <c r="G288" s="38" t="s">
        <v>225</v>
      </c>
      <c r="H288" s="38" t="s">
        <v>225</v>
      </c>
      <c r="I288" s="38" t="s">
        <v>225</v>
      </c>
      <c r="J288" s="38" t="s">
        <v>225</v>
      </c>
      <c r="K288" s="38" t="s">
        <v>225</v>
      </c>
      <c r="L288" s="38" t="s">
        <v>225</v>
      </c>
      <c r="N288" s="38" t="s">
        <v>225</v>
      </c>
      <c r="O288" s="38" t="s">
        <v>225</v>
      </c>
      <c r="P288" s="38" t="s">
        <v>225</v>
      </c>
      <c r="Q288" s="38" t="s">
        <v>225</v>
      </c>
      <c r="S288" s="38" t="s">
        <v>225</v>
      </c>
      <c r="T288" s="38" t="s">
        <v>225</v>
      </c>
      <c r="U288" s="38" t="s">
        <v>225</v>
      </c>
      <c r="X288" s="38" t="s">
        <v>225</v>
      </c>
      <c r="Y288" s="38" t="s">
        <v>225</v>
      </c>
      <c r="AA288" s="38" t="s">
        <v>225</v>
      </c>
      <c r="AB288" s="38" t="s">
        <v>225</v>
      </c>
      <c r="AG288" s="38" t="s">
        <v>225</v>
      </c>
      <c r="AH288" s="38" t="s">
        <v>225</v>
      </c>
      <c r="AI288" s="38" t="s">
        <v>225</v>
      </c>
      <c r="AJ288" s="38" t="s">
        <v>225</v>
      </c>
      <c r="AL288" s="38" t="s">
        <v>225</v>
      </c>
      <c r="AM288" s="38" t="s">
        <v>225</v>
      </c>
      <c r="AN288" s="38" t="s">
        <v>225</v>
      </c>
      <c r="AO288" s="38" t="s">
        <v>225</v>
      </c>
    </row>
    <row r="289" spans="5:41">
      <c r="E289" s="38" t="s">
        <v>225</v>
      </c>
      <c r="F289" s="38" t="s">
        <v>225</v>
      </c>
      <c r="G289" s="38" t="s">
        <v>225</v>
      </c>
      <c r="H289" s="38" t="s">
        <v>225</v>
      </c>
      <c r="I289" s="38" t="s">
        <v>225</v>
      </c>
      <c r="J289" s="38" t="s">
        <v>225</v>
      </c>
      <c r="K289" s="38" t="s">
        <v>225</v>
      </c>
      <c r="L289" s="38" t="s">
        <v>225</v>
      </c>
      <c r="N289" s="38" t="s">
        <v>225</v>
      </c>
      <c r="O289" s="38" t="s">
        <v>225</v>
      </c>
      <c r="P289" s="38" t="s">
        <v>225</v>
      </c>
      <c r="Q289" s="38" t="s">
        <v>225</v>
      </c>
      <c r="S289" s="38" t="s">
        <v>225</v>
      </c>
      <c r="T289" s="38" t="s">
        <v>225</v>
      </c>
      <c r="U289" s="38" t="s">
        <v>225</v>
      </c>
      <c r="X289" s="38" t="s">
        <v>225</v>
      </c>
      <c r="Y289" s="38" t="s">
        <v>225</v>
      </c>
      <c r="AA289" s="38" t="s">
        <v>225</v>
      </c>
      <c r="AB289" s="38" t="s">
        <v>225</v>
      </c>
      <c r="AG289" s="38" t="s">
        <v>225</v>
      </c>
      <c r="AH289" s="38" t="s">
        <v>225</v>
      </c>
      <c r="AI289" s="38" t="s">
        <v>225</v>
      </c>
      <c r="AJ289" s="38" t="s">
        <v>225</v>
      </c>
      <c r="AL289" s="38" t="s">
        <v>225</v>
      </c>
      <c r="AM289" s="38" t="s">
        <v>225</v>
      </c>
      <c r="AN289" s="38" t="s">
        <v>225</v>
      </c>
      <c r="AO289" s="38" t="s">
        <v>225</v>
      </c>
    </row>
    <row r="290" spans="5:41">
      <c r="E290" s="38" t="s">
        <v>225</v>
      </c>
      <c r="F290" s="38" t="s">
        <v>225</v>
      </c>
      <c r="G290" s="38" t="s">
        <v>225</v>
      </c>
      <c r="H290" s="38" t="s">
        <v>225</v>
      </c>
      <c r="I290" s="38" t="s">
        <v>225</v>
      </c>
      <c r="J290" s="38" t="s">
        <v>225</v>
      </c>
      <c r="K290" s="38" t="s">
        <v>225</v>
      </c>
      <c r="L290" s="38" t="s">
        <v>225</v>
      </c>
      <c r="N290" s="38" t="s">
        <v>225</v>
      </c>
      <c r="O290" s="38" t="s">
        <v>225</v>
      </c>
      <c r="P290" s="38" t="s">
        <v>225</v>
      </c>
      <c r="Q290" s="38" t="s">
        <v>225</v>
      </c>
      <c r="S290" s="38" t="s">
        <v>225</v>
      </c>
      <c r="T290" s="38" t="s">
        <v>225</v>
      </c>
      <c r="U290" s="38" t="s">
        <v>225</v>
      </c>
      <c r="X290" s="38" t="s">
        <v>225</v>
      </c>
      <c r="Y290" s="38" t="s">
        <v>225</v>
      </c>
      <c r="AA290" s="38" t="s">
        <v>225</v>
      </c>
      <c r="AB290" s="38" t="s">
        <v>225</v>
      </c>
      <c r="AG290" s="38" t="s">
        <v>225</v>
      </c>
      <c r="AH290" s="38" t="s">
        <v>225</v>
      </c>
      <c r="AI290" s="38" t="s">
        <v>225</v>
      </c>
      <c r="AJ290" s="38" t="s">
        <v>225</v>
      </c>
      <c r="AL290" s="38" t="s">
        <v>225</v>
      </c>
      <c r="AM290" s="38" t="s">
        <v>225</v>
      </c>
      <c r="AN290" s="38" t="s">
        <v>225</v>
      </c>
      <c r="AO290" s="38" t="s">
        <v>225</v>
      </c>
    </row>
    <row r="291" spans="5:41">
      <c r="E291" s="38" t="s">
        <v>225</v>
      </c>
      <c r="F291" s="38" t="s">
        <v>225</v>
      </c>
      <c r="G291" s="38" t="s">
        <v>225</v>
      </c>
      <c r="H291" s="38" t="s">
        <v>225</v>
      </c>
      <c r="I291" s="38" t="s">
        <v>225</v>
      </c>
      <c r="J291" s="38" t="s">
        <v>225</v>
      </c>
      <c r="K291" s="38" t="s">
        <v>225</v>
      </c>
      <c r="L291" s="38" t="s">
        <v>225</v>
      </c>
      <c r="N291" s="38" t="s">
        <v>225</v>
      </c>
      <c r="O291" s="38" t="s">
        <v>225</v>
      </c>
      <c r="P291" s="38" t="s">
        <v>225</v>
      </c>
      <c r="Q291" s="38" t="s">
        <v>225</v>
      </c>
      <c r="S291" s="38" t="s">
        <v>225</v>
      </c>
      <c r="T291" s="38" t="s">
        <v>225</v>
      </c>
      <c r="U291" s="38" t="s">
        <v>225</v>
      </c>
      <c r="X291" s="38" t="s">
        <v>225</v>
      </c>
      <c r="Y291" s="38" t="s">
        <v>225</v>
      </c>
      <c r="AA291" s="38" t="s">
        <v>225</v>
      </c>
      <c r="AB291" s="38" t="s">
        <v>225</v>
      </c>
      <c r="AG291" s="38" t="s">
        <v>225</v>
      </c>
      <c r="AH291" s="38" t="s">
        <v>225</v>
      </c>
      <c r="AI291" s="38" t="s">
        <v>225</v>
      </c>
      <c r="AJ291" s="38" t="s">
        <v>225</v>
      </c>
      <c r="AL291" s="38" t="s">
        <v>225</v>
      </c>
      <c r="AM291" s="38" t="s">
        <v>225</v>
      </c>
      <c r="AN291" s="38" t="s">
        <v>225</v>
      </c>
      <c r="AO291" s="38" t="s">
        <v>225</v>
      </c>
    </row>
    <row r="292" spans="5:41">
      <c r="E292" s="38" t="s">
        <v>225</v>
      </c>
      <c r="F292" s="38" t="s">
        <v>225</v>
      </c>
      <c r="G292" s="38" t="s">
        <v>225</v>
      </c>
      <c r="H292" s="38" t="s">
        <v>225</v>
      </c>
      <c r="I292" s="38" t="s">
        <v>225</v>
      </c>
      <c r="J292" s="38" t="s">
        <v>225</v>
      </c>
      <c r="K292" s="38" t="s">
        <v>225</v>
      </c>
      <c r="L292" s="38" t="s">
        <v>225</v>
      </c>
      <c r="N292" s="38" t="s">
        <v>225</v>
      </c>
      <c r="O292" s="38" t="s">
        <v>225</v>
      </c>
      <c r="P292" s="38" t="s">
        <v>225</v>
      </c>
      <c r="Q292" s="38" t="s">
        <v>225</v>
      </c>
      <c r="S292" s="38" t="s">
        <v>225</v>
      </c>
      <c r="T292" s="38" t="s">
        <v>225</v>
      </c>
      <c r="U292" s="38" t="s">
        <v>225</v>
      </c>
      <c r="X292" s="38" t="s">
        <v>225</v>
      </c>
      <c r="Y292" s="38" t="s">
        <v>225</v>
      </c>
      <c r="AA292" s="38" t="s">
        <v>225</v>
      </c>
      <c r="AB292" s="38" t="s">
        <v>225</v>
      </c>
      <c r="AG292" s="38" t="s">
        <v>225</v>
      </c>
      <c r="AH292" s="38" t="s">
        <v>225</v>
      </c>
      <c r="AI292" s="38" t="s">
        <v>225</v>
      </c>
      <c r="AJ292" s="38" t="s">
        <v>225</v>
      </c>
      <c r="AL292" s="38" t="s">
        <v>225</v>
      </c>
      <c r="AM292" s="38" t="s">
        <v>225</v>
      </c>
      <c r="AN292" s="38" t="s">
        <v>225</v>
      </c>
      <c r="AO292" s="38" t="s">
        <v>225</v>
      </c>
    </row>
    <row r="293" spans="5:41">
      <c r="E293" s="38" t="s">
        <v>225</v>
      </c>
      <c r="F293" s="38" t="s">
        <v>225</v>
      </c>
      <c r="G293" s="38" t="s">
        <v>225</v>
      </c>
      <c r="H293" s="38" t="s">
        <v>225</v>
      </c>
      <c r="I293" s="38" t="s">
        <v>225</v>
      </c>
      <c r="J293" s="38" t="s">
        <v>225</v>
      </c>
      <c r="K293" s="38" t="s">
        <v>225</v>
      </c>
      <c r="L293" s="38" t="s">
        <v>225</v>
      </c>
      <c r="N293" s="38" t="s">
        <v>225</v>
      </c>
      <c r="O293" s="38" t="s">
        <v>225</v>
      </c>
      <c r="P293" s="38" t="s">
        <v>225</v>
      </c>
      <c r="Q293" s="38" t="s">
        <v>225</v>
      </c>
      <c r="S293" s="38" t="s">
        <v>225</v>
      </c>
      <c r="T293" s="38" t="s">
        <v>225</v>
      </c>
      <c r="U293" s="38" t="s">
        <v>225</v>
      </c>
      <c r="X293" s="38" t="s">
        <v>225</v>
      </c>
      <c r="Y293" s="38" t="s">
        <v>225</v>
      </c>
      <c r="AA293" s="38" t="s">
        <v>225</v>
      </c>
      <c r="AB293" s="38" t="s">
        <v>225</v>
      </c>
      <c r="AG293" s="38" t="s">
        <v>225</v>
      </c>
      <c r="AH293" s="38" t="s">
        <v>225</v>
      </c>
      <c r="AI293" s="38" t="s">
        <v>225</v>
      </c>
      <c r="AJ293" s="38" t="s">
        <v>225</v>
      </c>
      <c r="AL293" s="38" t="s">
        <v>225</v>
      </c>
      <c r="AM293" s="38" t="s">
        <v>225</v>
      </c>
      <c r="AN293" s="38" t="s">
        <v>225</v>
      </c>
      <c r="AO293" s="38" t="s">
        <v>225</v>
      </c>
    </row>
    <row r="294" spans="5:41">
      <c r="E294" s="38" t="s">
        <v>225</v>
      </c>
      <c r="F294" s="38" t="s">
        <v>225</v>
      </c>
      <c r="G294" s="38" t="s">
        <v>225</v>
      </c>
      <c r="H294" s="38" t="s">
        <v>225</v>
      </c>
      <c r="I294" s="38" t="s">
        <v>225</v>
      </c>
      <c r="J294" s="38" t="s">
        <v>225</v>
      </c>
      <c r="K294" s="38" t="s">
        <v>225</v>
      </c>
      <c r="L294" s="38" t="s">
        <v>225</v>
      </c>
      <c r="N294" s="38" t="s">
        <v>225</v>
      </c>
      <c r="O294" s="38" t="s">
        <v>225</v>
      </c>
      <c r="P294" s="38" t="s">
        <v>225</v>
      </c>
      <c r="Q294" s="38" t="s">
        <v>225</v>
      </c>
      <c r="S294" s="38" t="s">
        <v>225</v>
      </c>
      <c r="T294" s="38" t="s">
        <v>225</v>
      </c>
      <c r="U294" s="38" t="s">
        <v>225</v>
      </c>
      <c r="X294" s="38" t="s">
        <v>225</v>
      </c>
      <c r="Y294" s="38" t="s">
        <v>225</v>
      </c>
      <c r="AA294" s="38" t="s">
        <v>225</v>
      </c>
      <c r="AB294" s="38" t="s">
        <v>225</v>
      </c>
      <c r="AG294" s="38" t="s">
        <v>225</v>
      </c>
      <c r="AH294" s="38" t="s">
        <v>225</v>
      </c>
      <c r="AI294" s="38" t="s">
        <v>225</v>
      </c>
      <c r="AJ294" s="38" t="s">
        <v>225</v>
      </c>
      <c r="AL294" s="38" t="s">
        <v>225</v>
      </c>
      <c r="AM294" s="38" t="s">
        <v>225</v>
      </c>
      <c r="AN294" s="38" t="s">
        <v>225</v>
      </c>
      <c r="AO294" s="38" t="s">
        <v>225</v>
      </c>
    </row>
    <row r="295" spans="5:41">
      <c r="E295" s="38" t="s">
        <v>225</v>
      </c>
      <c r="F295" s="38" t="s">
        <v>225</v>
      </c>
      <c r="G295" s="38" t="s">
        <v>225</v>
      </c>
      <c r="H295" s="38" t="s">
        <v>225</v>
      </c>
      <c r="I295" s="38" t="s">
        <v>225</v>
      </c>
      <c r="J295" s="38" t="s">
        <v>225</v>
      </c>
      <c r="K295" s="38" t="s">
        <v>225</v>
      </c>
      <c r="L295" s="38" t="s">
        <v>225</v>
      </c>
      <c r="N295" s="38" t="s">
        <v>225</v>
      </c>
      <c r="O295" s="38" t="s">
        <v>225</v>
      </c>
      <c r="P295" s="38" t="s">
        <v>225</v>
      </c>
      <c r="Q295" s="38" t="s">
        <v>225</v>
      </c>
      <c r="S295" s="38" t="s">
        <v>225</v>
      </c>
      <c r="T295" s="38" t="s">
        <v>225</v>
      </c>
      <c r="U295" s="38" t="s">
        <v>225</v>
      </c>
      <c r="X295" s="38" t="s">
        <v>225</v>
      </c>
      <c r="Y295" s="38" t="s">
        <v>225</v>
      </c>
      <c r="AA295" s="38" t="s">
        <v>225</v>
      </c>
      <c r="AB295" s="38" t="s">
        <v>225</v>
      </c>
      <c r="AG295" s="38" t="s">
        <v>225</v>
      </c>
      <c r="AH295" s="38" t="s">
        <v>225</v>
      </c>
      <c r="AI295" s="38" t="s">
        <v>225</v>
      </c>
      <c r="AJ295" s="38" t="s">
        <v>225</v>
      </c>
      <c r="AL295" s="38" t="s">
        <v>225</v>
      </c>
      <c r="AM295" s="38" t="s">
        <v>225</v>
      </c>
      <c r="AN295" s="38" t="s">
        <v>225</v>
      </c>
      <c r="AO295" s="38" t="s">
        <v>225</v>
      </c>
    </row>
    <row r="296" spans="5:41">
      <c r="E296" s="38" t="s">
        <v>225</v>
      </c>
      <c r="F296" s="38" t="s">
        <v>225</v>
      </c>
      <c r="G296" s="38" t="s">
        <v>225</v>
      </c>
      <c r="H296" s="38" t="s">
        <v>225</v>
      </c>
      <c r="I296" s="38" t="s">
        <v>225</v>
      </c>
      <c r="J296" s="38" t="s">
        <v>225</v>
      </c>
      <c r="K296" s="38" t="s">
        <v>225</v>
      </c>
      <c r="L296" s="38" t="s">
        <v>225</v>
      </c>
      <c r="N296" s="38" t="s">
        <v>225</v>
      </c>
      <c r="O296" s="38" t="s">
        <v>225</v>
      </c>
      <c r="P296" s="38" t="s">
        <v>225</v>
      </c>
      <c r="Q296" s="38" t="s">
        <v>225</v>
      </c>
      <c r="S296" s="38" t="s">
        <v>225</v>
      </c>
      <c r="T296" s="38" t="s">
        <v>225</v>
      </c>
      <c r="U296" s="38" t="s">
        <v>225</v>
      </c>
      <c r="X296" s="38" t="s">
        <v>225</v>
      </c>
      <c r="Y296" s="38" t="s">
        <v>225</v>
      </c>
      <c r="AA296" s="38" t="s">
        <v>225</v>
      </c>
      <c r="AB296" s="38" t="s">
        <v>225</v>
      </c>
      <c r="AG296" s="38" t="s">
        <v>225</v>
      </c>
      <c r="AH296" s="38" t="s">
        <v>225</v>
      </c>
      <c r="AI296" s="38" t="s">
        <v>225</v>
      </c>
      <c r="AJ296" s="38" t="s">
        <v>225</v>
      </c>
      <c r="AL296" s="38" t="s">
        <v>225</v>
      </c>
      <c r="AM296" s="38" t="s">
        <v>225</v>
      </c>
      <c r="AN296" s="38" t="s">
        <v>225</v>
      </c>
      <c r="AO296" s="38" t="s">
        <v>225</v>
      </c>
    </row>
    <row r="297" spans="5:41">
      <c r="E297" s="38" t="s">
        <v>225</v>
      </c>
      <c r="F297" s="38" t="s">
        <v>225</v>
      </c>
      <c r="G297" s="38" t="s">
        <v>225</v>
      </c>
      <c r="H297" s="38" t="s">
        <v>225</v>
      </c>
      <c r="I297" s="38" t="s">
        <v>225</v>
      </c>
      <c r="J297" s="38" t="s">
        <v>225</v>
      </c>
      <c r="K297" s="38" t="s">
        <v>225</v>
      </c>
      <c r="L297" s="38" t="s">
        <v>225</v>
      </c>
      <c r="N297" s="38" t="s">
        <v>225</v>
      </c>
      <c r="O297" s="38" t="s">
        <v>225</v>
      </c>
      <c r="P297" s="38" t="s">
        <v>225</v>
      </c>
      <c r="Q297" s="38" t="s">
        <v>225</v>
      </c>
      <c r="S297" s="38" t="s">
        <v>225</v>
      </c>
      <c r="T297" s="38" t="s">
        <v>225</v>
      </c>
      <c r="U297" s="38" t="s">
        <v>225</v>
      </c>
      <c r="X297" s="38" t="s">
        <v>225</v>
      </c>
      <c r="Y297" s="38" t="s">
        <v>225</v>
      </c>
      <c r="AA297" s="38" t="s">
        <v>225</v>
      </c>
      <c r="AB297" s="38" t="s">
        <v>225</v>
      </c>
      <c r="AG297" s="38" t="s">
        <v>225</v>
      </c>
      <c r="AH297" s="38" t="s">
        <v>225</v>
      </c>
      <c r="AI297" s="38" t="s">
        <v>225</v>
      </c>
      <c r="AJ297" s="38" t="s">
        <v>225</v>
      </c>
      <c r="AL297" s="38" t="s">
        <v>225</v>
      </c>
      <c r="AM297" s="38" t="s">
        <v>225</v>
      </c>
      <c r="AN297" s="38" t="s">
        <v>225</v>
      </c>
      <c r="AO297" s="38" t="s">
        <v>225</v>
      </c>
    </row>
    <row r="298" spans="5:41">
      <c r="E298" s="38" t="s">
        <v>225</v>
      </c>
      <c r="F298" s="38" t="s">
        <v>225</v>
      </c>
      <c r="G298" s="38" t="s">
        <v>225</v>
      </c>
      <c r="H298" s="38" t="s">
        <v>225</v>
      </c>
      <c r="I298" s="38" t="s">
        <v>225</v>
      </c>
      <c r="J298" s="38" t="s">
        <v>225</v>
      </c>
      <c r="K298" s="38" t="s">
        <v>225</v>
      </c>
      <c r="L298" s="38" t="s">
        <v>225</v>
      </c>
      <c r="N298" s="38" t="s">
        <v>225</v>
      </c>
      <c r="O298" s="38" t="s">
        <v>225</v>
      </c>
      <c r="P298" s="38" t="s">
        <v>225</v>
      </c>
      <c r="Q298" s="38" t="s">
        <v>225</v>
      </c>
      <c r="S298" s="38" t="s">
        <v>225</v>
      </c>
      <c r="T298" s="38" t="s">
        <v>225</v>
      </c>
      <c r="U298" s="38" t="s">
        <v>225</v>
      </c>
      <c r="X298" s="38" t="s">
        <v>225</v>
      </c>
      <c r="Y298" s="38" t="s">
        <v>225</v>
      </c>
      <c r="AA298" s="38" t="s">
        <v>225</v>
      </c>
      <c r="AB298" s="38" t="s">
        <v>225</v>
      </c>
      <c r="AG298" s="38" t="s">
        <v>225</v>
      </c>
      <c r="AH298" s="38" t="s">
        <v>225</v>
      </c>
      <c r="AI298" s="38" t="s">
        <v>225</v>
      </c>
      <c r="AJ298" s="38" t="s">
        <v>225</v>
      </c>
      <c r="AL298" s="38" t="s">
        <v>225</v>
      </c>
      <c r="AM298" s="38" t="s">
        <v>225</v>
      </c>
      <c r="AN298" s="38" t="s">
        <v>225</v>
      </c>
      <c r="AO298" s="38" t="s">
        <v>225</v>
      </c>
    </row>
    <row r="299" spans="5:41">
      <c r="E299" s="38" t="s">
        <v>225</v>
      </c>
      <c r="F299" s="38" t="s">
        <v>225</v>
      </c>
      <c r="G299" s="38" t="s">
        <v>225</v>
      </c>
      <c r="H299" s="38" t="s">
        <v>225</v>
      </c>
      <c r="I299" s="38" t="s">
        <v>225</v>
      </c>
      <c r="J299" s="38" t="s">
        <v>225</v>
      </c>
      <c r="K299" s="38" t="s">
        <v>225</v>
      </c>
      <c r="L299" s="38" t="s">
        <v>225</v>
      </c>
      <c r="N299" s="38" t="s">
        <v>225</v>
      </c>
      <c r="O299" s="38" t="s">
        <v>225</v>
      </c>
      <c r="P299" s="38" t="s">
        <v>225</v>
      </c>
      <c r="Q299" s="38" t="s">
        <v>225</v>
      </c>
      <c r="S299" s="38" t="s">
        <v>225</v>
      </c>
      <c r="T299" s="38" t="s">
        <v>225</v>
      </c>
      <c r="U299" s="38" t="s">
        <v>225</v>
      </c>
      <c r="X299" s="38" t="s">
        <v>225</v>
      </c>
      <c r="Y299" s="38" t="s">
        <v>225</v>
      </c>
      <c r="AA299" s="38" t="s">
        <v>225</v>
      </c>
      <c r="AB299" s="38" t="s">
        <v>225</v>
      </c>
      <c r="AG299" s="38" t="s">
        <v>225</v>
      </c>
      <c r="AH299" s="38" t="s">
        <v>225</v>
      </c>
      <c r="AI299" s="38" t="s">
        <v>225</v>
      </c>
      <c r="AJ299" s="38" t="s">
        <v>225</v>
      </c>
      <c r="AL299" s="38" t="s">
        <v>225</v>
      </c>
      <c r="AM299" s="38" t="s">
        <v>225</v>
      </c>
      <c r="AN299" s="38" t="s">
        <v>225</v>
      </c>
      <c r="AO299" s="38" t="s">
        <v>225</v>
      </c>
    </row>
    <row r="300" spans="5:41">
      <c r="E300" s="38" t="s">
        <v>225</v>
      </c>
      <c r="F300" s="38" t="s">
        <v>225</v>
      </c>
      <c r="G300" s="38" t="s">
        <v>225</v>
      </c>
      <c r="H300" s="38" t="s">
        <v>225</v>
      </c>
      <c r="I300" s="38" t="s">
        <v>225</v>
      </c>
      <c r="J300" s="38" t="s">
        <v>225</v>
      </c>
      <c r="K300" s="38" t="s">
        <v>225</v>
      </c>
      <c r="L300" s="38" t="s">
        <v>225</v>
      </c>
      <c r="N300" s="38" t="s">
        <v>225</v>
      </c>
      <c r="O300" s="38" t="s">
        <v>225</v>
      </c>
      <c r="P300" s="38" t="s">
        <v>225</v>
      </c>
      <c r="Q300" s="38" t="s">
        <v>225</v>
      </c>
      <c r="S300" s="38" t="s">
        <v>225</v>
      </c>
      <c r="T300" s="38" t="s">
        <v>225</v>
      </c>
      <c r="U300" s="38" t="s">
        <v>225</v>
      </c>
      <c r="X300" s="38" t="s">
        <v>225</v>
      </c>
      <c r="Y300" s="38" t="s">
        <v>225</v>
      </c>
      <c r="AA300" s="38" t="s">
        <v>225</v>
      </c>
      <c r="AB300" s="38" t="s">
        <v>225</v>
      </c>
      <c r="AG300" s="38" t="s">
        <v>225</v>
      </c>
      <c r="AH300" s="38" t="s">
        <v>225</v>
      </c>
      <c r="AI300" s="38" t="s">
        <v>225</v>
      </c>
      <c r="AJ300" s="38" t="s">
        <v>225</v>
      </c>
      <c r="AL300" s="38" t="s">
        <v>225</v>
      </c>
      <c r="AM300" s="38" t="s">
        <v>225</v>
      </c>
      <c r="AN300" s="38" t="s">
        <v>225</v>
      </c>
      <c r="AO300" s="38" t="s">
        <v>225</v>
      </c>
    </row>
    <row r="301" spans="5:41">
      <c r="E301" s="38" t="s">
        <v>225</v>
      </c>
      <c r="F301" s="38" t="s">
        <v>225</v>
      </c>
      <c r="G301" s="38" t="s">
        <v>225</v>
      </c>
      <c r="H301" s="38" t="s">
        <v>225</v>
      </c>
      <c r="I301" s="38" t="s">
        <v>225</v>
      </c>
      <c r="J301" s="38" t="s">
        <v>225</v>
      </c>
      <c r="K301" s="38" t="s">
        <v>225</v>
      </c>
      <c r="L301" s="38" t="s">
        <v>225</v>
      </c>
      <c r="N301" s="38" t="s">
        <v>225</v>
      </c>
      <c r="O301" s="38" t="s">
        <v>225</v>
      </c>
      <c r="P301" s="38" t="s">
        <v>225</v>
      </c>
      <c r="Q301" s="38" t="s">
        <v>225</v>
      </c>
      <c r="S301" s="38" t="s">
        <v>225</v>
      </c>
      <c r="T301" s="38" t="s">
        <v>225</v>
      </c>
      <c r="U301" s="38" t="s">
        <v>225</v>
      </c>
      <c r="X301" s="38" t="s">
        <v>225</v>
      </c>
      <c r="Y301" s="38" t="s">
        <v>225</v>
      </c>
      <c r="AA301" s="38" t="s">
        <v>225</v>
      </c>
      <c r="AB301" s="38" t="s">
        <v>225</v>
      </c>
      <c r="AG301" s="38" t="s">
        <v>225</v>
      </c>
      <c r="AH301" s="38" t="s">
        <v>225</v>
      </c>
      <c r="AI301" s="38" t="s">
        <v>225</v>
      </c>
      <c r="AJ301" s="38" t="s">
        <v>225</v>
      </c>
      <c r="AL301" s="38" t="s">
        <v>225</v>
      </c>
      <c r="AM301" s="38" t="s">
        <v>225</v>
      </c>
      <c r="AN301" s="38" t="s">
        <v>225</v>
      </c>
      <c r="AO301" s="38" t="s">
        <v>225</v>
      </c>
    </row>
    <row r="302" spans="5:41">
      <c r="E302" s="38" t="s">
        <v>225</v>
      </c>
      <c r="F302" s="38" t="s">
        <v>225</v>
      </c>
      <c r="G302" s="38" t="s">
        <v>225</v>
      </c>
      <c r="H302" s="38" t="s">
        <v>225</v>
      </c>
      <c r="I302" s="38" t="s">
        <v>225</v>
      </c>
      <c r="J302" s="38" t="s">
        <v>225</v>
      </c>
      <c r="K302" s="38" t="s">
        <v>225</v>
      </c>
      <c r="L302" s="38" t="s">
        <v>225</v>
      </c>
      <c r="N302" s="38" t="s">
        <v>225</v>
      </c>
      <c r="O302" s="38" t="s">
        <v>225</v>
      </c>
      <c r="P302" s="38" t="s">
        <v>225</v>
      </c>
      <c r="Q302" s="38" t="s">
        <v>225</v>
      </c>
      <c r="S302" s="38" t="s">
        <v>225</v>
      </c>
      <c r="T302" s="38" t="s">
        <v>225</v>
      </c>
      <c r="U302" s="38" t="s">
        <v>225</v>
      </c>
      <c r="X302" s="38" t="s">
        <v>225</v>
      </c>
      <c r="Y302" s="38" t="s">
        <v>225</v>
      </c>
      <c r="AA302" s="38" t="s">
        <v>225</v>
      </c>
      <c r="AB302" s="38" t="s">
        <v>225</v>
      </c>
      <c r="AG302" s="38" t="s">
        <v>225</v>
      </c>
      <c r="AH302" s="38" t="s">
        <v>225</v>
      </c>
      <c r="AI302" s="38" t="s">
        <v>225</v>
      </c>
      <c r="AJ302" s="38" t="s">
        <v>225</v>
      </c>
      <c r="AL302" s="38" t="s">
        <v>225</v>
      </c>
      <c r="AM302" s="38" t="s">
        <v>225</v>
      </c>
      <c r="AN302" s="38" t="s">
        <v>225</v>
      </c>
      <c r="AO302" s="38" t="s">
        <v>225</v>
      </c>
    </row>
    <row r="303" spans="5:41">
      <c r="E303" s="38" t="s">
        <v>225</v>
      </c>
      <c r="F303" s="38" t="s">
        <v>225</v>
      </c>
      <c r="G303" s="38" t="s">
        <v>225</v>
      </c>
      <c r="H303" s="38" t="s">
        <v>225</v>
      </c>
      <c r="I303" s="38" t="s">
        <v>225</v>
      </c>
      <c r="J303" s="38" t="s">
        <v>225</v>
      </c>
      <c r="K303" s="38" t="s">
        <v>225</v>
      </c>
      <c r="L303" s="38" t="s">
        <v>225</v>
      </c>
      <c r="N303" s="38" t="s">
        <v>225</v>
      </c>
      <c r="O303" s="38" t="s">
        <v>225</v>
      </c>
      <c r="P303" s="38" t="s">
        <v>225</v>
      </c>
      <c r="Q303" s="38" t="s">
        <v>225</v>
      </c>
      <c r="S303" s="38" t="s">
        <v>225</v>
      </c>
      <c r="T303" s="38" t="s">
        <v>225</v>
      </c>
      <c r="U303" s="38" t="s">
        <v>225</v>
      </c>
      <c r="X303" s="38" t="s">
        <v>225</v>
      </c>
      <c r="Y303" s="38" t="s">
        <v>225</v>
      </c>
      <c r="AA303" s="38" t="s">
        <v>225</v>
      </c>
      <c r="AB303" s="38" t="s">
        <v>225</v>
      </c>
      <c r="AG303" s="38" t="s">
        <v>225</v>
      </c>
      <c r="AH303" s="38" t="s">
        <v>225</v>
      </c>
      <c r="AI303" s="38" t="s">
        <v>225</v>
      </c>
      <c r="AJ303" s="38" t="s">
        <v>225</v>
      </c>
      <c r="AL303" s="38" t="s">
        <v>225</v>
      </c>
      <c r="AM303" s="38" t="s">
        <v>225</v>
      </c>
      <c r="AN303" s="38" t="s">
        <v>225</v>
      </c>
      <c r="AO303" s="38" t="s">
        <v>225</v>
      </c>
    </row>
    <row r="304" spans="5:41">
      <c r="E304" s="38" t="s">
        <v>225</v>
      </c>
      <c r="F304" s="38" t="s">
        <v>225</v>
      </c>
      <c r="G304" s="38" t="s">
        <v>225</v>
      </c>
      <c r="H304" s="38" t="s">
        <v>225</v>
      </c>
      <c r="I304" s="38" t="s">
        <v>225</v>
      </c>
      <c r="J304" s="38" t="s">
        <v>225</v>
      </c>
      <c r="K304" s="38" t="s">
        <v>225</v>
      </c>
      <c r="L304" s="38" t="s">
        <v>225</v>
      </c>
      <c r="N304" s="38" t="s">
        <v>225</v>
      </c>
      <c r="O304" s="38" t="s">
        <v>225</v>
      </c>
      <c r="P304" s="38" t="s">
        <v>225</v>
      </c>
      <c r="Q304" s="38" t="s">
        <v>225</v>
      </c>
      <c r="S304" s="38" t="s">
        <v>225</v>
      </c>
      <c r="T304" s="38" t="s">
        <v>225</v>
      </c>
      <c r="U304" s="38" t="s">
        <v>225</v>
      </c>
      <c r="X304" s="38" t="s">
        <v>225</v>
      </c>
      <c r="Y304" s="38" t="s">
        <v>225</v>
      </c>
      <c r="AA304" s="38" t="s">
        <v>225</v>
      </c>
      <c r="AB304" s="38" t="s">
        <v>225</v>
      </c>
      <c r="AG304" s="38" t="s">
        <v>225</v>
      </c>
      <c r="AH304" s="38" t="s">
        <v>225</v>
      </c>
      <c r="AI304" s="38" t="s">
        <v>225</v>
      </c>
      <c r="AJ304" s="38" t="s">
        <v>225</v>
      </c>
      <c r="AL304" s="38" t="s">
        <v>225</v>
      </c>
      <c r="AM304" s="38" t="s">
        <v>225</v>
      </c>
      <c r="AN304" s="38" t="s">
        <v>225</v>
      </c>
      <c r="AO304" s="38" t="s">
        <v>225</v>
      </c>
    </row>
    <row r="305" spans="5:41">
      <c r="E305" s="38" t="s">
        <v>225</v>
      </c>
      <c r="F305" s="38" t="s">
        <v>225</v>
      </c>
      <c r="G305" s="38" t="s">
        <v>225</v>
      </c>
      <c r="H305" s="38" t="s">
        <v>225</v>
      </c>
      <c r="I305" s="38" t="s">
        <v>225</v>
      </c>
      <c r="J305" s="38" t="s">
        <v>225</v>
      </c>
      <c r="K305" s="38" t="s">
        <v>225</v>
      </c>
      <c r="L305" s="38" t="s">
        <v>225</v>
      </c>
      <c r="N305" s="38" t="s">
        <v>225</v>
      </c>
      <c r="O305" s="38" t="s">
        <v>225</v>
      </c>
      <c r="P305" s="38" t="s">
        <v>225</v>
      </c>
      <c r="Q305" s="38" t="s">
        <v>225</v>
      </c>
      <c r="S305" s="38" t="s">
        <v>225</v>
      </c>
      <c r="T305" s="38" t="s">
        <v>225</v>
      </c>
      <c r="U305" s="38" t="s">
        <v>225</v>
      </c>
      <c r="X305" s="38" t="s">
        <v>225</v>
      </c>
      <c r="Y305" s="38" t="s">
        <v>225</v>
      </c>
      <c r="AA305" s="38" t="s">
        <v>225</v>
      </c>
      <c r="AB305" s="38" t="s">
        <v>225</v>
      </c>
      <c r="AG305" s="38" t="s">
        <v>225</v>
      </c>
      <c r="AH305" s="38" t="s">
        <v>225</v>
      </c>
      <c r="AI305" s="38" t="s">
        <v>225</v>
      </c>
      <c r="AJ305" s="38" t="s">
        <v>225</v>
      </c>
      <c r="AL305" s="38" t="s">
        <v>225</v>
      </c>
      <c r="AM305" s="38" t="s">
        <v>225</v>
      </c>
      <c r="AN305" s="38" t="s">
        <v>225</v>
      </c>
      <c r="AO305" s="38" t="s">
        <v>225</v>
      </c>
    </row>
    <row r="306" spans="5:41">
      <c r="E306" s="38" t="s">
        <v>225</v>
      </c>
      <c r="F306" s="38" t="s">
        <v>225</v>
      </c>
      <c r="G306" s="38" t="s">
        <v>225</v>
      </c>
      <c r="H306" s="38" t="s">
        <v>225</v>
      </c>
      <c r="I306" s="38" t="s">
        <v>225</v>
      </c>
      <c r="J306" s="38" t="s">
        <v>225</v>
      </c>
      <c r="K306" s="38" t="s">
        <v>225</v>
      </c>
      <c r="L306" s="38" t="s">
        <v>225</v>
      </c>
      <c r="N306" s="38" t="s">
        <v>225</v>
      </c>
      <c r="O306" s="38" t="s">
        <v>225</v>
      </c>
      <c r="P306" s="38" t="s">
        <v>225</v>
      </c>
      <c r="Q306" s="38" t="s">
        <v>225</v>
      </c>
      <c r="S306" s="38" t="s">
        <v>225</v>
      </c>
      <c r="T306" s="38" t="s">
        <v>225</v>
      </c>
      <c r="U306" s="38" t="s">
        <v>225</v>
      </c>
      <c r="X306" s="38" t="s">
        <v>225</v>
      </c>
      <c r="Y306" s="38" t="s">
        <v>225</v>
      </c>
      <c r="AA306" s="38" t="s">
        <v>225</v>
      </c>
      <c r="AB306" s="38" t="s">
        <v>225</v>
      </c>
      <c r="AG306" s="38" t="s">
        <v>225</v>
      </c>
      <c r="AH306" s="38" t="s">
        <v>225</v>
      </c>
      <c r="AI306" s="38" t="s">
        <v>225</v>
      </c>
      <c r="AJ306" s="38" t="s">
        <v>225</v>
      </c>
      <c r="AL306" s="38" t="s">
        <v>225</v>
      </c>
      <c r="AM306" s="38" t="s">
        <v>225</v>
      </c>
      <c r="AN306" s="38" t="s">
        <v>225</v>
      </c>
      <c r="AO306" s="38" t="s">
        <v>225</v>
      </c>
    </row>
    <row r="307" spans="5:41">
      <c r="E307" s="38" t="s">
        <v>225</v>
      </c>
      <c r="F307" s="38" t="s">
        <v>225</v>
      </c>
      <c r="G307" s="38" t="s">
        <v>225</v>
      </c>
      <c r="H307" s="38" t="s">
        <v>225</v>
      </c>
      <c r="I307" s="38" t="s">
        <v>225</v>
      </c>
      <c r="J307" s="38" t="s">
        <v>225</v>
      </c>
      <c r="K307" s="38" t="s">
        <v>225</v>
      </c>
      <c r="L307" s="38" t="s">
        <v>225</v>
      </c>
      <c r="N307" s="38" t="s">
        <v>225</v>
      </c>
      <c r="O307" s="38" t="s">
        <v>225</v>
      </c>
      <c r="P307" s="38" t="s">
        <v>225</v>
      </c>
      <c r="Q307" s="38" t="s">
        <v>225</v>
      </c>
      <c r="S307" s="38" t="s">
        <v>225</v>
      </c>
      <c r="T307" s="38" t="s">
        <v>225</v>
      </c>
      <c r="U307" s="38" t="s">
        <v>225</v>
      </c>
      <c r="X307" s="38" t="s">
        <v>225</v>
      </c>
      <c r="Y307" s="38" t="s">
        <v>225</v>
      </c>
      <c r="AA307" s="38" t="s">
        <v>225</v>
      </c>
      <c r="AB307" s="38" t="s">
        <v>225</v>
      </c>
      <c r="AG307" s="38" t="s">
        <v>225</v>
      </c>
      <c r="AH307" s="38" t="s">
        <v>225</v>
      </c>
      <c r="AI307" s="38" t="s">
        <v>225</v>
      </c>
      <c r="AJ307" s="38" t="s">
        <v>225</v>
      </c>
      <c r="AL307" s="38" t="s">
        <v>225</v>
      </c>
      <c r="AM307" s="38" t="s">
        <v>225</v>
      </c>
      <c r="AN307" s="38" t="s">
        <v>225</v>
      </c>
      <c r="AO307" s="38" t="s">
        <v>225</v>
      </c>
    </row>
    <row r="308" spans="5:41">
      <c r="E308" s="38" t="s">
        <v>225</v>
      </c>
      <c r="F308" s="38" t="s">
        <v>225</v>
      </c>
      <c r="G308" s="38" t="s">
        <v>225</v>
      </c>
      <c r="H308" s="38" t="s">
        <v>225</v>
      </c>
      <c r="I308" s="38" t="s">
        <v>225</v>
      </c>
      <c r="J308" s="38" t="s">
        <v>225</v>
      </c>
      <c r="K308" s="38" t="s">
        <v>225</v>
      </c>
      <c r="L308" s="38" t="s">
        <v>225</v>
      </c>
      <c r="N308" s="38" t="s">
        <v>225</v>
      </c>
      <c r="O308" s="38" t="s">
        <v>225</v>
      </c>
      <c r="P308" s="38" t="s">
        <v>225</v>
      </c>
      <c r="Q308" s="38" t="s">
        <v>225</v>
      </c>
      <c r="S308" s="38" t="s">
        <v>225</v>
      </c>
      <c r="T308" s="38" t="s">
        <v>225</v>
      </c>
      <c r="U308" s="38" t="s">
        <v>225</v>
      </c>
      <c r="X308" s="38" t="s">
        <v>225</v>
      </c>
      <c r="Y308" s="38" t="s">
        <v>225</v>
      </c>
      <c r="AA308" s="38" t="s">
        <v>225</v>
      </c>
      <c r="AB308" s="38" t="s">
        <v>225</v>
      </c>
      <c r="AG308" s="38" t="s">
        <v>225</v>
      </c>
      <c r="AH308" s="38" t="s">
        <v>225</v>
      </c>
      <c r="AI308" s="38" t="s">
        <v>225</v>
      </c>
      <c r="AJ308" s="38" t="s">
        <v>225</v>
      </c>
      <c r="AL308" s="38" t="s">
        <v>225</v>
      </c>
      <c r="AM308" s="38" t="s">
        <v>225</v>
      </c>
      <c r="AN308" s="38" t="s">
        <v>225</v>
      </c>
      <c r="AO308" s="38" t="s">
        <v>225</v>
      </c>
    </row>
    <row r="309" spans="5:41">
      <c r="E309" s="38" t="s">
        <v>225</v>
      </c>
      <c r="F309" s="38" t="s">
        <v>225</v>
      </c>
      <c r="G309" s="38" t="s">
        <v>225</v>
      </c>
      <c r="H309" s="38" t="s">
        <v>225</v>
      </c>
      <c r="I309" s="38" t="s">
        <v>225</v>
      </c>
      <c r="J309" s="38" t="s">
        <v>225</v>
      </c>
      <c r="K309" s="38" t="s">
        <v>225</v>
      </c>
      <c r="L309" s="38" t="s">
        <v>225</v>
      </c>
      <c r="N309" s="38" t="s">
        <v>225</v>
      </c>
      <c r="O309" s="38" t="s">
        <v>225</v>
      </c>
      <c r="P309" s="38" t="s">
        <v>225</v>
      </c>
      <c r="Q309" s="38" t="s">
        <v>225</v>
      </c>
      <c r="S309" s="38" t="s">
        <v>225</v>
      </c>
      <c r="T309" s="38" t="s">
        <v>225</v>
      </c>
      <c r="U309" s="38" t="s">
        <v>225</v>
      </c>
      <c r="X309" s="38" t="s">
        <v>225</v>
      </c>
      <c r="Y309" s="38" t="s">
        <v>225</v>
      </c>
      <c r="AA309" s="38" t="s">
        <v>225</v>
      </c>
      <c r="AB309" s="38" t="s">
        <v>225</v>
      </c>
      <c r="AG309" s="38" t="s">
        <v>225</v>
      </c>
      <c r="AH309" s="38" t="s">
        <v>225</v>
      </c>
      <c r="AI309" s="38" t="s">
        <v>225</v>
      </c>
      <c r="AJ309" s="38" t="s">
        <v>225</v>
      </c>
      <c r="AL309" s="38" t="s">
        <v>225</v>
      </c>
      <c r="AM309" s="38" t="s">
        <v>225</v>
      </c>
      <c r="AN309" s="38" t="s">
        <v>225</v>
      </c>
      <c r="AO309" s="38" t="s">
        <v>225</v>
      </c>
    </row>
    <row r="310" spans="5:41">
      <c r="E310" s="38" t="s">
        <v>225</v>
      </c>
      <c r="F310" s="38" t="s">
        <v>225</v>
      </c>
      <c r="G310" s="38" t="s">
        <v>225</v>
      </c>
      <c r="H310" s="38" t="s">
        <v>225</v>
      </c>
      <c r="I310" s="38" t="s">
        <v>225</v>
      </c>
      <c r="J310" s="38" t="s">
        <v>225</v>
      </c>
      <c r="K310" s="38" t="s">
        <v>225</v>
      </c>
      <c r="L310" s="38" t="s">
        <v>225</v>
      </c>
      <c r="N310" s="38" t="s">
        <v>225</v>
      </c>
      <c r="O310" s="38" t="s">
        <v>225</v>
      </c>
      <c r="P310" s="38" t="s">
        <v>225</v>
      </c>
      <c r="Q310" s="38" t="s">
        <v>225</v>
      </c>
      <c r="S310" s="38" t="s">
        <v>225</v>
      </c>
      <c r="T310" s="38" t="s">
        <v>225</v>
      </c>
      <c r="U310" s="38" t="s">
        <v>225</v>
      </c>
      <c r="X310" s="38" t="s">
        <v>225</v>
      </c>
      <c r="Y310" s="38" t="s">
        <v>225</v>
      </c>
      <c r="AA310" s="38" t="s">
        <v>225</v>
      </c>
      <c r="AB310" s="38" t="s">
        <v>225</v>
      </c>
      <c r="AG310" s="38" t="s">
        <v>225</v>
      </c>
      <c r="AH310" s="38" t="s">
        <v>225</v>
      </c>
      <c r="AI310" s="38" t="s">
        <v>225</v>
      </c>
      <c r="AJ310" s="38" t="s">
        <v>225</v>
      </c>
      <c r="AL310" s="38" t="s">
        <v>225</v>
      </c>
      <c r="AM310" s="38" t="s">
        <v>225</v>
      </c>
      <c r="AN310" s="38" t="s">
        <v>225</v>
      </c>
      <c r="AO310" s="38" t="s">
        <v>225</v>
      </c>
    </row>
    <row r="311" spans="5:41">
      <c r="E311" s="38" t="s">
        <v>225</v>
      </c>
      <c r="F311" s="38" t="s">
        <v>225</v>
      </c>
      <c r="G311" s="38" t="s">
        <v>225</v>
      </c>
      <c r="H311" s="38" t="s">
        <v>225</v>
      </c>
      <c r="I311" s="38" t="s">
        <v>225</v>
      </c>
      <c r="J311" s="38" t="s">
        <v>225</v>
      </c>
      <c r="K311" s="38" t="s">
        <v>225</v>
      </c>
      <c r="L311" s="38" t="s">
        <v>225</v>
      </c>
      <c r="N311" s="38" t="s">
        <v>225</v>
      </c>
      <c r="O311" s="38" t="s">
        <v>225</v>
      </c>
      <c r="P311" s="38" t="s">
        <v>225</v>
      </c>
      <c r="Q311" s="38" t="s">
        <v>225</v>
      </c>
      <c r="S311" s="38" t="s">
        <v>225</v>
      </c>
      <c r="T311" s="38" t="s">
        <v>225</v>
      </c>
      <c r="U311" s="38" t="s">
        <v>225</v>
      </c>
      <c r="X311" s="38" t="s">
        <v>225</v>
      </c>
      <c r="Y311" s="38" t="s">
        <v>225</v>
      </c>
      <c r="AA311" s="38" t="s">
        <v>225</v>
      </c>
      <c r="AB311" s="38" t="s">
        <v>225</v>
      </c>
      <c r="AG311" s="38" t="s">
        <v>225</v>
      </c>
      <c r="AH311" s="38" t="s">
        <v>225</v>
      </c>
      <c r="AI311" s="38" t="s">
        <v>225</v>
      </c>
      <c r="AJ311" s="38" t="s">
        <v>225</v>
      </c>
      <c r="AL311" s="38" t="s">
        <v>225</v>
      </c>
      <c r="AM311" s="38" t="s">
        <v>225</v>
      </c>
      <c r="AN311" s="38" t="s">
        <v>225</v>
      </c>
      <c r="AO311" s="38" t="s">
        <v>225</v>
      </c>
    </row>
    <row r="312" spans="5:41">
      <c r="E312" s="38" t="s">
        <v>225</v>
      </c>
      <c r="F312" s="38" t="s">
        <v>225</v>
      </c>
      <c r="G312" s="38" t="s">
        <v>225</v>
      </c>
      <c r="H312" s="38" t="s">
        <v>225</v>
      </c>
      <c r="I312" s="38" t="s">
        <v>225</v>
      </c>
      <c r="J312" s="38" t="s">
        <v>225</v>
      </c>
      <c r="K312" s="38" t="s">
        <v>225</v>
      </c>
      <c r="L312" s="38" t="s">
        <v>225</v>
      </c>
      <c r="N312" s="38" t="s">
        <v>225</v>
      </c>
      <c r="O312" s="38" t="s">
        <v>225</v>
      </c>
      <c r="P312" s="38" t="s">
        <v>225</v>
      </c>
      <c r="Q312" s="38" t="s">
        <v>225</v>
      </c>
      <c r="S312" s="38" t="s">
        <v>225</v>
      </c>
      <c r="T312" s="38" t="s">
        <v>225</v>
      </c>
      <c r="U312" s="38" t="s">
        <v>225</v>
      </c>
      <c r="X312" s="38" t="s">
        <v>225</v>
      </c>
      <c r="Y312" s="38" t="s">
        <v>225</v>
      </c>
      <c r="AA312" s="38" t="s">
        <v>225</v>
      </c>
      <c r="AB312" s="38" t="s">
        <v>225</v>
      </c>
      <c r="AG312" s="38" t="s">
        <v>225</v>
      </c>
      <c r="AH312" s="38" t="s">
        <v>225</v>
      </c>
      <c r="AI312" s="38" t="s">
        <v>225</v>
      </c>
      <c r="AJ312" s="38" t="s">
        <v>225</v>
      </c>
      <c r="AL312" s="38" t="s">
        <v>225</v>
      </c>
      <c r="AM312" s="38" t="s">
        <v>225</v>
      </c>
      <c r="AN312" s="38" t="s">
        <v>225</v>
      </c>
      <c r="AO312" s="38" t="s">
        <v>225</v>
      </c>
    </row>
    <row r="313" spans="5:41">
      <c r="E313" s="38" t="s">
        <v>225</v>
      </c>
      <c r="F313" s="38" t="s">
        <v>225</v>
      </c>
      <c r="G313" s="38" t="s">
        <v>225</v>
      </c>
      <c r="H313" s="38" t="s">
        <v>225</v>
      </c>
      <c r="I313" s="38" t="s">
        <v>225</v>
      </c>
      <c r="J313" s="38" t="s">
        <v>225</v>
      </c>
      <c r="K313" s="38" t="s">
        <v>225</v>
      </c>
      <c r="L313" s="38" t="s">
        <v>225</v>
      </c>
      <c r="N313" s="38" t="s">
        <v>225</v>
      </c>
      <c r="O313" s="38" t="s">
        <v>225</v>
      </c>
      <c r="P313" s="38" t="s">
        <v>225</v>
      </c>
      <c r="Q313" s="38" t="s">
        <v>225</v>
      </c>
      <c r="S313" s="38" t="s">
        <v>225</v>
      </c>
      <c r="T313" s="38" t="s">
        <v>225</v>
      </c>
      <c r="U313" s="38" t="s">
        <v>225</v>
      </c>
      <c r="X313" s="38" t="s">
        <v>225</v>
      </c>
      <c r="Y313" s="38" t="s">
        <v>225</v>
      </c>
      <c r="AA313" s="38" t="s">
        <v>225</v>
      </c>
      <c r="AB313" s="38" t="s">
        <v>225</v>
      </c>
      <c r="AG313" s="38" t="s">
        <v>225</v>
      </c>
      <c r="AH313" s="38" t="s">
        <v>225</v>
      </c>
      <c r="AI313" s="38" t="s">
        <v>225</v>
      </c>
      <c r="AJ313" s="38" t="s">
        <v>225</v>
      </c>
      <c r="AL313" s="38" t="s">
        <v>225</v>
      </c>
      <c r="AM313" s="38" t="s">
        <v>225</v>
      </c>
      <c r="AN313" s="38" t="s">
        <v>225</v>
      </c>
      <c r="AO313" s="38" t="s">
        <v>225</v>
      </c>
    </row>
    <row r="314" spans="5:41">
      <c r="E314" s="38" t="s">
        <v>225</v>
      </c>
      <c r="F314" s="38" t="s">
        <v>225</v>
      </c>
      <c r="G314" s="38" t="s">
        <v>225</v>
      </c>
      <c r="H314" s="38" t="s">
        <v>225</v>
      </c>
      <c r="I314" s="38" t="s">
        <v>225</v>
      </c>
      <c r="J314" s="38" t="s">
        <v>225</v>
      </c>
      <c r="K314" s="38" t="s">
        <v>225</v>
      </c>
      <c r="L314" s="38" t="s">
        <v>225</v>
      </c>
      <c r="N314" s="38" t="s">
        <v>225</v>
      </c>
      <c r="O314" s="38" t="s">
        <v>225</v>
      </c>
      <c r="P314" s="38" t="s">
        <v>225</v>
      </c>
      <c r="Q314" s="38" t="s">
        <v>225</v>
      </c>
      <c r="S314" s="38" t="s">
        <v>225</v>
      </c>
      <c r="T314" s="38" t="s">
        <v>225</v>
      </c>
      <c r="U314" s="38" t="s">
        <v>225</v>
      </c>
      <c r="X314" s="38" t="s">
        <v>225</v>
      </c>
      <c r="Y314" s="38" t="s">
        <v>225</v>
      </c>
      <c r="AA314" s="38" t="s">
        <v>225</v>
      </c>
      <c r="AB314" s="38" t="s">
        <v>225</v>
      </c>
      <c r="AG314" s="38" t="s">
        <v>225</v>
      </c>
      <c r="AH314" s="38" t="s">
        <v>225</v>
      </c>
      <c r="AI314" s="38" t="s">
        <v>225</v>
      </c>
      <c r="AJ314" s="38" t="s">
        <v>225</v>
      </c>
      <c r="AL314" s="38" t="s">
        <v>225</v>
      </c>
      <c r="AM314" s="38" t="s">
        <v>225</v>
      </c>
      <c r="AN314" s="38" t="s">
        <v>225</v>
      </c>
      <c r="AO314" s="38" t="s">
        <v>225</v>
      </c>
    </row>
    <row r="315" spans="5:41">
      <c r="E315" s="38" t="s">
        <v>225</v>
      </c>
      <c r="F315" s="38" t="s">
        <v>225</v>
      </c>
      <c r="G315" s="38" t="s">
        <v>225</v>
      </c>
      <c r="H315" s="38" t="s">
        <v>225</v>
      </c>
      <c r="I315" s="38" t="s">
        <v>225</v>
      </c>
      <c r="J315" s="38" t="s">
        <v>225</v>
      </c>
      <c r="K315" s="38" t="s">
        <v>225</v>
      </c>
      <c r="L315" s="38" t="s">
        <v>225</v>
      </c>
      <c r="N315" s="38" t="s">
        <v>225</v>
      </c>
      <c r="O315" s="38" t="s">
        <v>225</v>
      </c>
      <c r="P315" s="38" t="s">
        <v>225</v>
      </c>
      <c r="Q315" s="38" t="s">
        <v>225</v>
      </c>
      <c r="S315" s="38" t="s">
        <v>225</v>
      </c>
      <c r="T315" s="38" t="s">
        <v>225</v>
      </c>
      <c r="U315" s="38" t="s">
        <v>225</v>
      </c>
      <c r="X315" s="38" t="s">
        <v>225</v>
      </c>
      <c r="Y315" s="38" t="s">
        <v>225</v>
      </c>
      <c r="AA315" s="38" t="s">
        <v>225</v>
      </c>
      <c r="AB315" s="38" t="s">
        <v>225</v>
      </c>
      <c r="AG315" s="38" t="s">
        <v>225</v>
      </c>
      <c r="AH315" s="38" t="s">
        <v>225</v>
      </c>
      <c r="AI315" s="38" t="s">
        <v>225</v>
      </c>
      <c r="AJ315" s="38" t="s">
        <v>225</v>
      </c>
      <c r="AL315" s="38" t="s">
        <v>225</v>
      </c>
      <c r="AM315" s="38" t="s">
        <v>225</v>
      </c>
      <c r="AN315" s="38" t="s">
        <v>225</v>
      </c>
      <c r="AO315" s="38" t="s">
        <v>225</v>
      </c>
    </row>
    <row r="316" spans="5:41">
      <c r="E316" s="38" t="s">
        <v>225</v>
      </c>
      <c r="F316" s="38" t="s">
        <v>225</v>
      </c>
      <c r="G316" s="38" t="s">
        <v>225</v>
      </c>
      <c r="H316" s="38" t="s">
        <v>225</v>
      </c>
      <c r="I316" s="38" t="s">
        <v>225</v>
      </c>
      <c r="J316" s="38" t="s">
        <v>225</v>
      </c>
      <c r="K316" s="38" t="s">
        <v>225</v>
      </c>
      <c r="L316" s="38" t="s">
        <v>225</v>
      </c>
      <c r="N316" s="38" t="s">
        <v>225</v>
      </c>
      <c r="O316" s="38" t="s">
        <v>225</v>
      </c>
      <c r="P316" s="38" t="s">
        <v>225</v>
      </c>
      <c r="Q316" s="38" t="s">
        <v>225</v>
      </c>
      <c r="S316" s="38" t="s">
        <v>225</v>
      </c>
      <c r="T316" s="38" t="s">
        <v>225</v>
      </c>
      <c r="U316" s="38" t="s">
        <v>225</v>
      </c>
      <c r="X316" s="38" t="s">
        <v>225</v>
      </c>
      <c r="Y316" s="38" t="s">
        <v>225</v>
      </c>
      <c r="AA316" s="38" t="s">
        <v>225</v>
      </c>
      <c r="AB316" s="38" t="s">
        <v>225</v>
      </c>
      <c r="AG316" s="38" t="s">
        <v>225</v>
      </c>
      <c r="AH316" s="38" t="s">
        <v>225</v>
      </c>
      <c r="AI316" s="38" t="s">
        <v>225</v>
      </c>
      <c r="AJ316" s="38" t="s">
        <v>225</v>
      </c>
      <c r="AL316" s="38" t="s">
        <v>225</v>
      </c>
      <c r="AM316" s="38" t="s">
        <v>225</v>
      </c>
      <c r="AN316" s="38" t="s">
        <v>225</v>
      </c>
      <c r="AO316" s="38" t="s">
        <v>225</v>
      </c>
    </row>
    <row r="317" spans="5:41">
      <c r="E317" s="38" t="s">
        <v>225</v>
      </c>
      <c r="F317" s="38" t="s">
        <v>225</v>
      </c>
      <c r="G317" s="38" t="s">
        <v>225</v>
      </c>
      <c r="H317" s="38" t="s">
        <v>225</v>
      </c>
      <c r="I317" s="38" t="s">
        <v>225</v>
      </c>
      <c r="J317" s="38" t="s">
        <v>225</v>
      </c>
      <c r="K317" s="38" t="s">
        <v>225</v>
      </c>
      <c r="L317" s="38" t="s">
        <v>225</v>
      </c>
      <c r="N317" s="38" t="s">
        <v>225</v>
      </c>
      <c r="O317" s="38" t="s">
        <v>225</v>
      </c>
      <c r="P317" s="38" t="s">
        <v>225</v>
      </c>
      <c r="Q317" s="38" t="s">
        <v>225</v>
      </c>
      <c r="S317" s="38" t="s">
        <v>225</v>
      </c>
      <c r="T317" s="38" t="s">
        <v>225</v>
      </c>
      <c r="U317" s="38" t="s">
        <v>225</v>
      </c>
      <c r="X317" s="38" t="s">
        <v>225</v>
      </c>
      <c r="Y317" s="38" t="s">
        <v>225</v>
      </c>
      <c r="AA317" s="38" t="s">
        <v>225</v>
      </c>
      <c r="AB317" s="38" t="s">
        <v>225</v>
      </c>
      <c r="AG317" s="38" t="s">
        <v>225</v>
      </c>
      <c r="AH317" s="38" t="s">
        <v>225</v>
      </c>
      <c r="AI317" s="38" t="s">
        <v>225</v>
      </c>
      <c r="AJ317" s="38" t="s">
        <v>225</v>
      </c>
      <c r="AL317" s="38" t="s">
        <v>225</v>
      </c>
      <c r="AM317" s="38" t="s">
        <v>225</v>
      </c>
      <c r="AN317" s="38" t="s">
        <v>225</v>
      </c>
      <c r="AO317" s="38" t="s">
        <v>225</v>
      </c>
    </row>
    <row r="318" spans="5:41">
      <c r="E318" s="38" t="s">
        <v>225</v>
      </c>
      <c r="F318" s="38" t="s">
        <v>225</v>
      </c>
      <c r="G318" s="38" t="s">
        <v>225</v>
      </c>
      <c r="H318" s="38" t="s">
        <v>225</v>
      </c>
      <c r="I318" s="38" t="s">
        <v>225</v>
      </c>
      <c r="J318" s="38" t="s">
        <v>225</v>
      </c>
      <c r="K318" s="38" t="s">
        <v>225</v>
      </c>
      <c r="L318" s="38" t="s">
        <v>225</v>
      </c>
      <c r="N318" s="38" t="s">
        <v>225</v>
      </c>
      <c r="O318" s="38" t="s">
        <v>225</v>
      </c>
      <c r="P318" s="38" t="s">
        <v>225</v>
      </c>
      <c r="Q318" s="38" t="s">
        <v>225</v>
      </c>
      <c r="S318" s="38" t="s">
        <v>225</v>
      </c>
      <c r="T318" s="38" t="s">
        <v>225</v>
      </c>
      <c r="U318" s="38" t="s">
        <v>225</v>
      </c>
      <c r="X318" s="38" t="s">
        <v>225</v>
      </c>
      <c r="Y318" s="38" t="s">
        <v>225</v>
      </c>
      <c r="AA318" s="38" t="s">
        <v>225</v>
      </c>
      <c r="AB318" s="38" t="s">
        <v>225</v>
      </c>
      <c r="AG318" s="38" t="s">
        <v>225</v>
      </c>
      <c r="AH318" s="38" t="s">
        <v>225</v>
      </c>
      <c r="AI318" s="38" t="s">
        <v>225</v>
      </c>
      <c r="AJ318" s="38" t="s">
        <v>225</v>
      </c>
      <c r="AL318" s="38" t="s">
        <v>225</v>
      </c>
      <c r="AM318" s="38" t="s">
        <v>225</v>
      </c>
      <c r="AN318" s="38" t="s">
        <v>225</v>
      </c>
      <c r="AO318" s="38" t="s">
        <v>225</v>
      </c>
    </row>
    <row r="319" spans="5:41">
      <c r="E319" s="38" t="s">
        <v>225</v>
      </c>
      <c r="F319" s="38" t="s">
        <v>225</v>
      </c>
      <c r="G319" s="38" t="s">
        <v>225</v>
      </c>
      <c r="H319" s="38" t="s">
        <v>225</v>
      </c>
      <c r="I319" s="38" t="s">
        <v>225</v>
      </c>
      <c r="J319" s="38" t="s">
        <v>225</v>
      </c>
      <c r="K319" s="38" t="s">
        <v>225</v>
      </c>
      <c r="L319" s="38" t="s">
        <v>225</v>
      </c>
      <c r="N319" s="38" t="s">
        <v>225</v>
      </c>
      <c r="O319" s="38" t="s">
        <v>225</v>
      </c>
      <c r="P319" s="38" t="s">
        <v>225</v>
      </c>
      <c r="Q319" s="38" t="s">
        <v>225</v>
      </c>
      <c r="S319" s="38" t="s">
        <v>225</v>
      </c>
      <c r="T319" s="38" t="s">
        <v>225</v>
      </c>
      <c r="U319" s="38" t="s">
        <v>225</v>
      </c>
      <c r="X319" s="38" t="s">
        <v>225</v>
      </c>
      <c r="Y319" s="38" t="s">
        <v>225</v>
      </c>
      <c r="AA319" s="38" t="s">
        <v>225</v>
      </c>
      <c r="AB319" s="38" t="s">
        <v>225</v>
      </c>
      <c r="AG319" s="38" t="s">
        <v>225</v>
      </c>
      <c r="AH319" s="38" t="s">
        <v>225</v>
      </c>
      <c r="AI319" s="38" t="s">
        <v>225</v>
      </c>
      <c r="AJ319" s="38" t="s">
        <v>225</v>
      </c>
      <c r="AL319" s="38" t="s">
        <v>225</v>
      </c>
      <c r="AM319" s="38" t="s">
        <v>225</v>
      </c>
      <c r="AN319" s="38" t="s">
        <v>225</v>
      </c>
      <c r="AO319" s="38" t="s">
        <v>225</v>
      </c>
    </row>
    <row r="320" spans="5:41">
      <c r="E320" s="38" t="s">
        <v>225</v>
      </c>
      <c r="F320" s="38" t="s">
        <v>225</v>
      </c>
      <c r="G320" s="38" t="s">
        <v>225</v>
      </c>
      <c r="H320" s="38" t="s">
        <v>225</v>
      </c>
      <c r="I320" s="38" t="s">
        <v>225</v>
      </c>
      <c r="J320" s="38" t="s">
        <v>225</v>
      </c>
      <c r="K320" s="38" t="s">
        <v>225</v>
      </c>
      <c r="L320" s="38" t="s">
        <v>225</v>
      </c>
      <c r="N320" s="38" t="s">
        <v>225</v>
      </c>
      <c r="O320" s="38" t="s">
        <v>225</v>
      </c>
      <c r="P320" s="38" t="s">
        <v>225</v>
      </c>
      <c r="Q320" s="38" t="s">
        <v>225</v>
      </c>
      <c r="S320" s="38" t="s">
        <v>225</v>
      </c>
      <c r="T320" s="38" t="s">
        <v>225</v>
      </c>
      <c r="U320" s="38" t="s">
        <v>225</v>
      </c>
      <c r="X320" s="38" t="s">
        <v>225</v>
      </c>
      <c r="Y320" s="38" t="s">
        <v>225</v>
      </c>
      <c r="AA320" s="38" t="s">
        <v>225</v>
      </c>
      <c r="AB320" s="38" t="s">
        <v>225</v>
      </c>
      <c r="AG320" s="38" t="s">
        <v>225</v>
      </c>
      <c r="AH320" s="38" t="s">
        <v>225</v>
      </c>
      <c r="AI320" s="38" t="s">
        <v>225</v>
      </c>
      <c r="AJ320" s="38" t="s">
        <v>225</v>
      </c>
      <c r="AL320" s="38" t="s">
        <v>225</v>
      </c>
      <c r="AM320" s="38" t="s">
        <v>225</v>
      </c>
      <c r="AN320" s="38" t="s">
        <v>225</v>
      </c>
      <c r="AO320" s="38" t="s">
        <v>225</v>
      </c>
    </row>
    <row r="321" spans="5:41">
      <c r="E321" s="38" t="s">
        <v>225</v>
      </c>
      <c r="F321" s="38" t="s">
        <v>225</v>
      </c>
      <c r="G321" s="38" t="s">
        <v>225</v>
      </c>
      <c r="H321" s="38" t="s">
        <v>225</v>
      </c>
      <c r="I321" s="38" t="s">
        <v>225</v>
      </c>
      <c r="J321" s="38" t="s">
        <v>225</v>
      </c>
      <c r="K321" s="38" t="s">
        <v>225</v>
      </c>
      <c r="L321" s="38" t="s">
        <v>225</v>
      </c>
      <c r="N321" s="38" t="s">
        <v>225</v>
      </c>
      <c r="O321" s="38" t="s">
        <v>225</v>
      </c>
      <c r="P321" s="38" t="s">
        <v>225</v>
      </c>
      <c r="Q321" s="38" t="s">
        <v>225</v>
      </c>
      <c r="S321" s="38" t="s">
        <v>225</v>
      </c>
      <c r="T321" s="38" t="s">
        <v>225</v>
      </c>
      <c r="U321" s="38" t="s">
        <v>225</v>
      </c>
      <c r="X321" s="38" t="s">
        <v>225</v>
      </c>
      <c r="Y321" s="38" t="s">
        <v>225</v>
      </c>
      <c r="AA321" s="38" t="s">
        <v>225</v>
      </c>
      <c r="AB321" s="38" t="s">
        <v>225</v>
      </c>
      <c r="AG321" s="38" t="s">
        <v>225</v>
      </c>
      <c r="AH321" s="38" t="s">
        <v>225</v>
      </c>
      <c r="AI321" s="38" t="s">
        <v>225</v>
      </c>
      <c r="AJ321" s="38" t="s">
        <v>225</v>
      </c>
      <c r="AL321" s="38" t="s">
        <v>225</v>
      </c>
      <c r="AM321" s="38" t="s">
        <v>225</v>
      </c>
      <c r="AN321" s="38" t="s">
        <v>225</v>
      </c>
      <c r="AO321" s="38" t="s">
        <v>225</v>
      </c>
    </row>
    <row r="322" spans="5:41">
      <c r="E322" s="38" t="s">
        <v>225</v>
      </c>
      <c r="F322" s="38" t="s">
        <v>225</v>
      </c>
      <c r="G322" s="38" t="s">
        <v>225</v>
      </c>
      <c r="H322" s="38" t="s">
        <v>225</v>
      </c>
      <c r="I322" s="38" t="s">
        <v>225</v>
      </c>
      <c r="J322" s="38" t="s">
        <v>225</v>
      </c>
      <c r="K322" s="38" t="s">
        <v>225</v>
      </c>
      <c r="L322" s="38" t="s">
        <v>225</v>
      </c>
      <c r="N322" s="38" t="s">
        <v>225</v>
      </c>
      <c r="O322" s="38" t="s">
        <v>225</v>
      </c>
      <c r="P322" s="38" t="s">
        <v>225</v>
      </c>
      <c r="Q322" s="38" t="s">
        <v>225</v>
      </c>
      <c r="S322" s="38" t="s">
        <v>225</v>
      </c>
      <c r="T322" s="38" t="s">
        <v>225</v>
      </c>
      <c r="U322" s="38" t="s">
        <v>225</v>
      </c>
      <c r="X322" s="38" t="s">
        <v>225</v>
      </c>
      <c r="Y322" s="38" t="s">
        <v>225</v>
      </c>
      <c r="AA322" s="38" t="s">
        <v>225</v>
      </c>
      <c r="AB322" s="38" t="s">
        <v>225</v>
      </c>
      <c r="AG322" s="38" t="s">
        <v>225</v>
      </c>
      <c r="AH322" s="38" t="s">
        <v>225</v>
      </c>
      <c r="AI322" s="38" t="s">
        <v>225</v>
      </c>
      <c r="AJ322" s="38" t="s">
        <v>225</v>
      </c>
      <c r="AL322" s="38" t="s">
        <v>225</v>
      </c>
      <c r="AM322" s="38" t="s">
        <v>225</v>
      </c>
      <c r="AN322" s="38" t="s">
        <v>225</v>
      </c>
      <c r="AO322" s="38" t="s">
        <v>225</v>
      </c>
    </row>
    <row r="323" spans="5:41">
      <c r="E323" s="38" t="s">
        <v>225</v>
      </c>
      <c r="F323" s="38" t="s">
        <v>225</v>
      </c>
      <c r="G323" s="38" t="s">
        <v>225</v>
      </c>
      <c r="H323" s="38" t="s">
        <v>225</v>
      </c>
      <c r="I323" s="38" t="s">
        <v>225</v>
      </c>
      <c r="J323" s="38" t="s">
        <v>225</v>
      </c>
      <c r="K323" s="38" t="s">
        <v>225</v>
      </c>
      <c r="L323" s="38" t="s">
        <v>225</v>
      </c>
      <c r="N323" s="38" t="s">
        <v>225</v>
      </c>
      <c r="O323" s="38" t="s">
        <v>225</v>
      </c>
      <c r="P323" s="38" t="s">
        <v>225</v>
      </c>
      <c r="Q323" s="38" t="s">
        <v>225</v>
      </c>
      <c r="S323" s="38" t="s">
        <v>225</v>
      </c>
      <c r="T323" s="38" t="s">
        <v>225</v>
      </c>
      <c r="U323" s="38" t="s">
        <v>225</v>
      </c>
      <c r="X323" s="38" t="s">
        <v>225</v>
      </c>
      <c r="Y323" s="38" t="s">
        <v>225</v>
      </c>
      <c r="AA323" s="38" t="s">
        <v>225</v>
      </c>
      <c r="AB323" s="38" t="s">
        <v>225</v>
      </c>
      <c r="AG323" s="38" t="s">
        <v>225</v>
      </c>
      <c r="AH323" s="38" t="s">
        <v>225</v>
      </c>
      <c r="AI323" s="38" t="s">
        <v>225</v>
      </c>
      <c r="AJ323" s="38" t="s">
        <v>225</v>
      </c>
      <c r="AL323" s="38" t="s">
        <v>225</v>
      </c>
      <c r="AM323" s="38" t="s">
        <v>225</v>
      </c>
      <c r="AN323" s="38" t="s">
        <v>225</v>
      </c>
      <c r="AO323" s="38" t="s">
        <v>225</v>
      </c>
    </row>
    <row r="324" spans="5:41">
      <c r="E324" s="38" t="s">
        <v>225</v>
      </c>
      <c r="F324" s="38" t="s">
        <v>225</v>
      </c>
      <c r="G324" s="38" t="s">
        <v>225</v>
      </c>
      <c r="H324" s="38" t="s">
        <v>225</v>
      </c>
      <c r="I324" s="38" t="s">
        <v>225</v>
      </c>
      <c r="J324" s="38" t="s">
        <v>225</v>
      </c>
      <c r="K324" s="38" t="s">
        <v>225</v>
      </c>
      <c r="L324" s="38" t="s">
        <v>225</v>
      </c>
      <c r="N324" s="38" t="s">
        <v>225</v>
      </c>
      <c r="O324" s="38" t="s">
        <v>225</v>
      </c>
      <c r="P324" s="38" t="s">
        <v>225</v>
      </c>
      <c r="Q324" s="38" t="s">
        <v>225</v>
      </c>
      <c r="S324" s="38" t="s">
        <v>225</v>
      </c>
      <c r="T324" s="38" t="s">
        <v>225</v>
      </c>
      <c r="U324" s="38" t="s">
        <v>225</v>
      </c>
      <c r="X324" s="38" t="s">
        <v>225</v>
      </c>
      <c r="Y324" s="38" t="s">
        <v>225</v>
      </c>
      <c r="AA324" s="38" t="s">
        <v>225</v>
      </c>
      <c r="AB324" s="38" t="s">
        <v>225</v>
      </c>
      <c r="AG324" s="38" t="s">
        <v>225</v>
      </c>
      <c r="AH324" s="38" t="s">
        <v>225</v>
      </c>
      <c r="AI324" s="38" t="s">
        <v>225</v>
      </c>
      <c r="AJ324" s="38" t="s">
        <v>225</v>
      </c>
      <c r="AL324" s="38" t="s">
        <v>225</v>
      </c>
      <c r="AM324" s="38" t="s">
        <v>225</v>
      </c>
      <c r="AN324" s="38" t="s">
        <v>225</v>
      </c>
      <c r="AO324" s="38" t="s">
        <v>225</v>
      </c>
    </row>
    <row r="325" spans="5:41">
      <c r="E325" s="38" t="s">
        <v>225</v>
      </c>
      <c r="F325" s="38" t="s">
        <v>225</v>
      </c>
      <c r="G325" s="38" t="s">
        <v>225</v>
      </c>
      <c r="H325" s="38" t="s">
        <v>225</v>
      </c>
      <c r="I325" s="38" t="s">
        <v>225</v>
      </c>
      <c r="J325" s="38" t="s">
        <v>225</v>
      </c>
      <c r="K325" s="38" t="s">
        <v>225</v>
      </c>
      <c r="L325" s="38" t="s">
        <v>225</v>
      </c>
      <c r="N325" s="38" t="s">
        <v>225</v>
      </c>
      <c r="O325" s="38" t="s">
        <v>225</v>
      </c>
      <c r="P325" s="38" t="s">
        <v>225</v>
      </c>
      <c r="Q325" s="38" t="s">
        <v>225</v>
      </c>
      <c r="S325" s="38" t="s">
        <v>225</v>
      </c>
      <c r="T325" s="38" t="s">
        <v>225</v>
      </c>
      <c r="U325" s="38" t="s">
        <v>225</v>
      </c>
      <c r="X325" s="38" t="s">
        <v>225</v>
      </c>
      <c r="Y325" s="38" t="s">
        <v>225</v>
      </c>
      <c r="AA325" s="38" t="s">
        <v>225</v>
      </c>
      <c r="AB325" s="38" t="s">
        <v>225</v>
      </c>
      <c r="AG325" s="38" t="s">
        <v>225</v>
      </c>
      <c r="AH325" s="38" t="s">
        <v>225</v>
      </c>
      <c r="AI325" s="38" t="s">
        <v>225</v>
      </c>
      <c r="AJ325" s="38" t="s">
        <v>225</v>
      </c>
      <c r="AL325" s="38" t="s">
        <v>225</v>
      </c>
      <c r="AM325" s="38" t="s">
        <v>225</v>
      </c>
      <c r="AN325" s="38" t="s">
        <v>225</v>
      </c>
      <c r="AO325" s="38" t="s">
        <v>225</v>
      </c>
    </row>
    <row r="326" spans="5:41">
      <c r="E326" s="38" t="s">
        <v>225</v>
      </c>
      <c r="F326" s="38" t="s">
        <v>225</v>
      </c>
      <c r="G326" s="38" t="s">
        <v>225</v>
      </c>
      <c r="H326" s="38" t="s">
        <v>225</v>
      </c>
      <c r="I326" s="38" t="s">
        <v>225</v>
      </c>
      <c r="J326" s="38" t="s">
        <v>225</v>
      </c>
      <c r="K326" s="38" t="s">
        <v>225</v>
      </c>
      <c r="L326" s="38" t="s">
        <v>225</v>
      </c>
      <c r="N326" s="38" t="s">
        <v>225</v>
      </c>
      <c r="O326" s="38" t="s">
        <v>225</v>
      </c>
      <c r="P326" s="38" t="s">
        <v>225</v>
      </c>
      <c r="Q326" s="38" t="s">
        <v>225</v>
      </c>
      <c r="S326" s="38" t="s">
        <v>225</v>
      </c>
      <c r="T326" s="38" t="s">
        <v>225</v>
      </c>
      <c r="U326" s="38" t="s">
        <v>225</v>
      </c>
      <c r="X326" s="38" t="s">
        <v>225</v>
      </c>
      <c r="Y326" s="38" t="s">
        <v>225</v>
      </c>
      <c r="AA326" s="38" t="s">
        <v>225</v>
      </c>
      <c r="AB326" s="38" t="s">
        <v>225</v>
      </c>
      <c r="AG326" s="38" t="s">
        <v>225</v>
      </c>
      <c r="AH326" s="38" t="s">
        <v>225</v>
      </c>
      <c r="AI326" s="38" t="s">
        <v>225</v>
      </c>
      <c r="AJ326" s="38" t="s">
        <v>225</v>
      </c>
      <c r="AL326" s="38" t="s">
        <v>225</v>
      </c>
      <c r="AM326" s="38" t="s">
        <v>225</v>
      </c>
      <c r="AN326" s="38" t="s">
        <v>225</v>
      </c>
      <c r="AO326" s="38" t="s">
        <v>225</v>
      </c>
    </row>
    <row r="327" spans="5:41">
      <c r="E327" s="38" t="s">
        <v>225</v>
      </c>
      <c r="F327" s="38" t="s">
        <v>225</v>
      </c>
      <c r="G327" s="38" t="s">
        <v>225</v>
      </c>
      <c r="H327" s="38" t="s">
        <v>225</v>
      </c>
      <c r="I327" s="38" t="s">
        <v>225</v>
      </c>
      <c r="J327" s="38" t="s">
        <v>225</v>
      </c>
      <c r="K327" s="38" t="s">
        <v>225</v>
      </c>
      <c r="L327" s="38" t="s">
        <v>225</v>
      </c>
      <c r="N327" s="38" t="s">
        <v>225</v>
      </c>
      <c r="O327" s="38" t="s">
        <v>225</v>
      </c>
      <c r="P327" s="38" t="s">
        <v>225</v>
      </c>
      <c r="Q327" s="38" t="s">
        <v>225</v>
      </c>
      <c r="S327" s="38" t="s">
        <v>225</v>
      </c>
      <c r="T327" s="38" t="s">
        <v>225</v>
      </c>
      <c r="U327" s="38" t="s">
        <v>225</v>
      </c>
      <c r="X327" s="38" t="s">
        <v>225</v>
      </c>
      <c r="Y327" s="38" t="s">
        <v>225</v>
      </c>
      <c r="AA327" s="38" t="s">
        <v>225</v>
      </c>
      <c r="AB327" s="38" t="s">
        <v>225</v>
      </c>
      <c r="AG327" s="38" t="s">
        <v>225</v>
      </c>
      <c r="AH327" s="38" t="s">
        <v>225</v>
      </c>
      <c r="AI327" s="38" t="s">
        <v>225</v>
      </c>
      <c r="AJ327" s="38" t="s">
        <v>225</v>
      </c>
      <c r="AL327" s="38" t="s">
        <v>225</v>
      </c>
      <c r="AM327" s="38" t="s">
        <v>225</v>
      </c>
      <c r="AN327" s="38" t="s">
        <v>225</v>
      </c>
      <c r="AO327" s="38" t="s">
        <v>225</v>
      </c>
    </row>
    <row r="328" spans="5:41">
      <c r="E328" s="38" t="s">
        <v>225</v>
      </c>
      <c r="F328" s="38" t="s">
        <v>225</v>
      </c>
      <c r="G328" s="38" t="s">
        <v>225</v>
      </c>
      <c r="H328" s="38" t="s">
        <v>225</v>
      </c>
      <c r="I328" s="38" t="s">
        <v>225</v>
      </c>
      <c r="J328" s="38" t="s">
        <v>225</v>
      </c>
      <c r="K328" s="38" t="s">
        <v>225</v>
      </c>
      <c r="L328" s="38" t="s">
        <v>225</v>
      </c>
      <c r="N328" s="38" t="s">
        <v>225</v>
      </c>
      <c r="O328" s="38" t="s">
        <v>225</v>
      </c>
      <c r="P328" s="38" t="s">
        <v>225</v>
      </c>
      <c r="Q328" s="38" t="s">
        <v>225</v>
      </c>
      <c r="S328" s="38" t="s">
        <v>225</v>
      </c>
      <c r="T328" s="38" t="s">
        <v>225</v>
      </c>
      <c r="U328" s="38" t="s">
        <v>225</v>
      </c>
      <c r="X328" s="38" t="s">
        <v>225</v>
      </c>
      <c r="Y328" s="38" t="s">
        <v>225</v>
      </c>
      <c r="AA328" s="38" t="s">
        <v>225</v>
      </c>
      <c r="AB328" s="38" t="s">
        <v>225</v>
      </c>
      <c r="AG328" s="38" t="s">
        <v>225</v>
      </c>
      <c r="AH328" s="38" t="s">
        <v>225</v>
      </c>
      <c r="AI328" s="38" t="s">
        <v>225</v>
      </c>
      <c r="AJ328" s="38" t="s">
        <v>225</v>
      </c>
      <c r="AL328" s="38" t="s">
        <v>225</v>
      </c>
      <c r="AM328" s="38" t="s">
        <v>225</v>
      </c>
      <c r="AN328" s="38" t="s">
        <v>225</v>
      </c>
      <c r="AO328" s="38" t="s">
        <v>225</v>
      </c>
    </row>
    <row r="329" spans="5:41">
      <c r="E329" s="38" t="s">
        <v>225</v>
      </c>
      <c r="F329" s="38" t="s">
        <v>225</v>
      </c>
      <c r="G329" s="38" t="s">
        <v>225</v>
      </c>
      <c r="H329" s="38" t="s">
        <v>225</v>
      </c>
      <c r="I329" s="38" t="s">
        <v>225</v>
      </c>
      <c r="J329" s="38" t="s">
        <v>225</v>
      </c>
      <c r="K329" s="38" t="s">
        <v>225</v>
      </c>
      <c r="L329" s="38" t="s">
        <v>225</v>
      </c>
      <c r="N329" s="38" t="s">
        <v>225</v>
      </c>
      <c r="O329" s="38" t="s">
        <v>225</v>
      </c>
      <c r="P329" s="38" t="s">
        <v>225</v>
      </c>
      <c r="Q329" s="38" t="s">
        <v>225</v>
      </c>
      <c r="S329" s="38" t="s">
        <v>225</v>
      </c>
      <c r="T329" s="38" t="s">
        <v>225</v>
      </c>
      <c r="U329" s="38" t="s">
        <v>225</v>
      </c>
      <c r="X329" s="38" t="s">
        <v>225</v>
      </c>
      <c r="Y329" s="38" t="s">
        <v>225</v>
      </c>
      <c r="AA329" s="38" t="s">
        <v>225</v>
      </c>
      <c r="AB329" s="38" t="s">
        <v>225</v>
      </c>
      <c r="AG329" s="38" t="s">
        <v>225</v>
      </c>
      <c r="AH329" s="38" t="s">
        <v>225</v>
      </c>
      <c r="AI329" s="38" t="s">
        <v>225</v>
      </c>
      <c r="AJ329" s="38" t="s">
        <v>225</v>
      </c>
      <c r="AL329" s="38" t="s">
        <v>225</v>
      </c>
      <c r="AM329" s="38" t="s">
        <v>225</v>
      </c>
      <c r="AN329" s="38" t="s">
        <v>225</v>
      </c>
      <c r="AO329" s="38" t="s">
        <v>225</v>
      </c>
    </row>
    <row r="330" spans="5:41">
      <c r="E330" s="38" t="s">
        <v>225</v>
      </c>
      <c r="F330" s="38" t="s">
        <v>225</v>
      </c>
      <c r="G330" s="38" t="s">
        <v>225</v>
      </c>
      <c r="H330" s="38" t="s">
        <v>225</v>
      </c>
      <c r="I330" s="38" t="s">
        <v>225</v>
      </c>
      <c r="J330" s="38" t="s">
        <v>225</v>
      </c>
      <c r="K330" s="38" t="s">
        <v>225</v>
      </c>
      <c r="L330" s="38" t="s">
        <v>225</v>
      </c>
      <c r="N330" s="38" t="s">
        <v>225</v>
      </c>
      <c r="O330" s="38" t="s">
        <v>225</v>
      </c>
      <c r="P330" s="38" t="s">
        <v>225</v>
      </c>
      <c r="Q330" s="38" t="s">
        <v>225</v>
      </c>
      <c r="S330" s="38" t="s">
        <v>225</v>
      </c>
      <c r="T330" s="38" t="s">
        <v>225</v>
      </c>
      <c r="U330" s="38" t="s">
        <v>225</v>
      </c>
      <c r="X330" s="38" t="s">
        <v>225</v>
      </c>
      <c r="Y330" s="38" t="s">
        <v>225</v>
      </c>
      <c r="AA330" s="38" t="s">
        <v>225</v>
      </c>
      <c r="AB330" s="38" t="s">
        <v>225</v>
      </c>
      <c r="AG330" s="38" t="s">
        <v>225</v>
      </c>
      <c r="AH330" s="38" t="s">
        <v>225</v>
      </c>
      <c r="AI330" s="38" t="s">
        <v>225</v>
      </c>
      <c r="AJ330" s="38" t="s">
        <v>225</v>
      </c>
      <c r="AL330" s="38" t="s">
        <v>225</v>
      </c>
      <c r="AM330" s="38" t="s">
        <v>225</v>
      </c>
      <c r="AN330" s="38" t="s">
        <v>225</v>
      </c>
      <c r="AO330" s="38" t="s">
        <v>225</v>
      </c>
    </row>
    <row r="331" spans="5:41">
      <c r="E331" s="38" t="s">
        <v>225</v>
      </c>
      <c r="F331" s="38" t="s">
        <v>225</v>
      </c>
      <c r="G331" s="38" t="s">
        <v>225</v>
      </c>
      <c r="H331" s="38" t="s">
        <v>225</v>
      </c>
      <c r="I331" s="38" t="s">
        <v>225</v>
      </c>
      <c r="J331" s="38" t="s">
        <v>225</v>
      </c>
      <c r="K331" s="38" t="s">
        <v>225</v>
      </c>
      <c r="L331" s="38" t="s">
        <v>225</v>
      </c>
      <c r="N331" s="38" t="s">
        <v>225</v>
      </c>
      <c r="O331" s="38" t="s">
        <v>225</v>
      </c>
      <c r="P331" s="38" t="s">
        <v>225</v>
      </c>
      <c r="Q331" s="38" t="s">
        <v>225</v>
      </c>
      <c r="S331" s="38" t="s">
        <v>225</v>
      </c>
      <c r="T331" s="38" t="s">
        <v>225</v>
      </c>
      <c r="U331" s="38" t="s">
        <v>225</v>
      </c>
      <c r="X331" s="38" t="s">
        <v>225</v>
      </c>
      <c r="Y331" s="38" t="s">
        <v>225</v>
      </c>
      <c r="AA331" s="38" t="s">
        <v>225</v>
      </c>
      <c r="AB331" s="38" t="s">
        <v>225</v>
      </c>
      <c r="AG331" s="38" t="s">
        <v>225</v>
      </c>
      <c r="AH331" s="38" t="s">
        <v>225</v>
      </c>
      <c r="AI331" s="38" t="s">
        <v>225</v>
      </c>
      <c r="AJ331" s="38" t="s">
        <v>225</v>
      </c>
      <c r="AL331" s="38" t="s">
        <v>225</v>
      </c>
      <c r="AM331" s="38" t="s">
        <v>225</v>
      </c>
      <c r="AN331" s="38" t="s">
        <v>225</v>
      </c>
      <c r="AO331" s="38" t="s">
        <v>225</v>
      </c>
    </row>
    <row r="332" spans="5:41">
      <c r="E332" s="38" t="s">
        <v>225</v>
      </c>
      <c r="F332" s="38" t="s">
        <v>225</v>
      </c>
      <c r="G332" s="38" t="s">
        <v>225</v>
      </c>
      <c r="H332" s="38" t="s">
        <v>225</v>
      </c>
      <c r="I332" s="38" t="s">
        <v>225</v>
      </c>
      <c r="J332" s="38" t="s">
        <v>225</v>
      </c>
      <c r="K332" s="38" t="s">
        <v>225</v>
      </c>
      <c r="L332" s="38" t="s">
        <v>225</v>
      </c>
      <c r="N332" s="38" t="s">
        <v>225</v>
      </c>
      <c r="O332" s="38" t="s">
        <v>225</v>
      </c>
      <c r="P332" s="38" t="s">
        <v>225</v>
      </c>
      <c r="Q332" s="38" t="s">
        <v>225</v>
      </c>
      <c r="S332" s="38" t="s">
        <v>225</v>
      </c>
      <c r="T332" s="38" t="s">
        <v>225</v>
      </c>
      <c r="U332" s="38" t="s">
        <v>225</v>
      </c>
      <c r="X332" s="38" t="s">
        <v>225</v>
      </c>
      <c r="Y332" s="38" t="s">
        <v>225</v>
      </c>
      <c r="AA332" s="38" t="s">
        <v>225</v>
      </c>
      <c r="AB332" s="38" t="s">
        <v>225</v>
      </c>
      <c r="AG332" s="38" t="s">
        <v>225</v>
      </c>
      <c r="AH332" s="38" t="s">
        <v>225</v>
      </c>
      <c r="AI332" s="38" t="s">
        <v>225</v>
      </c>
      <c r="AJ332" s="38" t="s">
        <v>225</v>
      </c>
      <c r="AL332" s="38" t="s">
        <v>225</v>
      </c>
      <c r="AM332" s="38" t="s">
        <v>225</v>
      </c>
      <c r="AN332" s="38" t="s">
        <v>225</v>
      </c>
      <c r="AO332" s="38" t="s">
        <v>225</v>
      </c>
    </row>
    <row r="333" spans="5:41">
      <c r="E333" s="38" t="s">
        <v>225</v>
      </c>
      <c r="F333" s="38" t="s">
        <v>225</v>
      </c>
      <c r="G333" s="38" t="s">
        <v>225</v>
      </c>
      <c r="H333" s="38" t="s">
        <v>225</v>
      </c>
      <c r="I333" s="38" t="s">
        <v>225</v>
      </c>
      <c r="J333" s="38" t="s">
        <v>225</v>
      </c>
      <c r="K333" s="38" t="s">
        <v>225</v>
      </c>
      <c r="L333" s="38" t="s">
        <v>225</v>
      </c>
      <c r="N333" s="38" t="s">
        <v>225</v>
      </c>
      <c r="O333" s="38" t="s">
        <v>225</v>
      </c>
      <c r="P333" s="38" t="s">
        <v>225</v>
      </c>
      <c r="Q333" s="38" t="s">
        <v>225</v>
      </c>
      <c r="S333" s="38" t="s">
        <v>225</v>
      </c>
      <c r="T333" s="38" t="s">
        <v>225</v>
      </c>
      <c r="U333" s="38" t="s">
        <v>225</v>
      </c>
      <c r="X333" s="38" t="s">
        <v>225</v>
      </c>
      <c r="Y333" s="38" t="s">
        <v>225</v>
      </c>
      <c r="AA333" s="38" t="s">
        <v>225</v>
      </c>
      <c r="AB333" s="38" t="s">
        <v>225</v>
      </c>
      <c r="AG333" s="38" t="s">
        <v>225</v>
      </c>
      <c r="AH333" s="38" t="s">
        <v>225</v>
      </c>
      <c r="AI333" s="38" t="s">
        <v>225</v>
      </c>
      <c r="AJ333" s="38" t="s">
        <v>225</v>
      </c>
      <c r="AL333" s="38" t="s">
        <v>225</v>
      </c>
      <c r="AM333" s="38" t="s">
        <v>225</v>
      </c>
      <c r="AN333" s="38" t="s">
        <v>225</v>
      </c>
      <c r="AO333" s="38" t="s">
        <v>225</v>
      </c>
    </row>
    <row r="334" spans="5:41">
      <c r="E334" s="38" t="s">
        <v>225</v>
      </c>
      <c r="F334" s="38" t="s">
        <v>225</v>
      </c>
      <c r="G334" s="38" t="s">
        <v>225</v>
      </c>
      <c r="H334" s="38" t="s">
        <v>225</v>
      </c>
      <c r="I334" s="38" t="s">
        <v>225</v>
      </c>
      <c r="J334" s="38" t="s">
        <v>225</v>
      </c>
      <c r="K334" s="38" t="s">
        <v>225</v>
      </c>
      <c r="L334" s="38" t="s">
        <v>225</v>
      </c>
      <c r="N334" s="38" t="s">
        <v>225</v>
      </c>
      <c r="O334" s="38" t="s">
        <v>225</v>
      </c>
      <c r="P334" s="38" t="s">
        <v>225</v>
      </c>
      <c r="Q334" s="38" t="s">
        <v>225</v>
      </c>
      <c r="S334" s="38" t="s">
        <v>225</v>
      </c>
      <c r="T334" s="38" t="s">
        <v>225</v>
      </c>
      <c r="U334" s="38" t="s">
        <v>225</v>
      </c>
      <c r="X334" s="38" t="s">
        <v>225</v>
      </c>
      <c r="Y334" s="38" t="s">
        <v>225</v>
      </c>
      <c r="AA334" s="38" t="s">
        <v>225</v>
      </c>
      <c r="AB334" s="38" t="s">
        <v>225</v>
      </c>
      <c r="AG334" s="38" t="s">
        <v>225</v>
      </c>
      <c r="AH334" s="38" t="s">
        <v>225</v>
      </c>
      <c r="AI334" s="38" t="s">
        <v>225</v>
      </c>
      <c r="AJ334" s="38" t="s">
        <v>225</v>
      </c>
      <c r="AL334" s="38" t="s">
        <v>225</v>
      </c>
      <c r="AM334" s="38" t="s">
        <v>225</v>
      </c>
      <c r="AN334" s="38" t="s">
        <v>225</v>
      </c>
      <c r="AO334" s="38" t="s">
        <v>225</v>
      </c>
    </row>
    <row r="335" spans="5:41">
      <c r="E335" s="38" t="s">
        <v>225</v>
      </c>
      <c r="F335" s="38" t="s">
        <v>225</v>
      </c>
      <c r="G335" s="38" t="s">
        <v>225</v>
      </c>
      <c r="H335" s="38" t="s">
        <v>225</v>
      </c>
      <c r="I335" s="38" t="s">
        <v>225</v>
      </c>
      <c r="J335" s="38" t="s">
        <v>225</v>
      </c>
      <c r="K335" s="38" t="s">
        <v>225</v>
      </c>
      <c r="L335" s="38" t="s">
        <v>225</v>
      </c>
      <c r="N335" s="38" t="s">
        <v>225</v>
      </c>
      <c r="O335" s="38" t="s">
        <v>225</v>
      </c>
      <c r="P335" s="38" t="s">
        <v>225</v>
      </c>
      <c r="Q335" s="38" t="s">
        <v>225</v>
      </c>
      <c r="S335" s="38" t="s">
        <v>225</v>
      </c>
      <c r="T335" s="38" t="s">
        <v>225</v>
      </c>
      <c r="U335" s="38" t="s">
        <v>225</v>
      </c>
      <c r="X335" s="38" t="s">
        <v>225</v>
      </c>
      <c r="Y335" s="38" t="s">
        <v>225</v>
      </c>
      <c r="AA335" s="38" t="s">
        <v>225</v>
      </c>
      <c r="AB335" s="38" t="s">
        <v>225</v>
      </c>
      <c r="AG335" s="38" t="s">
        <v>225</v>
      </c>
      <c r="AH335" s="38" t="s">
        <v>225</v>
      </c>
      <c r="AI335" s="38" t="s">
        <v>225</v>
      </c>
      <c r="AJ335" s="38" t="s">
        <v>225</v>
      </c>
      <c r="AL335" s="38" t="s">
        <v>225</v>
      </c>
      <c r="AM335" s="38" t="s">
        <v>225</v>
      </c>
      <c r="AN335" s="38" t="s">
        <v>225</v>
      </c>
      <c r="AO335" s="38" t="s">
        <v>225</v>
      </c>
    </row>
    <row r="336" spans="5:41">
      <c r="E336" s="38" t="s">
        <v>225</v>
      </c>
      <c r="F336" s="38" t="s">
        <v>225</v>
      </c>
      <c r="G336" s="38" t="s">
        <v>225</v>
      </c>
      <c r="H336" s="38" t="s">
        <v>225</v>
      </c>
      <c r="I336" s="38" t="s">
        <v>225</v>
      </c>
      <c r="J336" s="38" t="s">
        <v>225</v>
      </c>
      <c r="K336" s="38" t="s">
        <v>225</v>
      </c>
      <c r="L336" s="38" t="s">
        <v>225</v>
      </c>
      <c r="N336" s="38" t="s">
        <v>225</v>
      </c>
      <c r="O336" s="38" t="s">
        <v>225</v>
      </c>
      <c r="P336" s="38" t="s">
        <v>225</v>
      </c>
      <c r="Q336" s="38" t="s">
        <v>225</v>
      </c>
      <c r="S336" s="38" t="s">
        <v>225</v>
      </c>
      <c r="T336" s="38" t="s">
        <v>225</v>
      </c>
      <c r="U336" s="38" t="s">
        <v>225</v>
      </c>
      <c r="X336" s="38" t="s">
        <v>225</v>
      </c>
      <c r="Y336" s="38" t="s">
        <v>225</v>
      </c>
      <c r="AA336" s="38" t="s">
        <v>225</v>
      </c>
      <c r="AB336" s="38" t="s">
        <v>225</v>
      </c>
      <c r="AG336" s="38" t="s">
        <v>225</v>
      </c>
      <c r="AH336" s="38" t="s">
        <v>225</v>
      </c>
      <c r="AI336" s="38" t="s">
        <v>225</v>
      </c>
      <c r="AJ336" s="38" t="s">
        <v>225</v>
      </c>
      <c r="AL336" s="38" t="s">
        <v>225</v>
      </c>
      <c r="AM336" s="38" t="s">
        <v>225</v>
      </c>
      <c r="AN336" s="38" t="s">
        <v>225</v>
      </c>
      <c r="AO336" s="38" t="s">
        <v>225</v>
      </c>
    </row>
    <row r="337" spans="5:41">
      <c r="E337" s="38" t="s">
        <v>225</v>
      </c>
      <c r="F337" s="38" t="s">
        <v>225</v>
      </c>
      <c r="G337" s="38" t="s">
        <v>225</v>
      </c>
      <c r="H337" s="38" t="s">
        <v>225</v>
      </c>
      <c r="I337" s="38" t="s">
        <v>225</v>
      </c>
      <c r="J337" s="38" t="s">
        <v>225</v>
      </c>
      <c r="K337" s="38" t="s">
        <v>225</v>
      </c>
      <c r="L337" s="38" t="s">
        <v>225</v>
      </c>
      <c r="N337" s="38" t="s">
        <v>225</v>
      </c>
      <c r="O337" s="38" t="s">
        <v>225</v>
      </c>
      <c r="P337" s="38" t="s">
        <v>225</v>
      </c>
      <c r="Q337" s="38" t="s">
        <v>225</v>
      </c>
      <c r="S337" s="38" t="s">
        <v>225</v>
      </c>
      <c r="T337" s="38" t="s">
        <v>225</v>
      </c>
      <c r="U337" s="38" t="s">
        <v>225</v>
      </c>
      <c r="X337" s="38" t="s">
        <v>225</v>
      </c>
      <c r="Y337" s="38" t="s">
        <v>225</v>
      </c>
      <c r="AA337" s="38" t="s">
        <v>225</v>
      </c>
      <c r="AB337" s="38" t="s">
        <v>225</v>
      </c>
      <c r="AG337" s="38" t="s">
        <v>225</v>
      </c>
      <c r="AH337" s="38" t="s">
        <v>225</v>
      </c>
      <c r="AI337" s="38" t="s">
        <v>225</v>
      </c>
      <c r="AJ337" s="38" t="s">
        <v>225</v>
      </c>
      <c r="AL337" s="38" t="s">
        <v>225</v>
      </c>
      <c r="AM337" s="38" t="s">
        <v>225</v>
      </c>
      <c r="AN337" s="38" t="s">
        <v>225</v>
      </c>
      <c r="AO337" s="38" t="s">
        <v>225</v>
      </c>
    </row>
    <row r="338" spans="5:41">
      <c r="E338" s="38" t="s">
        <v>225</v>
      </c>
      <c r="F338" s="38" t="s">
        <v>225</v>
      </c>
      <c r="G338" s="38" t="s">
        <v>225</v>
      </c>
      <c r="H338" s="38" t="s">
        <v>225</v>
      </c>
      <c r="I338" s="38" t="s">
        <v>225</v>
      </c>
      <c r="J338" s="38" t="s">
        <v>225</v>
      </c>
      <c r="K338" s="38" t="s">
        <v>225</v>
      </c>
      <c r="L338" s="38" t="s">
        <v>225</v>
      </c>
      <c r="N338" s="38" t="s">
        <v>225</v>
      </c>
      <c r="O338" s="38" t="s">
        <v>225</v>
      </c>
      <c r="P338" s="38" t="s">
        <v>225</v>
      </c>
      <c r="Q338" s="38" t="s">
        <v>225</v>
      </c>
      <c r="S338" s="38" t="s">
        <v>225</v>
      </c>
      <c r="T338" s="38" t="s">
        <v>225</v>
      </c>
      <c r="U338" s="38" t="s">
        <v>225</v>
      </c>
      <c r="X338" s="38" t="s">
        <v>225</v>
      </c>
      <c r="Y338" s="38" t="s">
        <v>225</v>
      </c>
      <c r="AA338" s="38" t="s">
        <v>225</v>
      </c>
      <c r="AB338" s="38" t="s">
        <v>225</v>
      </c>
      <c r="AG338" s="38" t="s">
        <v>225</v>
      </c>
      <c r="AH338" s="38" t="s">
        <v>225</v>
      </c>
      <c r="AI338" s="38" t="s">
        <v>225</v>
      </c>
      <c r="AJ338" s="38" t="s">
        <v>225</v>
      </c>
      <c r="AL338" s="38" t="s">
        <v>225</v>
      </c>
      <c r="AM338" s="38" t="s">
        <v>225</v>
      </c>
      <c r="AN338" s="38" t="s">
        <v>225</v>
      </c>
      <c r="AO338" s="38" t="s">
        <v>225</v>
      </c>
    </row>
    <row r="339" spans="5:41">
      <c r="E339" s="38" t="s">
        <v>225</v>
      </c>
      <c r="F339" s="38" t="s">
        <v>225</v>
      </c>
      <c r="G339" s="38" t="s">
        <v>225</v>
      </c>
      <c r="H339" s="38" t="s">
        <v>225</v>
      </c>
      <c r="I339" s="38" t="s">
        <v>225</v>
      </c>
      <c r="J339" s="38" t="s">
        <v>225</v>
      </c>
      <c r="K339" s="38" t="s">
        <v>225</v>
      </c>
      <c r="L339" s="38" t="s">
        <v>225</v>
      </c>
      <c r="N339" s="38" t="s">
        <v>225</v>
      </c>
      <c r="O339" s="38" t="s">
        <v>225</v>
      </c>
      <c r="P339" s="38" t="s">
        <v>225</v>
      </c>
      <c r="Q339" s="38" t="s">
        <v>225</v>
      </c>
      <c r="S339" s="38" t="s">
        <v>225</v>
      </c>
      <c r="T339" s="38" t="s">
        <v>225</v>
      </c>
      <c r="U339" s="38" t="s">
        <v>225</v>
      </c>
      <c r="X339" s="38" t="s">
        <v>225</v>
      </c>
      <c r="Y339" s="38" t="s">
        <v>225</v>
      </c>
      <c r="AA339" s="38" t="s">
        <v>225</v>
      </c>
      <c r="AB339" s="38" t="s">
        <v>225</v>
      </c>
      <c r="AG339" s="38" t="s">
        <v>225</v>
      </c>
      <c r="AH339" s="38" t="s">
        <v>225</v>
      </c>
      <c r="AI339" s="38" t="s">
        <v>225</v>
      </c>
      <c r="AJ339" s="38" t="s">
        <v>225</v>
      </c>
      <c r="AL339" s="38" t="s">
        <v>225</v>
      </c>
      <c r="AM339" s="38" t="s">
        <v>225</v>
      </c>
      <c r="AN339" s="38" t="s">
        <v>225</v>
      </c>
      <c r="AO339" s="38" t="s">
        <v>225</v>
      </c>
    </row>
    <row r="340" spans="5:41">
      <c r="E340" s="38" t="s">
        <v>225</v>
      </c>
      <c r="F340" s="38" t="s">
        <v>225</v>
      </c>
      <c r="G340" s="38" t="s">
        <v>225</v>
      </c>
      <c r="H340" s="38" t="s">
        <v>225</v>
      </c>
      <c r="I340" s="38" t="s">
        <v>225</v>
      </c>
      <c r="J340" s="38" t="s">
        <v>225</v>
      </c>
      <c r="K340" s="38" t="s">
        <v>225</v>
      </c>
      <c r="L340" s="38" t="s">
        <v>225</v>
      </c>
      <c r="N340" s="38" t="s">
        <v>225</v>
      </c>
      <c r="O340" s="38" t="s">
        <v>225</v>
      </c>
      <c r="P340" s="38" t="s">
        <v>225</v>
      </c>
      <c r="Q340" s="38" t="s">
        <v>225</v>
      </c>
      <c r="S340" s="38" t="s">
        <v>225</v>
      </c>
      <c r="T340" s="38" t="s">
        <v>225</v>
      </c>
      <c r="U340" s="38" t="s">
        <v>225</v>
      </c>
      <c r="X340" s="38" t="s">
        <v>225</v>
      </c>
      <c r="Y340" s="38" t="s">
        <v>225</v>
      </c>
      <c r="AA340" s="38" t="s">
        <v>225</v>
      </c>
      <c r="AB340" s="38" t="s">
        <v>225</v>
      </c>
      <c r="AG340" s="38" t="s">
        <v>225</v>
      </c>
      <c r="AH340" s="38" t="s">
        <v>225</v>
      </c>
      <c r="AI340" s="38" t="s">
        <v>225</v>
      </c>
      <c r="AJ340" s="38" t="s">
        <v>225</v>
      </c>
      <c r="AL340" s="38" t="s">
        <v>225</v>
      </c>
      <c r="AM340" s="38" t="s">
        <v>225</v>
      </c>
      <c r="AN340" s="38" t="s">
        <v>225</v>
      </c>
      <c r="AO340" s="38" t="s">
        <v>225</v>
      </c>
    </row>
    <row r="341" spans="5:41">
      <c r="E341" s="38" t="s">
        <v>225</v>
      </c>
      <c r="F341" s="38" t="s">
        <v>225</v>
      </c>
      <c r="G341" s="38" t="s">
        <v>225</v>
      </c>
      <c r="H341" s="38" t="s">
        <v>225</v>
      </c>
      <c r="I341" s="38" t="s">
        <v>225</v>
      </c>
      <c r="J341" s="38" t="s">
        <v>225</v>
      </c>
      <c r="K341" s="38" t="s">
        <v>225</v>
      </c>
      <c r="L341" s="38" t="s">
        <v>225</v>
      </c>
      <c r="N341" s="38" t="s">
        <v>225</v>
      </c>
      <c r="O341" s="38" t="s">
        <v>225</v>
      </c>
      <c r="P341" s="38" t="s">
        <v>225</v>
      </c>
      <c r="Q341" s="38" t="s">
        <v>225</v>
      </c>
      <c r="S341" s="38" t="s">
        <v>225</v>
      </c>
      <c r="T341" s="38" t="s">
        <v>225</v>
      </c>
      <c r="U341" s="38" t="s">
        <v>225</v>
      </c>
      <c r="X341" s="38" t="s">
        <v>225</v>
      </c>
      <c r="Y341" s="38" t="s">
        <v>225</v>
      </c>
      <c r="AA341" s="38" t="s">
        <v>225</v>
      </c>
      <c r="AB341" s="38" t="s">
        <v>225</v>
      </c>
      <c r="AG341" s="38" t="s">
        <v>225</v>
      </c>
      <c r="AH341" s="38" t="s">
        <v>225</v>
      </c>
      <c r="AI341" s="38" t="s">
        <v>225</v>
      </c>
      <c r="AJ341" s="38" t="s">
        <v>225</v>
      </c>
      <c r="AL341" s="38" t="s">
        <v>225</v>
      </c>
      <c r="AM341" s="38" t="s">
        <v>225</v>
      </c>
      <c r="AN341" s="38" t="s">
        <v>225</v>
      </c>
      <c r="AO341" s="38" t="s">
        <v>225</v>
      </c>
    </row>
    <row r="342" spans="5:41">
      <c r="E342" s="38" t="s">
        <v>225</v>
      </c>
      <c r="F342" s="38" t="s">
        <v>225</v>
      </c>
      <c r="G342" s="38" t="s">
        <v>225</v>
      </c>
      <c r="H342" s="38" t="s">
        <v>225</v>
      </c>
      <c r="I342" s="38" t="s">
        <v>225</v>
      </c>
      <c r="J342" s="38" t="s">
        <v>225</v>
      </c>
      <c r="K342" s="38" t="s">
        <v>225</v>
      </c>
      <c r="L342" s="38" t="s">
        <v>225</v>
      </c>
      <c r="N342" s="38" t="s">
        <v>225</v>
      </c>
      <c r="O342" s="38" t="s">
        <v>225</v>
      </c>
      <c r="P342" s="38" t="s">
        <v>225</v>
      </c>
      <c r="Q342" s="38" t="s">
        <v>225</v>
      </c>
      <c r="S342" s="38" t="s">
        <v>225</v>
      </c>
      <c r="T342" s="38" t="s">
        <v>225</v>
      </c>
      <c r="U342" s="38" t="s">
        <v>225</v>
      </c>
      <c r="X342" s="38" t="s">
        <v>225</v>
      </c>
      <c r="Y342" s="38" t="s">
        <v>225</v>
      </c>
      <c r="AA342" s="38" t="s">
        <v>225</v>
      </c>
      <c r="AB342" s="38" t="s">
        <v>225</v>
      </c>
      <c r="AG342" s="38" t="s">
        <v>225</v>
      </c>
      <c r="AH342" s="38" t="s">
        <v>225</v>
      </c>
      <c r="AI342" s="38" t="s">
        <v>225</v>
      </c>
      <c r="AJ342" s="38" t="s">
        <v>225</v>
      </c>
      <c r="AL342" s="38" t="s">
        <v>225</v>
      </c>
      <c r="AM342" s="38" t="s">
        <v>225</v>
      </c>
      <c r="AN342" s="38" t="s">
        <v>225</v>
      </c>
      <c r="AO342" s="38" t="s">
        <v>225</v>
      </c>
    </row>
    <row r="343" spans="5:41">
      <c r="E343" s="38" t="s">
        <v>225</v>
      </c>
      <c r="F343" s="38" t="s">
        <v>225</v>
      </c>
      <c r="G343" s="38" t="s">
        <v>225</v>
      </c>
      <c r="H343" s="38" t="s">
        <v>225</v>
      </c>
      <c r="I343" s="38" t="s">
        <v>225</v>
      </c>
      <c r="J343" s="38" t="s">
        <v>225</v>
      </c>
      <c r="K343" s="38" t="s">
        <v>225</v>
      </c>
      <c r="L343" s="38" t="s">
        <v>225</v>
      </c>
      <c r="N343" s="38" t="s">
        <v>225</v>
      </c>
      <c r="O343" s="38" t="s">
        <v>225</v>
      </c>
      <c r="P343" s="38" t="s">
        <v>225</v>
      </c>
      <c r="Q343" s="38" t="s">
        <v>225</v>
      </c>
      <c r="S343" s="38" t="s">
        <v>225</v>
      </c>
      <c r="T343" s="38" t="s">
        <v>225</v>
      </c>
      <c r="U343" s="38" t="s">
        <v>225</v>
      </c>
      <c r="X343" s="38" t="s">
        <v>225</v>
      </c>
      <c r="Y343" s="38" t="s">
        <v>225</v>
      </c>
      <c r="AA343" s="38" t="s">
        <v>225</v>
      </c>
      <c r="AB343" s="38" t="s">
        <v>225</v>
      </c>
      <c r="AG343" s="38" t="s">
        <v>225</v>
      </c>
      <c r="AH343" s="38" t="s">
        <v>225</v>
      </c>
      <c r="AI343" s="38" t="s">
        <v>225</v>
      </c>
      <c r="AJ343" s="38" t="s">
        <v>225</v>
      </c>
      <c r="AL343" s="38" t="s">
        <v>225</v>
      </c>
      <c r="AM343" s="38" t="s">
        <v>225</v>
      </c>
      <c r="AN343" s="38" t="s">
        <v>225</v>
      </c>
      <c r="AO343" s="38" t="s">
        <v>225</v>
      </c>
    </row>
    <row r="344" spans="5:41">
      <c r="E344" s="38" t="s">
        <v>225</v>
      </c>
      <c r="F344" s="38" t="s">
        <v>225</v>
      </c>
      <c r="G344" s="38" t="s">
        <v>225</v>
      </c>
      <c r="H344" s="38" t="s">
        <v>225</v>
      </c>
      <c r="I344" s="38" t="s">
        <v>225</v>
      </c>
      <c r="J344" s="38" t="s">
        <v>225</v>
      </c>
      <c r="K344" s="38" t="s">
        <v>225</v>
      </c>
      <c r="L344" s="38" t="s">
        <v>225</v>
      </c>
      <c r="N344" s="38" t="s">
        <v>225</v>
      </c>
      <c r="O344" s="38" t="s">
        <v>225</v>
      </c>
      <c r="P344" s="38" t="s">
        <v>225</v>
      </c>
      <c r="Q344" s="38" t="s">
        <v>225</v>
      </c>
      <c r="S344" s="38" t="s">
        <v>225</v>
      </c>
      <c r="T344" s="38" t="s">
        <v>225</v>
      </c>
      <c r="U344" s="38" t="s">
        <v>225</v>
      </c>
      <c r="X344" s="38" t="s">
        <v>225</v>
      </c>
      <c r="Y344" s="38" t="s">
        <v>225</v>
      </c>
      <c r="AA344" s="38" t="s">
        <v>225</v>
      </c>
      <c r="AB344" s="38" t="s">
        <v>225</v>
      </c>
      <c r="AG344" s="38" t="s">
        <v>225</v>
      </c>
      <c r="AH344" s="38" t="s">
        <v>225</v>
      </c>
      <c r="AI344" s="38" t="s">
        <v>225</v>
      </c>
      <c r="AJ344" s="38" t="s">
        <v>225</v>
      </c>
      <c r="AL344" s="38" t="s">
        <v>225</v>
      </c>
      <c r="AM344" s="38" t="s">
        <v>225</v>
      </c>
      <c r="AN344" s="38" t="s">
        <v>225</v>
      </c>
      <c r="AO344" s="38" t="s">
        <v>225</v>
      </c>
    </row>
    <row r="345" spans="5:41">
      <c r="E345" s="38" t="s">
        <v>225</v>
      </c>
      <c r="F345" s="38" t="s">
        <v>225</v>
      </c>
      <c r="G345" s="38" t="s">
        <v>225</v>
      </c>
      <c r="H345" s="38" t="s">
        <v>225</v>
      </c>
      <c r="I345" s="38" t="s">
        <v>225</v>
      </c>
      <c r="J345" s="38" t="s">
        <v>225</v>
      </c>
      <c r="K345" s="38" t="s">
        <v>225</v>
      </c>
      <c r="L345" s="38" t="s">
        <v>225</v>
      </c>
      <c r="N345" s="38" t="s">
        <v>225</v>
      </c>
      <c r="O345" s="38" t="s">
        <v>225</v>
      </c>
      <c r="P345" s="38" t="s">
        <v>225</v>
      </c>
      <c r="Q345" s="38" t="s">
        <v>225</v>
      </c>
      <c r="S345" s="38" t="s">
        <v>225</v>
      </c>
      <c r="T345" s="38" t="s">
        <v>225</v>
      </c>
      <c r="U345" s="38" t="s">
        <v>225</v>
      </c>
      <c r="X345" s="38" t="s">
        <v>225</v>
      </c>
      <c r="Y345" s="38" t="s">
        <v>225</v>
      </c>
      <c r="AA345" s="38" t="s">
        <v>225</v>
      </c>
      <c r="AB345" s="38" t="s">
        <v>225</v>
      </c>
      <c r="AG345" s="38" t="s">
        <v>225</v>
      </c>
      <c r="AH345" s="38" t="s">
        <v>225</v>
      </c>
      <c r="AI345" s="38" t="s">
        <v>225</v>
      </c>
      <c r="AJ345" s="38" t="s">
        <v>225</v>
      </c>
      <c r="AL345" s="38" t="s">
        <v>225</v>
      </c>
      <c r="AM345" s="38" t="s">
        <v>225</v>
      </c>
      <c r="AN345" s="38" t="s">
        <v>225</v>
      </c>
      <c r="AO345" s="38" t="s">
        <v>225</v>
      </c>
    </row>
    <row r="346" spans="5:41">
      <c r="E346" s="38" t="s">
        <v>225</v>
      </c>
      <c r="F346" s="38" t="s">
        <v>225</v>
      </c>
      <c r="G346" s="38" t="s">
        <v>225</v>
      </c>
      <c r="H346" s="38" t="s">
        <v>225</v>
      </c>
      <c r="I346" s="38" t="s">
        <v>225</v>
      </c>
      <c r="J346" s="38" t="s">
        <v>225</v>
      </c>
      <c r="K346" s="38" t="s">
        <v>225</v>
      </c>
      <c r="L346" s="38" t="s">
        <v>225</v>
      </c>
      <c r="N346" s="38" t="s">
        <v>225</v>
      </c>
      <c r="O346" s="38" t="s">
        <v>225</v>
      </c>
      <c r="P346" s="38" t="s">
        <v>225</v>
      </c>
      <c r="Q346" s="38" t="s">
        <v>225</v>
      </c>
      <c r="S346" s="38" t="s">
        <v>225</v>
      </c>
      <c r="T346" s="38" t="s">
        <v>225</v>
      </c>
      <c r="U346" s="38" t="s">
        <v>225</v>
      </c>
      <c r="X346" s="38" t="s">
        <v>225</v>
      </c>
      <c r="Y346" s="38" t="s">
        <v>225</v>
      </c>
      <c r="AA346" s="38" t="s">
        <v>225</v>
      </c>
      <c r="AB346" s="38" t="s">
        <v>225</v>
      </c>
      <c r="AG346" s="38" t="s">
        <v>225</v>
      </c>
      <c r="AH346" s="38" t="s">
        <v>225</v>
      </c>
      <c r="AI346" s="38" t="s">
        <v>225</v>
      </c>
      <c r="AJ346" s="38" t="s">
        <v>225</v>
      </c>
      <c r="AL346" s="38" t="s">
        <v>225</v>
      </c>
      <c r="AM346" s="38" t="s">
        <v>225</v>
      </c>
      <c r="AN346" s="38" t="s">
        <v>225</v>
      </c>
      <c r="AO346" s="38" t="s">
        <v>225</v>
      </c>
    </row>
    <row r="347" spans="5:41">
      <c r="E347" s="38" t="s">
        <v>225</v>
      </c>
      <c r="F347" s="38" t="s">
        <v>225</v>
      </c>
      <c r="G347" s="38" t="s">
        <v>225</v>
      </c>
      <c r="H347" s="38" t="s">
        <v>225</v>
      </c>
      <c r="I347" s="38" t="s">
        <v>225</v>
      </c>
      <c r="J347" s="38" t="s">
        <v>225</v>
      </c>
      <c r="K347" s="38" t="s">
        <v>225</v>
      </c>
      <c r="L347" s="38" t="s">
        <v>225</v>
      </c>
      <c r="N347" s="38" t="s">
        <v>225</v>
      </c>
      <c r="O347" s="38" t="s">
        <v>225</v>
      </c>
      <c r="P347" s="38" t="s">
        <v>225</v>
      </c>
      <c r="Q347" s="38" t="s">
        <v>225</v>
      </c>
      <c r="S347" s="38" t="s">
        <v>225</v>
      </c>
      <c r="T347" s="38" t="s">
        <v>225</v>
      </c>
      <c r="U347" s="38" t="s">
        <v>225</v>
      </c>
      <c r="X347" s="38" t="s">
        <v>225</v>
      </c>
      <c r="Y347" s="38" t="s">
        <v>225</v>
      </c>
      <c r="AA347" s="38" t="s">
        <v>225</v>
      </c>
      <c r="AB347" s="38" t="s">
        <v>225</v>
      </c>
      <c r="AG347" s="38" t="s">
        <v>225</v>
      </c>
      <c r="AH347" s="38" t="s">
        <v>225</v>
      </c>
      <c r="AI347" s="38" t="s">
        <v>225</v>
      </c>
      <c r="AJ347" s="38" t="s">
        <v>225</v>
      </c>
      <c r="AL347" s="38" t="s">
        <v>225</v>
      </c>
      <c r="AM347" s="38" t="s">
        <v>225</v>
      </c>
      <c r="AN347" s="38" t="s">
        <v>225</v>
      </c>
      <c r="AO347" s="38" t="s">
        <v>225</v>
      </c>
    </row>
    <row r="348" spans="5:41">
      <c r="E348" s="38" t="s">
        <v>225</v>
      </c>
      <c r="F348" s="38" t="s">
        <v>225</v>
      </c>
      <c r="G348" s="38" t="s">
        <v>225</v>
      </c>
      <c r="H348" s="38" t="s">
        <v>225</v>
      </c>
      <c r="I348" s="38" t="s">
        <v>225</v>
      </c>
      <c r="J348" s="38" t="s">
        <v>225</v>
      </c>
      <c r="K348" s="38" t="s">
        <v>225</v>
      </c>
      <c r="L348" s="38" t="s">
        <v>225</v>
      </c>
      <c r="N348" s="38" t="s">
        <v>225</v>
      </c>
      <c r="O348" s="38" t="s">
        <v>225</v>
      </c>
      <c r="P348" s="38" t="s">
        <v>225</v>
      </c>
      <c r="Q348" s="38" t="s">
        <v>225</v>
      </c>
      <c r="S348" s="38" t="s">
        <v>225</v>
      </c>
      <c r="T348" s="38" t="s">
        <v>225</v>
      </c>
      <c r="U348" s="38" t="s">
        <v>225</v>
      </c>
      <c r="X348" s="38" t="s">
        <v>225</v>
      </c>
      <c r="Y348" s="38" t="s">
        <v>225</v>
      </c>
      <c r="AA348" s="38" t="s">
        <v>225</v>
      </c>
      <c r="AB348" s="38" t="s">
        <v>225</v>
      </c>
      <c r="AG348" s="38" t="s">
        <v>225</v>
      </c>
      <c r="AH348" s="38" t="s">
        <v>225</v>
      </c>
      <c r="AI348" s="38" t="s">
        <v>225</v>
      </c>
      <c r="AJ348" s="38" t="s">
        <v>225</v>
      </c>
      <c r="AL348" s="38" t="s">
        <v>225</v>
      </c>
      <c r="AM348" s="38" t="s">
        <v>225</v>
      </c>
      <c r="AN348" s="38" t="s">
        <v>225</v>
      </c>
      <c r="AO348" s="38" t="s">
        <v>225</v>
      </c>
    </row>
    <row r="349" spans="5:41">
      <c r="E349" s="38" t="s">
        <v>225</v>
      </c>
      <c r="F349" s="38" t="s">
        <v>225</v>
      </c>
      <c r="G349" s="38" t="s">
        <v>225</v>
      </c>
      <c r="H349" s="38" t="s">
        <v>225</v>
      </c>
      <c r="I349" s="38" t="s">
        <v>225</v>
      </c>
      <c r="J349" s="38" t="s">
        <v>225</v>
      </c>
      <c r="K349" s="38" t="s">
        <v>225</v>
      </c>
      <c r="L349" s="38" t="s">
        <v>225</v>
      </c>
      <c r="N349" s="38" t="s">
        <v>225</v>
      </c>
      <c r="O349" s="38" t="s">
        <v>225</v>
      </c>
      <c r="P349" s="38" t="s">
        <v>225</v>
      </c>
      <c r="Q349" s="38" t="s">
        <v>225</v>
      </c>
      <c r="S349" s="38" t="s">
        <v>225</v>
      </c>
      <c r="T349" s="38" t="s">
        <v>225</v>
      </c>
      <c r="U349" s="38" t="s">
        <v>225</v>
      </c>
      <c r="X349" s="38" t="s">
        <v>225</v>
      </c>
      <c r="Y349" s="38" t="s">
        <v>225</v>
      </c>
      <c r="AA349" s="38" t="s">
        <v>225</v>
      </c>
      <c r="AB349" s="38" t="s">
        <v>225</v>
      </c>
      <c r="AG349" s="38" t="s">
        <v>225</v>
      </c>
      <c r="AH349" s="38" t="s">
        <v>225</v>
      </c>
      <c r="AI349" s="38" t="s">
        <v>225</v>
      </c>
      <c r="AJ349" s="38" t="s">
        <v>225</v>
      </c>
      <c r="AL349" s="38" t="s">
        <v>225</v>
      </c>
      <c r="AM349" s="38" t="s">
        <v>225</v>
      </c>
      <c r="AN349" s="38" t="s">
        <v>225</v>
      </c>
      <c r="AO349" s="38" t="s">
        <v>225</v>
      </c>
    </row>
    <row r="350" spans="5:41">
      <c r="E350" s="38" t="s">
        <v>225</v>
      </c>
      <c r="F350" s="38" t="s">
        <v>225</v>
      </c>
      <c r="G350" s="38" t="s">
        <v>225</v>
      </c>
      <c r="H350" s="38" t="s">
        <v>225</v>
      </c>
      <c r="I350" s="38" t="s">
        <v>225</v>
      </c>
      <c r="J350" s="38" t="s">
        <v>225</v>
      </c>
      <c r="K350" s="38" t="s">
        <v>225</v>
      </c>
      <c r="L350" s="38" t="s">
        <v>225</v>
      </c>
      <c r="N350" s="38" t="s">
        <v>225</v>
      </c>
      <c r="O350" s="38" t="s">
        <v>225</v>
      </c>
      <c r="P350" s="38" t="s">
        <v>225</v>
      </c>
      <c r="Q350" s="38" t="s">
        <v>225</v>
      </c>
      <c r="S350" s="38" t="s">
        <v>225</v>
      </c>
      <c r="T350" s="38" t="s">
        <v>225</v>
      </c>
      <c r="U350" s="38" t="s">
        <v>225</v>
      </c>
      <c r="X350" s="38" t="s">
        <v>225</v>
      </c>
      <c r="Y350" s="38" t="s">
        <v>225</v>
      </c>
      <c r="AA350" s="38" t="s">
        <v>225</v>
      </c>
      <c r="AB350" s="38" t="s">
        <v>225</v>
      </c>
      <c r="AG350" s="38" t="s">
        <v>225</v>
      </c>
      <c r="AH350" s="38" t="s">
        <v>225</v>
      </c>
      <c r="AI350" s="38" t="s">
        <v>225</v>
      </c>
      <c r="AJ350" s="38" t="s">
        <v>225</v>
      </c>
      <c r="AL350" s="38" t="s">
        <v>225</v>
      </c>
      <c r="AM350" s="38" t="s">
        <v>225</v>
      </c>
      <c r="AN350" s="38" t="s">
        <v>225</v>
      </c>
      <c r="AO350" s="38" t="s">
        <v>225</v>
      </c>
    </row>
    <row r="351" spans="5:41">
      <c r="E351" s="38" t="s">
        <v>225</v>
      </c>
      <c r="F351" s="38" t="s">
        <v>225</v>
      </c>
      <c r="G351" s="38" t="s">
        <v>225</v>
      </c>
      <c r="H351" s="38" t="s">
        <v>225</v>
      </c>
      <c r="I351" s="38" t="s">
        <v>225</v>
      </c>
      <c r="J351" s="38" t="s">
        <v>225</v>
      </c>
      <c r="K351" s="38" t="s">
        <v>225</v>
      </c>
      <c r="L351" s="38" t="s">
        <v>225</v>
      </c>
      <c r="N351" s="38" t="s">
        <v>225</v>
      </c>
      <c r="O351" s="38" t="s">
        <v>225</v>
      </c>
      <c r="P351" s="38" t="s">
        <v>225</v>
      </c>
      <c r="Q351" s="38" t="s">
        <v>225</v>
      </c>
      <c r="S351" s="38" t="s">
        <v>225</v>
      </c>
      <c r="T351" s="38" t="s">
        <v>225</v>
      </c>
      <c r="U351" s="38" t="s">
        <v>225</v>
      </c>
      <c r="X351" s="38" t="s">
        <v>225</v>
      </c>
      <c r="Y351" s="38" t="s">
        <v>225</v>
      </c>
      <c r="AA351" s="38" t="s">
        <v>225</v>
      </c>
      <c r="AB351" s="38" t="s">
        <v>225</v>
      </c>
      <c r="AG351" s="38" t="s">
        <v>225</v>
      </c>
      <c r="AH351" s="38" t="s">
        <v>225</v>
      </c>
      <c r="AI351" s="38" t="s">
        <v>225</v>
      </c>
      <c r="AJ351" s="38" t="s">
        <v>225</v>
      </c>
      <c r="AL351" s="38" t="s">
        <v>225</v>
      </c>
      <c r="AM351" s="38" t="s">
        <v>225</v>
      </c>
      <c r="AN351" s="38" t="s">
        <v>225</v>
      </c>
      <c r="AO351" s="38" t="s">
        <v>225</v>
      </c>
    </row>
    <row r="352" spans="5:41">
      <c r="E352" s="38" t="s">
        <v>225</v>
      </c>
      <c r="F352" s="38" t="s">
        <v>225</v>
      </c>
      <c r="G352" s="38" t="s">
        <v>225</v>
      </c>
      <c r="H352" s="38" t="s">
        <v>225</v>
      </c>
      <c r="I352" s="38" t="s">
        <v>225</v>
      </c>
      <c r="J352" s="38" t="s">
        <v>225</v>
      </c>
      <c r="K352" s="38" t="s">
        <v>225</v>
      </c>
      <c r="L352" s="38" t="s">
        <v>225</v>
      </c>
      <c r="N352" s="38" t="s">
        <v>225</v>
      </c>
      <c r="O352" s="38" t="s">
        <v>225</v>
      </c>
      <c r="P352" s="38" t="s">
        <v>225</v>
      </c>
      <c r="Q352" s="38" t="s">
        <v>225</v>
      </c>
      <c r="S352" s="38" t="s">
        <v>225</v>
      </c>
      <c r="T352" s="38" t="s">
        <v>225</v>
      </c>
      <c r="U352" s="38" t="s">
        <v>225</v>
      </c>
      <c r="X352" s="38" t="s">
        <v>225</v>
      </c>
      <c r="Y352" s="38" t="s">
        <v>225</v>
      </c>
      <c r="AA352" s="38" t="s">
        <v>225</v>
      </c>
      <c r="AB352" s="38" t="s">
        <v>225</v>
      </c>
      <c r="AG352" s="38" t="s">
        <v>225</v>
      </c>
      <c r="AH352" s="38" t="s">
        <v>225</v>
      </c>
      <c r="AI352" s="38" t="s">
        <v>225</v>
      </c>
      <c r="AJ352" s="38" t="s">
        <v>225</v>
      </c>
      <c r="AL352" s="38" t="s">
        <v>225</v>
      </c>
      <c r="AM352" s="38" t="s">
        <v>225</v>
      </c>
      <c r="AN352" s="38" t="s">
        <v>225</v>
      </c>
      <c r="AO352" s="38" t="s">
        <v>225</v>
      </c>
    </row>
    <row r="353" spans="5:41">
      <c r="E353" s="38" t="s">
        <v>225</v>
      </c>
      <c r="F353" s="38" t="s">
        <v>225</v>
      </c>
      <c r="G353" s="38" t="s">
        <v>225</v>
      </c>
      <c r="H353" s="38" t="s">
        <v>225</v>
      </c>
      <c r="I353" s="38" t="s">
        <v>225</v>
      </c>
      <c r="J353" s="38" t="s">
        <v>225</v>
      </c>
      <c r="K353" s="38" t="s">
        <v>225</v>
      </c>
      <c r="L353" s="38" t="s">
        <v>225</v>
      </c>
      <c r="N353" s="38" t="s">
        <v>225</v>
      </c>
      <c r="O353" s="38" t="s">
        <v>225</v>
      </c>
      <c r="P353" s="38" t="s">
        <v>225</v>
      </c>
      <c r="Q353" s="38" t="s">
        <v>225</v>
      </c>
      <c r="S353" s="38" t="s">
        <v>225</v>
      </c>
      <c r="T353" s="38" t="s">
        <v>225</v>
      </c>
      <c r="U353" s="38" t="s">
        <v>225</v>
      </c>
      <c r="X353" s="38" t="s">
        <v>225</v>
      </c>
      <c r="Y353" s="38" t="s">
        <v>225</v>
      </c>
      <c r="AA353" s="38" t="s">
        <v>225</v>
      </c>
      <c r="AB353" s="38" t="s">
        <v>225</v>
      </c>
      <c r="AG353" s="38" t="s">
        <v>225</v>
      </c>
      <c r="AH353" s="38" t="s">
        <v>225</v>
      </c>
      <c r="AI353" s="38" t="s">
        <v>225</v>
      </c>
      <c r="AJ353" s="38" t="s">
        <v>225</v>
      </c>
      <c r="AL353" s="38" t="s">
        <v>225</v>
      </c>
      <c r="AM353" s="38" t="s">
        <v>225</v>
      </c>
      <c r="AN353" s="38" t="s">
        <v>225</v>
      </c>
      <c r="AO353" s="38" t="s">
        <v>225</v>
      </c>
    </row>
    <row r="354" spans="5:41">
      <c r="E354" s="38" t="s">
        <v>225</v>
      </c>
      <c r="F354" s="38" t="s">
        <v>225</v>
      </c>
      <c r="G354" s="38" t="s">
        <v>225</v>
      </c>
      <c r="H354" s="38" t="s">
        <v>225</v>
      </c>
      <c r="I354" s="38" t="s">
        <v>225</v>
      </c>
      <c r="J354" s="38" t="s">
        <v>225</v>
      </c>
      <c r="K354" s="38" t="s">
        <v>225</v>
      </c>
      <c r="L354" s="38" t="s">
        <v>225</v>
      </c>
      <c r="N354" s="38" t="s">
        <v>225</v>
      </c>
      <c r="O354" s="38" t="s">
        <v>225</v>
      </c>
      <c r="P354" s="38" t="s">
        <v>225</v>
      </c>
      <c r="Q354" s="38" t="s">
        <v>225</v>
      </c>
      <c r="S354" s="38" t="s">
        <v>225</v>
      </c>
      <c r="T354" s="38" t="s">
        <v>225</v>
      </c>
      <c r="U354" s="38" t="s">
        <v>225</v>
      </c>
      <c r="X354" s="38" t="s">
        <v>225</v>
      </c>
      <c r="Y354" s="38" t="s">
        <v>225</v>
      </c>
      <c r="AA354" s="38" t="s">
        <v>225</v>
      </c>
      <c r="AB354" s="38" t="s">
        <v>225</v>
      </c>
      <c r="AG354" s="38" t="s">
        <v>225</v>
      </c>
      <c r="AH354" s="38" t="s">
        <v>225</v>
      </c>
      <c r="AI354" s="38" t="s">
        <v>225</v>
      </c>
      <c r="AJ354" s="38" t="s">
        <v>225</v>
      </c>
      <c r="AL354" s="38" t="s">
        <v>225</v>
      </c>
      <c r="AM354" s="38" t="s">
        <v>225</v>
      </c>
      <c r="AN354" s="38" t="s">
        <v>225</v>
      </c>
      <c r="AO354" s="38" t="s">
        <v>225</v>
      </c>
    </row>
    <row r="355" spans="5:41">
      <c r="E355" s="38" t="s">
        <v>225</v>
      </c>
      <c r="F355" s="38" t="s">
        <v>225</v>
      </c>
      <c r="G355" s="38" t="s">
        <v>225</v>
      </c>
      <c r="H355" s="38" t="s">
        <v>225</v>
      </c>
      <c r="I355" s="38" t="s">
        <v>225</v>
      </c>
      <c r="J355" s="38" t="s">
        <v>225</v>
      </c>
      <c r="K355" s="38" t="s">
        <v>225</v>
      </c>
      <c r="L355" s="38" t="s">
        <v>225</v>
      </c>
      <c r="N355" s="38" t="s">
        <v>225</v>
      </c>
      <c r="O355" s="38" t="s">
        <v>225</v>
      </c>
      <c r="P355" s="38" t="s">
        <v>225</v>
      </c>
      <c r="Q355" s="38" t="s">
        <v>225</v>
      </c>
      <c r="S355" s="38" t="s">
        <v>225</v>
      </c>
      <c r="T355" s="38" t="s">
        <v>225</v>
      </c>
      <c r="U355" s="38" t="s">
        <v>225</v>
      </c>
      <c r="X355" s="38" t="s">
        <v>225</v>
      </c>
      <c r="Y355" s="38" t="s">
        <v>225</v>
      </c>
      <c r="AA355" s="38" t="s">
        <v>225</v>
      </c>
      <c r="AB355" s="38" t="s">
        <v>225</v>
      </c>
      <c r="AG355" s="38" t="s">
        <v>225</v>
      </c>
      <c r="AH355" s="38" t="s">
        <v>225</v>
      </c>
      <c r="AI355" s="38" t="s">
        <v>225</v>
      </c>
      <c r="AJ355" s="38" t="s">
        <v>225</v>
      </c>
      <c r="AL355" s="38" t="s">
        <v>225</v>
      </c>
      <c r="AM355" s="38" t="s">
        <v>225</v>
      </c>
      <c r="AN355" s="38" t="s">
        <v>225</v>
      </c>
      <c r="AO355" s="38" t="s">
        <v>225</v>
      </c>
    </row>
    <row r="356" spans="5:41">
      <c r="E356" s="38" t="s">
        <v>225</v>
      </c>
      <c r="F356" s="38" t="s">
        <v>225</v>
      </c>
      <c r="G356" s="38" t="s">
        <v>225</v>
      </c>
      <c r="H356" s="38" t="s">
        <v>225</v>
      </c>
      <c r="I356" s="38" t="s">
        <v>225</v>
      </c>
      <c r="J356" s="38" t="s">
        <v>225</v>
      </c>
      <c r="K356" s="38" t="s">
        <v>225</v>
      </c>
      <c r="L356" s="38" t="s">
        <v>225</v>
      </c>
      <c r="N356" s="38" t="s">
        <v>225</v>
      </c>
      <c r="O356" s="38" t="s">
        <v>225</v>
      </c>
      <c r="P356" s="38" t="s">
        <v>225</v>
      </c>
      <c r="Q356" s="38" t="s">
        <v>225</v>
      </c>
      <c r="S356" s="38" t="s">
        <v>225</v>
      </c>
      <c r="T356" s="38" t="s">
        <v>225</v>
      </c>
      <c r="U356" s="38" t="s">
        <v>225</v>
      </c>
      <c r="X356" s="38" t="s">
        <v>225</v>
      </c>
      <c r="Y356" s="38" t="s">
        <v>225</v>
      </c>
      <c r="AA356" s="38" t="s">
        <v>225</v>
      </c>
      <c r="AB356" s="38" t="s">
        <v>225</v>
      </c>
      <c r="AG356" s="38" t="s">
        <v>225</v>
      </c>
      <c r="AH356" s="38" t="s">
        <v>225</v>
      </c>
      <c r="AI356" s="38" t="s">
        <v>225</v>
      </c>
      <c r="AJ356" s="38" t="s">
        <v>225</v>
      </c>
      <c r="AL356" s="38" t="s">
        <v>225</v>
      </c>
      <c r="AM356" s="38" t="s">
        <v>225</v>
      </c>
      <c r="AN356" s="38" t="s">
        <v>225</v>
      </c>
      <c r="AO356" s="38" t="s">
        <v>225</v>
      </c>
    </row>
    <row r="357" spans="5:41">
      <c r="E357" s="38" t="s">
        <v>225</v>
      </c>
      <c r="F357" s="38" t="s">
        <v>225</v>
      </c>
      <c r="G357" s="38" t="s">
        <v>225</v>
      </c>
      <c r="H357" s="38" t="s">
        <v>225</v>
      </c>
      <c r="I357" s="38" t="s">
        <v>225</v>
      </c>
      <c r="J357" s="38" t="s">
        <v>225</v>
      </c>
      <c r="K357" s="38" t="s">
        <v>225</v>
      </c>
      <c r="L357" s="38" t="s">
        <v>225</v>
      </c>
      <c r="N357" s="38" t="s">
        <v>225</v>
      </c>
      <c r="O357" s="38" t="s">
        <v>225</v>
      </c>
      <c r="P357" s="38" t="s">
        <v>225</v>
      </c>
      <c r="Q357" s="38" t="s">
        <v>225</v>
      </c>
      <c r="S357" s="38" t="s">
        <v>225</v>
      </c>
      <c r="T357" s="38" t="s">
        <v>225</v>
      </c>
      <c r="U357" s="38" t="s">
        <v>225</v>
      </c>
      <c r="X357" s="38" t="s">
        <v>225</v>
      </c>
      <c r="Y357" s="38" t="s">
        <v>225</v>
      </c>
      <c r="AA357" s="38" t="s">
        <v>225</v>
      </c>
      <c r="AB357" s="38" t="s">
        <v>225</v>
      </c>
      <c r="AG357" s="38" t="s">
        <v>225</v>
      </c>
      <c r="AH357" s="38" t="s">
        <v>225</v>
      </c>
      <c r="AI357" s="38" t="s">
        <v>225</v>
      </c>
      <c r="AJ357" s="38" t="s">
        <v>225</v>
      </c>
      <c r="AL357" s="38" t="s">
        <v>225</v>
      </c>
      <c r="AM357" s="38" t="s">
        <v>225</v>
      </c>
      <c r="AN357" s="38" t="s">
        <v>225</v>
      </c>
      <c r="AO357" s="38" t="s">
        <v>225</v>
      </c>
    </row>
    <row r="358" spans="5:41">
      <c r="E358" s="38" t="s">
        <v>225</v>
      </c>
      <c r="F358" s="38" t="s">
        <v>225</v>
      </c>
      <c r="G358" s="38" t="s">
        <v>225</v>
      </c>
      <c r="H358" s="38" t="s">
        <v>225</v>
      </c>
      <c r="I358" s="38" t="s">
        <v>225</v>
      </c>
      <c r="J358" s="38" t="s">
        <v>225</v>
      </c>
      <c r="K358" s="38" t="s">
        <v>225</v>
      </c>
      <c r="L358" s="38" t="s">
        <v>225</v>
      </c>
      <c r="N358" s="38" t="s">
        <v>225</v>
      </c>
      <c r="O358" s="38" t="s">
        <v>225</v>
      </c>
      <c r="P358" s="38" t="s">
        <v>225</v>
      </c>
      <c r="Q358" s="38" t="s">
        <v>225</v>
      </c>
      <c r="S358" s="38" t="s">
        <v>225</v>
      </c>
      <c r="T358" s="38" t="s">
        <v>225</v>
      </c>
      <c r="U358" s="38" t="s">
        <v>225</v>
      </c>
      <c r="X358" s="38" t="s">
        <v>225</v>
      </c>
      <c r="Y358" s="38" t="s">
        <v>225</v>
      </c>
      <c r="AA358" s="38" t="s">
        <v>225</v>
      </c>
      <c r="AB358" s="38" t="s">
        <v>225</v>
      </c>
      <c r="AG358" s="38" t="s">
        <v>225</v>
      </c>
      <c r="AH358" s="38" t="s">
        <v>225</v>
      </c>
      <c r="AI358" s="38" t="s">
        <v>225</v>
      </c>
      <c r="AJ358" s="38" t="s">
        <v>225</v>
      </c>
      <c r="AL358" s="38" t="s">
        <v>225</v>
      </c>
      <c r="AM358" s="38" t="s">
        <v>225</v>
      </c>
      <c r="AN358" s="38" t="s">
        <v>225</v>
      </c>
      <c r="AO358" s="38" t="s">
        <v>225</v>
      </c>
    </row>
    <row r="359" spans="5:41">
      <c r="E359" s="38" t="s">
        <v>225</v>
      </c>
      <c r="F359" s="38" t="s">
        <v>225</v>
      </c>
      <c r="G359" s="38" t="s">
        <v>225</v>
      </c>
      <c r="H359" s="38" t="s">
        <v>225</v>
      </c>
      <c r="I359" s="38" t="s">
        <v>225</v>
      </c>
      <c r="J359" s="38" t="s">
        <v>225</v>
      </c>
      <c r="K359" s="38" t="s">
        <v>225</v>
      </c>
      <c r="L359" s="38" t="s">
        <v>225</v>
      </c>
      <c r="N359" s="38" t="s">
        <v>225</v>
      </c>
      <c r="O359" s="38" t="s">
        <v>225</v>
      </c>
      <c r="P359" s="38" t="s">
        <v>225</v>
      </c>
      <c r="Q359" s="38" t="s">
        <v>225</v>
      </c>
      <c r="S359" s="38" t="s">
        <v>225</v>
      </c>
      <c r="T359" s="38" t="s">
        <v>225</v>
      </c>
      <c r="U359" s="38" t="s">
        <v>225</v>
      </c>
      <c r="X359" s="38" t="s">
        <v>225</v>
      </c>
      <c r="Y359" s="38" t="s">
        <v>225</v>
      </c>
      <c r="AA359" s="38" t="s">
        <v>225</v>
      </c>
      <c r="AB359" s="38" t="s">
        <v>225</v>
      </c>
      <c r="AG359" s="38" t="s">
        <v>225</v>
      </c>
      <c r="AH359" s="38" t="s">
        <v>225</v>
      </c>
      <c r="AI359" s="38" t="s">
        <v>225</v>
      </c>
      <c r="AJ359" s="38" t="s">
        <v>225</v>
      </c>
      <c r="AL359" s="38" t="s">
        <v>225</v>
      </c>
      <c r="AM359" s="38" t="s">
        <v>225</v>
      </c>
      <c r="AN359" s="38" t="s">
        <v>225</v>
      </c>
      <c r="AO359" s="38" t="s">
        <v>225</v>
      </c>
    </row>
    <row r="360" spans="5:41">
      <c r="E360" s="38" t="s">
        <v>225</v>
      </c>
      <c r="F360" s="38" t="s">
        <v>225</v>
      </c>
      <c r="G360" s="38" t="s">
        <v>225</v>
      </c>
      <c r="H360" s="38" t="s">
        <v>225</v>
      </c>
      <c r="I360" s="38" t="s">
        <v>225</v>
      </c>
      <c r="J360" s="38" t="s">
        <v>225</v>
      </c>
      <c r="K360" s="38" t="s">
        <v>225</v>
      </c>
      <c r="L360" s="38" t="s">
        <v>225</v>
      </c>
      <c r="N360" s="38" t="s">
        <v>225</v>
      </c>
      <c r="O360" s="38" t="s">
        <v>225</v>
      </c>
      <c r="P360" s="38" t="s">
        <v>225</v>
      </c>
      <c r="Q360" s="38" t="s">
        <v>225</v>
      </c>
      <c r="S360" s="38" t="s">
        <v>225</v>
      </c>
      <c r="T360" s="38" t="s">
        <v>225</v>
      </c>
      <c r="U360" s="38" t="s">
        <v>225</v>
      </c>
      <c r="X360" s="38" t="s">
        <v>225</v>
      </c>
      <c r="Y360" s="38" t="s">
        <v>225</v>
      </c>
      <c r="AA360" s="38" t="s">
        <v>225</v>
      </c>
      <c r="AB360" s="38" t="s">
        <v>225</v>
      </c>
      <c r="AG360" s="38" t="s">
        <v>225</v>
      </c>
      <c r="AH360" s="38" t="s">
        <v>225</v>
      </c>
      <c r="AI360" s="38" t="s">
        <v>225</v>
      </c>
      <c r="AJ360" s="38" t="s">
        <v>225</v>
      </c>
      <c r="AL360" s="38" t="s">
        <v>225</v>
      </c>
      <c r="AM360" s="38" t="s">
        <v>225</v>
      </c>
      <c r="AN360" s="38" t="s">
        <v>225</v>
      </c>
      <c r="AO360" s="38" t="s">
        <v>225</v>
      </c>
    </row>
    <row r="361" spans="5:41">
      <c r="E361" s="38" t="s">
        <v>225</v>
      </c>
      <c r="F361" s="38" t="s">
        <v>225</v>
      </c>
      <c r="G361" s="38" t="s">
        <v>225</v>
      </c>
      <c r="H361" s="38" t="s">
        <v>225</v>
      </c>
      <c r="I361" s="38" t="s">
        <v>225</v>
      </c>
      <c r="J361" s="38" t="s">
        <v>225</v>
      </c>
      <c r="K361" s="38" t="s">
        <v>225</v>
      </c>
      <c r="L361" s="38" t="s">
        <v>225</v>
      </c>
      <c r="N361" s="38" t="s">
        <v>225</v>
      </c>
      <c r="O361" s="38" t="s">
        <v>225</v>
      </c>
      <c r="P361" s="38" t="s">
        <v>225</v>
      </c>
      <c r="Q361" s="38" t="s">
        <v>225</v>
      </c>
      <c r="S361" s="38" t="s">
        <v>225</v>
      </c>
      <c r="T361" s="38" t="s">
        <v>225</v>
      </c>
      <c r="U361" s="38" t="s">
        <v>225</v>
      </c>
      <c r="X361" s="38" t="s">
        <v>225</v>
      </c>
      <c r="Y361" s="38" t="s">
        <v>225</v>
      </c>
      <c r="AA361" s="38" t="s">
        <v>225</v>
      </c>
      <c r="AB361" s="38" t="s">
        <v>225</v>
      </c>
      <c r="AG361" s="38" t="s">
        <v>225</v>
      </c>
      <c r="AH361" s="38" t="s">
        <v>225</v>
      </c>
      <c r="AI361" s="38" t="s">
        <v>225</v>
      </c>
      <c r="AJ361" s="38" t="s">
        <v>225</v>
      </c>
      <c r="AL361" s="38" t="s">
        <v>225</v>
      </c>
      <c r="AM361" s="38" t="s">
        <v>225</v>
      </c>
      <c r="AN361" s="38" t="s">
        <v>225</v>
      </c>
      <c r="AO361" s="38" t="s">
        <v>225</v>
      </c>
    </row>
    <row r="362" spans="5:41">
      <c r="E362" s="38" t="s">
        <v>225</v>
      </c>
      <c r="F362" s="38" t="s">
        <v>225</v>
      </c>
      <c r="G362" s="38" t="s">
        <v>225</v>
      </c>
      <c r="H362" s="38" t="s">
        <v>225</v>
      </c>
      <c r="I362" s="38" t="s">
        <v>225</v>
      </c>
      <c r="J362" s="38" t="s">
        <v>225</v>
      </c>
      <c r="K362" s="38" t="s">
        <v>225</v>
      </c>
      <c r="L362" s="38" t="s">
        <v>225</v>
      </c>
      <c r="N362" s="38" t="s">
        <v>225</v>
      </c>
      <c r="O362" s="38" t="s">
        <v>225</v>
      </c>
      <c r="P362" s="38" t="s">
        <v>225</v>
      </c>
      <c r="Q362" s="38" t="s">
        <v>225</v>
      </c>
      <c r="S362" s="38" t="s">
        <v>225</v>
      </c>
      <c r="T362" s="38" t="s">
        <v>225</v>
      </c>
      <c r="U362" s="38" t="s">
        <v>225</v>
      </c>
      <c r="X362" s="38" t="s">
        <v>225</v>
      </c>
      <c r="Y362" s="38" t="s">
        <v>225</v>
      </c>
      <c r="AA362" s="38" t="s">
        <v>225</v>
      </c>
      <c r="AB362" s="38" t="s">
        <v>225</v>
      </c>
      <c r="AG362" s="38" t="s">
        <v>225</v>
      </c>
      <c r="AH362" s="38" t="s">
        <v>225</v>
      </c>
      <c r="AI362" s="38" t="s">
        <v>225</v>
      </c>
      <c r="AJ362" s="38" t="s">
        <v>225</v>
      </c>
      <c r="AL362" s="38" t="s">
        <v>225</v>
      </c>
      <c r="AM362" s="38" t="s">
        <v>225</v>
      </c>
      <c r="AN362" s="38" t="s">
        <v>225</v>
      </c>
      <c r="AO362" s="38" t="s">
        <v>225</v>
      </c>
    </row>
    <row r="363" spans="5:41">
      <c r="E363" s="38" t="s">
        <v>225</v>
      </c>
      <c r="F363" s="38" t="s">
        <v>225</v>
      </c>
      <c r="G363" s="38" t="s">
        <v>225</v>
      </c>
      <c r="H363" s="38" t="s">
        <v>225</v>
      </c>
      <c r="I363" s="38" t="s">
        <v>225</v>
      </c>
      <c r="J363" s="38" t="s">
        <v>225</v>
      </c>
      <c r="K363" s="38" t="s">
        <v>225</v>
      </c>
      <c r="L363" s="38" t="s">
        <v>225</v>
      </c>
      <c r="N363" s="38" t="s">
        <v>225</v>
      </c>
      <c r="O363" s="38" t="s">
        <v>225</v>
      </c>
      <c r="P363" s="38" t="s">
        <v>225</v>
      </c>
      <c r="Q363" s="38" t="s">
        <v>225</v>
      </c>
      <c r="S363" s="38" t="s">
        <v>225</v>
      </c>
      <c r="T363" s="38" t="s">
        <v>225</v>
      </c>
      <c r="U363" s="38" t="s">
        <v>225</v>
      </c>
      <c r="X363" s="38" t="s">
        <v>225</v>
      </c>
      <c r="Y363" s="38" t="s">
        <v>225</v>
      </c>
      <c r="AA363" s="38" t="s">
        <v>225</v>
      </c>
      <c r="AB363" s="38" t="s">
        <v>225</v>
      </c>
      <c r="AG363" s="38" t="s">
        <v>225</v>
      </c>
      <c r="AH363" s="38" t="s">
        <v>225</v>
      </c>
      <c r="AI363" s="38" t="s">
        <v>225</v>
      </c>
      <c r="AJ363" s="38" t="s">
        <v>225</v>
      </c>
      <c r="AL363" s="38" t="s">
        <v>225</v>
      </c>
      <c r="AM363" s="38" t="s">
        <v>225</v>
      </c>
      <c r="AN363" s="38" t="s">
        <v>225</v>
      </c>
      <c r="AO363" s="38" t="s">
        <v>225</v>
      </c>
    </row>
    <row r="364" spans="5:41">
      <c r="E364" s="38" t="s">
        <v>225</v>
      </c>
      <c r="F364" s="38" t="s">
        <v>225</v>
      </c>
      <c r="G364" s="38" t="s">
        <v>225</v>
      </c>
      <c r="H364" s="38" t="s">
        <v>225</v>
      </c>
      <c r="I364" s="38" t="s">
        <v>225</v>
      </c>
      <c r="J364" s="38" t="s">
        <v>225</v>
      </c>
      <c r="K364" s="38" t="s">
        <v>225</v>
      </c>
      <c r="L364" s="38" t="s">
        <v>225</v>
      </c>
      <c r="N364" s="38" t="s">
        <v>225</v>
      </c>
      <c r="O364" s="38" t="s">
        <v>225</v>
      </c>
      <c r="P364" s="38" t="s">
        <v>225</v>
      </c>
      <c r="Q364" s="38" t="s">
        <v>225</v>
      </c>
      <c r="S364" s="38" t="s">
        <v>225</v>
      </c>
      <c r="T364" s="38" t="s">
        <v>225</v>
      </c>
      <c r="U364" s="38" t="s">
        <v>225</v>
      </c>
      <c r="X364" s="38" t="s">
        <v>225</v>
      </c>
      <c r="Y364" s="38" t="s">
        <v>225</v>
      </c>
      <c r="AA364" s="38" t="s">
        <v>225</v>
      </c>
      <c r="AB364" s="38" t="s">
        <v>225</v>
      </c>
      <c r="AG364" s="38" t="s">
        <v>225</v>
      </c>
      <c r="AH364" s="38" t="s">
        <v>225</v>
      </c>
      <c r="AI364" s="38" t="s">
        <v>225</v>
      </c>
      <c r="AJ364" s="38" t="s">
        <v>225</v>
      </c>
      <c r="AL364" s="38" t="s">
        <v>225</v>
      </c>
      <c r="AM364" s="38" t="s">
        <v>225</v>
      </c>
      <c r="AN364" s="38" t="s">
        <v>225</v>
      </c>
      <c r="AO364" s="38" t="s">
        <v>225</v>
      </c>
    </row>
    <row r="365" spans="5:41">
      <c r="E365" s="38" t="s">
        <v>225</v>
      </c>
      <c r="F365" s="38" t="s">
        <v>225</v>
      </c>
      <c r="G365" s="38" t="s">
        <v>225</v>
      </c>
      <c r="H365" s="38" t="s">
        <v>225</v>
      </c>
      <c r="I365" s="38" t="s">
        <v>225</v>
      </c>
      <c r="J365" s="38" t="s">
        <v>225</v>
      </c>
      <c r="K365" s="38" t="s">
        <v>225</v>
      </c>
      <c r="L365" s="38" t="s">
        <v>225</v>
      </c>
      <c r="N365" s="38" t="s">
        <v>225</v>
      </c>
      <c r="O365" s="38" t="s">
        <v>225</v>
      </c>
      <c r="P365" s="38" t="s">
        <v>225</v>
      </c>
      <c r="Q365" s="38" t="s">
        <v>225</v>
      </c>
      <c r="S365" s="38" t="s">
        <v>225</v>
      </c>
      <c r="T365" s="38" t="s">
        <v>225</v>
      </c>
      <c r="U365" s="38" t="s">
        <v>225</v>
      </c>
      <c r="X365" s="38" t="s">
        <v>225</v>
      </c>
      <c r="Y365" s="38" t="s">
        <v>225</v>
      </c>
      <c r="AA365" s="38" t="s">
        <v>225</v>
      </c>
      <c r="AB365" s="38" t="s">
        <v>225</v>
      </c>
      <c r="AG365" s="38" t="s">
        <v>225</v>
      </c>
      <c r="AH365" s="38" t="s">
        <v>225</v>
      </c>
      <c r="AI365" s="38" t="s">
        <v>225</v>
      </c>
      <c r="AJ365" s="38" t="s">
        <v>225</v>
      </c>
      <c r="AL365" s="38" t="s">
        <v>225</v>
      </c>
      <c r="AM365" s="38" t="s">
        <v>225</v>
      </c>
      <c r="AN365" s="38" t="s">
        <v>225</v>
      </c>
      <c r="AO365" s="38" t="s">
        <v>225</v>
      </c>
    </row>
    <row r="366" spans="5:41">
      <c r="E366" s="38" t="s">
        <v>225</v>
      </c>
      <c r="F366" s="38" t="s">
        <v>225</v>
      </c>
      <c r="G366" s="38" t="s">
        <v>225</v>
      </c>
      <c r="H366" s="38" t="s">
        <v>225</v>
      </c>
      <c r="I366" s="38" t="s">
        <v>225</v>
      </c>
      <c r="J366" s="38" t="s">
        <v>225</v>
      </c>
      <c r="K366" s="38" t="s">
        <v>225</v>
      </c>
      <c r="L366" s="38" t="s">
        <v>225</v>
      </c>
      <c r="N366" s="38" t="s">
        <v>225</v>
      </c>
      <c r="O366" s="38" t="s">
        <v>225</v>
      </c>
      <c r="P366" s="38" t="s">
        <v>225</v>
      </c>
      <c r="Q366" s="38" t="s">
        <v>225</v>
      </c>
      <c r="S366" s="38" t="s">
        <v>225</v>
      </c>
      <c r="T366" s="38" t="s">
        <v>225</v>
      </c>
      <c r="U366" s="38" t="s">
        <v>225</v>
      </c>
      <c r="X366" s="38" t="s">
        <v>225</v>
      </c>
      <c r="Y366" s="38" t="s">
        <v>225</v>
      </c>
      <c r="AA366" s="38" t="s">
        <v>225</v>
      </c>
      <c r="AB366" s="38" t="s">
        <v>225</v>
      </c>
      <c r="AG366" s="38" t="s">
        <v>225</v>
      </c>
      <c r="AH366" s="38" t="s">
        <v>225</v>
      </c>
      <c r="AI366" s="38" t="s">
        <v>225</v>
      </c>
      <c r="AJ366" s="38" t="s">
        <v>225</v>
      </c>
      <c r="AL366" s="38" t="s">
        <v>225</v>
      </c>
      <c r="AM366" s="38" t="s">
        <v>225</v>
      </c>
      <c r="AN366" s="38" t="s">
        <v>225</v>
      </c>
      <c r="AO366" s="38" t="s">
        <v>225</v>
      </c>
    </row>
    <row r="367" spans="5:41">
      <c r="E367" s="38" t="s">
        <v>225</v>
      </c>
      <c r="F367" s="38" t="s">
        <v>225</v>
      </c>
      <c r="G367" s="38" t="s">
        <v>225</v>
      </c>
      <c r="H367" s="38" t="s">
        <v>225</v>
      </c>
      <c r="I367" s="38" t="s">
        <v>225</v>
      </c>
      <c r="J367" s="38" t="s">
        <v>225</v>
      </c>
      <c r="K367" s="38" t="s">
        <v>225</v>
      </c>
      <c r="L367" s="38" t="s">
        <v>225</v>
      </c>
      <c r="N367" s="38" t="s">
        <v>225</v>
      </c>
      <c r="O367" s="38" t="s">
        <v>225</v>
      </c>
      <c r="P367" s="38" t="s">
        <v>225</v>
      </c>
      <c r="Q367" s="38" t="s">
        <v>225</v>
      </c>
      <c r="S367" s="38" t="s">
        <v>225</v>
      </c>
      <c r="T367" s="38" t="s">
        <v>225</v>
      </c>
      <c r="U367" s="38" t="s">
        <v>225</v>
      </c>
      <c r="X367" s="38" t="s">
        <v>225</v>
      </c>
      <c r="Y367" s="38" t="s">
        <v>225</v>
      </c>
      <c r="AA367" s="38" t="s">
        <v>225</v>
      </c>
      <c r="AB367" s="38" t="s">
        <v>225</v>
      </c>
      <c r="AG367" s="38" t="s">
        <v>225</v>
      </c>
      <c r="AH367" s="38" t="s">
        <v>225</v>
      </c>
      <c r="AI367" s="38" t="s">
        <v>225</v>
      </c>
      <c r="AJ367" s="38" t="s">
        <v>225</v>
      </c>
      <c r="AL367" s="38" t="s">
        <v>225</v>
      </c>
      <c r="AM367" s="38" t="s">
        <v>225</v>
      </c>
      <c r="AN367" s="38" t="s">
        <v>225</v>
      </c>
      <c r="AO367" s="38" t="s">
        <v>225</v>
      </c>
    </row>
    <row r="368" spans="5:41">
      <c r="E368" s="38" t="s">
        <v>225</v>
      </c>
      <c r="F368" s="38" t="s">
        <v>225</v>
      </c>
      <c r="G368" s="38" t="s">
        <v>225</v>
      </c>
      <c r="H368" s="38" t="s">
        <v>225</v>
      </c>
      <c r="I368" s="38" t="s">
        <v>225</v>
      </c>
      <c r="J368" s="38" t="s">
        <v>225</v>
      </c>
      <c r="K368" s="38" t="s">
        <v>225</v>
      </c>
      <c r="L368" s="38" t="s">
        <v>225</v>
      </c>
      <c r="N368" s="38" t="s">
        <v>225</v>
      </c>
      <c r="O368" s="38" t="s">
        <v>225</v>
      </c>
      <c r="P368" s="38" t="s">
        <v>225</v>
      </c>
      <c r="Q368" s="38" t="s">
        <v>225</v>
      </c>
      <c r="S368" s="38" t="s">
        <v>225</v>
      </c>
      <c r="T368" s="38" t="s">
        <v>225</v>
      </c>
      <c r="U368" s="38" t="s">
        <v>225</v>
      </c>
      <c r="X368" s="38" t="s">
        <v>225</v>
      </c>
      <c r="Y368" s="38" t="s">
        <v>225</v>
      </c>
      <c r="AA368" s="38" t="s">
        <v>225</v>
      </c>
      <c r="AB368" s="38" t="s">
        <v>225</v>
      </c>
      <c r="AG368" s="38" t="s">
        <v>225</v>
      </c>
      <c r="AH368" s="38" t="s">
        <v>225</v>
      </c>
      <c r="AI368" s="38" t="s">
        <v>225</v>
      </c>
      <c r="AJ368" s="38" t="s">
        <v>225</v>
      </c>
      <c r="AL368" s="38" t="s">
        <v>225</v>
      </c>
      <c r="AM368" s="38" t="s">
        <v>225</v>
      </c>
      <c r="AN368" s="38" t="s">
        <v>225</v>
      </c>
      <c r="AO368" s="38" t="s">
        <v>225</v>
      </c>
    </row>
    <row r="369" spans="5:41">
      <c r="E369" s="38" t="s">
        <v>225</v>
      </c>
      <c r="F369" s="38" t="s">
        <v>225</v>
      </c>
      <c r="G369" s="38" t="s">
        <v>225</v>
      </c>
      <c r="H369" s="38" t="s">
        <v>225</v>
      </c>
      <c r="I369" s="38" t="s">
        <v>225</v>
      </c>
      <c r="J369" s="38" t="s">
        <v>225</v>
      </c>
      <c r="K369" s="38" t="s">
        <v>225</v>
      </c>
      <c r="L369" s="38" t="s">
        <v>225</v>
      </c>
      <c r="N369" s="38" t="s">
        <v>225</v>
      </c>
      <c r="O369" s="38" t="s">
        <v>225</v>
      </c>
      <c r="P369" s="38" t="s">
        <v>225</v>
      </c>
      <c r="Q369" s="38" t="s">
        <v>225</v>
      </c>
      <c r="S369" s="38" t="s">
        <v>225</v>
      </c>
      <c r="T369" s="38" t="s">
        <v>225</v>
      </c>
      <c r="U369" s="38" t="s">
        <v>225</v>
      </c>
      <c r="X369" s="38" t="s">
        <v>225</v>
      </c>
      <c r="Y369" s="38" t="s">
        <v>225</v>
      </c>
      <c r="AA369" s="38" t="s">
        <v>225</v>
      </c>
      <c r="AB369" s="38" t="s">
        <v>225</v>
      </c>
      <c r="AG369" s="38" t="s">
        <v>225</v>
      </c>
      <c r="AH369" s="38" t="s">
        <v>225</v>
      </c>
      <c r="AI369" s="38" t="s">
        <v>225</v>
      </c>
      <c r="AJ369" s="38" t="s">
        <v>225</v>
      </c>
      <c r="AL369" s="38" t="s">
        <v>225</v>
      </c>
      <c r="AM369" s="38" t="s">
        <v>225</v>
      </c>
      <c r="AN369" s="38" t="s">
        <v>225</v>
      </c>
      <c r="AO369" s="38" t="s">
        <v>225</v>
      </c>
    </row>
    <row r="370" spans="5:41">
      <c r="E370" s="38" t="s">
        <v>225</v>
      </c>
      <c r="F370" s="38" t="s">
        <v>225</v>
      </c>
      <c r="G370" s="38" t="s">
        <v>225</v>
      </c>
      <c r="H370" s="38" t="s">
        <v>225</v>
      </c>
      <c r="I370" s="38" t="s">
        <v>225</v>
      </c>
      <c r="J370" s="38" t="s">
        <v>225</v>
      </c>
      <c r="K370" s="38" t="s">
        <v>225</v>
      </c>
      <c r="L370" s="38" t="s">
        <v>225</v>
      </c>
      <c r="N370" s="38" t="s">
        <v>225</v>
      </c>
      <c r="O370" s="38" t="s">
        <v>225</v>
      </c>
      <c r="P370" s="38" t="s">
        <v>225</v>
      </c>
      <c r="Q370" s="38" t="s">
        <v>225</v>
      </c>
      <c r="S370" s="38" t="s">
        <v>225</v>
      </c>
      <c r="T370" s="38" t="s">
        <v>225</v>
      </c>
      <c r="U370" s="38" t="s">
        <v>225</v>
      </c>
      <c r="X370" s="38" t="s">
        <v>225</v>
      </c>
      <c r="Y370" s="38" t="s">
        <v>225</v>
      </c>
      <c r="AA370" s="38" t="s">
        <v>225</v>
      </c>
      <c r="AB370" s="38" t="s">
        <v>225</v>
      </c>
      <c r="AG370" s="38" t="s">
        <v>225</v>
      </c>
      <c r="AH370" s="38" t="s">
        <v>225</v>
      </c>
      <c r="AI370" s="38" t="s">
        <v>225</v>
      </c>
      <c r="AJ370" s="38" t="s">
        <v>225</v>
      </c>
      <c r="AL370" s="38" t="s">
        <v>225</v>
      </c>
      <c r="AM370" s="38" t="s">
        <v>225</v>
      </c>
      <c r="AN370" s="38" t="s">
        <v>225</v>
      </c>
      <c r="AO370" s="38" t="s">
        <v>225</v>
      </c>
    </row>
    <row r="371" spans="5:41">
      <c r="E371" s="38" t="s">
        <v>225</v>
      </c>
      <c r="F371" s="38" t="s">
        <v>225</v>
      </c>
      <c r="G371" s="38" t="s">
        <v>225</v>
      </c>
      <c r="H371" s="38" t="s">
        <v>225</v>
      </c>
      <c r="I371" s="38" t="s">
        <v>225</v>
      </c>
      <c r="J371" s="38" t="s">
        <v>225</v>
      </c>
      <c r="K371" s="38" t="s">
        <v>225</v>
      </c>
      <c r="L371" s="38" t="s">
        <v>225</v>
      </c>
      <c r="N371" s="38" t="s">
        <v>225</v>
      </c>
      <c r="O371" s="38" t="s">
        <v>225</v>
      </c>
      <c r="P371" s="38" t="s">
        <v>225</v>
      </c>
      <c r="Q371" s="38" t="s">
        <v>225</v>
      </c>
      <c r="S371" s="38" t="s">
        <v>225</v>
      </c>
      <c r="T371" s="38" t="s">
        <v>225</v>
      </c>
      <c r="U371" s="38" t="s">
        <v>225</v>
      </c>
      <c r="X371" s="38" t="s">
        <v>225</v>
      </c>
      <c r="Y371" s="38" t="s">
        <v>225</v>
      </c>
      <c r="AA371" s="38" t="s">
        <v>225</v>
      </c>
      <c r="AB371" s="38" t="s">
        <v>225</v>
      </c>
      <c r="AG371" s="38" t="s">
        <v>225</v>
      </c>
      <c r="AH371" s="38" t="s">
        <v>225</v>
      </c>
      <c r="AI371" s="38" t="s">
        <v>225</v>
      </c>
      <c r="AJ371" s="38" t="s">
        <v>225</v>
      </c>
      <c r="AL371" s="38" t="s">
        <v>225</v>
      </c>
      <c r="AM371" s="38" t="s">
        <v>225</v>
      </c>
      <c r="AN371" s="38" t="s">
        <v>225</v>
      </c>
      <c r="AO371" s="38" t="s">
        <v>225</v>
      </c>
    </row>
    <row r="372" spans="5:41">
      <c r="E372" s="38" t="s">
        <v>225</v>
      </c>
      <c r="F372" s="38" t="s">
        <v>225</v>
      </c>
      <c r="G372" s="38" t="s">
        <v>225</v>
      </c>
      <c r="H372" s="38" t="s">
        <v>225</v>
      </c>
      <c r="I372" s="38" t="s">
        <v>225</v>
      </c>
      <c r="J372" s="38" t="s">
        <v>225</v>
      </c>
      <c r="K372" s="38" t="s">
        <v>225</v>
      </c>
      <c r="L372" s="38" t="s">
        <v>225</v>
      </c>
      <c r="N372" s="38" t="s">
        <v>225</v>
      </c>
      <c r="O372" s="38" t="s">
        <v>225</v>
      </c>
      <c r="P372" s="38" t="s">
        <v>225</v>
      </c>
      <c r="Q372" s="38" t="s">
        <v>225</v>
      </c>
      <c r="S372" s="38" t="s">
        <v>225</v>
      </c>
      <c r="T372" s="38" t="s">
        <v>225</v>
      </c>
      <c r="U372" s="38" t="s">
        <v>225</v>
      </c>
      <c r="X372" s="38" t="s">
        <v>225</v>
      </c>
      <c r="Y372" s="38" t="s">
        <v>225</v>
      </c>
      <c r="AA372" s="38" t="s">
        <v>225</v>
      </c>
      <c r="AB372" s="38" t="s">
        <v>225</v>
      </c>
      <c r="AG372" s="38" t="s">
        <v>225</v>
      </c>
      <c r="AH372" s="38" t="s">
        <v>225</v>
      </c>
      <c r="AI372" s="38" t="s">
        <v>225</v>
      </c>
      <c r="AJ372" s="38" t="s">
        <v>225</v>
      </c>
      <c r="AL372" s="38" t="s">
        <v>225</v>
      </c>
      <c r="AM372" s="38" t="s">
        <v>225</v>
      </c>
      <c r="AN372" s="38" t="s">
        <v>225</v>
      </c>
      <c r="AO372" s="38" t="s">
        <v>225</v>
      </c>
    </row>
    <row r="373" spans="5:41">
      <c r="E373" s="38" t="s">
        <v>225</v>
      </c>
      <c r="F373" s="38" t="s">
        <v>225</v>
      </c>
      <c r="G373" s="38" t="s">
        <v>225</v>
      </c>
      <c r="H373" s="38" t="s">
        <v>225</v>
      </c>
      <c r="I373" s="38" t="s">
        <v>225</v>
      </c>
      <c r="J373" s="38" t="s">
        <v>225</v>
      </c>
      <c r="K373" s="38" t="s">
        <v>225</v>
      </c>
      <c r="L373" s="38" t="s">
        <v>225</v>
      </c>
      <c r="N373" s="38" t="s">
        <v>225</v>
      </c>
      <c r="O373" s="38" t="s">
        <v>225</v>
      </c>
      <c r="P373" s="38" t="s">
        <v>225</v>
      </c>
      <c r="Q373" s="38" t="s">
        <v>225</v>
      </c>
      <c r="S373" s="38" t="s">
        <v>225</v>
      </c>
      <c r="T373" s="38" t="s">
        <v>225</v>
      </c>
      <c r="U373" s="38" t="s">
        <v>225</v>
      </c>
      <c r="X373" s="38" t="s">
        <v>225</v>
      </c>
      <c r="Y373" s="38" t="s">
        <v>225</v>
      </c>
      <c r="AA373" s="38" t="s">
        <v>225</v>
      </c>
      <c r="AB373" s="38" t="s">
        <v>225</v>
      </c>
      <c r="AG373" s="38" t="s">
        <v>225</v>
      </c>
      <c r="AH373" s="38" t="s">
        <v>225</v>
      </c>
      <c r="AI373" s="38" t="s">
        <v>225</v>
      </c>
      <c r="AJ373" s="38" t="s">
        <v>225</v>
      </c>
      <c r="AL373" s="38" t="s">
        <v>225</v>
      </c>
      <c r="AM373" s="38" t="s">
        <v>225</v>
      </c>
      <c r="AN373" s="38" t="s">
        <v>225</v>
      </c>
      <c r="AO373" s="38" t="s">
        <v>225</v>
      </c>
    </row>
    <row r="374" spans="5:41">
      <c r="E374" s="38" t="s">
        <v>225</v>
      </c>
      <c r="F374" s="38" t="s">
        <v>225</v>
      </c>
      <c r="G374" s="38" t="s">
        <v>225</v>
      </c>
      <c r="H374" s="38" t="s">
        <v>225</v>
      </c>
      <c r="I374" s="38" t="s">
        <v>225</v>
      </c>
      <c r="J374" s="38" t="s">
        <v>225</v>
      </c>
      <c r="K374" s="38" t="s">
        <v>225</v>
      </c>
      <c r="L374" s="38" t="s">
        <v>225</v>
      </c>
      <c r="N374" s="38" t="s">
        <v>225</v>
      </c>
      <c r="O374" s="38" t="s">
        <v>225</v>
      </c>
      <c r="P374" s="38" t="s">
        <v>225</v>
      </c>
      <c r="Q374" s="38" t="s">
        <v>225</v>
      </c>
      <c r="S374" s="38" t="s">
        <v>225</v>
      </c>
      <c r="T374" s="38" t="s">
        <v>225</v>
      </c>
      <c r="U374" s="38" t="s">
        <v>225</v>
      </c>
      <c r="X374" s="38" t="s">
        <v>225</v>
      </c>
      <c r="Y374" s="38" t="s">
        <v>225</v>
      </c>
      <c r="AA374" s="38" t="s">
        <v>225</v>
      </c>
      <c r="AB374" s="38" t="s">
        <v>225</v>
      </c>
      <c r="AG374" s="38" t="s">
        <v>225</v>
      </c>
      <c r="AH374" s="38" t="s">
        <v>225</v>
      </c>
      <c r="AI374" s="38" t="s">
        <v>225</v>
      </c>
      <c r="AJ374" s="38" t="s">
        <v>225</v>
      </c>
      <c r="AL374" s="38" t="s">
        <v>225</v>
      </c>
      <c r="AM374" s="38" t="s">
        <v>225</v>
      </c>
      <c r="AN374" s="38" t="s">
        <v>225</v>
      </c>
      <c r="AO374" s="38" t="s">
        <v>225</v>
      </c>
    </row>
    <row r="375" spans="5:41">
      <c r="E375" s="38" t="s">
        <v>225</v>
      </c>
      <c r="F375" s="38" t="s">
        <v>225</v>
      </c>
      <c r="G375" s="38" t="s">
        <v>225</v>
      </c>
      <c r="H375" s="38" t="s">
        <v>225</v>
      </c>
      <c r="I375" s="38" t="s">
        <v>225</v>
      </c>
      <c r="J375" s="38" t="s">
        <v>225</v>
      </c>
      <c r="K375" s="38" t="s">
        <v>225</v>
      </c>
      <c r="L375" s="38" t="s">
        <v>225</v>
      </c>
      <c r="N375" s="38" t="s">
        <v>225</v>
      </c>
      <c r="O375" s="38" t="s">
        <v>225</v>
      </c>
      <c r="P375" s="38" t="s">
        <v>225</v>
      </c>
      <c r="Q375" s="38" t="s">
        <v>225</v>
      </c>
      <c r="S375" s="38" t="s">
        <v>225</v>
      </c>
      <c r="T375" s="38" t="s">
        <v>225</v>
      </c>
      <c r="U375" s="38" t="s">
        <v>225</v>
      </c>
      <c r="X375" s="38" t="s">
        <v>225</v>
      </c>
      <c r="Y375" s="38" t="s">
        <v>225</v>
      </c>
      <c r="AA375" s="38" t="s">
        <v>225</v>
      </c>
      <c r="AB375" s="38" t="s">
        <v>225</v>
      </c>
      <c r="AG375" s="38" t="s">
        <v>225</v>
      </c>
      <c r="AH375" s="38" t="s">
        <v>225</v>
      </c>
      <c r="AI375" s="38" t="s">
        <v>225</v>
      </c>
      <c r="AJ375" s="38" t="s">
        <v>225</v>
      </c>
      <c r="AL375" s="38" t="s">
        <v>225</v>
      </c>
      <c r="AM375" s="38" t="s">
        <v>225</v>
      </c>
      <c r="AN375" s="38" t="s">
        <v>225</v>
      </c>
      <c r="AO375" s="38" t="s">
        <v>225</v>
      </c>
    </row>
    <row r="376" spans="5:41">
      <c r="E376" s="38" t="s">
        <v>225</v>
      </c>
      <c r="F376" s="38" t="s">
        <v>225</v>
      </c>
      <c r="G376" s="38" t="s">
        <v>225</v>
      </c>
      <c r="H376" s="38" t="s">
        <v>225</v>
      </c>
      <c r="I376" s="38" t="s">
        <v>225</v>
      </c>
      <c r="J376" s="38" t="s">
        <v>225</v>
      </c>
      <c r="K376" s="38" t="s">
        <v>225</v>
      </c>
      <c r="L376" s="38" t="s">
        <v>225</v>
      </c>
      <c r="N376" s="38" t="s">
        <v>225</v>
      </c>
      <c r="O376" s="38" t="s">
        <v>225</v>
      </c>
      <c r="P376" s="38" t="s">
        <v>225</v>
      </c>
      <c r="Q376" s="38" t="s">
        <v>225</v>
      </c>
      <c r="S376" s="38" t="s">
        <v>225</v>
      </c>
      <c r="T376" s="38" t="s">
        <v>225</v>
      </c>
      <c r="U376" s="38" t="s">
        <v>225</v>
      </c>
      <c r="X376" s="38" t="s">
        <v>225</v>
      </c>
      <c r="Y376" s="38" t="s">
        <v>225</v>
      </c>
      <c r="AA376" s="38" t="s">
        <v>225</v>
      </c>
      <c r="AB376" s="38" t="s">
        <v>225</v>
      </c>
      <c r="AG376" s="38" t="s">
        <v>225</v>
      </c>
      <c r="AH376" s="38" t="s">
        <v>225</v>
      </c>
      <c r="AI376" s="38" t="s">
        <v>225</v>
      </c>
      <c r="AJ376" s="38" t="s">
        <v>225</v>
      </c>
      <c r="AL376" s="38" t="s">
        <v>225</v>
      </c>
      <c r="AM376" s="38" t="s">
        <v>225</v>
      </c>
      <c r="AN376" s="38" t="s">
        <v>225</v>
      </c>
      <c r="AO376" s="38" t="s">
        <v>225</v>
      </c>
    </row>
    <row r="377" spans="5:41">
      <c r="E377" s="38" t="s">
        <v>225</v>
      </c>
      <c r="F377" s="38" t="s">
        <v>225</v>
      </c>
      <c r="G377" s="38" t="s">
        <v>225</v>
      </c>
      <c r="H377" s="38" t="s">
        <v>225</v>
      </c>
      <c r="I377" s="38" t="s">
        <v>225</v>
      </c>
      <c r="J377" s="38" t="s">
        <v>225</v>
      </c>
      <c r="K377" s="38" t="s">
        <v>225</v>
      </c>
      <c r="L377" s="38" t="s">
        <v>225</v>
      </c>
      <c r="N377" s="38" t="s">
        <v>225</v>
      </c>
      <c r="O377" s="38" t="s">
        <v>225</v>
      </c>
      <c r="P377" s="38" t="s">
        <v>225</v>
      </c>
      <c r="Q377" s="38" t="s">
        <v>225</v>
      </c>
      <c r="S377" s="38" t="s">
        <v>225</v>
      </c>
      <c r="T377" s="38" t="s">
        <v>225</v>
      </c>
      <c r="U377" s="38" t="s">
        <v>225</v>
      </c>
      <c r="X377" s="38" t="s">
        <v>225</v>
      </c>
      <c r="Y377" s="38" t="s">
        <v>225</v>
      </c>
      <c r="AA377" s="38" t="s">
        <v>225</v>
      </c>
      <c r="AB377" s="38" t="s">
        <v>225</v>
      </c>
      <c r="AG377" s="38" t="s">
        <v>225</v>
      </c>
      <c r="AH377" s="38" t="s">
        <v>225</v>
      </c>
      <c r="AI377" s="38" t="s">
        <v>225</v>
      </c>
      <c r="AJ377" s="38" t="s">
        <v>225</v>
      </c>
      <c r="AL377" s="38" t="s">
        <v>225</v>
      </c>
      <c r="AM377" s="38" t="s">
        <v>225</v>
      </c>
      <c r="AN377" s="38" t="s">
        <v>225</v>
      </c>
      <c r="AO377" s="38" t="s">
        <v>225</v>
      </c>
    </row>
    <row r="378" spans="5:41">
      <c r="E378" s="38" t="s">
        <v>225</v>
      </c>
      <c r="F378" s="38" t="s">
        <v>225</v>
      </c>
      <c r="G378" s="38" t="s">
        <v>225</v>
      </c>
      <c r="H378" s="38" t="s">
        <v>225</v>
      </c>
      <c r="I378" s="38" t="s">
        <v>225</v>
      </c>
      <c r="J378" s="38" t="s">
        <v>225</v>
      </c>
      <c r="K378" s="38" t="s">
        <v>225</v>
      </c>
      <c r="L378" s="38" t="s">
        <v>225</v>
      </c>
      <c r="N378" s="38" t="s">
        <v>225</v>
      </c>
      <c r="O378" s="38" t="s">
        <v>225</v>
      </c>
      <c r="P378" s="38" t="s">
        <v>225</v>
      </c>
      <c r="Q378" s="38" t="s">
        <v>225</v>
      </c>
      <c r="S378" s="38" t="s">
        <v>225</v>
      </c>
      <c r="T378" s="38" t="s">
        <v>225</v>
      </c>
      <c r="U378" s="38" t="s">
        <v>225</v>
      </c>
      <c r="X378" s="38" t="s">
        <v>225</v>
      </c>
      <c r="Y378" s="38" t="s">
        <v>225</v>
      </c>
      <c r="AA378" s="38" t="s">
        <v>225</v>
      </c>
      <c r="AB378" s="38" t="s">
        <v>225</v>
      </c>
      <c r="AG378" s="38" t="s">
        <v>225</v>
      </c>
      <c r="AH378" s="38" t="s">
        <v>225</v>
      </c>
      <c r="AI378" s="38" t="s">
        <v>225</v>
      </c>
      <c r="AJ378" s="38" t="s">
        <v>225</v>
      </c>
      <c r="AL378" s="38" t="s">
        <v>225</v>
      </c>
      <c r="AM378" s="38" t="s">
        <v>225</v>
      </c>
      <c r="AN378" s="38" t="s">
        <v>225</v>
      </c>
      <c r="AO378" s="38" t="s">
        <v>225</v>
      </c>
    </row>
    <row r="379" spans="5:41">
      <c r="E379" s="38" t="s">
        <v>225</v>
      </c>
      <c r="F379" s="38" t="s">
        <v>225</v>
      </c>
      <c r="G379" s="38" t="s">
        <v>225</v>
      </c>
      <c r="H379" s="38" t="s">
        <v>225</v>
      </c>
      <c r="I379" s="38" t="s">
        <v>225</v>
      </c>
      <c r="J379" s="38" t="s">
        <v>225</v>
      </c>
      <c r="K379" s="38" t="s">
        <v>225</v>
      </c>
      <c r="L379" s="38" t="s">
        <v>225</v>
      </c>
      <c r="N379" s="38" t="s">
        <v>225</v>
      </c>
      <c r="O379" s="38" t="s">
        <v>225</v>
      </c>
      <c r="P379" s="38" t="s">
        <v>225</v>
      </c>
      <c r="Q379" s="38" t="s">
        <v>225</v>
      </c>
      <c r="S379" s="38" t="s">
        <v>225</v>
      </c>
      <c r="T379" s="38" t="s">
        <v>225</v>
      </c>
      <c r="U379" s="38" t="s">
        <v>225</v>
      </c>
      <c r="X379" s="38" t="s">
        <v>225</v>
      </c>
      <c r="Y379" s="38" t="s">
        <v>225</v>
      </c>
      <c r="AA379" s="38" t="s">
        <v>225</v>
      </c>
      <c r="AB379" s="38" t="s">
        <v>225</v>
      </c>
      <c r="AG379" s="38" t="s">
        <v>225</v>
      </c>
      <c r="AH379" s="38" t="s">
        <v>225</v>
      </c>
      <c r="AI379" s="38" t="s">
        <v>225</v>
      </c>
      <c r="AJ379" s="38" t="s">
        <v>225</v>
      </c>
      <c r="AL379" s="38" t="s">
        <v>225</v>
      </c>
      <c r="AM379" s="38" t="s">
        <v>225</v>
      </c>
      <c r="AN379" s="38" t="s">
        <v>225</v>
      </c>
      <c r="AO379" s="38" t="s">
        <v>225</v>
      </c>
    </row>
    <row r="380" spans="5:41">
      <c r="E380" s="38" t="s">
        <v>225</v>
      </c>
      <c r="F380" s="38" t="s">
        <v>225</v>
      </c>
      <c r="G380" s="38" t="s">
        <v>225</v>
      </c>
      <c r="H380" s="38" t="s">
        <v>225</v>
      </c>
      <c r="I380" s="38" t="s">
        <v>225</v>
      </c>
      <c r="J380" s="38" t="s">
        <v>225</v>
      </c>
      <c r="K380" s="38" t="s">
        <v>225</v>
      </c>
      <c r="L380" s="38" t="s">
        <v>225</v>
      </c>
      <c r="N380" s="38" t="s">
        <v>225</v>
      </c>
      <c r="O380" s="38" t="s">
        <v>225</v>
      </c>
      <c r="P380" s="38" t="s">
        <v>225</v>
      </c>
      <c r="Q380" s="38" t="s">
        <v>225</v>
      </c>
      <c r="S380" s="38" t="s">
        <v>225</v>
      </c>
      <c r="T380" s="38" t="s">
        <v>225</v>
      </c>
      <c r="U380" s="38" t="s">
        <v>225</v>
      </c>
      <c r="X380" s="38" t="s">
        <v>225</v>
      </c>
      <c r="Y380" s="38" t="s">
        <v>225</v>
      </c>
      <c r="AA380" s="38" t="s">
        <v>225</v>
      </c>
      <c r="AB380" s="38" t="s">
        <v>225</v>
      </c>
      <c r="AG380" s="38" t="s">
        <v>225</v>
      </c>
      <c r="AH380" s="38" t="s">
        <v>225</v>
      </c>
      <c r="AI380" s="38" t="s">
        <v>225</v>
      </c>
      <c r="AJ380" s="38" t="s">
        <v>225</v>
      </c>
      <c r="AL380" s="38" t="s">
        <v>225</v>
      </c>
      <c r="AM380" s="38" t="s">
        <v>225</v>
      </c>
      <c r="AN380" s="38" t="s">
        <v>225</v>
      </c>
      <c r="AO380" s="38" t="s">
        <v>225</v>
      </c>
    </row>
    <row r="381" spans="5:41">
      <c r="E381" s="38" t="s">
        <v>225</v>
      </c>
      <c r="F381" s="38" t="s">
        <v>225</v>
      </c>
      <c r="G381" s="38" t="s">
        <v>225</v>
      </c>
      <c r="H381" s="38" t="s">
        <v>225</v>
      </c>
      <c r="I381" s="38" t="s">
        <v>225</v>
      </c>
      <c r="J381" s="38" t="s">
        <v>225</v>
      </c>
      <c r="K381" s="38" t="s">
        <v>225</v>
      </c>
      <c r="L381" s="38" t="s">
        <v>225</v>
      </c>
      <c r="N381" s="38" t="s">
        <v>225</v>
      </c>
      <c r="O381" s="38" t="s">
        <v>225</v>
      </c>
      <c r="P381" s="38" t="s">
        <v>225</v>
      </c>
      <c r="Q381" s="38" t="s">
        <v>225</v>
      </c>
      <c r="S381" s="38" t="s">
        <v>225</v>
      </c>
      <c r="T381" s="38" t="s">
        <v>225</v>
      </c>
      <c r="U381" s="38" t="s">
        <v>225</v>
      </c>
      <c r="X381" s="38" t="s">
        <v>225</v>
      </c>
      <c r="Y381" s="38" t="s">
        <v>225</v>
      </c>
      <c r="AA381" s="38" t="s">
        <v>225</v>
      </c>
      <c r="AB381" s="38" t="s">
        <v>225</v>
      </c>
      <c r="AG381" s="38" t="s">
        <v>225</v>
      </c>
      <c r="AH381" s="38" t="s">
        <v>225</v>
      </c>
      <c r="AI381" s="38" t="s">
        <v>225</v>
      </c>
      <c r="AJ381" s="38" t="s">
        <v>225</v>
      </c>
      <c r="AL381" s="38" t="s">
        <v>225</v>
      </c>
      <c r="AM381" s="38" t="s">
        <v>225</v>
      </c>
      <c r="AN381" s="38" t="s">
        <v>225</v>
      </c>
      <c r="AO381" s="38" t="s">
        <v>225</v>
      </c>
    </row>
    <row r="382" spans="5:41">
      <c r="E382" s="38" t="s">
        <v>225</v>
      </c>
      <c r="F382" s="38" t="s">
        <v>225</v>
      </c>
      <c r="G382" s="38" t="s">
        <v>225</v>
      </c>
      <c r="H382" s="38" t="s">
        <v>225</v>
      </c>
      <c r="I382" s="38" t="s">
        <v>225</v>
      </c>
      <c r="J382" s="38" t="s">
        <v>225</v>
      </c>
      <c r="K382" s="38" t="s">
        <v>225</v>
      </c>
      <c r="L382" s="38" t="s">
        <v>225</v>
      </c>
      <c r="N382" s="38" t="s">
        <v>225</v>
      </c>
      <c r="O382" s="38" t="s">
        <v>225</v>
      </c>
      <c r="P382" s="38" t="s">
        <v>225</v>
      </c>
      <c r="Q382" s="38" t="s">
        <v>225</v>
      </c>
      <c r="S382" s="38" t="s">
        <v>225</v>
      </c>
      <c r="T382" s="38" t="s">
        <v>225</v>
      </c>
      <c r="U382" s="38" t="s">
        <v>225</v>
      </c>
      <c r="X382" s="38" t="s">
        <v>225</v>
      </c>
      <c r="Y382" s="38" t="s">
        <v>225</v>
      </c>
      <c r="AA382" s="38" t="s">
        <v>225</v>
      </c>
      <c r="AB382" s="38" t="s">
        <v>225</v>
      </c>
      <c r="AG382" s="38" t="s">
        <v>225</v>
      </c>
      <c r="AH382" s="38" t="s">
        <v>225</v>
      </c>
      <c r="AI382" s="38" t="s">
        <v>225</v>
      </c>
      <c r="AJ382" s="38" t="s">
        <v>225</v>
      </c>
      <c r="AL382" s="38" t="s">
        <v>225</v>
      </c>
      <c r="AM382" s="38" t="s">
        <v>225</v>
      </c>
      <c r="AN382" s="38" t="s">
        <v>225</v>
      </c>
      <c r="AO382" s="38" t="s">
        <v>225</v>
      </c>
    </row>
    <row r="383" spans="5:41">
      <c r="E383" s="38" t="s">
        <v>225</v>
      </c>
      <c r="F383" s="38" t="s">
        <v>225</v>
      </c>
      <c r="G383" s="38" t="s">
        <v>225</v>
      </c>
      <c r="H383" s="38" t="s">
        <v>225</v>
      </c>
      <c r="I383" s="38" t="s">
        <v>225</v>
      </c>
      <c r="J383" s="38" t="s">
        <v>225</v>
      </c>
      <c r="K383" s="38" t="s">
        <v>225</v>
      </c>
      <c r="L383" s="38" t="s">
        <v>225</v>
      </c>
      <c r="N383" s="38" t="s">
        <v>225</v>
      </c>
      <c r="O383" s="38" t="s">
        <v>225</v>
      </c>
      <c r="P383" s="38" t="s">
        <v>225</v>
      </c>
      <c r="Q383" s="38" t="s">
        <v>225</v>
      </c>
      <c r="S383" s="38" t="s">
        <v>225</v>
      </c>
      <c r="T383" s="38" t="s">
        <v>225</v>
      </c>
      <c r="U383" s="38" t="s">
        <v>225</v>
      </c>
      <c r="X383" s="38" t="s">
        <v>225</v>
      </c>
      <c r="Y383" s="38" t="s">
        <v>225</v>
      </c>
      <c r="AA383" s="38" t="s">
        <v>225</v>
      </c>
      <c r="AB383" s="38" t="s">
        <v>225</v>
      </c>
      <c r="AG383" s="38" t="s">
        <v>225</v>
      </c>
      <c r="AH383" s="38" t="s">
        <v>225</v>
      </c>
      <c r="AI383" s="38" t="s">
        <v>225</v>
      </c>
      <c r="AJ383" s="38" t="s">
        <v>225</v>
      </c>
      <c r="AL383" s="38" t="s">
        <v>225</v>
      </c>
      <c r="AM383" s="38" t="s">
        <v>225</v>
      </c>
      <c r="AN383" s="38" t="s">
        <v>225</v>
      </c>
      <c r="AO383" s="38" t="s">
        <v>225</v>
      </c>
    </row>
    <row r="384" spans="5:41">
      <c r="E384" s="38" t="s">
        <v>225</v>
      </c>
      <c r="F384" s="38" t="s">
        <v>225</v>
      </c>
      <c r="G384" s="38" t="s">
        <v>225</v>
      </c>
      <c r="H384" s="38" t="s">
        <v>225</v>
      </c>
      <c r="I384" s="38" t="s">
        <v>225</v>
      </c>
      <c r="J384" s="38" t="s">
        <v>225</v>
      </c>
      <c r="K384" s="38" t="s">
        <v>225</v>
      </c>
      <c r="L384" s="38" t="s">
        <v>225</v>
      </c>
      <c r="N384" s="38" t="s">
        <v>225</v>
      </c>
      <c r="O384" s="38" t="s">
        <v>225</v>
      </c>
      <c r="P384" s="38" t="s">
        <v>225</v>
      </c>
      <c r="Q384" s="38" t="s">
        <v>225</v>
      </c>
      <c r="S384" s="38" t="s">
        <v>225</v>
      </c>
      <c r="T384" s="38" t="s">
        <v>225</v>
      </c>
      <c r="U384" s="38" t="s">
        <v>225</v>
      </c>
      <c r="X384" s="38" t="s">
        <v>225</v>
      </c>
      <c r="Y384" s="38" t="s">
        <v>225</v>
      </c>
      <c r="AA384" s="38" t="s">
        <v>225</v>
      </c>
      <c r="AB384" s="38" t="s">
        <v>225</v>
      </c>
      <c r="AG384" s="38" t="s">
        <v>225</v>
      </c>
      <c r="AH384" s="38" t="s">
        <v>225</v>
      </c>
      <c r="AI384" s="38" t="s">
        <v>225</v>
      </c>
      <c r="AJ384" s="38" t="s">
        <v>225</v>
      </c>
      <c r="AL384" s="38" t="s">
        <v>225</v>
      </c>
      <c r="AM384" s="38" t="s">
        <v>225</v>
      </c>
      <c r="AN384" s="38" t="s">
        <v>225</v>
      </c>
      <c r="AO384" s="38" t="s">
        <v>225</v>
      </c>
    </row>
    <row r="385" spans="5:41">
      <c r="E385" s="38" t="s">
        <v>225</v>
      </c>
      <c r="F385" s="38" t="s">
        <v>225</v>
      </c>
      <c r="G385" s="38" t="s">
        <v>225</v>
      </c>
      <c r="H385" s="38" t="s">
        <v>225</v>
      </c>
      <c r="I385" s="38" t="s">
        <v>225</v>
      </c>
      <c r="J385" s="38" t="s">
        <v>225</v>
      </c>
      <c r="K385" s="38" t="s">
        <v>225</v>
      </c>
      <c r="L385" s="38" t="s">
        <v>225</v>
      </c>
      <c r="N385" s="38" t="s">
        <v>225</v>
      </c>
      <c r="O385" s="38" t="s">
        <v>225</v>
      </c>
      <c r="P385" s="38" t="s">
        <v>225</v>
      </c>
      <c r="Q385" s="38" t="s">
        <v>225</v>
      </c>
      <c r="S385" s="38" t="s">
        <v>225</v>
      </c>
      <c r="T385" s="38" t="s">
        <v>225</v>
      </c>
      <c r="U385" s="38" t="s">
        <v>225</v>
      </c>
      <c r="X385" s="38" t="s">
        <v>225</v>
      </c>
      <c r="Y385" s="38" t="s">
        <v>225</v>
      </c>
      <c r="AA385" s="38" t="s">
        <v>225</v>
      </c>
      <c r="AB385" s="38" t="s">
        <v>225</v>
      </c>
      <c r="AG385" s="38" t="s">
        <v>225</v>
      </c>
      <c r="AH385" s="38" t="s">
        <v>225</v>
      </c>
      <c r="AI385" s="38" t="s">
        <v>225</v>
      </c>
      <c r="AJ385" s="38" t="s">
        <v>225</v>
      </c>
      <c r="AL385" s="38" t="s">
        <v>225</v>
      </c>
      <c r="AM385" s="38" t="s">
        <v>225</v>
      </c>
      <c r="AN385" s="38" t="s">
        <v>225</v>
      </c>
      <c r="AO385" s="38" t="s">
        <v>225</v>
      </c>
    </row>
    <row r="386" spans="5:41">
      <c r="E386" s="38" t="s">
        <v>225</v>
      </c>
      <c r="F386" s="38" t="s">
        <v>225</v>
      </c>
      <c r="G386" s="38" t="s">
        <v>225</v>
      </c>
      <c r="H386" s="38" t="s">
        <v>225</v>
      </c>
      <c r="I386" s="38" t="s">
        <v>225</v>
      </c>
      <c r="J386" s="38" t="s">
        <v>225</v>
      </c>
      <c r="K386" s="38" t="s">
        <v>225</v>
      </c>
      <c r="L386" s="38" t="s">
        <v>225</v>
      </c>
      <c r="N386" s="38" t="s">
        <v>225</v>
      </c>
      <c r="O386" s="38" t="s">
        <v>225</v>
      </c>
      <c r="P386" s="38" t="s">
        <v>225</v>
      </c>
      <c r="Q386" s="38" t="s">
        <v>225</v>
      </c>
      <c r="S386" s="38" t="s">
        <v>225</v>
      </c>
      <c r="T386" s="38" t="s">
        <v>225</v>
      </c>
      <c r="U386" s="38" t="s">
        <v>225</v>
      </c>
      <c r="X386" s="38" t="s">
        <v>225</v>
      </c>
      <c r="Y386" s="38" t="s">
        <v>225</v>
      </c>
      <c r="AA386" s="38" t="s">
        <v>225</v>
      </c>
      <c r="AB386" s="38" t="s">
        <v>225</v>
      </c>
      <c r="AG386" s="38" t="s">
        <v>225</v>
      </c>
      <c r="AH386" s="38" t="s">
        <v>225</v>
      </c>
      <c r="AI386" s="38" t="s">
        <v>225</v>
      </c>
      <c r="AJ386" s="38" t="s">
        <v>225</v>
      </c>
      <c r="AL386" s="38" t="s">
        <v>225</v>
      </c>
      <c r="AM386" s="38" t="s">
        <v>225</v>
      </c>
      <c r="AN386" s="38" t="s">
        <v>225</v>
      </c>
      <c r="AO386" s="38" t="s">
        <v>225</v>
      </c>
    </row>
    <row r="387" spans="5:41">
      <c r="E387" s="38" t="s">
        <v>225</v>
      </c>
      <c r="F387" s="38" t="s">
        <v>225</v>
      </c>
      <c r="G387" s="38" t="s">
        <v>225</v>
      </c>
      <c r="H387" s="38" t="s">
        <v>225</v>
      </c>
      <c r="I387" s="38" t="s">
        <v>225</v>
      </c>
      <c r="J387" s="38" t="s">
        <v>225</v>
      </c>
      <c r="K387" s="38" t="s">
        <v>225</v>
      </c>
      <c r="L387" s="38" t="s">
        <v>225</v>
      </c>
      <c r="N387" s="38" t="s">
        <v>225</v>
      </c>
      <c r="O387" s="38" t="s">
        <v>225</v>
      </c>
      <c r="P387" s="38" t="s">
        <v>225</v>
      </c>
      <c r="Q387" s="38" t="s">
        <v>225</v>
      </c>
      <c r="S387" s="38" t="s">
        <v>225</v>
      </c>
      <c r="T387" s="38" t="s">
        <v>225</v>
      </c>
      <c r="U387" s="38" t="s">
        <v>225</v>
      </c>
      <c r="X387" s="38" t="s">
        <v>225</v>
      </c>
      <c r="Y387" s="38" t="s">
        <v>225</v>
      </c>
      <c r="AA387" s="38" t="s">
        <v>225</v>
      </c>
      <c r="AB387" s="38" t="s">
        <v>225</v>
      </c>
      <c r="AG387" s="38" t="s">
        <v>225</v>
      </c>
      <c r="AH387" s="38" t="s">
        <v>225</v>
      </c>
      <c r="AI387" s="38" t="s">
        <v>225</v>
      </c>
      <c r="AJ387" s="38" t="s">
        <v>225</v>
      </c>
      <c r="AL387" s="38" t="s">
        <v>225</v>
      </c>
      <c r="AM387" s="38" t="s">
        <v>225</v>
      </c>
      <c r="AN387" s="38" t="s">
        <v>225</v>
      </c>
      <c r="AO387" s="38" t="s">
        <v>225</v>
      </c>
    </row>
    <row r="388" spans="5:41">
      <c r="E388" s="38" t="s">
        <v>225</v>
      </c>
      <c r="F388" s="38" t="s">
        <v>225</v>
      </c>
      <c r="G388" s="38" t="s">
        <v>225</v>
      </c>
      <c r="H388" s="38" t="s">
        <v>225</v>
      </c>
      <c r="I388" s="38" t="s">
        <v>225</v>
      </c>
      <c r="J388" s="38" t="s">
        <v>225</v>
      </c>
      <c r="K388" s="38" t="s">
        <v>225</v>
      </c>
      <c r="L388" s="38" t="s">
        <v>225</v>
      </c>
      <c r="N388" s="38" t="s">
        <v>225</v>
      </c>
      <c r="O388" s="38" t="s">
        <v>225</v>
      </c>
      <c r="P388" s="38" t="s">
        <v>225</v>
      </c>
      <c r="Q388" s="38" t="s">
        <v>225</v>
      </c>
      <c r="S388" s="38" t="s">
        <v>225</v>
      </c>
      <c r="T388" s="38" t="s">
        <v>225</v>
      </c>
      <c r="U388" s="38" t="s">
        <v>225</v>
      </c>
      <c r="X388" s="38" t="s">
        <v>225</v>
      </c>
      <c r="Y388" s="38" t="s">
        <v>225</v>
      </c>
      <c r="AA388" s="38" t="s">
        <v>225</v>
      </c>
      <c r="AB388" s="38" t="s">
        <v>225</v>
      </c>
      <c r="AG388" s="38" t="s">
        <v>225</v>
      </c>
      <c r="AH388" s="38" t="s">
        <v>225</v>
      </c>
      <c r="AI388" s="38" t="s">
        <v>225</v>
      </c>
      <c r="AJ388" s="38" t="s">
        <v>225</v>
      </c>
      <c r="AL388" s="38" t="s">
        <v>225</v>
      </c>
      <c r="AM388" s="38" t="s">
        <v>225</v>
      </c>
      <c r="AN388" s="38" t="s">
        <v>225</v>
      </c>
      <c r="AO388" s="38" t="s">
        <v>225</v>
      </c>
    </row>
    <row r="389" spans="5:41">
      <c r="E389" s="38" t="s">
        <v>225</v>
      </c>
      <c r="F389" s="38" t="s">
        <v>225</v>
      </c>
      <c r="G389" s="38" t="s">
        <v>225</v>
      </c>
      <c r="H389" s="38" t="s">
        <v>225</v>
      </c>
      <c r="I389" s="38" t="s">
        <v>225</v>
      </c>
      <c r="J389" s="38" t="s">
        <v>225</v>
      </c>
      <c r="K389" s="38" t="s">
        <v>225</v>
      </c>
      <c r="L389" s="38" t="s">
        <v>225</v>
      </c>
      <c r="N389" s="38" t="s">
        <v>225</v>
      </c>
      <c r="O389" s="38" t="s">
        <v>225</v>
      </c>
      <c r="P389" s="38" t="s">
        <v>225</v>
      </c>
      <c r="Q389" s="38" t="s">
        <v>225</v>
      </c>
      <c r="S389" s="38" t="s">
        <v>225</v>
      </c>
      <c r="T389" s="38" t="s">
        <v>225</v>
      </c>
      <c r="U389" s="38" t="s">
        <v>225</v>
      </c>
      <c r="X389" s="38" t="s">
        <v>225</v>
      </c>
      <c r="Y389" s="38" t="s">
        <v>225</v>
      </c>
      <c r="AA389" s="38" t="s">
        <v>225</v>
      </c>
      <c r="AB389" s="38" t="s">
        <v>225</v>
      </c>
      <c r="AG389" s="38" t="s">
        <v>225</v>
      </c>
      <c r="AH389" s="38" t="s">
        <v>225</v>
      </c>
      <c r="AI389" s="38" t="s">
        <v>225</v>
      </c>
      <c r="AJ389" s="38" t="s">
        <v>225</v>
      </c>
      <c r="AL389" s="38" t="s">
        <v>225</v>
      </c>
      <c r="AM389" s="38" t="s">
        <v>225</v>
      </c>
      <c r="AN389" s="38" t="s">
        <v>225</v>
      </c>
      <c r="AO389" s="38" t="s">
        <v>225</v>
      </c>
    </row>
    <row r="390" spans="5:41">
      <c r="E390" s="38" t="s">
        <v>225</v>
      </c>
      <c r="F390" s="38" t="s">
        <v>225</v>
      </c>
      <c r="G390" s="38" t="s">
        <v>225</v>
      </c>
      <c r="H390" s="38" t="s">
        <v>225</v>
      </c>
      <c r="I390" s="38" t="s">
        <v>225</v>
      </c>
      <c r="J390" s="38" t="s">
        <v>225</v>
      </c>
      <c r="K390" s="38" t="s">
        <v>225</v>
      </c>
      <c r="L390" s="38" t="s">
        <v>225</v>
      </c>
      <c r="N390" s="38" t="s">
        <v>225</v>
      </c>
      <c r="O390" s="38" t="s">
        <v>225</v>
      </c>
      <c r="P390" s="38" t="s">
        <v>225</v>
      </c>
      <c r="Q390" s="38" t="s">
        <v>225</v>
      </c>
      <c r="S390" s="38" t="s">
        <v>225</v>
      </c>
      <c r="T390" s="38" t="s">
        <v>225</v>
      </c>
      <c r="U390" s="38" t="s">
        <v>225</v>
      </c>
      <c r="X390" s="38" t="s">
        <v>225</v>
      </c>
      <c r="Y390" s="38" t="s">
        <v>225</v>
      </c>
      <c r="AA390" s="38" t="s">
        <v>225</v>
      </c>
      <c r="AB390" s="38" t="s">
        <v>225</v>
      </c>
      <c r="AG390" s="38" t="s">
        <v>225</v>
      </c>
      <c r="AH390" s="38" t="s">
        <v>225</v>
      </c>
      <c r="AI390" s="38" t="s">
        <v>225</v>
      </c>
      <c r="AJ390" s="38" t="s">
        <v>225</v>
      </c>
      <c r="AL390" s="38" t="s">
        <v>225</v>
      </c>
      <c r="AM390" s="38" t="s">
        <v>225</v>
      </c>
      <c r="AN390" s="38" t="s">
        <v>225</v>
      </c>
      <c r="AO390" s="38" t="s">
        <v>225</v>
      </c>
    </row>
    <row r="391" spans="5:41">
      <c r="E391" s="38" t="s">
        <v>225</v>
      </c>
      <c r="F391" s="38" t="s">
        <v>225</v>
      </c>
      <c r="G391" s="38" t="s">
        <v>225</v>
      </c>
      <c r="H391" s="38" t="s">
        <v>225</v>
      </c>
      <c r="I391" s="38" t="s">
        <v>225</v>
      </c>
      <c r="J391" s="38" t="s">
        <v>225</v>
      </c>
      <c r="K391" s="38" t="s">
        <v>225</v>
      </c>
      <c r="L391" s="38" t="s">
        <v>225</v>
      </c>
      <c r="N391" s="38" t="s">
        <v>225</v>
      </c>
      <c r="O391" s="38" t="s">
        <v>225</v>
      </c>
      <c r="P391" s="38" t="s">
        <v>225</v>
      </c>
      <c r="Q391" s="38" t="s">
        <v>225</v>
      </c>
      <c r="S391" s="38" t="s">
        <v>225</v>
      </c>
      <c r="T391" s="38" t="s">
        <v>225</v>
      </c>
      <c r="U391" s="38" t="s">
        <v>225</v>
      </c>
      <c r="X391" s="38" t="s">
        <v>225</v>
      </c>
      <c r="Y391" s="38" t="s">
        <v>225</v>
      </c>
      <c r="AA391" s="38" t="s">
        <v>225</v>
      </c>
      <c r="AB391" s="38" t="s">
        <v>225</v>
      </c>
      <c r="AG391" s="38" t="s">
        <v>225</v>
      </c>
      <c r="AH391" s="38" t="s">
        <v>225</v>
      </c>
      <c r="AI391" s="38" t="s">
        <v>225</v>
      </c>
      <c r="AJ391" s="38" t="s">
        <v>225</v>
      </c>
      <c r="AL391" s="38" t="s">
        <v>225</v>
      </c>
      <c r="AM391" s="38" t="s">
        <v>225</v>
      </c>
      <c r="AN391" s="38" t="s">
        <v>225</v>
      </c>
      <c r="AO391" s="38" t="s">
        <v>225</v>
      </c>
    </row>
    <row r="392" spans="5:41">
      <c r="E392" s="38" t="s">
        <v>225</v>
      </c>
      <c r="F392" s="38" t="s">
        <v>225</v>
      </c>
      <c r="G392" s="38" t="s">
        <v>225</v>
      </c>
      <c r="H392" s="38" t="s">
        <v>225</v>
      </c>
      <c r="I392" s="38" t="s">
        <v>225</v>
      </c>
      <c r="J392" s="38" t="s">
        <v>225</v>
      </c>
      <c r="K392" s="38" t="s">
        <v>225</v>
      </c>
      <c r="L392" s="38" t="s">
        <v>225</v>
      </c>
      <c r="N392" s="38" t="s">
        <v>225</v>
      </c>
      <c r="O392" s="38" t="s">
        <v>225</v>
      </c>
      <c r="P392" s="38" t="s">
        <v>225</v>
      </c>
      <c r="Q392" s="38" t="s">
        <v>225</v>
      </c>
      <c r="S392" s="38" t="s">
        <v>225</v>
      </c>
      <c r="T392" s="38" t="s">
        <v>225</v>
      </c>
      <c r="U392" s="38" t="s">
        <v>225</v>
      </c>
      <c r="X392" s="38" t="s">
        <v>225</v>
      </c>
      <c r="Y392" s="38" t="s">
        <v>225</v>
      </c>
      <c r="AA392" s="38" t="s">
        <v>225</v>
      </c>
      <c r="AB392" s="38" t="s">
        <v>225</v>
      </c>
      <c r="AG392" s="38" t="s">
        <v>225</v>
      </c>
      <c r="AH392" s="38" t="s">
        <v>225</v>
      </c>
      <c r="AI392" s="38" t="s">
        <v>225</v>
      </c>
      <c r="AJ392" s="38" t="s">
        <v>225</v>
      </c>
      <c r="AL392" s="38" t="s">
        <v>225</v>
      </c>
      <c r="AM392" s="38" t="s">
        <v>225</v>
      </c>
      <c r="AN392" s="38" t="s">
        <v>225</v>
      </c>
      <c r="AO392" s="38" t="s">
        <v>225</v>
      </c>
    </row>
    <row r="393" spans="5:41">
      <c r="E393" s="38" t="s">
        <v>225</v>
      </c>
      <c r="F393" s="38" t="s">
        <v>225</v>
      </c>
      <c r="G393" s="38" t="s">
        <v>225</v>
      </c>
      <c r="H393" s="38" t="s">
        <v>225</v>
      </c>
      <c r="I393" s="38" t="s">
        <v>225</v>
      </c>
      <c r="J393" s="38" t="s">
        <v>225</v>
      </c>
      <c r="K393" s="38" t="s">
        <v>225</v>
      </c>
      <c r="L393" s="38" t="s">
        <v>225</v>
      </c>
      <c r="N393" s="38" t="s">
        <v>225</v>
      </c>
      <c r="O393" s="38" t="s">
        <v>225</v>
      </c>
      <c r="P393" s="38" t="s">
        <v>225</v>
      </c>
      <c r="Q393" s="38" t="s">
        <v>225</v>
      </c>
      <c r="S393" s="38" t="s">
        <v>225</v>
      </c>
      <c r="T393" s="38" t="s">
        <v>225</v>
      </c>
      <c r="U393" s="38" t="s">
        <v>225</v>
      </c>
      <c r="X393" s="38" t="s">
        <v>225</v>
      </c>
      <c r="Y393" s="38" t="s">
        <v>225</v>
      </c>
      <c r="AA393" s="38" t="s">
        <v>225</v>
      </c>
      <c r="AB393" s="38" t="s">
        <v>225</v>
      </c>
      <c r="AG393" s="38" t="s">
        <v>225</v>
      </c>
      <c r="AH393" s="38" t="s">
        <v>225</v>
      </c>
      <c r="AI393" s="38" t="s">
        <v>225</v>
      </c>
      <c r="AJ393" s="38" t="s">
        <v>225</v>
      </c>
      <c r="AL393" s="38" t="s">
        <v>225</v>
      </c>
      <c r="AM393" s="38" t="s">
        <v>225</v>
      </c>
      <c r="AN393" s="38" t="s">
        <v>225</v>
      </c>
      <c r="AO393" s="38" t="s">
        <v>225</v>
      </c>
    </row>
    <row r="394" spans="5:41">
      <c r="E394" s="38" t="s">
        <v>225</v>
      </c>
      <c r="F394" s="38" t="s">
        <v>225</v>
      </c>
      <c r="G394" s="38" t="s">
        <v>225</v>
      </c>
      <c r="H394" s="38" t="s">
        <v>225</v>
      </c>
      <c r="I394" s="38" t="s">
        <v>225</v>
      </c>
      <c r="J394" s="38" t="s">
        <v>225</v>
      </c>
      <c r="K394" s="38" t="s">
        <v>225</v>
      </c>
      <c r="L394" s="38" t="s">
        <v>225</v>
      </c>
      <c r="N394" s="38" t="s">
        <v>225</v>
      </c>
      <c r="O394" s="38" t="s">
        <v>225</v>
      </c>
      <c r="P394" s="38" t="s">
        <v>225</v>
      </c>
      <c r="Q394" s="38" t="s">
        <v>225</v>
      </c>
      <c r="S394" s="38" t="s">
        <v>225</v>
      </c>
      <c r="T394" s="38" t="s">
        <v>225</v>
      </c>
      <c r="U394" s="38" t="s">
        <v>225</v>
      </c>
      <c r="X394" s="38" t="s">
        <v>225</v>
      </c>
      <c r="Y394" s="38" t="s">
        <v>225</v>
      </c>
      <c r="AA394" s="38" t="s">
        <v>225</v>
      </c>
      <c r="AB394" s="38" t="s">
        <v>225</v>
      </c>
      <c r="AG394" s="38" t="s">
        <v>225</v>
      </c>
      <c r="AH394" s="38" t="s">
        <v>225</v>
      </c>
      <c r="AI394" s="38" t="s">
        <v>225</v>
      </c>
      <c r="AJ394" s="38" t="s">
        <v>225</v>
      </c>
      <c r="AL394" s="38" t="s">
        <v>225</v>
      </c>
      <c r="AM394" s="38" t="s">
        <v>225</v>
      </c>
      <c r="AN394" s="38" t="s">
        <v>225</v>
      </c>
      <c r="AO394" s="38" t="s">
        <v>225</v>
      </c>
    </row>
    <row r="395" spans="5:41">
      <c r="E395" s="38" t="s">
        <v>225</v>
      </c>
      <c r="F395" s="38" t="s">
        <v>225</v>
      </c>
      <c r="G395" s="38" t="s">
        <v>225</v>
      </c>
      <c r="H395" s="38" t="s">
        <v>225</v>
      </c>
      <c r="I395" s="38" t="s">
        <v>225</v>
      </c>
      <c r="J395" s="38" t="s">
        <v>225</v>
      </c>
      <c r="K395" s="38" t="s">
        <v>225</v>
      </c>
      <c r="L395" s="38" t="s">
        <v>225</v>
      </c>
      <c r="N395" s="38" t="s">
        <v>225</v>
      </c>
      <c r="O395" s="38" t="s">
        <v>225</v>
      </c>
      <c r="P395" s="38" t="s">
        <v>225</v>
      </c>
      <c r="Q395" s="38" t="s">
        <v>225</v>
      </c>
      <c r="S395" s="38" t="s">
        <v>225</v>
      </c>
      <c r="T395" s="38" t="s">
        <v>225</v>
      </c>
      <c r="U395" s="38" t="s">
        <v>225</v>
      </c>
      <c r="X395" s="38" t="s">
        <v>225</v>
      </c>
      <c r="Y395" s="38" t="s">
        <v>225</v>
      </c>
      <c r="AA395" s="38" t="s">
        <v>225</v>
      </c>
      <c r="AB395" s="38" t="s">
        <v>225</v>
      </c>
      <c r="AG395" s="38" t="s">
        <v>225</v>
      </c>
      <c r="AH395" s="38" t="s">
        <v>225</v>
      </c>
      <c r="AI395" s="38" t="s">
        <v>225</v>
      </c>
      <c r="AJ395" s="38" t="s">
        <v>225</v>
      </c>
      <c r="AL395" s="38" t="s">
        <v>225</v>
      </c>
      <c r="AM395" s="38" t="s">
        <v>225</v>
      </c>
      <c r="AN395" s="38" t="s">
        <v>225</v>
      </c>
      <c r="AO395" s="38" t="s">
        <v>225</v>
      </c>
    </row>
    <row r="396" spans="5:41">
      <c r="E396" s="38" t="s">
        <v>225</v>
      </c>
      <c r="F396" s="38" t="s">
        <v>225</v>
      </c>
      <c r="G396" s="38" t="s">
        <v>225</v>
      </c>
      <c r="H396" s="38" t="s">
        <v>225</v>
      </c>
      <c r="I396" s="38" t="s">
        <v>225</v>
      </c>
      <c r="J396" s="38" t="s">
        <v>225</v>
      </c>
      <c r="K396" s="38" t="s">
        <v>225</v>
      </c>
      <c r="L396" s="38" t="s">
        <v>225</v>
      </c>
      <c r="N396" s="38" t="s">
        <v>225</v>
      </c>
      <c r="O396" s="38" t="s">
        <v>225</v>
      </c>
      <c r="P396" s="38" t="s">
        <v>225</v>
      </c>
      <c r="Q396" s="38" t="s">
        <v>225</v>
      </c>
      <c r="S396" s="38" t="s">
        <v>225</v>
      </c>
      <c r="T396" s="38" t="s">
        <v>225</v>
      </c>
      <c r="U396" s="38" t="s">
        <v>225</v>
      </c>
      <c r="X396" s="38" t="s">
        <v>225</v>
      </c>
      <c r="Y396" s="38" t="s">
        <v>225</v>
      </c>
      <c r="AA396" s="38" t="s">
        <v>225</v>
      </c>
      <c r="AB396" s="38" t="s">
        <v>225</v>
      </c>
      <c r="AG396" s="38" t="s">
        <v>225</v>
      </c>
      <c r="AH396" s="38" t="s">
        <v>225</v>
      </c>
      <c r="AI396" s="38" t="s">
        <v>225</v>
      </c>
      <c r="AJ396" s="38" t="s">
        <v>225</v>
      </c>
      <c r="AL396" s="38" t="s">
        <v>225</v>
      </c>
      <c r="AM396" s="38" t="s">
        <v>225</v>
      </c>
      <c r="AN396" s="38" t="s">
        <v>225</v>
      </c>
      <c r="AO396" s="38" t="s">
        <v>225</v>
      </c>
    </row>
    <row r="397" spans="5:41">
      <c r="E397" s="38" t="s">
        <v>225</v>
      </c>
      <c r="F397" s="38" t="s">
        <v>225</v>
      </c>
      <c r="G397" s="38" t="s">
        <v>225</v>
      </c>
      <c r="H397" s="38" t="s">
        <v>225</v>
      </c>
      <c r="I397" s="38" t="s">
        <v>225</v>
      </c>
      <c r="J397" s="38" t="s">
        <v>225</v>
      </c>
      <c r="K397" s="38" t="s">
        <v>225</v>
      </c>
      <c r="L397" s="38" t="s">
        <v>225</v>
      </c>
      <c r="N397" s="38" t="s">
        <v>225</v>
      </c>
      <c r="O397" s="38" t="s">
        <v>225</v>
      </c>
      <c r="P397" s="38" t="s">
        <v>225</v>
      </c>
      <c r="Q397" s="38" t="s">
        <v>225</v>
      </c>
      <c r="S397" s="38" t="s">
        <v>225</v>
      </c>
      <c r="T397" s="38" t="s">
        <v>225</v>
      </c>
      <c r="U397" s="38" t="s">
        <v>225</v>
      </c>
      <c r="X397" s="38" t="s">
        <v>225</v>
      </c>
      <c r="Y397" s="38" t="s">
        <v>225</v>
      </c>
      <c r="AA397" s="38" t="s">
        <v>225</v>
      </c>
      <c r="AB397" s="38" t="s">
        <v>225</v>
      </c>
      <c r="AG397" s="38" t="s">
        <v>225</v>
      </c>
      <c r="AH397" s="38" t="s">
        <v>225</v>
      </c>
      <c r="AI397" s="38" t="s">
        <v>225</v>
      </c>
      <c r="AJ397" s="38" t="s">
        <v>225</v>
      </c>
      <c r="AL397" s="38" t="s">
        <v>225</v>
      </c>
      <c r="AM397" s="38" t="s">
        <v>225</v>
      </c>
      <c r="AN397" s="38" t="s">
        <v>225</v>
      </c>
      <c r="AO397" s="38" t="s">
        <v>225</v>
      </c>
    </row>
    <row r="398" spans="5:41">
      <c r="E398" s="38" t="s">
        <v>225</v>
      </c>
      <c r="F398" s="38" t="s">
        <v>225</v>
      </c>
      <c r="G398" s="38" t="s">
        <v>225</v>
      </c>
      <c r="H398" s="38" t="s">
        <v>225</v>
      </c>
      <c r="I398" s="38" t="s">
        <v>225</v>
      </c>
      <c r="J398" s="38" t="s">
        <v>225</v>
      </c>
      <c r="K398" s="38" t="s">
        <v>225</v>
      </c>
      <c r="L398" s="38" t="s">
        <v>225</v>
      </c>
      <c r="N398" s="38" t="s">
        <v>225</v>
      </c>
      <c r="O398" s="38" t="s">
        <v>225</v>
      </c>
      <c r="P398" s="38" t="s">
        <v>225</v>
      </c>
      <c r="Q398" s="38" t="s">
        <v>225</v>
      </c>
      <c r="S398" s="38" t="s">
        <v>225</v>
      </c>
      <c r="T398" s="38" t="s">
        <v>225</v>
      </c>
      <c r="U398" s="38" t="s">
        <v>225</v>
      </c>
      <c r="X398" s="38" t="s">
        <v>225</v>
      </c>
      <c r="Y398" s="38" t="s">
        <v>225</v>
      </c>
      <c r="AA398" s="38" t="s">
        <v>225</v>
      </c>
      <c r="AB398" s="38" t="s">
        <v>225</v>
      </c>
      <c r="AG398" s="38" t="s">
        <v>225</v>
      </c>
      <c r="AH398" s="38" t="s">
        <v>225</v>
      </c>
      <c r="AI398" s="38" t="s">
        <v>225</v>
      </c>
      <c r="AJ398" s="38" t="s">
        <v>225</v>
      </c>
      <c r="AL398" s="38" t="s">
        <v>225</v>
      </c>
      <c r="AM398" s="38" t="s">
        <v>225</v>
      </c>
      <c r="AN398" s="38" t="s">
        <v>225</v>
      </c>
      <c r="AO398" s="38" t="s">
        <v>225</v>
      </c>
    </row>
    <row r="399" spans="5:41">
      <c r="E399" s="38" t="s">
        <v>225</v>
      </c>
      <c r="F399" s="38" t="s">
        <v>225</v>
      </c>
      <c r="G399" s="38" t="s">
        <v>225</v>
      </c>
      <c r="H399" s="38" t="s">
        <v>225</v>
      </c>
      <c r="I399" s="38" t="s">
        <v>225</v>
      </c>
      <c r="J399" s="38" t="s">
        <v>225</v>
      </c>
      <c r="K399" s="38" t="s">
        <v>225</v>
      </c>
      <c r="L399" s="38" t="s">
        <v>225</v>
      </c>
      <c r="N399" s="38" t="s">
        <v>225</v>
      </c>
      <c r="O399" s="38" t="s">
        <v>225</v>
      </c>
      <c r="P399" s="38" t="s">
        <v>225</v>
      </c>
      <c r="Q399" s="38" t="s">
        <v>225</v>
      </c>
      <c r="S399" s="38" t="s">
        <v>225</v>
      </c>
      <c r="T399" s="38" t="s">
        <v>225</v>
      </c>
      <c r="U399" s="38" t="s">
        <v>225</v>
      </c>
      <c r="X399" s="38" t="s">
        <v>225</v>
      </c>
      <c r="Y399" s="38" t="s">
        <v>225</v>
      </c>
      <c r="AA399" s="38" t="s">
        <v>225</v>
      </c>
      <c r="AB399" s="38" t="s">
        <v>225</v>
      </c>
      <c r="AG399" s="38" t="s">
        <v>225</v>
      </c>
      <c r="AH399" s="38" t="s">
        <v>225</v>
      </c>
      <c r="AI399" s="38" t="s">
        <v>225</v>
      </c>
      <c r="AJ399" s="38" t="s">
        <v>225</v>
      </c>
      <c r="AL399" s="38" t="s">
        <v>225</v>
      </c>
      <c r="AM399" s="38" t="s">
        <v>225</v>
      </c>
      <c r="AN399" s="38" t="s">
        <v>225</v>
      </c>
      <c r="AO399" s="38" t="s">
        <v>225</v>
      </c>
    </row>
    <row r="400" spans="5:41">
      <c r="E400" s="38" t="s">
        <v>225</v>
      </c>
      <c r="F400" s="38" t="s">
        <v>225</v>
      </c>
      <c r="G400" s="38" t="s">
        <v>225</v>
      </c>
      <c r="H400" s="38" t="s">
        <v>225</v>
      </c>
      <c r="I400" s="38" t="s">
        <v>225</v>
      </c>
      <c r="J400" s="38" t="s">
        <v>225</v>
      </c>
      <c r="K400" s="38" t="s">
        <v>225</v>
      </c>
      <c r="L400" s="38" t="s">
        <v>225</v>
      </c>
      <c r="N400" s="38" t="s">
        <v>225</v>
      </c>
      <c r="O400" s="38" t="s">
        <v>225</v>
      </c>
      <c r="P400" s="38" t="s">
        <v>225</v>
      </c>
      <c r="Q400" s="38" t="s">
        <v>225</v>
      </c>
      <c r="S400" s="38" t="s">
        <v>225</v>
      </c>
      <c r="T400" s="38" t="s">
        <v>225</v>
      </c>
      <c r="U400" s="38" t="s">
        <v>225</v>
      </c>
      <c r="X400" s="38" t="s">
        <v>225</v>
      </c>
      <c r="Y400" s="38" t="s">
        <v>225</v>
      </c>
      <c r="AA400" s="38" t="s">
        <v>225</v>
      </c>
      <c r="AB400" s="38" t="s">
        <v>225</v>
      </c>
      <c r="AG400" s="38" t="s">
        <v>225</v>
      </c>
      <c r="AH400" s="38" t="s">
        <v>225</v>
      </c>
      <c r="AI400" s="38" t="s">
        <v>225</v>
      </c>
      <c r="AJ400" s="38" t="s">
        <v>225</v>
      </c>
      <c r="AL400" s="38" t="s">
        <v>225</v>
      </c>
      <c r="AM400" s="38" t="s">
        <v>225</v>
      </c>
      <c r="AN400" s="38" t="s">
        <v>225</v>
      </c>
      <c r="AO400" s="38" t="s">
        <v>225</v>
      </c>
    </row>
    <row r="401" spans="5:41">
      <c r="E401" s="38" t="s">
        <v>225</v>
      </c>
      <c r="F401" s="38" t="s">
        <v>225</v>
      </c>
      <c r="G401" s="38" t="s">
        <v>225</v>
      </c>
      <c r="H401" s="38" t="s">
        <v>225</v>
      </c>
      <c r="I401" s="38" t="s">
        <v>225</v>
      </c>
      <c r="J401" s="38" t="s">
        <v>225</v>
      </c>
      <c r="K401" s="38" t="s">
        <v>225</v>
      </c>
      <c r="L401" s="38" t="s">
        <v>225</v>
      </c>
      <c r="N401" s="38" t="s">
        <v>225</v>
      </c>
      <c r="O401" s="38" t="s">
        <v>225</v>
      </c>
      <c r="P401" s="38" t="s">
        <v>225</v>
      </c>
      <c r="Q401" s="38" t="s">
        <v>225</v>
      </c>
      <c r="S401" s="38" t="s">
        <v>225</v>
      </c>
      <c r="T401" s="38" t="s">
        <v>225</v>
      </c>
      <c r="U401" s="38" t="s">
        <v>225</v>
      </c>
      <c r="X401" s="38" t="s">
        <v>225</v>
      </c>
      <c r="Y401" s="38" t="s">
        <v>225</v>
      </c>
      <c r="AA401" s="38" t="s">
        <v>225</v>
      </c>
      <c r="AB401" s="38" t="s">
        <v>225</v>
      </c>
      <c r="AG401" s="38" t="s">
        <v>225</v>
      </c>
      <c r="AH401" s="38" t="s">
        <v>225</v>
      </c>
      <c r="AI401" s="38" t="s">
        <v>225</v>
      </c>
      <c r="AJ401" s="38" t="s">
        <v>225</v>
      </c>
      <c r="AL401" s="38" t="s">
        <v>225</v>
      </c>
      <c r="AM401" s="38" t="s">
        <v>225</v>
      </c>
      <c r="AN401" s="38" t="s">
        <v>225</v>
      </c>
      <c r="AO401" s="38" t="s">
        <v>225</v>
      </c>
    </row>
    <row r="402" spans="5:41">
      <c r="E402" s="38" t="s">
        <v>225</v>
      </c>
      <c r="F402" s="38" t="s">
        <v>225</v>
      </c>
      <c r="G402" s="38" t="s">
        <v>225</v>
      </c>
      <c r="H402" s="38" t="s">
        <v>225</v>
      </c>
      <c r="I402" s="38" t="s">
        <v>225</v>
      </c>
      <c r="J402" s="38" t="s">
        <v>225</v>
      </c>
      <c r="K402" s="38" t="s">
        <v>225</v>
      </c>
      <c r="L402" s="38" t="s">
        <v>225</v>
      </c>
      <c r="N402" s="38" t="s">
        <v>225</v>
      </c>
      <c r="O402" s="38" t="s">
        <v>225</v>
      </c>
      <c r="P402" s="38" t="s">
        <v>225</v>
      </c>
      <c r="Q402" s="38" t="s">
        <v>225</v>
      </c>
      <c r="S402" s="38" t="s">
        <v>225</v>
      </c>
      <c r="T402" s="38" t="s">
        <v>225</v>
      </c>
      <c r="U402" s="38" t="s">
        <v>225</v>
      </c>
      <c r="X402" s="38" t="s">
        <v>225</v>
      </c>
      <c r="Y402" s="38" t="s">
        <v>225</v>
      </c>
      <c r="AA402" s="38" t="s">
        <v>225</v>
      </c>
      <c r="AB402" s="38" t="s">
        <v>225</v>
      </c>
      <c r="AG402" s="38" t="s">
        <v>225</v>
      </c>
      <c r="AH402" s="38" t="s">
        <v>225</v>
      </c>
      <c r="AI402" s="38" t="s">
        <v>225</v>
      </c>
      <c r="AJ402" s="38" t="s">
        <v>225</v>
      </c>
      <c r="AL402" s="38" t="s">
        <v>225</v>
      </c>
      <c r="AM402" s="38" t="s">
        <v>225</v>
      </c>
      <c r="AN402" s="38" t="s">
        <v>225</v>
      </c>
      <c r="AO402" s="38" t="s">
        <v>225</v>
      </c>
    </row>
    <row r="403" spans="5:41">
      <c r="E403" s="38" t="s">
        <v>225</v>
      </c>
      <c r="F403" s="38" t="s">
        <v>225</v>
      </c>
      <c r="G403" s="38" t="s">
        <v>225</v>
      </c>
      <c r="H403" s="38" t="s">
        <v>225</v>
      </c>
      <c r="I403" s="38" t="s">
        <v>225</v>
      </c>
      <c r="J403" s="38" t="s">
        <v>225</v>
      </c>
      <c r="K403" s="38" t="s">
        <v>225</v>
      </c>
      <c r="L403" s="38" t="s">
        <v>225</v>
      </c>
      <c r="N403" s="38" t="s">
        <v>225</v>
      </c>
      <c r="O403" s="38" t="s">
        <v>225</v>
      </c>
      <c r="P403" s="38" t="s">
        <v>225</v>
      </c>
      <c r="Q403" s="38" t="s">
        <v>225</v>
      </c>
      <c r="S403" s="38" t="s">
        <v>225</v>
      </c>
      <c r="T403" s="38" t="s">
        <v>225</v>
      </c>
      <c r="U403" s="38" t="s">
        <v>225</v>
      </c>
      <c r="X403" s="38" t="s">
        <v>225</v>
      </c>
      <c r="Y403" s="38" t="s">
        <v>225</v>
      </c>
      <c r="AA403" s="38" t="s">
        <v>225</v>
      </c>
      <c r="AB403" s="38" t="s">
        <v>225</v>
      </c>
      <c r="AG403" s="38" t="s">
        <v>225</v>
      </c>
      <c r="AH403" s="38" t="s">
        <v>225</v>
      </c>
      <c r="AI403" s="38" t="s">
        <v>225</v>
      </c>
      <c r="AJ403" s="38" t="s">
        <v>225</v>
      </c>
      <c r="AL403" s="38" t="s">
        <v>225</v>
      </c>
      <c r="AM403" s="38" t="s">
        <v>225</v>
      </c>
      <c r="AN403" s="38" t="s">
        <v>225</v>
      </c>
      <c r="AO403" s="38" t="s">
        <v>225</v>
      </c>
    </row>
    <row r="404" spans="5:41">
      <c r="E404" s="38" t="s">
        <v>225</v>
      </c>
      <c r="F404" s="38" t="s">
        <v>225</v>
      </c>
      <c r="G404" s="38" t="s">
        <v>225</v>
      </c>
      <c r="H404" s="38" t="s">
        <v>225</v>
      </c>
      <c r="I404" s="38" t="s">
        <v>225</v>
      </c>
      <c r="J404" s="38" t="s">
        <v>225</v>
      </c>
      <c r="K404" s="38" t="s">
        <v>225</v>
      </c>
      <c r="L404" s="38" t="s">
        <v>225</v>
      </c>
      <c r="N404" s="38" t="s">
        <v>225</v>
      </c>
      <c r="O404" s="38" t="s">
        <v>225</v>
      </c>
      <c r="P404" s="38" t="s">
        <v>225</v>
      </c>
      <c r="Q404" s="38" t="s">
        <v>225</v>
      </c>
      <c r="S404" s="38" t="s">
        <v>225</v>
      </c>
      <c r="T404" s="38" t="s">
        <v>225</v>
      </c>
      <c r="U404" s="38" t="s">
        <v>225</v>
      </c>
      <c r="X404" s="38" t="s">
        <v>225</v>
      </c>
      <c r="Y404" s="38" t="s">
        <v>225</v>
      </c>
      <c r="AA404" s="38" t="s">
        <v>225</v>
      </c>
      <c r="AB404" s="38" t="s">
        <v>225</v>
      </c>
      <c r="AG404" s="38" t="s">
        <v>225</v>
      </c>
      <c r="AH404" s="38" t="s">
        <v>225</v>
      </c>
      <c r="AI404" s="38" t="s">
        <v>225</v>
      </c>
      <c r="AJ404" s="38" t="s">
        <v>225</v>
      </c>
      <c r="AL404" s="38" t="s">
        <v>225</v>
      </c>
      <c r="AM404" s="38" t="s">
        <v>225</v>
      </c>
      <c r="AN404" s="38" t="s">
        <v>225</v>
      </c>
      <c r="AO404" s="38" t="s">
        <v>225</v>
      </c>
    </row>
    <row r="405" spans="5:41">
      <c r="E405" s="38" t="s">
        <v>225</v>
      </c>
      <c r="F405" s="38" t="s">
        <v>225</v>
      </c>
      <c r="G405" s="38" t="s">
        <v>225</v>
      </c>
      <c r="H405" s="38" t="s">
        <v>225</v>
      </c>
      <c r="I405" s="38" t="s">
        <v>225</v>
      </c>
      <c r="J405" s="38" t="s">
        <v>225</v>
      </c>
      <c r="K405" s="38" t="s">
        <v>225</v>
      </c>
      <c r="L405" s="38" t="s">
        <v>225</v>
      </c>
      <c r="N405" s="38" t="s">
        <v>225</v>
      </c>
      <c r="O405" s="38" t="s">
        <v>225</v>
      </c>
      <c r="P405" s="38" t="s">
        <v>225</v>
      </c>
      <c r="Q405" s="38" t="s">
        <v>225</v>
      </c>
      <c r="S405" s="38" t="s">
        <v>225</v>
      </c>
      <c r="T405" s="38" t="s">
        <v>225</v>
      </c>
      <c r="U405" s="38" t="s">
        <v>225</v>
      </c>
      <c r="X405" s="38" t="s">
        <v>225</v>
      </c>
      <c r="Y405" s="38" t="s">
        <v>225</v>
      </c>
      <c r="AA405" s="38" t="s">
        <v>225</v>
      </c>
      <c r="AB405" s="38" t="s">
        <v>225</v>
      </c>
      <c r="AG405" s="38" t="s">
        <v>225</v>
      </c>
      <c r="AH405" s="38" t="s">
        <v>225</v>
      </c>
      <c r="AI405" s="38" t="s">
        <v>225</v>
      </c>
      <c r="AJ405" s="38" t="s">
        <v>225</v>
      </c>
      <c r="AL405" s="38" t="s">
        <v>225</v>
      </c>
      <c r="AM405" s="38" t="s">
        <v>225</v>
      </c>
      <c r="AN405" s="38" t="s">
        <v>225</v>
      </c>
      <c r="AO405" s="38" t="s">
        <v>225</v>
      </c>
    </row>
    <row r="406" spans="5:41">
      <c r="E406" s="38" t="s">
        <v>225</v>
      </c>
      <c r="F406" s="38" t="s">
        <v>225</v>
      </c>
      <c r="G406" s="38" t="s">
        <v>225</v>
      </c>
      <c r="H406" s="38" t="s">
        <v>225</v>
      </c>
      <c r="I406" s="38" t="s">
        <v>225</v>
      </c>
      <c r="J406" s="38" t="s">
        <v>225</v>
      </c>
      <c r="K406" s="38" t="s">
        <v>225</v>
      </c>
      <c r="L406" s="38" t="s">
        <v>225</v>
      </c>
      <c r="N406" s="38" t="s">
        <v>225</v>
      </c>
      <c r="O406" s="38" t="s">
        <v>225</v>
      </c>
      <c r="P406" s="38" t="s">
        <v>225</v>
      </c>
      <c r="Q406" s="38" t="s">
        <v>225</v>
      </c>
      <c r="S406" s="38" t="s">
        <v>225</v>
      </c>
      <c r="T406" s="38" t="s">
        <v>225</v>
      </c>
      <c r="U406" s="38" t="s">
        <v>225</v>
      </c>
      <c r="X406" s="38" t="s">
        <v>225</v>
      </c>
      <c r="Y406" s="38" t="s">
        <v>225</v>
      </c>
      <c r="AA406" s="38" t="s">
        <v>225</v>
      </c>
      <c r="AB406" s="38" t="s">
        <v>225</v>
      </c>
      <c r="AG406" s="38" t="s">
        <v>225</v>
      </c>
      <c r="AH406" s="38" t="s">
        <v>225</v>
      </c>
      <c r="AI406" s="38" t="s">
        <v>225</v>
      </c>
      <c r="AJ406" s="38" t="s">
        <v>225</v>
      </c>
      <c r="AL406" s="38" t="s">
        <v>225</v>
      </c>
      <c r="AM406" s="38" t="s">
        <v>225</v>
      </c>
      <c r="AN406" s="38" t="s">
        <v>225</v>
      </c>
      <c r="AO406" s="38" t="s">
        <v>225</v>
      </c>
    </row>
    <row r="407" spans="5:41">
      <c r="E407" s="38" t="s">
        <v>225</v>
      </c>
      <c r="F407" s="38" t="s">
        <v>225</v>
      </c>
      <c r="G407" s="38" t="s">
        <v>225</v>
      </c>
      <c r="H407" s="38" t="s">
        <v>225</v>
      </c>
      <c r="I407" s="38" t="s">
        <v>225</v>
      </c>
      <c r="J407" s="38" t="s">
        <v>225</v>
      </c>
      <c r="K407" s="38" t="s">
        <v>225</v>
      </c>
      <c r="L407" s="38" t="s">
        <v>225</v>
      </c>
      <c r="N407" s="38" t="s">
        <v>225</v>
      </c>
      <c r="O407" s="38" t="s">
        <v>225</v>
      </c>
      <c r="P407" s="38" t="s">
        <v>225</v>
      </c>
      <c r="Q407" s="38" t="s">
        <v>225</v>
      </c>
      <c r="S407" s="38" t="s">
        <v>225</v>
      </c>
      <c r="T407" s="38" t="s">
        <v>225</v>
      </c>
      <c r="U407" s="38" t="s">
        <v>225</v>
      </c>
      <c r="X407" s="38" t="s">
        <v>225</v>
      </c>
      <c r="Y407" s="38" t="s">
        <v>225</v>
      </c>
      <c r="AA407" s="38" t="s">
        <v>225</v>
      </c>
      <c r="AB407" s="38" t="s">
        <v>225</v>
      </c>
      <c r="AG407" s="38" t="s">
        <v>225</v>
      </c>
      <c r="AH407" s="38" t="s">
        <v>225</v>
      </c>
      <c r="AI407" s="38" t="s">
        <v>225</v>
      </c>
      <c r="AJ407" s="38" t="s">
        <v>225</v>
      </c>
      <c r="AL407" s="38" t="s">
        <v>225</v>
      </c>
      <c r="AM407" s="38" t="s">
        <v>225</v>
      </c>
      <c r="AN407" s="38" t="s">
        <v>225</v>
      </c>
      <c r="AO407" s="38" t="s">
        <v>225</v>
      </c>
    </row>
    <row r="408" spans="5:41">
      <c r="E408" s="38" t="s">
        <v>225</v>
      </c>
      <c r="F408" s="38" t="s">
        <v>225</v>
      </c>
      <c r="G408" s="38" t="s">
        <v>225</v>
      </c>
      <c r="H408" s="38" t="s">
        <v>225</v>
      </c>
      <c r="I408" s="38" t="s">
        <v>225</v>
      </c>
      <c r="J408" s="38" t="s">
        <v>225</v>
      </c>
      <c r="K408" s="38" t="s">
        <v>225</v>
      </c>
      <c r="L408" s="38" t="s">
        <v>225</v>
      </c>
      <c r="N408" s="38" t="s">
        <v>225</v>
      </c>
      <c r="O408" s="38" t="s">
        <v>225</v>
      </c>
      <c r="P408" s="38" t="s">
        <v>225</v>
      </c>
      <c r="Q408" s="38" t="s">
        <v>225</v>
      </c>
      <c r="S408" s="38" t="s">
        <v>225</v>
      </c>
      <c r="T408" s="38" t="s">
        <v>225</v>
      </c>
      <c r="U408" s="38" t="s">
        <v>225</v>
      </c>
      <c r="X408" s="38" t="s">
        <v>225</v>
      </c>
      <c r="Y408" s="38" t="s">
        <v>225</v>
      </c>
      <c r="AA408" s="38" t="s">
        <v>225</v>
      </c>
      <c r="AB408" s="38" t="s">
        <v>225</v>
      </c>
      <c r="AG408" s="38" t="s">
        <v>225</v>
      </c>
      <c r="AH408" s="38" t="s">
        <v>225</v>
      </c>
      <c r="AI408" s="38" t="s">
        <v>225</v>
      </c>
      <c r="AJ408" s="38" t="s">
        <v>225</v>
      </c>
      <c r="AL408" s="38" t="s">
        <v>225</v>
      </c>
      <c r="AM408" s="38" t="s">
        <v>225</v>
      </c>
      <c r="AN408" s="38" t="s">
        <v>225</v>
      </c>
      <c r="AO408" s="38" t="s">
        <v>225</v>
      </c>
    </row>
    <row r="409" spans="5:41">
      <c r="E409" s="38" t="s">
        <v>225</v>
      </c>
      <c r="F409" s="38" t="s">
        <v>225</v>
      </c>
      <c r="G409" s="38" t="s">
        <v>225</v>
      </c>
      <c r="H409" s="38" t="s">
        <v>225</v>
      </c>
      <c r="I409" s="38" t="s">
        <v>225</v>
      </c>
      <c r="J409" s="38" t="s">
        <v>225</v>
      </c>
      <c r="K409" s="38" t="s">
        <v>225</v>
      </c>
      <c r="L409" s="38" t="s">
        <v>225</v>
      </c>
      <c r="N409" s="38" t="s">
        <v>225</v>
      </c>
      <c r="O409" s="38" t="s">
        <v>225</v>
      </c>
      <c r="P409" s="38" t="s">
        <v>225</v>
      </c>
      <c r="Q409" s="38" t="s">
        <v>225</v>
      </c>
      <c r="S409" s="38" t="s">
        <v>225</v>
      </c>
      <c r="T409" s="38" t="s">
        <v>225</v>
      </c>
      <c r="U409" s="38" t="s">
        <v>225</v>
      </c>
      <c r="X409" s="38" t="s">
        <v>225</v>
      </c>
      <c r="Y409" s="38" t="s">
        <v>225</v>
      </c>
      <c r="AA409" s="38" t="s">
        <v>225</v>
      </c>
      <c r="AB409" s="38" t="s">
        <v>225</v>
      </c>
      <c r="AG409" s="38" t="s">
        <v>225</v>
      </c>
      <c r="AH409" s="38" t="s">
        <v>225</v>
      </c>
      <c r="AI409" s="38" t="s">
        <v>225</v>
      </c>
      <c r="AJ409" s="38" t="s">
        <v>225</v>
      </c>
      <c r="AL409" s="38" t="s">
        <v>225</v>
      </c>
      <c r="AM409" s="38" t="s">
        <v>225</v>
      </c>
      <c r="AN409" s="38" t="s">
        <v>225</v>
      </c>
      <c r="AO409" s="38" t="s">
        <v>225</v>
      </c>
    </row>
    <row r="410" spans="5:41">
      <c r="E410" s="38" t="s">
        <v>225</v>
      </c>
      <c r="F410" s="38" t="s">
        <v>225</v>
      </c>
      <c r="G410" s="38" t="s">
        <v>225</v>
      </c>
      <c r="H410" s="38" t="s">
        <v>225</v>
      </c>
      <c r="I410" s="38" t="s">
        <v>225</v>
      </c>
      <c r="J410" s="38" t="s">
        <v>225</v>
      </c>
      <c r="K410" s="38" t="s">
        <v>225</v>
      </c>
      <c r="L410" s="38" t="s">
        <v>225</v>
      </c>
      <c r="N410" s="38" t="s">
        <v>225</v>
      </c>
      <c r="O410" s="38" t="s">
        <v>225</v>
      </c>
      <c r="P410" s="38" t="s">
        <v>225</v>
      </c>
      <c r="Q410" s="38" t="s">
        <v>225</v>
      </c>
      <c r="S410" s="38" t="s">
        <v>225</v>
      </c>
      <c r="T410" s="38" t="s">
        <v>225</v>
      </c>
      <c r="U410" s="38" t="s">
        <v>225</v>
      </c>
      <c r="X410" s="38" t="s">
        <v>225</v>
      </c>
      <c r="Y410" s="38" t="s">
        <v>225</v>
      </c>
      <c r="AA410" s="38" t="s">
        <v>225</v>
      </c>
      <c r="AB410" s="38" t="s">
        <v>225</v>
      </c>
      <c r="AG410" s="38" t="s">
        <v>225</v>
      </c>
      <c r="AH410" s="38" t="s">
        <v>225</v>
      </c>
      <c r="AI410" s="38" t="s">
        <v>225</v>
      </c>
      <c r="AJ410" s="38" t="s">
        <v>225</v>
      </c>
      <c r="AL410" s="38" t="s">
        <v>225</v>
      </c>
      <c r="AM410" s="38" t="s">
        <v>225</v>
      </c>
      <c r="AN410" s="38" t="s">
        <v>225</v>
      </c>
      <c r="AO410" s="38" t="s">
        <v>225</v>
      </c>
    </row>
    <row r="411" spans="5:41">
      <c r="E411" s="38" t="s">
        <v>225</v>
      </c>
      <c r="F411" s="38" t="s">
        <v>225</v>
      </c>
      <c r="G411" s="38" t="s">
        <v>225</v>
      </c>
      <c r="H411" s="38" t="s">
        <v>225</v>
      </c>
      <c r="I411" s="38" t="s">
        <v>225</v>
      </c>
      <c r="J411" s="38" t="s">
        <v>225</v>
      </c>
      <c r="K411" s="38" t="s">
        <v>225</v>
      </c>
      <c r="L411" s="38" t="s">
        <v>225</v>
      </c>
      <c r="N411" s="38" t="s">
        <v>225</v>
      </c>
      <c r="O411" s="38" t="s">
        <v>225</v>
      </c>
      <c r="P411" s="38" t="s">
        <v>225</v>
      </c>
      <c r="Q411" s="38" t="s">
        <v>225</v>
      </c>
      <c r="S411" s="38" t="s">
        <v>225</v>
      </c>
      <c r="T411" s="38" t="s">
        <v>225</v>
      </c>
      <c r="U411" s="38" t="s">
        <v>225</v>
      </c>
      <c r="X411" s="38" t="s">
        <v>225</v>
      </c>
      <c r="Y411" s="38" t="s">
        <v>225</v>
      </c>
      <c r="AA411" s="38" t="s">
        <v>225</v>
      </c>
      <c r="AB411" s="38" t="s">
        <v>225</v>
      </c>
      <c r="AG411" s="38" t="s">
        <v>225</v>
      </c>
      <c r="AH411" s="38" t="s">
        <v>225</v>
      </c>
      <c r="AI411" s="38" t="s">
        <v>225</v>
      </c>
      <c r="AJ411" s="38" t="s">
        <v>225</v>
      </c>
      <c r="AL411" s="38" t="s">
        <v>225</v>
      </c>
      <c r="AM411" s="38" t="s">
        <v>225</v>
      </c>
      <c r="AN411" s="38" t="s">
        <v>225</v>
      </c>
      <c r="AO411" s="38" t="s">
        <v>225</v>
      </c>
    </row>
    <row r="412" spans="5:41">
      <c r="E412" s="38" t="s">
        <v>225</v>
      </c>
      <c r="F412" s="38" t="s">
        <v>225</v>
      </c>
      <c r="G412" s="38" t="s">
        <v>225</v>
      </c>
      <c r="H412" s="38" t="s">
        <v>225</v>
      </c>
      <c r="I412" s="38" t="s">
        <v>225</v>
      </c>
      <c r="J412" s="38" t="s">
        <v>225</v>
      </c>
      <c r="K412" s="38" t="s">
        <v>225</v>
      </c>
      <c r="L412" s="38" t="s">
        <v>225</v>
      </c>
      <c r="N412" s="38" t="s">
        <v>225</v>
      </c>
      <c r="O412" s="38" t="s">
        <v>225</v>
      </c>
      <c r="P412" s="38" t="s">
        <v>225</v>
      </c>
      <c r="Q412" s="38" t="s">
        <v>225</v>
      </c>
      <c r="S412" s="38" t="s">
        <v>225</v>
      </c>
      <c r="T412" s="38" t="s">
        <v>225</v>
      </c>
      <c r="U412" s="38" t="s">
        <v>225</v>
      </c>
      <c r="X412" s="38" t="s">
        <v>225</v>
      </c>
      <c r="Y412" s="38" t="s">
        <v>225</v>
      </c>
      <c r="AA412" s="38" t="s">
        <v>225</v>
      </c>
      <c r="AB412" s="38" t="s">
        <v>225</v>
      </c>
      <c r="AG412" s="38" t="s">
        <v>225</v>
      </c>
      <c r="AH412" s="38" t="s">
        <v>225</v>
      </c>
      <c r="AI412" s="38" t="s">
        <v>225</v>
      </c>
      <c r="AJ412" s="38" t="s">
        <v>225</v>
      </c>
      <c r="AL412" s="38" t="s">
        <v>225</v>
      </c>
      <c r="AM412" s="38" t="s">
        <v>225</v>
      </c>
      <c r="AN412" s="38" t="s">
        <v>225</v>
      </c>
      <c r="AO412" s="38" t="s">
        <v>225</v>
      </c>
    </row>
    <row r="413" spans="5:41">
      <c r="E413" s="38" t="s">
        <v>225</v>
      </c>
      <c r="F413" s="38" t="s">
        <v>225</v>
      </c>
      <c r="G413" s="38" t="s">
        <v>225</v>
      </c>
      <c r="H413" s="38" t="s">
        <v>225</v>
      </c>
      <c r="I413" s="38" t="s">
        <v>225</v>
      </c>
      <c r="J413" s="38" t="s">
        <v>225</v>
      </c>
      <c r="K413" s="38" t="s">
        <v>225</v>
      </c>
      <c r="L413" s="38" t="s">
        <v>225</v>
      </c>
      <c r="N413" s="38" t="s">
        <v>225</v>
      </c>
      <c r="O413" s="38" t="s">
        <v>225</v>
      </c>
      <c r="P413" s="38" t="s">
        <v>225</v>
      </c>
      <c r="Q413" s="38" t="s">
        <v>225</v>
      </c>
      <c r="S413" s="38" t="s">
        <v>225</v>
      </c>
      <c r="T413" s="38" t="s">
        <v>225</v>
      </c>
      <c r="U413" s="38" t="s">
        <v>225</v>
      </c>
      <c r="X413" s="38" t="s">
        <v>225</v>
      </c>
      <c r="Y413" s="38" t="s">
        <v>225</v>
      </c>
      <c r="AA413" s="38" t="s">
        <v>225</v>
      </c>
      <c r="AB413" s="38" t="s">
        <v>225</v>
      </c>
      <c r="AG413" s="38" t="s">
        <v>225</v>
      </c>
      <c r="AH413" s="38" t="s">
        <v>225</v>
      </c>
      <c r="AI413" s="38" t="s">
        <v>225</v>
      </c>
      <c r="AJ413" s="38" t="s">
        <v>225</v>
      </c>
      <c r="AL413" s="38" t="s">
        <v>225</v>
      </c>
      <c r="AM413" s="38" t="s">
        <v>225</v>
      </c>
      <c r="AN413" s="38" t="s">
        <v>225</v>
      </c>
      <c r="AO413" s="38" t="s">
        <v>225</v>
      </c>
    </row>
    <row r="414" spans="5:41">
      <c r="E414" s="38" t="s">
        <v>225</v>
      </c>
      <c r="F414" s="38" t="s">
        <v>225</v>
      </c>
      <c r="G414" s="38" t="s">
        <v>225</v>
      </c>
      <c r="H414" s="38" t="s">
        <v>225</v>
      </c>
      <c r="I414" s="38" t="s">
        <v>225</v>
      </c>
      <c r="J414" s="38" t="s">
        <v>225</v>
      </c>
      <c r="K414" s="38" t="s">
        <v>225</v>
      </c>
      <c r="L414" s="38" t="s">
        <v>225</v>
      </c>
      <c r="N414" s="38" t="s">
        <v>225</v>
      </c>
      <c r="O414" s="38" t="s">
        <v>225</v>
      </c>
      <c r="P414" s="38" t="s">
        <v>225</v>
      </c>
      <c r="Q414" s="38" t="s">
        <v>225</v>
      </c>
      <c r="S414" s="38" t="s">
        <v>225</v>
      </c>
      <c r="T414" s="38" t="s">
        <v>225</v>
      </c>
      <c r="U414" s="38" t="s">
        <v>225</v>
      </c>
      <c r="X414" s="38" t="s">
        <v>225</v>
      </c>
      <c r="Y414" s="38" t="s">
        <v>225</v>
      </c>
      <c r="AA414" s="38" t="s">
        <v>225</v>
      </c>
      <c r="AB414" s="38" t="s">
        <v>225</v>
      </c>
      <c r="AG414" s="38" t="s">
        <v>225</v>
      </c>
      <c r="AH414" s="38" t="s">
        <v>225</v>
      </c>
      <c r="AI414" s="38" t="s">
        <v>225</v>
      </c>
      <c r="AJ414" s="38" t="s">
        <v>225</v>
      </c>
      <c r="AL414" s="38" t="s">
        <v>225</v>
      </c>
      <c r="AM414" s="38" t="s">
        <v>225</v>
      </c>
      <c r="AN414" s="38" t="s">
        <v>225</v>
      </c>
      <c r="AO414" s="38" t="s">
        <v>225</v>
      </c>
    </row>
    <row r="415" spans="5:41">
      <c r="E415" s="38" t="s">
        <v>225</v>
      </c>
      <c r="F415" s="38" t="s">
        <v>225</v>
      </c>
      <c r="G415" s="38" t="s">
        <v>225</v>
      </c>
      <c r="H415" s="38" t="s">
        <v>225</v>
      </c>
      <c r="I415" s="38" t="s">
        <v>225</v>
      </c>
      <c r="J415" s="38" t="s">
        <v>225</v>
      </c>
      <c r="K415" s="38" t="s">
        <v>225</v>
      </c>
      <c r="L415" s="38" t="s">
        <v>225</v>
      </c>
      <c r="N415" s="38" t="s">
        <v>225</v>
      </c>
      <c r="O415" s="38" t="s">
        <v>225</v>
      </c>
      <c r="P415" s="38" t="s">
        <v>225</v>
      </c>
      <c r="Q415" s="38" t="s">
        <v>225</v>
      </c>
      <c r="S415" s="38" t="s">
        <v>225</v>
      </c>
      <c r="T415" s="38" t="s">
        <v>225</v>
      </c>
      <c r="U415" s="38" t="s">
        <v>225</v>
      </c>
      <c r="X415" s="38" t="s">
        <v>225</v>
      </c>
      <c r="Y415" s="38" t="s">
        <v>225</v>
      </c>
      <c r="AA415" s="38" t="s">
        <v>225</v>
      </c>
      <c r="AB415" s="38" t="s">
        <v>225</v>
      </c>
      <c r="AG415" s="38" t="s">
        <v>225</v>
      </c>
      <c r="AH415" s="38" t="s">
        <v>225</v>
      </c>
      <c r="AI415" s="38" t="s">
        <v>225</v>
      </c>
      <c r="AJ415" s="38" t="s">
        <v>225</v>
      </c>
      <c r="AL415" s="38" t="s">
        <v>225</v>
      </c>
      <c r="AM415" s="38" t="s">
        <v>225</v>
      </c>
      <c r="AN415" s="38" t="s">
        <v>225</v>
      </c>
      <c r="AO415" s="38" t="s">
        <v>225</v>
      </c>
    </row>
    <row r="416" spans="5:41">
      <c r="E416" s="38" t="s">
        <v>225</v>
      </c>
      <c r="F416" s="38" t="s">
        <v>225</v>
      </c>
      <c r="G416" s="38" t="s">
        <v>225</v>
      </c>
      <c r="H416" s="38" t="s">
        <v>225</v>
      </c>
      <c r="I416" s="38" t="s">
        <v>225</v>
      </c>
      <c r="J416" s="38" t="s">
        <v>225</v>
      </c>
      <c r="K416" s="38" t="s">
        <v>225</v>
      </c>
      <c r="L416" s="38" t="s">
        <v>225</v>
      </c>
      <c r="N416" s="38" t="s">
        <v>225</v>
      </c>
      <c r="O416" s="38" t="s">
        <v>225</v>
      </c>
      <c r="P416" s="38" t="s">
        <v>225</v>
      </c>
      <c r="Q416" s="38" t="s">
        <v>225</v>
      </c>
      <c r="S416" s="38" t="s">
        <v>225</v>
      </c>
      <c r="T416" s="38" t="s">
        <v>225</v>
      </c>
      <c r="U416" s="38" t="s">
        <v>225</v>
      </c>
      <c r="X416" s="38" t="s">
        <v>225</v>
      </c>
      <c r="Y416" s="38" t="s">
        <v>225</v>
      </c>
      <c r="AA416" s="38" t="s">
        <v>225</v>
      </c>
      <c r="AB416" s="38" t="s">
        <v>225</v>
      </c>
      <c r="AG416" s="38" t="s">
        <v>225</v>
      </c>
      <c r="AH416" s="38" t="s">
        <v>225</v>
      </c>
      <c r="AI416" s="38" t="s">
        <v>225</v>
      </c>
      <c r="AJ416" s="38" t="s">
        <v>225</v>
      </c>
      <c r="AL416" s="38" t="s">
        <v>225</v>
      </c>
      <c r="AM416" s="38" t="s">
        <v>225</v>
      </c>
      <c r="AN416" s="38" t="s">
        <v>225</v>
      </c>
      <c r="AO416" s="38" t="s">
        <v>225</v>
      </c>
    </row>
    <row r="417" spans="5:41">
      <c r="E417" s="38" t="s">
        <v>225</v>
      </c>
      <c r="F417" s="38" t="s">
        <v>225</v>
      </c>
      <c r="G417" s="38" t="s">
        <v>225</v>
      </c>
      <c r="H417" s="38" t="s">
        <v>225</v>
      </c>
      <c r="I417" s="38" t="s">
        <v>225</v>
      </c>
      <c r="J417" s="38" t="s">
        <v>225</v>
      </c>
      <c r="K417" s="38" t="s">
        <v>225</v>
      </c>
      <c r="L417" s="38" t="s">
        <v>225</v>
      </c>
      <c r="N417" s="38" t="s">
        <v>225</v>
      </c>
      <c r="O417" s="38" t="s">
        <v>225</v>
      </c>
      <c r="P417" s="38" t="s">
        <v>225</v>
      </c>
      <c r="Q417" s="38" t="s">
        <v>225</v>
      </c>
      <c r="S417" s="38" t="s">
        <v>225</v>
      </c>
      <c r="T417" s="38" t="s">
        <v>225</v>
      </c>
      <c r="U417" s="38" t="s">
        <v>225</v>
      </c>
      <c r="X417" s="38" t="s">
        <v>225</v>
      </c>
      <c r="Y417" s="38" t="s">
        <v>225</v>
      </c>
      <c r="AA417" s="38" t="s">
        <v>225</v>
      </c>
      <c r="AB417" s="38" t="s">
        <v>225</v>
      </c>
      <c r="AG417" s="38" t="s">
        <v>225</v>
      </c>
      <c r="AH417" s="38" t="s">
        <v>225</v>
      </c>
      <c r="AI417" s="38" t="s">
        <v>225</v>
      </c>
      <c r="AJ417" s="38" t="s">
        <v>225</v>
      </c>
      <c r="AL417" s="38" t="s">
        <v>225</v>
      </c>
      <c r="AM417" s="38" t="s">
        <v>225</v>
      </c>
      <c r="AN417" s="38" t="s">
        <v>225</v>
      </c>
      <c r="AO417" s="38" t="s">
        <v>225</v>
      </c>
    </row>
    <row r="418" spans="5:41">
      <c r="E418" s="38" t="s">
        <v>225</v>
      </c>
      <c r="F418" s="38" t="s">
        <v>225</v>
      </c>
      <c r="G418" s="38" t="s">
        <v>225</v>
      </c>
      <c r="H418" s="38" t="s">
        <v>225</v>
      </c>
      <c r="I418" s="38" t="s">
        <v>225</v>
      </c>
      <c r="J418" s="38" t="s">
        <v>225</v>
      </c>
      <c r="K418" s="38" t="s">
        <v>225</v>
      </c>
      <c r="L418" s="38" t="s">
        <v>225</v>
      </c>
      <c r="N418" s="38" t="s">
        <v>225</v>
      </c>
      <c r="O418" s="38" t="s">
        <v>225</v>
      </c>
      <c r="P418" s="38" t="s">
        <v>225</v>
      </c>
      <c r="Q418" s="38" t="s">
        <v>225</v>
      </c>
      <c r="S418" s="38" t="s">
        <v>225</v>
      </c>
      <c r="T418" s="38" t="s">
        <v>225</v>
      </c>
      <c r="U418" s="38" t="s">
        <v>225</v>
      </c>
      <c r="X418" s="38" t="s">
        <v>225</v>
      </c>
      <c r="Y418" s="38" t="s">
        <v>225</v>
      </c>
      <c r="AA418" s="38" t="s">
        <v>225</v>
      </c>
      <c r="AB418" s="38" t="s">
        <v>225</v>
      </c>
      <c r="AG418" s="38" t="s">
        <v>225</v>
      </c>
      <c r="AH418" s="38" t="s">
        <v>225</v>
      </c>
      <c r="AI418" s="38" t="s">
        <v>225</v>
      </c>
      <c r="AJ418" s="38" t="s">
        <v>225</v>
      </c>
      <c r="AL418" s="38" t="s">
        <v>225</v>
      </c>
      <c r="AM418" s="38" t="s">
        <v>225</v>
      </c>
      <c r="AN418" s="38" t="s">
        <v>225</v>
      </c>
      <c r="AO418" s="38" t="s">
        <v>225</v>
      </c>
    </row>
    <row r="419" spans="5:41">
      <c r="E419" s="38" t="s">
        <v>225</v>
      </c>
      <c r="F419" s="38" t="s">
        <v>225</v>
      </c>
      <c r="G419" s="38" t="s">
        <v>225</v>
      </c>
      <c r="H419" s="38" t="s">
        <v>225</v>
      </c>
      <c r="I419" s="38" t="s">
        <v>225</v>
      </c>
      <c r="J419" s="38" t="s">
        <v>225</v>
      </c>
      <c r="K419" s="38" t="s">
        <v>225</v>
      </c>
      <c r="L419" s="38" t="s">
        <v>225</v>
      </c>
      <c r="N419" s="38" t="s">
        <v>225</v>
      </c>
      <c r="O419" s="38" t="s">
        <v>225</v>
      </c>
      <c r="P419" s="38" t="s">
        <v>225</v>
      </c>
      <c r="Q419" s="38" t="s">
        <v>225</v>
      </c>
      <c r="S419" s="38" t="s">
        <v>225</v>
      </c>
      <c r="T419" s="38" t="s">
        <v>225</v>
      </c>
      <c r="U419" s="38" t="s">
        <v>225</v>
      </c>
      <c r="X419" s="38" t="s">
        <v>225</v>
      </c>
      <c r="Y419" s="38" t="s">
        <v>225</v>
      </c>
      <c r="AA419" s="38" t="s">
        <v>225</v>
      </c>
      <c r="AB419" s="38" t="s">
        <v>225</v>
      </c>
      <c r="AG419" s="38" t="s">
        <v>225</v>
      </c>
      <c r="AH419" s="38" t="s">
        <v>225</v>
      </c>
      <c r="AI419" s="38" t="s">
        <v>225</v>
      </c>
      <c r="AJ419" s="38" t="s">
        <v>225</v>
      </c>
      <c r="AL419" s="38" t="s">
        <v>225</v>
      </c>
      <c r="AM419" s="38" t="s">
        <v>225</v>
      </c>
      <c r="AN419" s="38" t="s">
        <v>225</v>
      </c>
      <c r="AO419" s="38" t="s">
        <v>225</v>
      </c>
    </row>
    <row r="420" spans="5:41">
      <c r="E420" s="38" t="s">
        <v>225</v>
      </c>
      <c r="F420" s="38" t="s">
        <v>225</v>
      </c>
      <c r="G420" s="38" t="s">
        <v>225</v>
      </c>
      <c r="H420" s="38" t="s">
        <v>225</v>
      </c>
      <c r="I420" s="38" t="s">
        <v>225</v>
      </c>
      <c r="J420" s="38" t="s">
        <v>225</v>
      </c>
      <c r="K420" s="38" t="s">
        <v>225</v>
      </c>
      <c r="L420" s="38" t="s">
        <v>225</v>
      </c>
      <c r="N420" s="38" t="s">
        <v>225</v>
      </c>
      <c r="O420" s="38" t="s">
        <v>225</v>
      </c>
      <c r="P420" s="38" t="s">
        <v>225</v>
      </c>
      <c r="Q420" s="38" t="s">
        <v>225</v>
      </c>
      <c r="S420" s="38" t="s">
        <v>225</v>
      </c>
      <c r="T420" s="38" t="s">
        <v>225</v>
      </c>
      <c r="U420" s="38" t="s">
        <v>225</v>
      </c>
      <c r="X420" s="38" t="s">
        <v>225</v>
      </c>
      <c r="Y420" s="38" t="s">
        <v>225</v>
      </c>
      <c r="AA420" s="38" t="s">
        <v>225</v>
      </c>
      <c r="AB420" s="38" t="s">
        <v>225</v>
      </c>
      <c r="AG420" s="38" t="s">
        <v>225</v>
      </c>
      <c r="AH420" s="38" t="s">
        <v>225</v>
      </c>
      <c r="AI420" s="38" t="s">
        <v>225</v>
      </c>
      <c r="AJ420" s="38" t="s">
        <v>225</v>
      </c>
      <c r="AL420" s="38" t="s">
        <v>225</v>
      </c>
      <c r="AM420" s="38" t="s">
        <v>225</v>
      </c>
      <c r="AN420" s="38" t="s">
        <v>225</v>
      </c>
      <c r="AO420" s="38" t="s">
        <v>225</v>
      </c>
    </row>
    <row r="421" spans="5:41">
      <c r="E421" s="38" t="s">
        <v>225</v>
      </c>
      <c r="F421" s="38" t="s">
        <v>225</v>
      </c>
      <c r="G421" s="38" t="s">
        <v>225</v>
      </c>
      <c r="H421" s="38" t="s">
        <v>225</v>
      </c>
      <c r="I421" s="38" t="s">
        <v>225</v>
      </c>
      <c r="J421" s="38" t="s">
        <v>225</v>
      </c>
      <c r="K421" s="38" t="s">
        <v>225</v>
      </c>
      <c r="L421" s="38" t="s">
        <v>225</v>
      </c>
      <c r="N421" s="38" t="s">
        <v>225</v>
      </c>
      <c r="O421" s="38" t="s">
        <v>225</v>
      </c>
      <c r="P421" s="38" t="s">
        <v>225</v>
      </c>
      <c r="Q421" s="38" t="s">
        <v>225</v>
      </c>
      <c r="S421" s="38" t="s">
        <v>225</v>
      </c>
      <c r="T421" s="38" t="s">
        <v>225</v>
      </c>
      <c r="U421" s="38" t="s">
        <v>225</v>
      </c>
      <c r="X421" s="38" t="s">
        <v>225</v>
      </c>
      <c r="Y421" s="38" t="s">
        <v>225</v>
      </c>
      <c r="AA421" s="38" t="s">
        <v>225</v>
      </c>
      <c r="AB421" s="38" t="s">
        <v>225</v>
      </c>
      <c r="AG421" s="38" t="s">
        <v>225</v>
      </c>
      <c r="AH421" s="38" t="s">
        <v>225</v>
      </c>
      <c r="AI421" s="38" t="s">
        <v>225</v>
      </c>
      <c r="AJ421" s="38" t="s">
        <v>225</v>
      </c>
      <c r="AL421" s="38" t="s">
        <v>225</v>
      </c>
      <c r="AM421" s="38" t="s">
        <v>225</v>
      </c>
      <c r="AN421" s="38" t="s">
        <v>225</v>
      </c>
      <c r="AO421" s="38" t="s">
        <v>225</v>
      </c>
    </row>
    <row r="422" spans="5:41">
      <c r="E422" s="38" t="s">
        <v>225</v>
      </c>
      <c r="F422" s="38" t="s">
        <v>225</v>
      </c>
      <c r="G422" s="38" t="s">
        <v>225</v>
      </c>
      <c r="H422" s="38" t="s">
        <v>225</v>
      </c>
      <c r="I422" s="38" t="s">
        <v>225</v>
      </c>
      <c r="J422" s="38" t="s">
        <v>225</v>
      </c>
      <c r="K422" s="38" t="s">
        <v>225</v>
      </c>
      <c r="L422" s="38" t="s">
        <v>225</v>
      </c>
      <c r="N422" s="38" t="s">
        <v>225</v>
      </c>
      <c r="O422" s="38" t="s">
        <v>225</v>
      </c>
      <c r="P422" s="38" t="s">
        <v>225</v>
      </c>
      <c r="Q422" s="38" t="s">
        <v>225</v>
      </c>
      <c r="S422" s="38" t="s">
        <v>225</v>
      </c>
      <c r="T422" s="38" t="s">
        <v>225</v>
      </c>
      <c r="U422" s="38" t="s">
        <v>225</v>
      </c>
      <c r="X422" s="38" t="s">
        <v>225</v>
      </c>
      <c r="Y422" s="38" t="s">
        <v>225</v>
      </c>
      <c r="AA422" s="38" t="s">
        <v>225</v>
      </c>
      <c r="AB422" s="38" t="s">
        <v>225</v>
      </c>
      <c r="AG422" s="38" t="s">
        <v>225</v>
      </c>
      <c r="AH422" s="38" t="s">
        <v>225</v>
      </c>
      <c r="AI422" s="38" t="s">
        <v>225</v>
      </c>
      <c r="AJ422" s="38" t="s">
        <v>225</v>
      </c>
      <c r="AL422" s="38" t="s">
        <v>225</v>
      </c>
      <c r="AM422" s="38" t="s">
        <v>225</v>
      </c>
      <c r="AN422" s="38" t="s">
        <v>225</v>
      </c>
      <c r="AO422" s="38" t="s">
        <v>225</v>
      </c>
    </row>
    <row r="423" spans="5:41">
      <c r="E423" s="38" t="s">
        <v>225</v>
      </c>
      <c r="F423" s="38" t="s">
        <v>225</v>
      </c>
      <c r="G423" s="38" t="s">
        <v>225</v>
      </c>
      <c r="H423" s="38" t="s">
        <v>225</v>
      </c>
      <c r="I423" s="38" t="s">
        <v>225</v>
      </c>
      <c r="J423" s="38" t="s">
        <v>225</v>
      </c>
      <c r="K423" s="38" t="s">
        <v>225</v>
      </c>
      <c r="L423" s="38" t="s">
        <v>225</v>
      </c>
      <c r="N423" s="38" t="s">
        <v>225</v>
      </c>
      <c r="O423" s="38" t="s">
        <v>225</v>
      </c>
      <c r="P423" s="38" t="s">
        <v>225</v>
      </c>
      <c r="Q423" s="38" t="s">
        <v>225</v>
      </c>
      <c r="S423" s="38" t="s">
        <v>225</v>
      </c>
      <c r="T423" s="38" t="s">
        <v>225</v>
      </c>
      <c r="U423" s="38" t="s">
        <v>225</v>
      </c>
      <c r="X423" s="38" t="s">
        <v>225</v>
      </c>
      <c r="Y423" s="38" t="s">
        <v>225</v>
      </c>
      <c r="AA423" s="38" t="s">
        <v>225</v>
      </c>
      <c r="AB423" s="38" t="s">
        <v>225</v>
      </c>
      <c r="AG423" s="38" t="s">
        <v>225</v>
      </c>
      <c r="AH423" s="38" t="s">
        <v>225</v>
      </c>
      <c r="AI423" s="38" t="s">
        <v>225</v>
      </c>
      <c r="AJ423" s="38" t="s">
        <v>225</v>
      </c>
      <c r="AL423" s="38" t="s">
        <v>225</v>
      </c>
      <c r="AM423" s="38" t="s">
        <v>225</v>
      </c>
      <c r="AN423" s="38" t="s">
        <v>225</v>
      </c>
      <c r="AO423" s="38" t="s">
        <v>225</v>
      </c>
    </row>
    <row r="424" spans="5:41">
      <c r="E424" s="38" t="s">
        <v>225</v>
      </c>
      <c r="F424" s="38" t="s">
        <v>225</v>
      </c>
      <c r="G424" s="38" t="s">
        <v>225</v>
      </c>
      <c r="H424" s="38" t="s">
        <v>225</v>
      </c>
      <c r="I424" s="38" t="s">
        <v>225</v>
      </c>
      <c r="J424" s="38" t="s">
        <v>225</v>
      </c>
      <c r="K424" s="38" t="s">
        <v>225</v>
      </c>
      <c r="L424" s="38" t="s">
        <v>225</v>
      </c>
      <c r="N424" s="38" t="s">
        <v>225</v>
      </c>
      <c r="O424" s="38" t="s">
        <v>225</v>
      </c>
      <c r="P424" s="38" t="s">
        <v>225</v>
      </c>
      <c r="Q424" s="38" t="s">
        <v>225</v>
      </c>
      <c r="S424" s="38" t="s">
        <v>225</v>
      </c>
      <c r="T424" s="38" t="s">
        <v>225</v>
      </c>
      <c r="U424" s="38" t="s">
        <v>225</v>
      </c>
      <c r="X424" s="38" t="s">
        <v>225</v>
      </c>
      <c r="Y424" s="38" t="s">
        <v>225</v>
      </c>
      <c r="AA424" s="38" t="s">
        <v>225</v>
      </c>
      <c r="AB424" s="38" t="s">
        <v>225</v>
      </c>
      <c r="AG424" s="38" t="s">
        <v>225</v>
      </c>
      <c r="AH424" s="38" t="s">
        <v>225</v>
      </c>
      <c r="AI424" s="38" t="s">
        <v>225</v>
      </c>
      <c r="AJ424" s="38" t="s">
        <v>225</v>
      </c>
      <c r="AL424" s="38" t="s">
        <v>225</v>
      </c>
      <c r="AM424" s="38" t="s">
        <v>225</v>
      </c>
      <c r="AN424" s="38" t="s">
        <v>225</v>
      </c>
      <c r="AO424" s="38" t="s">
        <v>225</v>
      </c>
    </row>
    <row r="425" spans="5:41">
      <c r="E425" s="38" t="s">
        <v>225</v>
      </c>
      <c r="F425" s="38" t="s">
        <v>225</v>
      </c>
      <c r="G425" s="38" t="s">
        <v>225</v>
      </c>
      <c r="H425" s="38" t="s">
        <v>225</v>
      </c>
      <c r="I425" s="38" t="s">
        <v>225</v>
      </c>
      <c r="J425" s="38" t="s">
        <v>225</v>
      </c>
      <c r="K425" s="38" t="s">
        <v>225</v>
      </c>
      <c r="L425" s="38" t="s">
        <v>225</v>
      </c>
      <c r="N425" s="38" t="s">
        <v>225</v>
      </c>
      <c r="O425" s="38" t="s">
        <v>225</v>
      </c>
      <c r="P425" s="38" t="s">
        <v>225</v>
      </c>
      <c r="Q425" s="38" t="s">
        <v>225</v>
      </c>
      <c r="S425" s="38" t="s">
        <v>225</v>
      </c>
      <c r="T425" s="38" t="s">
        <v>225</v>
      </c>
      <c r="U425" s="38" t="s">
        <v>225</v>
      </c>
      <c r="X425" s="38" t="s">
        <v>225</v>
      </c>
      <c r="Y425" s="38" t="s">
        <v>225</v>
      </c>
      <c r="AA425" s="38" t="s">
        <v>225</v>
      </c>
      <c r="AB425" s="38" t="s">
        <v>225</v>
      </c>
      <c r="AG425" s="38" t="s">
        <v>225</v>
      </c>
      <c r="AH425" s="38" t="s">
        <v>225</v>
      </c>
      <c r="AI425" s="38" t="s">
        <v>225</v>
      </c>
      <c r="AJ425" s="38" t="s">
        <v>225</v>
      </c>
      <c r="AL425" s="38" t="s">
        <v>225</v>
      </c>
      <c r="AM425" s="38" t="s">
        <v>225</v>
      </c>
      <c r="AN425" s="38" t="s">
        <v>225</v>
      </c>
      <c r="AO425" s="38" t="s">
        <v>225</v>
      </c>
    </row>
    <row r="426" spans="5:41">
      <c r="E426" s="38" t="s">
        <v>225</v>
      </c>
      <c r="F426" s="38" t="s">
        <v>225</v>
      </c>
      <c r="G426" s="38" t="s">
        <v>225</v>
      </c>
      <c r="H426" s="38" t="s">
        <v>225</v>
      </c>
      <c r="I426" s="38" t="s">
        <v>225</v>
      </c>
      <c r="J426" s="38" t="s">
        <v>225</v>
      </c>
      <c r="K426" s="38" t="s">
        <v>225</v>
      </c>
      <c r="L426" s="38" t="s">
        <v>225</v>
      </c>
      <c r="N426" s="38" t="s">
        <v>225</v>
      </c>
      <c r="O426" s="38" t="s">
        <v>225</v>
      </c>
      <c r="P426" s="38" t="s">
        <v>225</v>
      </c>
      <c r="Q426" s="38" t="s">
        <v>225</v>
      </c>
      <c r="S426" s="38" t="s">
        <v>225</v>
      </c>
      <c r="T426" s="38" t="s">
        <v>225</v>
      </c>
      <c r="U426" s="38" t="s">
        <v>225</v>
      </c>
      <c r="X426" s="38" t="s">
        <v>225</v>
      </c>
      <c r="Y426" s="38" t="s">
        <v>225</v>
      </c>
      <c r="AA426" s="38" t="s">
        <v>225</v>
      </c>
      <c r="AB426" s="38" t="s">
        <v>225</v>
      </c>
      <c r="AG426" s="38" t="s">
        <v>225</v>
      </c>
      <c r="AH426" s="38" t="s">
        <v>225</v>
      </c>
      <c r="AI426" s="38" t="s">
        <v>225</v>
      </c>
      <c r="AJ426" s="38" t="s">
        <v>225</v>
      </c>
      <c r="AL426" s="38" t="s">
        <v>225</v>
      </c>
      <c r="AM426" s="38" t="s">
        <v>225</v>
      </c>
      <c r="AN426" s="38" t="s">
        <v>225</v>
      </c>
      <c r="AO426" s="38" t="s">
        <v>225</v>
      </c>
    </row>
    <row r="427" spans="5:41">
      <c r="E427" s="38" t="s">
        <v>225</v>
      </c>
      <c r="F427" s="38" t="s">
        <v>225</v>
      </c>
      <c r="G427" s="38" t="s">
        <v>225</v>
      </c>
      <c r="H427" s="38" t="s">
        <v>225</v>
      </c>
      <c r="I427" s="38" t="s">
        <v>225</v>
      </c>
      <c r="J427" s="38" t="s">
        <v>225</v>
      </c>
      <c r="K427" s="38" t="s">
        <v>225</v>
      </c>
      <c r="L427" s="38" t="s">
        <v>225</v>
      </c>
      <c r="N427" s="38" t="s">
        <v>225</v>
      </c>
      <c r="O427" s="38" t="s">
        <v>225</v>
      </c>
      <c r="P427" s="38" t="s">
        <v>225</v>
      </c>
      <c r="Q427" s="38" t="s">
        <v>225</v>
      </c>
      <c r="S427" s="38" t="s">
        <v>225</v>
      </c>
      <c r="T427" s="38" t="s">
        <v>225</v>
      </c>
      <c r="U427" s="38" t="s">
        <v>225</v>
      </c>
      <c r="X427" s="38" t="s">
        <v>225</v>
      </c>
      <c r="Y427" s="38" t="s">
        <v>225</v>
      </c>
      <c r="AA427" s="38" t="s">
        <v>225</v>
      </c>
      <c r="AB427" s="38" t="s">
        <v>225</v>
      </c>
      <c r="AG427" s="38" t="s">
        <v>225</v>
      </c>
      <c r="AH427" s="38" t="s">
        <v>225</v>
      </c>
      <c r="AI427" s="38" t="s">
        <v>225</v>
      </c>
      <c r="AJ427" s="38" t="s">
        <v>225</v>
      </c>
      <c r="AL427" s="38" t="s">
        <v>225</v>
      </c>
      <c r="AM427" s="38" t="s">
        <v>225</v>
      </c>
      <c r="AN427" s="38" t="s">
        <v>225</v>
      </c>
      <c r="AO427" s="38" t="s">
        <v>225</v>
      </c>
    </row>
    <row r="428" spans="5:41">
      <c r="E428" s="38" t="s">
        <v>225</v>
      </c>
      <c r="F428" s="38" t="s">
        <v>225</v>
      </c>
      <c r="G428" s="38" t="s">
        <v>225</v>
      </c>
      <c r="H428" s="38" t="s">
        <v>225</v>
      </c>
      <c r="I428" s="38" t="s">
        <v>225</v>
      </c>
      <c r="J428" s="38" t="s">
        <v>225</v>
      </c>
      <c r="K428" s="38" t="s">
        <v>225</v>
      </c>
      <c r="L428" s="38" t="s">
        <v>225</v>
      </c>
      <c r="N428" s="38" t="s">
        <v>225</v>
      </c>
      <c r="O428" s="38" t="s">
        <v>225</v>
      </c>
      <c r="P428" s="38" t="s">
        <v>225</v>
      </c>
      <c r="Q428" s="38" t="s">
        <v>225</v>
      </c>
      <c r="S428" s="38" t="s">
        <v>225</v>
      </c>
      <c r="T428" s="38" t="s">
        <v>225</v>
      </c>
      <c r="U428" s="38" t="s">
        <v>225</v>
      </c>
      <c r="X428" s="38" t="s">
        <v>225</v>
      </c>
      <c r="Y428" s="38" t="s">
        <v>225</v>
      </c>
      <c r="AA428" s="38" t="s">
        <v>225</v>
      </c>
      <c r="AB428" s="38" t="s">
        <v>225</v>
      </c>
      <c r="AG428" s="38" t="s">
        <v>225</v>
      </c>
      <c r="AH428" s="38" t="s">
        <v>225</v>
      </c>
      <c r="AI428" s="38" t="s">
        <v>225</v>
      </c>
      <c r="AJ428" s="38" t="s">
        <v>225</v>
      </c>
      <c r="AL428" s="38" t="s">
        <v>225</v>
      </c>
      <c r="AM428" s="38" t="s">
        <v>225</v>
      </c>
      <c r="AN428" s="38" t="s">
        <v>225</v>
      </c>
      <c r="AO428" s="38" t="s">
        <v>225</v>
      </c>
    </row>
    <row r="429" spans="5:41">
      <c r="E429" s="38" t="s">
        <v>225</v>
      </c>
      <c r="F429" s="38" t="s">
        <v>225</v>
      </c>
      <c r="G429" s="38" t="s">
        <v>225</v>
      </c>
      <c r="H429" s="38" t="s">
        <v>225</v>
      </c>
      <c r="I429" s="38" t="s">
        <v>225</v>
      </c>
      <c r="J429" s="38" t="s">
        <v>225</v>
      </c>
      <c r="K429" s="38" t="s">
        <v>225</v>
      </c>
      <c r="L429" s="38" t="s">
        <v>225</v>
      </c>
      <c r="N429" s="38" t="s">
        <v>225</v>
      </c>
      <c r="O429" s="38" t="s">
        <v>225</v>
      </c>
      <c r="P429" s="38" t="s">
        <v>225</v>
      </c>
      <c r="Q429" s="38" t="s">
        <v>225</v>
      </c>
      <c r="S429" s="38" t="s">
        <v>225</v>
      </c>
      <c r="T429" s="38" t="s">
        <v>225</v>
      </c>
      <c r="U429" s="38" t="s">
        <v>225</v>
      </c>
      <c r="X429" s="38" t="s">
        <v>225</v>
      </c>
      <c r="Y429" s="38" t="s">
        <v>225</v>
      </c>
      <c r="AA429" s="38" t="s">
        <v>225</v>
      </c>
      <c r="AB429" s="38" t="s">
        <v>225</v>
      </c>
      <c r="AG429" s="38" t="s">
        <v>225</v>
      </c>
      <c r="AH429" s="38" t="s">
        <v>225</v>
      </c>
      <c r="AI429" s="38" t="s">
        <v>225</v>
      </c>
      <c r="AJ429" s="38" t="s">
        <v>225</v>
      </c>
      <c r="AL429" s="38" t="s">
        <v>225</v>
      </c>
      <c r="AM429" s="38" t="s">
        <v>225</v>
      </c>
      <c r="AN429" s="38" t="s">
        <v>225</v>
      </c>
      <c r="AO429" s="38" t="s">
        <v>225</v>
      </c>
    </row>
    <row r="430" spans="5:41">
      <c r="E430" s="38" t="s">
        <v>225</v>
      </c>
      <c r="F430" s="38" t="s">
        <v>225</v>
      </c>
      <c r="G430" s="38" t="s">
        <v>225</v>
      </c>
      <c r="H430" s="38" t="s">
        <v>225</v>
      </c>
      <c r="I430" s="38" t="s">
        <v>225</v>
      </c>
      <c r="J430" s="38" t="s">
        <v>225</v>
      </c>
      <c r="K430" s="38" t="s">
        <v>225</v>
      </c>
      <c r="L430" s="38" t="s">
        <v>225</v>
      </c>
      <c r="N430" s="38" t="s">
        <v>225</v>
      </c>
      <c r="O430" s="38" t="s">
        <v>225</v>
      </c>
      <c r="P430" s="38" t="s">
        <v>225</v>
      </c>
      <c r="Q430" s="38" t="s">
        <v>225</v>
      </c>
      <c r="S430" s="38" t="s">
        <v>225</v>
      </c>
      <c r="T430" s="38" t="s">
        <v>225</v>
      </c>
      <c r="U430" s="38" t="s">
        <v>225</v>
      </c>
      <c r="X430" s="38" t="s">
        <v>225</v>
      </c>
      <c r="Y430" s="38" t="s">
        <v>225</v>
      </c>
      <c r="AA430" s="38" t="s">
        <v>225</v>
      </c>
      <c r="AB430" s="38" t="s">
        <v>225</v>
      </c>
      <c r="AG430" s="38" t="s">
        <v>225</v>
      </c>
      <c r="AH430" s="38" t="s">
        <v>225</v>
      </c>
      <c r="AI430" s="38" t="s">
        <v>225</v>
      </c>
      <c r="AJ430" s="38" t="s">
        <v>225</v>
      </c>
      <c r="AL430" s="38" t="s">
        <v>225</v>
      </c>
      <c r="AM430" s="38" t="s">
        <v>225</v>
      </c>
      <c r="AN430" s="38" t="s">
        <v>225</v>
      </c>
      <c r="AO430" s="38" t="s">
        <v>225</v>
      </c>
    </row>
    <row r="431" spans="5:41">
      <c r="E431" s="38" t="s">
        <v>225</v>
      </c>
      <c r="F431" s="38" t="s">
        <v>225</v>
      </c>
      <c r="G431" s="38" t="s">
        <v>225</v>
      </c>
      <c r="H431" s="38" t="s">
        <v>225</v>
      </c>
      <c r="I431" s="38" t="s">
        <v>225</v>
      </c>
      <c r="J431" s="38" t="s">
        <v>225</v>
      </c>
      <c r="K431" s="38" t="s">
        <v>225</v>
      </c>
      <c r="L431" s="38" t="s">
        <v>225</v>
      </c>
      <c r="N431" s="38" t="s">
        <v>225</v>
      </c>
      <c r="O431" s="38" t="s">
        <v>225</v>
      </c>
      <c r="P431" s="38" t="s">
        <v>225</v>
      </c>
      <c r="Q431" s="38" t="s">
        <v>225</v>
      </c>
      <c r="S431" s="38" t="s">
        <v>225</v>
      </c>
      <c r="T431" s="38" t="s">
        <v>225</v>
      </c>
      <c r="U431" s="38" t="s">
        <v>225</v>
      </c>
      <c r="X431" s="38" t="s">
        <v>225</v>
      </c>
      <c r="Y431" s="38" t="s">
        <v>225</v>
      </c>
      <c r="AA431" s="38" t="s">
        <v>225</v>
      </c>
      <c r="AB431" s="38" t="s">
        <v>225</v>
      </c>
      <c r="AG431" s="38" t="s">
        <v>225</v>
      </c>
      <c r="AH431" s="38" t="s">
        <v>225</v>
      </c>
      <c r="AI431" s="38" t="s">
        <v>225</v>
      </c>
      <c r="AJ431" s="38" t="s">
        <v>225</v>
      </c>
      <c r="AL431" s="38" t="s">
        <v>225</v>
      </c>
      <c r="AM431" s="38" t="s">
        <v>225</v>
      </c>
      <c r="AN431" s="38" t="s">
        <v>225</v>
      </c>
      <c r="AO431" s="38" t="s">
        <v>225</v>
      </c>
    </row>
    <row r="432" spans="5:41">
      <c r="E432" s="38" t="s">
        <v>225</v>
      </c>
      <c r="F432" s="38" t="s">
        <v>225</v>
      </c>
      <c r="G432" s="38" t="s">
        <v>225</v>
      </c>
      <c r="H432" s="38" t="s">
        <v>225</v>
      </c>
      <c r="I432" s="38" t="s">
        <v>225</v>
      </c>
      <c r="J432" s="38" t="s">
        <v>225</v>
      </c>
      <c r="K432" s="38" t="s">
        <v>225</v>
      </c>
      <c r="L432" s="38" t="s">
        <v>225</v>
      </c>
      <c r="N432" s="38" t="s">
        <v>225</v>
      </c>
      <c r="O432" s="38" t="s">
        <v>225</v>
      </c>
      <c r="P432" s="38" t="s">
        <v>225</v>
      </c>
      <c r="Q432" s="38" t="s">
        <v>225</v>
      </c>
      <c r="S432" s="38" t="s">
        <v>225</v>
      </c>
      <c r="T432" s="38" t="s">
        <v>225</v>
      </c>
      <c r="U432" s="38" t="s">
        <v>225</v>
      </c>
      <c r="X432" s="38" t="s">
        <v>225</v>
      </c>
      <c r="Y432" s="38" t="s">
        <v>225</v>
      </c>
      <c r="AA432" s="38" t="s">
        <v>225</v>
      </c>
      <c r="AB432" s="38" t="s">
        <v>225</v>
      </c>
      <c r="AG432" s="38" t="s">
        <v>225</v>
      </c>
      <c r="AH432" s="38" t="s">
        <v>225</v>
      </c>
      <c r="AI432" s="38" t="s">
        <v>225</v>
      </c>
      <c r="AJ432" s="38" t="s">
        <v>225</v>
      </c>
      <c r="AL432" s="38" t="s">
        <v>225</v>
      </c>
      <c r="AM432" s="38" t="s">
        <v>225</v>
      </c>
      <c r="AN432" s="38" t="s">
        <v>225</v>
      </c>
      <c r="AO432" s="38" t="s">
        <v>225</v>
      </c>
    </row>
    <row r="433" spans="5:41">
      <c r="E433" s="38" t="s">
        <v>225</v>
      </c>
      <c r="F433" s="38" t="s">
        <v>225</v>
      </c>
      <c r="G433" s="38" t="s">
        <v>225</v>
      </c>
      <c r="H433" s="38" t="s">
        <v>225</v>
      </c>
      <c r="I433" s="38" t="s">
        <v>225</v>
      </c>
      <c r="J433" s="38" t="s">
        <v>225</v>
      </c>
      <c r="K433" s="38" t="s">
        <v>225</v>
      </c>
      <c r="L433" s="38" t="s">
        <v>225</v>
      </c>
      <c r="N433" s="38" t="s">
        <v>225</v>
      </c>
      <c r="O433" s="38" t="s">
        <v>225</v>
      </c>
      <c r="P433" s="38" t="s">
        <v>225</v>
      </c>
      <c r="Q433" s="38" t="s">
        <v>225</v>
      </c>
      <c r="S433" s="38" t="s">
        <v>225</v>
      </c>
      <c r="T433" s="38" t="s">
        <v>225</v>
      </c>
      <c r="U433" s="38" t="s">
        <v>225</v>
      </c>
      <c r="X433" s="38" t="s">
        <v>225</v>
      </c>
      <c r="Y433" s="38" t="s">
        <v>225</v>
      </c>
      <c r="AA433" s="38" t="s">
        <v>225</v>
      </c>
      <c r="AB433" s="38" t="s">
        <v>225</v>
      </c>
      <c r="AG433" s="38" t="s">
        <v>225</v>
      </c>
      <c r="AH433" s="38" t="s">
        <v>225</v>
      </c>
      <c r="AI433" s="38" t="s">
        <v>225</v>
      </c>
      <c r="AJ433" s="38" t="s">
        <v>225</v>
      </c>
      <c r="AL433" s="38" t="s">
        <v>225</v>
      </c>
      <c r="AM433" s="38" t="s">
        <v>225</v>
      </c>
      <c r="AN433" s="38" t="s">
        <v>225</v>
      </c>
      <c r="AO433" s="38" t="s">
        <v>225</v>
      </c>
    </row>
    <row r="434" spans="5:41">
      <c r="E434" s="38" t="s">
        <v>225</v>
      </c>
      <c r="F434" s="38" t="s">
        <v>225</v>
      </c>
      <c r="G434" s="38" t="s">
        <v>225</v>
      </c>
      <c r="H434" s="38" t="s">
        <v>225</v>
      </c>
      <c r="I434" s="38" t="s">
        <v>225</v>
      </c>
      <c r="J434" s="38" t="s">
        <v>225</v>
      </c>
      <c r="K434" s="38" t="s">
        <v>225</v>
      </c>
      <c r="L434" s="38" t="s">
        <v>225</v>
      </c>
      <c r="N434" s="38" t="s">
        <v>225</v>
      </c>
      <c r="O434" s="38" t="s">
        <v>225</v>
      </c>
      <c r="P434" s="38" t="s">
        <v>225</v>
      </c>
      <c r="Q434" s="38" t="s">
        <v>225</v>
      </c>
      <c r="S434" s="38" t="s">
        <v>225</v>
      </c>
      <c r="T434" s="38" t="s">
        <v>225</v>
      </c>
      <c r="U434" s="38" t="s">
        <v>225</v>
      </c>
      <c r="X434" s="38" t="s">
        <v>225</v>
      </c>
      <c r="Y434" s="38" t="s">
        <v>225</v>
      </c>
      <c r="AA434" s="38" t="s">
        <v>225</v>
      </c>
      <c r="AB434" s="38" t="s">
        <v>225</v>
      </c>
      <c r="AG434" s="38" t="s">
        <v>225</v>
      </c>
      <c r="AH434" s="38" t="s">
        <v>225</v>
      </c>
      <c r="AI434" s="38" t="s">
        <v>225</v>
      </c>
      <c r="AJ434" s="38" t="s">
        <v>225</v>
      </c>
      <c r="AL434" s="38" t="s">
        <v>225</v>
      </c>
      <c r="AM434" s="38" t="s">
        <v>225</v>
      </c>
      <c r="AN434" s="38" t="s">
        <v>225</v>
      </c>
      <c r="AO434" s="38" t="s">
        <v>225</v>
      </c>
    </row>
    <row r="435" spans="5:41">
      <c r="E435" s="38" t="s">
        <v>225</v>
      </c>
      <c r="F435" s="38" t="s">
        <v>225</v>
      </c>
      <c r="G435" s="38" t="s">
        <v>225</v>
      </c>
      <c r="H435" s="38" t="s">
        <v>225</v>
      </c>
      <c r="I435" s="38" t="s">
        <v>225</v>
      </c>
      <c r="J435" s="38" t="s">
        <v>225</v>
      </c>
      <c r="K435" s="38" t="s">
        <v>225</v>
      </c>
      <c r="L435" s="38" t="s">
        <v>225</v>
      </c>
      <c r="N435" s="38" t="s">
        <v>225</v>
      </c>
      <c r="O435" s="38" t="s">
        <v>225</v>
      </c>
      <c r="P435" s="38" t="s">
        <v>225</v>
      </c>
      <c r="Q435" s="38" t="s">
        <v>225</v>
      </c>
      <c r="S435" s="38" t="s">
        <v>225</v>
      </c>
      <c r="T435" s="38" t="s">
        <v>225</v>
      </c>
      <c r="U435" s="38" t="s">
        <v>225</v>
      </c>
      <c r="X435" s="38" t="s">
        <v>225</v>
      </c>
      <c r="Y435" s="38" t="s">
        <v>225</v>
      </c>
      <c r="AA435" s="38" t="s">
        <v>225</v>
      </c>
      <c r="AB435" s="38" t="s">
        <v>225</v>
      </c>
      <c r="AG435" s="38" t="s">
        <v>225</v>
      </c>
      <c r="AH435" s="38" t="s">
        <v>225</v>
      </c>
      <c r="AI435" s="38" t="s">
        <v>225</v>
      </c>
      <c r="AJ435" s="38" t="s">
        <v>225</v>
      </c>
      <c r="AL435" s="38" t="s">
        <v>225</v>
      </c>
      <c r="AM435" s="38" t="s">
        <v>225</v>
      </c>
      <c r="AN435" s="38" t="s">
        <v>225</v>
      </c>
      <c r="AO435" s="38" t="s">
        <v>225</v>
      </c>
    </row>
    <row r="436" spans="5:41">
      <c r="E436" s="38" t="s">
        <v>225</v>
      </c>
      <c r="F436" s="38" t="s">
        <v>225</v>
      </c>
      <c r="G436" s="38" t="s">
        <v>225</v>
      </c>
      <c r="H436" s="38" t="s">
        <v>225</v>
      </c>
      <c r="I436" s="38" t="s">
        <v>225</v>
      </c>
      <c r="J436" s="38" t="s">
        <v>225</v>
      </c>
      <c r="K436" s="38" t="s">
        <v>225</v>
      </c>
      <c r="L436" s="38" t="s">
        <v>225</v>
      </c>
      <c r="N436" s="38" t="s">
        <v>225</v>
      </c>
      <c r="O436" s="38" t="s">
        <v>225</v>
      </c>
      <c r="P436" s="38" t="s">
        <v>225</v>
      </c>
      <c r="Q436" s="38" t="s">
        <v>225</v>
      </c>
      <c r="S436" s="38" t="s">
        <v>225</v>
      </c>
      <c r="T436" s="38" t="s">
        <v>225</v>
      </c>
      <c r="U436" s="38" t="s">
        <v>225</v>
      </c>
      <c r="X436" s="38" t="s">
        <v>225</v>
      </c>
      <c r="Y436" s="38" t="s">
        <v>225</v>
      </c>
      <c r="AA436" s="38" t="s">
        <v>225</v>
      </c>
      <c r="AB436" s="38" t="s">
        <v>225</v>
      </c>
      <c r="AG436" s="38" t="s">
        <v>225</v>
      </c>
      <c r="AH436" s="38" t="s">
        <v>225</v>
      </c>
      <c r="AI436" s="38" t="s">
        <v>225</v>
      </c>
      <c r="AJ436" s="38" t="s">
        <v>225</v>
      </c>
      <c r="AL436" s="38" t="s">
        <v>225</v>
      </c>
      <c r="AM436" s="38" t="s">
        <v>225</v>
      </c>
      <c r="AN436" s="38" t="s">
        <v>225</v>
      </c>
      <c r="AO436" s="38" t="s">
        <v>225</v>
      </c>
    </row>
    <row r="437" spans="5:41">
      <c r="E437" s="38" t="s">
        <v>225</v>
      </c>
      <c r="F437" s="38" t="s">
        <v>225</v>
      </c>
      <c r="G437" s="38" t="s">
        <v>225</v>
      </c>
      <c r="H437" s="38" t="s">
        <v>225</v>
      </c>
      <c r="I437" s="38" t="s">
        <v>225</v>
      </c>
      <c r="J437" s="38" t="s">
        <v>225</v>
      </c>
      <c r="K437" s="38" t="s">
        <v>225</v>
      </c>
      <c r="L437" s="38" t="s">
        <v>225</v>
      </c>
      <c r="N437" s="38" t="s">
        <v>225</v>
      </c>
      <c r="O437" s="38" t="s">
        <v>225</v>
      </c>
      <c r="P437" s="38" t="s">
        <v>225</v>
      </c>
      <c r="Q437" s="38" t="s">
        <v>225</v>
      </c>
      <c r="S437" s="38" t="s">
        <v>225</v>
      </c>
      <c r="T437" s="38" t="s">
        <v>225</v>
      </c>
      <c r="U437" s="38" t="s">
        <v>225</v>
      </c>
      <c r="X437" s="38" t="s">
        <v>225</v>
      </c>
      <c r="Y437" s="38" t="s">
        <v>225</v>
      </c>
      <c r="AA437" s="38" t="s">
        <v>225</v>
      </c>
      <c r="AB437" s="38" t="s">
        <v>225</v>
      </c>
      <c r="AG437" s="38" t="s">
        <v>225</v>
      </c>
      <c r="AH437" s="38" t="s">
        <v>225</v>
      </c>
      <c r="AI437" s="38" t="s">
        <v>225</v>
      </c>
      <c r="AJ437" s="38" t="s">
        <v>225</v>
      </c>
      <c r="AL437" s="38" t="s">
        <v>225</v>
      </c>
      <c r="AM437" s="38" t="s">
        <v>225</v>
      </c>
      <c r="AN437" s="38" t="s">
        <v>225</v>
      </c>
      <c r="AO437" s="38" t="s">
        <v>225</v>
      </c>
    </row>
    <row r="438" spans="5:41">
      <c r="E438" s="38" t="s">
        <v>225</v>
      </c>
      <c r="F438" s="38" t="s">
        <v>225</v>
      </c>
      <c r="G438" s="38" t="s">
        <v>225</v>
      </c>
      <c r="H438" s="38" t="s">
        <v>225</v>
      </c>
      <c r="I438" s="38" t="s">
        <v>225</v>
      </c>
      <c r="J438" s="38" t="s">
        <v>225</v>
      </c>
      <c r="K438" s="38" t="s">
        <v>225</v>
      </c>
      <c r="L438" s="38" t="s">
        <v>225</v>
      </c>
      <c r="N438" s="38" t="s">
        <v>225</v>
      </c>
      <c r="O438" s="38" t="s">
        <v>225</v>
      </c>
      <c r="P438" s="38" t="s">
        <v>225</v>
      </c>
      <c r="Q438" s="38" t="s">
        <v>225</v>
      </c>
      <c r="S438" s="38" t="s">
        <v>225</v>
      </c>
      <c r="T438" s="38" t="s">
        <v>225</v>
      </c>
      <c r="U438" s="38" t="s">
        <v>225</v>
      </c>
      <c r="X438" s="38" t="s">
        <v>225</v>
      </c>
      <c r="Y438" s="38" t="s">
        <v>225</v>
      </c>
      <c r="AA438" s="38" t="s">
        <v>225</v>
      </c>
      <c r="AB438" s="38" t="s">
        <v>225</v>
      </c>
      <c r="AG438" s="38" t="s">
        <v>225</v>
      </c>
      <c r="AH438" s="38" t="s">
        <v>225</v>
      </c>
      <c r="AI438" s="38" t="s">
        <v>225</v>
      </c>
      <c r="AJ438" s="38" t="s">
        <v>225</v>
      </c>
      <c r="AL438" s="38" t="s">
        <v>225</v>
      </c>
      <c r="AM438" s="38" t="s">
        <v>225</v>
      </c>
      <c r="AN438" s="38" t="s">
        <v>225</v>
      </c>
      <c r="AO438" s="38" t="s">
        <v>225</v>
      </c>
    </row>
    <row r="439" spans="5:41">
      <c r="E439" s="38" t="s">
        <v>225</v>
      </c>
      <c r="F439" s="38" t="s">
        <v>225</v>
      </c>
      <c r="G439" s="38" t="s">
        <v>225</v>
      </c>
      <c r="H439" s="38" t="s">
        <v>225</v>
      </c>
      <c r="I439" s="38" t="s">
        <v>225</v>
      </c>
      <c r="J439" s="38" t="s">
        <v>225</v>
      </c>
      <c r="K439" s="38" t="s">
        <v>225</v>
      </c>
      <c r="L439" s="38" t="s">
        <v>225</v>
      </c>
      <c r="N439" s="38" t="s">
        <v>225</v>
      </c>
      <c r="O439" s="38" t="s">
        <v>225</v>
      </c>
      <c r="P439" s="38" t="s">
        <v>225</v>
      </c>
      <c r="Q439" s="38" t="s">
        <v>225</v>
      </c>
      <c r="S439" s="38" t="s">
        <v>225</v>
      </c>
      <c r="T439" s="38" t="s">
        <v>225</v>
      </c>
      <c r="U439" s="38" t="s">
        <v>225</v>
      </c>
      <c r="X439" s="38" t="s">
        <v>225</v>
      </c>
      <c r="Y439" s="38" t="s">
        <v>225</v>
      </c>
      <c r="AA439" s="38" t="s">
        <v>225</v>
      </c>
      <c r="AB439" s="38" t="s">
        <v>225</v>
      </c>
      <c r="AG439" s="38" t="s">
        <v>225</v>
      </c>
      <c r="AH439" s="38" t="s">
        <v>225</v>
      </c>
      <c r="AI439" s="38" t="s">
        <v>225</v>
      </c>
      <c r="AJ439" s="38" t="s">
        <v>225</v>
      </c>
      <c r="AL439" s="38" t="s">
        <v>225</v>
      </c>
      <c r="AM439" s="38" t="s">
        <v>225</v>
      </c>
      <c r="AN439" s="38" t="s">
        <v>225</v>
      </c>
      <c r="AO439" s="38" t="s">
        <v>225</v>
      </c>
    </row>
    <row r="440" spans="5:41">
      <c r="E440" s="38" t="s">
        <v>225</v>
      </c>
      <c r="F440" s="38" t="s">
        <v>225</v>
      </c>
      <c r="G440" s="38" t="s">
        <v>225</v>
      </c>
      <c r="H440" s="38" t="s">
        <v>225</v>
      </c>
      <c r="I440" s="38" t="s">
        <v>225</v>
      </c>
      <c r="J440" s="38" t="s">
        <v>225</v>
      </c>
      <c r="K440" s="38" t="s">
        <v>225</v>
      </c>
      <c r="L440" s="38" t="s">
        <v>225</v>
      </c>
      <c r="N440" s="38" t="s">
        <v>225</v>
      </c>
      <c r="O440" s="38" t="s">
        <v>225</v>
      </c>
      <c r="P440" s="38" t="s">
        <v>225</v>
      </c>
      <c r="Q440" s="38" t="s">
        <v>225</v>
      </c>
      <c r="S440" s="38" t="s">
        <v>225</v>
      </c>
      <c r="T440" s="38" t="s">
        <v>225</v>
      </c>
      <c r="U440" s="38" t="s">
        <v>225</v>
      </c>
      <c r="X440" s="38" t="s">
        <v>225</v>
      </c>
      <c r="Y440" s="38" t="s">
        <v>225</v>
      </c>
      <c r="AA440" s="38" t="s">
        <v>225</v>
      </c>
      <c r="AB440" s="38" t="s">
        <v>225</v>
      </c>
      <c r="AG440" s="38" t="s">
        <v>225</v>
      </c>
      <c r="AH440" s="38" t="s">
        <v>225</v>
      </c>
      <c r="AI440" s="38" t="s">
        <v>225</v>
      </c>
      <c r="AJ440" s="38" t="s">
        <v>225</v>
      </c>
      <c r="AL440" s="38" t="s">
        <v>225</v>
      </c>
      <c r="AM440" s="38" t="s">
        <v>225</v>
      </c>
      <c r="AN440" s="38" t="s">
        <v>225</v>
      </c>
      <c r="AO440" s="38" t="s">
        <v>225</v>
      </c>
    </row>
    <row r="441" spans="5:41">
      <c r="E441" s="38" t="s">
        <v>225</v>
      </c>
      <c r="F441" s="38" t="s">
        <v>225</v>
      </c>
      <c r="G441" s="38" t="s">
        <v>225</v>
      </c>
      <c r="H441" s="38" t="s">
        <v>225</v>
      </c>
      <c r="I441" s="38" t="s">
        <v>225</v>
      </c>
      <c r="J441" s="38" t="s">
        <v>225</v>
      </c>
      <c r="K441" s="38" t="s">
        <v>225</v>
      </c>
      <c r="L441" s="38" t="s">
        <v>225</v>
      </c>
      <c r="N441" s="38" t="s">
        <v>225</v>
      </c>
      <c r="O441" s="38" t="s">
        <v>225</v>
      </c>
      <c r="P441" s="38" t="s">
        <v>225</v>
      </c>
      <c r="Q441" s="38" t="s">
        <v>225</v>
      </c>
      <c r="S441" s="38" t="s">
        <v>225</v>
      </c>
      <c r="T441" s="38" t="s">
        <v>225</v>
      </c>
      <c r="U441" s="38" t="s">
        <v>225</v>
      </c>
      <c r="X441" s="38" t="s">
        <v>225</v>
      </c>
      <c r="Y441" s="38" t="s">
        <v>225</v>
      </c>
      <c r="AA441" s="38" t="s">
        <v>225</v>
      </c>
      <c r="AB441" s="38" t="s">
        <v>225</v>
      </c>
      <c r="AG441" s="38" t="s">
        <v>225</v>
      </c>
      <c r="AH441" s="38" t="s">
        <v>225</v>
      </c>
      <c r="AI441" s="38" t="s">
        <v>225</v>
      </c>
      <c r="AJ441" s="38" t="s">
        <v>225</v>
      </c>
      <c r="AL441" s="38" t="s">
        <v>225</v>
      </c>
      <c r="AM441" s="38" t="s">
        <v>225</v>
      </c>
      <c r="AN441" s="38" t="s">
        <v>225</v>
      </c>
      <c r="AO441" s="38" t="s">
        <v>225</v>
      </c>
    </row>
    <row r="442" spans="5:41">
      <c r="E442" s="38" t="s">
        <v>225</v>
      </c>
      <c r="F442" s="38" t="s">
        <v>225</v>
      </c>
      <c r="G442" s="38" t="s">
        <v>225</v>
      </c>
      <c r="H442" s="38" t="s">
        <v>225</v>
      </c>
      <c r="I442" s="38" t="s">
        <v>225</v>
      </c>
      <c r="J442" s="38" t="s">
        <v>225</v>
      </c>
      <c r="K442" s="38" t="s">
        <v>225</v>
      </c>
      <c r="L442" s="38" t="s">
        <v>225</v>
      </c>
      <c r="N442" s="38" t="s">
        <v>225</v>
      </c>
      <c r="O442" s="38" t="s">
        <v>225</v>
      </c>
      <c r="P442" s="38" t="s">
        <v>225</v>
      </c>
      <c r="Q442" s="38" t="s">
        <v>225</v>
      </c>
      <c r="S442" s="38" t="s">
        <v>225</v>
      </c>
      <c r="T442" s="38" t="s">
        <v>225</v>
      </c>
      <c r="U442" s="38" t="s">
        <v>225</v>
      </c>
      <c r="X442" s="38" t="s">
        <v>225</v>
      </c>
      <c r="Y442" s="38" t="s">
        <v>225</v>
      </c>
      <c r="AA442" s="38" t="s">
        <v>225</v>
      </c>
      <c r="AB442" s="38" t="s">
        <v>225</v>
      </c>
      <c r="AG442" s="38" t="s">
        <v>225</v>
      </c>
      <c r="AH442" s="38" t="s">
        <v>225</v>
      </c>
      <c r="AI442" s="38" t="s">
        <v>225</v>
      </c>
      <c r="AJ442" s="38" t="s">
        <v>225</v>
      </c>
      <c r="AL442" s="38" t="s">
        <v>225</v>
      </c>
      <c r="AM442" s="38" t="s">
        <v>225</v>
      </c>
      <c r="AN442" s="38" t="s">
        <v>225</v>
      </c>
      <c r="AO442" s="38" t="s">
        <v>225</v>
      </c>
    </row>
    <row r="443" spans="5:41">
      <c r="E443" s="38" t="s">
        <v>225</v>
      </c>
      <c r="F443" s="38" t="s">
        <v>225</v>
      </c>
      <c r="G443" s="38" t="s">
        <v>225</v>
      </c>
      <c r="H443" s="38" t="s">
        <v>225</v>
      </c>
      <c r="I443" s="38" t="s">
        <v>225</v>
      </c>
      <c r="J443" s="38" t="s">
        <v>225</v>
      </c>
      <c r="K443" s="38" t="s">
        <v>225</v>
      </c>
      <c r="L443" s="38" t="s">
        <v>225</v>
      </c>
      <c r="N443" s="38" t="s">
        <v>225</v>
      </c>
      <c r="O443" s="38" t="s">
        <v>225</v>
      </c>
      <c r="P443" s="38" t="s">
        <v>225</v>
      </c>
      <c r="Q443" s="38" t="s">
        <v>225</v>
      </c>
      <c r="S443" s="38" t="s">
        <v>225</v>
      </c>
      <c r="T443" s="38" t="s">
        <v>225</v>
      </c>
      <c r="U443" s="38" t="s">
        <v>225</v>
      </c>
      <c r="X443" s="38" t="s">
        <v>225</v>
      </c>
      <c r="Y443" s="38" t="s">
        <v>225</v>
      </c>
      <c r="AA443" s="38" t="s">
        <v>225</v>
      </c>
      <c r="AB443" s="38" t="s">
        <v>225</v>
      </c>
      <c r="AG443" s="38" t="s">
        <v>225</v>
      </c>
      <c r="AH443" s="38" t="s">
        <v>225</v>
      </c>
      <c r="AI443" s="38" t="s">
        <v>225</v>
      </c>
      <c r="AJ443" s="38" t="s">
        <v>225</v>
      </c>
      <c r="AL443" s="38" t="s">
        <v>225</v>
      </c>
      <c r="AM443" s="38" t="s">
        <v>225</v>
      </c>
      <c r="AN443" s="38" t="s">
        <v>225</v>
      </c>
      <c r="AO443" s="38" t="s">
        <v>225</v>
      </c>
    </row>
    <row r="444" spans="5:41">
      <c r="E444" s="38" t="s">
        <v>225</v>
      </c>
      <c r="F444" s="38" t="s">
        <v>225</v>
      </c>
      <c r="G444" s="38" t="s">
        <v>225</v>
      </c>
      <c r="H444" s="38" t="s">
        <v>225</v>
      </c>
      <c r="I444" s="38" t="s">
        <v>225</v>
      </c>
      <c r="J444" s="38" t="s">
        <v>225</v>
      </c>
      <c r="K444" s="38" t="s">
        <v>225</v>
      </c>
      <c r="L444" s="38" t="s">
        <v>225</v>
      </c>
      <c r="N444" s="38" t="s">
        <v>225</v>
      </c>
      <c r="O444" s="38" t="s">
        <v>225</v>
      </c>
      <c r="P444" s="38" t="s">
        <v>225</v>
      </c>
      <c r="Q444" s="38" t="s">
        <v>225</v>
      </c>
      <c r="S444" s="38" t="s">
        <v>225</v>
      </c>
      <c r="T444" s="38" t="s">
        <v>225</v>
      </c>
      <c r="U444" s="38" t="s">
        <v>225</v>
      </c>
      <c r="X444" s="38" t="s">
        <v>225</v>
      </c>
      <c r="Y444" s="38" t="s">
        <v>225</v>
      </c>
      <c r="AA444" s="38" t="s">
        <v>225</v>
      </c>
      <c r="AB444" s="38" t="s">
        <v>225</v>
      </c>
      <c r="AG444" s="38" t="s">
        <v>225</v>
      </c>
      <c r="AH444" s="38" t="s">
        <v>225</v>
      </c>
      <c r="AI444" s="38" t="s">
        <v>225</v>
      </c>
      <c r="AJ444" s="38" t="s">
        <v>225</v>
      </c>
      <c r="AL444" s="38" t="s">
        <v>225</v>
      </c>
      <c r="AM444" s="38" t="s">
        <v>225</v>
      </c>
      <c r="AN444" s="38" t="s">
        <v>225</v>
      </c>
      <c r="AO444" s="38" t="s">
        <v>225</v>
      </c>
    </row>
    <row r="445" spans="5:41">
      <c r="E445" s="38" t="s">
        <v>225</v>
      </c>
      <c r="F445" s="38" t="s">
        <v>225</v>
      </c>
      <c r="G445" s="38" t="s">
        <v>225</v>
      </c>
      <c r="H445" s="38" t="s">
        <v>225</v>
      </c>
      <c r="I445" s="38" t="s">
        <v>225</v>
      </c>
      <c r="J445" s="38" t="s">
        <v>225</v>
      </c>
      <c r="K445" s="38" t="s">
        <v>225</v>
      </c>
      <c r="L445" s="38" t="s">
        <v>225</v>
      </c>
      <c r="N445" s="38" t="s">
        <v>225</v>
      </c>
      <c r="O445" s="38" t="s">
        <v>225</v>
      </c>
      <c r="P445" s="38" t="s">
        <v>225</v>
      </c>
      <c r="Q445" s="38" t="s">
        <v>225</v>
      </c>
      <c r="S445" s="38" t="s">
        <v>225</v>
      </c>
      <c r="T445" s="38" t="s">
        <v>225</v>
      </c>
      <c r="U445" s="38" t="s">
        <v>225</v>
      </c>
      <c r="X445" s="38" t="s">
        <v>225</v>
      </c>
      <c r="Y445" s="38" t="s">
        <v>225</v>
      </c>
      <c r="AA445" s="38" t="s">
        <v>225</v>
      </c>
      <c r="AB445" s="38" t="s">
        <v>225</v>
      </c>
      <c r="AG445" s="38" t="s">
        <v>225</v>
      </c>
      <c r="AH445" s="38" t="s">
        <v>225</v>
      </c>
      <c r="AI445" s="38" t="s">
        <v>225</v>
      </c>
      <c r="AJ445" s="38" t="s">
        <v>225</v>
      </c>
      <c r="AL445" s="38" t="s">
        <v>225</v>
      </c>
      <c r="AM445" s="38" t="s">
        <v>225</v>
      </c>
      <c r="AN445" s="38" t="s">
        <v>225</v>
      </c>
      <c r="AO445" s="38" t="s">
        <v>225</v>
      </c>
    </row>
    <row r="446" spans="5:41">
      <c r="E446" s="38" t="s">
        <v>225</v>
      </c>
      <c r="F446" s="38" t="s">
        <v>225</v>
      </c>
      <c r="G446" s="38" t="s">
        <v>225</v>
      </c>
      <c r="H446" s="38" t="s">
        <v>225</v>
      </c>
      <c r="I446" s="38" t="s">
        <v>225</v>
      </c>
      <c r="J446" s="38" t="s">
        <v>225</v>
      </c>
      <c r="K446" s="38" t="s">
        <v>225</v>
      </c>
      <c r="L446" s="38" t="s">
        <v>225</v>
      </c>
      <c r="N446" s="38" t="s">
        <v>225</v>
      </c>
      <c r="O446" s="38" t="s">
        <v>225</v>
      </c>
      <c r="P446" s="38" t="s">
        <v>225</v>
      </c>
      <c r="Q446" s="38" t="s">
        <v>225</v>
      </c>
      <c r="S446" s="38" t="s">
        <v>225</v>
      </c>
      <c r="T446" s="38" t="s">
        <v>225</v>
      </c>
      <c r="U446" s="38" t="s">
        <v>225</v>
      </c>
      <c r="X446" s="38" t="s">
        <v>225</v>
      </c>
      <c r="Y446" s="38" t="s">
        <v>225</v>
      </c>
      <c r="AA446" s="38" t="s">
        <v>225</v>
      </c>
      <c r="AB446" s="38" t="s">
        <v>225</v>
      </c>
      <c r="AG446" s="38" t="s">
        <v>225</v>
      </c>
      <c r="AH446" s="38" t="s">
        <v>225</v>
      </c>
      <c r="AI446" s="38" t="s">
        <v>225</v>
      </c>
      <c r="AJ446" s="38" t="s">
        <v>225</v>
      </c>
      <c r="AL446" s="38" t="s">
        <v>225</v>
      </c>
      <c r="AM446" s="38" t="s">
        <v>225</v>
      </c>
      <c r="AN446" s="38" t="s">
        <v>225</v>
      </c>
      <c r="AO446" s="38" t="s">
        <v>225</v>
      </c>
    </row>
    <row r="447" spans="5:41">
      <c r="E447" s="38" t="s">
        <v>225</v>
      </c>
      <c r="F447" s="38" t="s">
        <v>225</v>
      </c>
      <c r="G447" s="38" t="s">
        <v>225</v>
      </c>
      <c r="H447" s="38" t="s">
        <v>225</v>
      </c>
      <c r="I447" s="38" t="s">
        <v>225</v>
      </c>
      <c r="J447" s="38" t="s">
        <v>225</v>
      </c>
      <c r="K447" s="38" t="s">
        <v>225</v>
      </c>
      <c r="L447" s="38" t="s">
        <v>225</v>
      </c>
      <c r="N447" s="38" t="s">
        <v>225</v>
      </c>
      <c r="O447" s="38" t="s">
        <v>225</v>
      </c>
      <c r="P447" s="38" t="s">
        <v>225</v>
      </c>
      <c r="Q447" s="38" t="s">
        <v>225</v>
      </c>
      <c r="S447" s="38" t="s">
        <v>225</v>
      </c>
      <c r="T447" s="38" t="s">
        <v>225</v>
      </c>
      <c r="U447" s="38" t="s">
        <v>225</v>
      </c>
      <c r="X447" s="38" t="s">
        <v>225</v>
      </c>
      <c r="Y447" s="38" t="s">
        <v>225</v>
      </c>
      <c r="AA447" s="38" t="s">
        <v>225</v>
      </c>
      <c r="AB447" s="38" t="s">
        <v>225</v>
      </c>
      <c r="AG447" s="38" t="s">
        <v>225</v>
      </c>
      <c r="AH447" s="38" t="s">
        <v>225</v>
      </c>
      <c r="AI447" s="38" t="s">
        <v>225</v>
      </c>
      <c r="AJ447" s="38" t="s">
        <v>225</v>
      </c>
      <c r="AL447" s="38" t="s">
        <v>225</v>
      </c>
      <c r="AM447" s="38" t="s">
        <v>225</v>
      </c>
      <c r="AN447" s="38" t="s">
        <v>225</v>
      </c>
      <c r="AO447" s="38" t="s">
        <v>225</v>
      </c>
    </row>
    <row r="448" spans="5:41">
      <c r="E448" s="38" t="s">
        <v>225</v>
      </c>
      <c r="F448" s="38" t="s">
        <v>225</v>
      </c>
      <c r="G448" s="38" t="s">
        <v>225</v>
      </c>
      <c r="H448" s="38" t="s">
        <v>225</v>
      </c>
      <c r="I448" s="38" t="s">
        <v>225</v>
      </c>
      <c r="J448" s="38" t="s">
        <v>225</v>
      </c>
      <c r="K448" s="38" t="s">
        <v>225</v>
      </c>
      <c r="L448" s="38" t="s">
        <v>225</v>
      </c>
      <c r="N448" s="38" t="s">
        <v>225</v>
      </c>
      <c r="O448" s="38" t="s">
        <v>225</v>
      </c>
      <c r="P448" s="38" t="s">
        <v>225</v>
      </c>
      <c r="Q448" s="38" t="s">
        <v>225</v>
      </c>
      <c r="S448" s="38" t="s">
        <v>225</v>
      </c>
      <c r="T448" s="38" t="s">
        <v>225</v>
      </c>
      <c r="U448" s="38" t="s">
        <v>225</v>
      </c>
      <c r="X448" s="38" t="s">
        <v>225</v>
      </c>
      <c r="Y448" s="38" t="s">
        <v>225</v>
      </c>
      <c r="AA448" s="38" t="s">
        <v>225</v>
      </c>
      <c r="AB448" s="38" t="s">
        <v>225</v>
      </c>
      <c r="AG448" s="38" t="s">
        <v>225</v>
      </c>
      <c r="AH448" s="38" t="s">
        <v>225</v>
      </c>
      <c r="AI448" s="38" t="s">
        <v>225</v>
      </c>
      <c r="AJ448" s="38" t="s">
        <v>225</v>
      </c>
      <c r="AL448" s="38" t="s">
        <v>225</v>
      </c>
      <c r="AM448" s="38" t="s">
        <v>225</v>
      </c>
      <c r="AN448" s="38" t="s">
        <v>225</v>
      </c>
      <c r="AO448" s="38" t="s">
        <v>225</v>
      </c>
    </row>
    <row r="449" spans="5:41">
      <c r="E449" s="38" t="s">
        <v>225</v>
      </c>
      <c r="F449" s="38" t="s">
        <v>225</v>
      </c>
      <c r="G449" s="38" t="s">
        <v>225</v>
      </c>
      <c r="H449" s="38" t="s">
        <v>225</v>
      </c>
      <c r="I449" s="38" t="s">
        <v>225</v>
      </c>
      <c r="J449" s="38" t="s">
        <v>225</v>
      </c>
      <c r="K449" s="38" t="s">
        <v>225</v>
      </c>
      <c r="L449" s="38" t="s">
        <v>225</v>
      </c>
      <c r="N449" s="38" t="s">
        <v>225</v>
      </c>
      <c r="O449" s="38" t="s">
        <v>225</v>
      </c>
      <c r="P449" s="38" t="s">
        <v>225</v>
      </c>
      <c r="Q449" s="38" t="s">
        <v>225</v>
      </c>
      <c r="S449" s="38" t="s">
        <v>225</v>
      </c>
      <c r="T449" s="38" t="s">
        <v>225</v>
      </c>
      <c r="U449" s="38" t="s">
        <v>225</v>
      </c>
      <c r="X449" s="38" t="s">
        <v>225</v>
      </c>
      <c r="Y449" s="38" t="s">
        <v>225</v>
      </c>
      <c r="AA449" s="38" t="s">
        <v>225</v>
      </c>
      <c r="AB449" s="38" t="s">
        <v>225</v>
      </c>
      <c r="AG449" s="38" t="s">
        <v>225</v>
      </c>
      <c r="AH449" s="38" t="s">
        <v>225</v>
      </c>
      <c r="AI449" s="38" t="s">
        <v>225</v>
      </c>
      <c r="AJ449" s="38" t="s">
        <v>225</v>
      </c>
      <c r="AL449" s="38" t="s">
        <v>225</v>
      </c>
      <c r="AM449" s="38" t="s">
        <v>225</v>
      </c>
      <c r="AN449" s="38" t="s">
        <v>225</v>
      </c>
      <c r="AO449" s="38" t="s">
        <v>225</v>
      </c>
    </row>
    <row r="450" spans="5:41">
      <c r="E450" s="38" t="s">
        <v>225</v>
      </c>
      <c r="F450" s="38" t="s">
        <v>225</v>
      </c>
      <c r="G450" s="38" t="s">
        <v>225</v>
      </c>
      <c r="H450" s="38" t="s">
        <v>225</v>
      </c>
      <c r="I450" s="38" t="s">
        <v>225</v>
      </c>
      <c r="J450" s="38" t="s">
        <v>225</v>
      </c>
      <c r="K450" s="38" t="s">
        <v>225</v>
      </c>
      <c r="L450" s="38" t="s">
        <v>225</v>
      </c>
      <c r="N450" s="38" t="s">
        <v>225</v>
      </c>
      <c r="O450" s="38" t="s">
        <v>225</v>
      </c>
      <c r="P450" s="38" t="s">
        <v>225</v>
      </c>
      <c r="Q450" s="38" t="s">
        <v>225</v>
      </c>
      <c r="S450" s="38" t="s">
        <v>225</v>
      </c>
      <c r="T450" s="38" t="s">
        <v>225</v>
      </c>
      <c r="U450" s="38" t="s">
        <v>225</v>
      </c>
      <c r="X450" s="38" t="s">
        <v>225</v>
      </c>
      <c r="Y450" s="38" t="s">
        <v>225</v>
      </c>
      <c r="AA450" s="38" t="s">
        <v>225</v>
      </c>
      <c r="AB450" s="38" t="s">
        <v>225</v>
      </c>
      <c r="AG450" s="38" t="s">
        <v>225</v>
      </c>
      <c r="AH450" s="38" t="s">
        <v>225</v>
      </c>
      <c r="AI450" s="38" t="s">
        <v>225</v>
      </c>
      <c r="AJ450" s="38" t="s">
        <v>225</v>
      </c>
      <c r="AL450" s="38" t="s">
        <v>225</v>
      </c>
      <c r="AM450" s="38" t="s">
        <v>225</v>
      </c>
      <c r="AN450" s="38" t="s">
        <v>225</v>
      </c>
      <c r="AO450" s="38" t="s">
        <v>225</v>
      </c>
    </row>
    <row r="451" spans="5:41">
      <c r="E451" s="38" t="s">
        <v>225</v>
      </c>
      <c r="F451" s="38" t="s">
        <v>225</v>
      </c>
      <c r="G451" s="38" t="s">
        <v>225</v>
      </c>
      <c r="H451" s="38" t="s">
        <v>225</v>
      </c>
      <c r="I451" s="38" t="s">
        <v>225</v>
      </c>
      <c r="J451" s="38" t="s">
        <v>225</v>
      </c>
      <c r="K451" s="38" t="s">
        <v>225</v>
      </c>
      <c r="L451" s="38" t="s">
        <v>225</v>
      </c>
      <c r="N451" s="38" t="s">
        <v>225</v>
      </c>
      <c r="O451" s="38" t="s">
        <v>225</v>
      </c>
      <c r="P451" s="38" t="s">
        <v>225</v>
      </c>
      <c r="Q451" s="38" t="s">
        <v>225</v>
      </c>
      <c r="S451" s="38" t="s">
        <v>225</v>
      </c>
      <c r="T451" s="38" t="s">
        <v>225</v>
      </c>
      <c r="U451" s="38" t="s">
        <v>225</v>
      </c>
      <c r="X451" s="38" t="s">
        <v>225</v>
      </c>
      <c r="Y451" s="38" t="s">
        <v>225</v>
      </c>
      <c r="AA451" s="38" t="s">
        <v>225</v>
      </c>
      <c r="AB451" s="38" t="s">
        <v>225</v>
      </c>
      <c r="AG451" s="38" t="s">
        <v>225</v>
      </c>
      <c r="AH451" s="38" t="s">
        <v>225</v>
      </c>
      <c r="AI451" s="38" t="s">
        <v>225</v>
      </c>
      <c r="AJ451" s="38" t="s">
        <v>225</v>
      </c>
      <c r="AL451" s="38" t="s">
        <v>225</v>
      </c>
      <c r="AM451" s="38" t="s">
        <v>225</v>
      </c>
      <c r="AN451" s="38" t="s">
        <v>225</v>
      </c>
      <c r="AO451" s="38" t="s">
        <v>225</v>
      </c>
    </row>
    <row r="452" spans="5:41">
      <c r="E452" s="38" t="s">
        <v>225</v>
      </c>
      <c r="F452" s="38" t="s">
        <v>225</v>
      </c>
      <c r="G452" s="38" t="s">
        <v>225</v>
      </c>
      <c r="H452" s="38" t="s">
        <v>225</v>
      </c>
      <c r="I452" s="38" t="s">
        <v>225</v>
      </c>
      <c r="J452" s="38" t="s">
        <v>225</v>
      </c>
      <c r="K452" s="38" t="s">
        <v>225</v>
      </c>
      <c r="L452" s="38" t="s">
        <v>225</v>
      </c>
      <c r="N452" s="38" t="s">
        <v>225</v>
      </c>
      <c r="O452" s="38" t="s">
        <v>225</v>
      </c>
      <c r="P452" s="38" t="s">
        <v>225</v>
      </c>
      <c r="Q452" s="38" t="s">
        <v>225</v>
      </c>
      <c r="S452" s="38" t="s">
        <v>225</v>
      </c>
      <c r="T452" s="38" t="s">
        <v>225</v>
      </c>
      <c r="U452" s="38" t="s">
        <v>225</v>
      </c>
      <c r="X452" s="38" t="s">
        <v>225</v>
      </c>
      <c r="Y452" s="38" t="s">
        <v>225</v>
      </c>
      <c r="AA452" s="38" t="s">
        <v>225</v>
      </c>
      <c r="AB452" s="38" t="s">
        <v>225</v>
      </c>
      <c r="AG452" s="38" t="s">
        <v>225</v>
      </c>
      <c r="AH452" s="38" t="s">
        <v>225</v>
      </c>
      <c r="AI452" s="38" t="s">
        <v>225</v>
      </c>
      <c r="AJ452" s="38" t="s">
        <v>225</v>
      </c>
      <c r="AL452" s="38" t="s">
        <v>225</v>
      </c>
      <c r="AM452" s="38" t="s">
        <v>225</v>
      </c>
      <c r="AN452" s="38" t="s">
        <v>225</v>
      </c>
      <c r="AO452" s="38" t="s">
        <v>225</v>
      </c>
    </row>
    <row r="453" spans="5:41">
      <c r="E453" s="38" t="s">
        <v>225</v>
      </c>
      <c r="F453" s="38" t="s">
        <v>225</v>
      </c>
      <c r="G453" s="38" t="s">
        <v>225</v>
      </c>
      <c r="H453" s="38" t="s">
        <v>225</v>
      </c>
      <c r="I453" s="38" t="s">
        <v>225</v>
      </c>
      <c r="J453" s="38" t="s">
        <v>225</v>
      </c>
      <c r="K453" s="38" t="s">
        <v>225</v>
      </c>
      <c r="L453" s="38" t="s">
        <v>225</v>
      </c>
      <c r="N453" s="38" t="s">
        <v>225</v>
      </c>
      <c r="O453" s="38" t="s">
        <v>225</v>
      </c>
      <c r="P453" s="38" t="s">
        <v>225</v>
      </c>
      <c r="Q453" s="38" t="s">
        <v>225</v>
      </c>
      <c r="S453" s="38" t="s">
        <v>225</v>
      </c>
      <c r="T453" s="38" t="s">
        <v>225</v>
      </c>
      <c r="U453" s="38" t="s">
        <v>225</v>
      </c>
      <c r="X453" s="38" t="s">
        <v>225</v>
      </c>
      <c r="Y453" s="38" t="s">
        <v>225</v>
      </c>
      <c r="AA453" s="38" t="s">
        <v>225</v>
      </c>
      <c r="AB453" s="38" t="s">
        <v>225</v>
      </c>
      <c r="AG453" s="38" t="s">
        <v>225</v>
      </c>
      <c r="AH453" s="38" t="s">
        <v>225</v>
      </c>
      <c r="AI453" s="38" t="s">
        <v>225</v>
      </c>
      <c r="AJ453" s="38" t="s">
        <v>225</v>
      </c>
      <c r="AL453" s="38" t="s">
        <v>225</v>
      </c>
      <c r="AM453" s="38" t="s">
        <v>225</v>
      </c>
      <c r="AN453" s="38" t="s">
        <v>225</v>
      </c>
      <c r="AO453" s="38" t="s">
        <v>225</v>
      </c>
    </row>
    <row r="454" spans="5:41">
      <c r="E454" s="38" t="s">
        <v>225</v>
      </c>
      <c r="F454" s="38" t="s">
        <v>225</v>
      </c>
      <c r="G454" s="38" t="s">
        <v>225</v>
      </c>
      <c r="H454" s="38" t="s">
        <v>225</v>
      </c>
      <c r="I454" s="38" t="s">
        <v>225</v>
      </c>
      <c r="J454" s="38" t="s">
        <v>225</v>
      </c>
      <c r="K454" s="38" t="s">
        <v>225</v>
      </c>
      <c r="L454" s="38" t="s">
        <v>225</v>
      </c>
      <c r="N454" s="38" t="s">
        <v>225</v>
      </c>
      <c r="O454" s="38" t="s">
        <v>225</v>
      </c>
      <c r="P454" s="38" t="s">
        <v>225</v>
      </c>
      <c r="Q454" s="38" t="s">
        <v>225</v>
      </c>
      <c r="S454" s="38" t="s">
        <v>225</v>
      </c>
      <c r="T454" s="38" t="s">
        <v>225</v>
      </c>
      <c r="U454" s="38" t="s">
        <v>225</v>
      </c>
      <c r="X454" s="38" t="s">
        <v>225</v>
      </c>
      <c r="Y454" s="38" t="s">
        <v>225</v>
      </c>
      <c r="AA454" s="38" t="s">
        <v>225</v>
      </c>
      <c r="AB454" s="38" t="s">
        <v>225</v>
      </c>
      <c r="AG454" s="38" t="s">
        <v>225</v>
      </c>
      <c r="AH454" s="38" t="s">
        <v>225</v>
      </c>
      <c r="AI454" s="38" t="s">
        <v>225</v>
      </c>
      <c r="AJ454" s="38" t="s">
        <v>225</v>
      </c>
      <c r="AL454" s="38" t="s">
        <v>225</v>
      </c>
      <c r="AM454" s="38" t="s">
        <v>225</v>
      </c>
      <c r="AN454" s="38" t="s">
        <v>225</v>
      </c>
      <c r="AO454" s="38" t="s">
        <v>225</v>
      </c>
    </row>
    <row r="455" spans="5:41">
      <c r="E455" s="38" t="s">
        <v>225</v>
      </c>
      <c r="F455" s="38" t="s">
        <v>225</v>
      </c>
      <c r="G455" s="38" t="s">
        <v>225</v>
      </c>
      <c r="H455" s="38" t="s">
        <v>225</v>
      </c>
      <c r="I455" s="38" t="s">
        <v>225</v>
      </c>
      <c r="J455" s="38" t="s">
        <v>225</v>
      </c>
      <c r="K455" s="38" t="s">
        <v>225</v>
      </c>
      <c r="L455" s="38" t="s">
        <v>225</v>
      </c>
      <c r="N455" s="38" t="s">
        <v>225</v>
      </c>
      <c r="O455" s="38" t="s">
        <v>225</v>
      </c>
      <c r="P455" s="38" t="s">
        <v>225</v>
      </c>
      <c r="Q455" s="38" t="s">
        <v>225</v>
      </c>
      <c r="S455" s="38" t="s">
        <v>225</v>
      </c>
      <c r="T455" s="38" t="s">
        <v>225</v>
      </c>
      <c r="U455" s="38" t="s">
        <v>225</v>
      </c>
      <c r="X455" s="38" t="s">
        <v>225</v>
      </c>
      <c r="Y455" s="38" t="s">
        <v>225</v>
      </c>
      <c r="AA455" s="38" t="s">
        <v>225</v>
      </c>
      <c r="AB455" s="38" t="s">
        <v>225</v>
      </c>
      <c r="AG455" s="38" t="s">
        <v>225</v>
      </c>
      <c r="AH455" s="38" t="s">
        <v>225</v>
      </c>
      <c r="AI455" s="38" t="s">
        <v>225</v>
      </c>
      <c r="AJ455" s="38" t="s">
        <v>225</v>
      </c>
      <c r="AL455" s="38" t="s">
        <v>225</v>
      </c>
      <c r="AM455" s="38" t="s">
        <v>225</v>
      </c>
      <c r="AN455" s="38" t="s">
        <v>225</v>
      </c>
      <c r="AO455" s="38" t="s">
        <v>225</v>
      </c>
    </row>
    <row r="456" spans="5:41">
      <c r="E456" s="38" t="s">
        <v>225</v>
      </c>
      <c r="F456" s="38" t="s">
        <v>225</v>
      </c>
      <c r="G456" s="38" t="s">
        <v>225</v>
      </c>
      <c r="H456" s="38" t="s">
        <v>225</v>
      </c>
      <c r="I456" s="38" t="s">
        <v>225</v>
      </c>
      <c r="J456" s="38" t="s">
        <v>225</v>
      </c>
      <c r="K456" s="38" t="s">
        <v>225</v>
      </c>
      <c r="L456" s="38" t="s">
        <v>225</v>
      </c>
      <c r="N456" s="38" t="s">
        <v>225</v>
      </c>
      <c r="O456" s="38" t="s">
        <v>225</v>
      </c>
      <c r="P456" s="38" t="s">
        <v>225</v>
      </c>
      <c r="Q456" s="38" t="s">
        <v>225</v>
      </c>
      <c r="S456" s="38" t="s">
        <v>225</v>
      </c>
      <c r="T456" s="38" t="s">
        <v>225</v>
      </c>
      <c r="U456" s="38" t="s">
        <v>225</v>
      </c>
      <c r="X456" s="38" t="s">
        <v>225</v>
      </c>
      <c r="Y456" s="38" t="s">
        <v>225</v>
      </c>
      <c r="AA456" s="38" t="s">
        <v>225</v>
      </c>
      <c r="AB456" s="38" t="s">
        <v>225</v>
      </c>
      <c r="AG456" s="38" t="s">
        <v>225</v>
      </c>
      <c r="AH456" s="38" t="s">
        <v>225</v>
      </c>
      <c r="AI456" s="38" t="s">
        <v>225</v>
      </c>
      <c r="AJ456" s="38" t="s">
        <v>225</v>
      </c>
      <c r="AL456" s="38" t="s">
        <v>225</v>
      </c>
      <c r="AM456" s="38" t="s">
        <v>225</v>
      </c>
      <c r="AN456" s="38" t="s">
        <v>225</v>
      </c>
      <c r="AO456" s="38" t="s">
        <v>225</v>
      </c>
    </row>
    <row r="457" spans="5:41">
      <c r="E457" s="38" t="s">
        <v>225</v>
      </c>
      <c r="F457" s="38" t="s">
        <v>225</v>
      </c>
      <c r="G457" s="38" t="s">
        <v>225</v>
      </c>
      <c r="H457" s="38" t="s">
        <v>225</v>
      </c>
      <c r="I457" s="38" t="s">
        <v>225</v>
      </c>
      <c r="J457" s="38" t="s">
        <v>225</v>
      </c>
      <c r="K457" s="38" t="s">
        <v>225</v>
      </c>
      <c r="L457" s="38" t="s">
        <v>225</v>
      </c>
      <c r="N457" s="38" t="s">
        <v>225</v>
      </c>
      <c r="O457" s="38" t="s">
        <v>225</v>
      </c>
      <c r="P457" s="38" t="s">
        <v>225</v>
      </c>
      <c r="Q457" s="38" t="s">
        <v>225</v>
      </c>
      <c r="S457" s="38" t="s">
        <v>225</v>
      </c>
      <c r="T457" s="38" t="s">
        <v>225</v>
      </c>
      <c r="U457" s="38" t="s">
        <v>225</v>
      </c>
      <c r="X457" s="38" t="s">
        <v>225</v>
      </c>
      <c r="Y457" s="38" t="s">
        <v>225</v>
      </c>
      <c r="AA457" s="38" t="s">
        <v>225</v>
      </c>
      <c r="AB457" s="38" t="s">
        <v>225</v>
      </c>
      <c r="AG457" s="38" t="s">
        <v>225</v>
      </c>
      <c r="AH457" s="38" t="s">
        <v>225</v>
      </c>
      <c r="AI457" s="38" t="s">
        <v>225</v>
      </c>
      <c r="AJ457" s="38" t="s">
        <v>225</v>
      </c>
      <c r="AL457" s="38" t="s">
        <v>225</v>
      </c>
      <c r="AM457" s="38" t="s">
        <v>225</v>
      </c>
      <c r="AN457" s="38" t="s">
        <v>225</v>
      </c>
      <c r="AO457" s="38" t="s">
        <v>225</v>
      </c>
    </row>
    <row r="458" spans="5:41">
      <c r="E458" s="38" t="s">
        <v>225</v>
      </c>
      <c r="F458" s="38" t="s">
        <v>225</v>
      </c>
      <c r="G458" s="38" t="s">
        <v>225</v>
      </c>
      <c r="H458" s="38" t="s">
        <v>225</v>
      </c>
      <c r="I458" s="38" t="s">
        <v>225</v>
      </c>
      <c r="J458" s="38" t="s">
        <v>225</v>
      </c>
      <c r="K458" s="38" t="s">
        <v>225</v>
      </c>
      <c r="L458" s="38" t="s">
        <v>225</v>
      </c>
      <c r="N458" s="38" t="s">
        <v>225</v>
      </c>
      <c r="O458" s="38" t="s">
        <v>225</v>
      </c>
      <c r="P458" s="38" t="s">
        <v>225</v>
      </c>
      <c r="Q458" s="38" t="s">
        <v>225</v>
      </c>
      <c r="S458" s="38" t="s">
        <v>225</v>
      </c>
      <c r="T458" s="38" t="s">
        <v>225</v>
      </c>
      <c r="U458" s="38" t="s">
        <v>225</v>
      </c>
      <c r="X458" s="38" t="s">
        <v>225</v>
      </c>
      <c r="Y458" s="38" t="s">
        <v>225</v>
      </c>
      <c r="AA458" s="38" t="s">
        <v>225</v>
      </c>
      <c r="AB458" s="38" t="s">
        <v>225</v>
      </c>
      <c r="AG458" s="38" t="s">
        <v>225</v>
      </c>
      <c r="AH458" s="38" t="s">
        <v>225</v>
      </c>
      <c r="AI458" s="38" t="s">
        <v>225</v>
      </c>
      <c r="AJ458" s="38" t="s">
        <v>225</v>
      </c>
      <c r="AL458" s="38" t="s">
        <v>225</v>
      </c>
      <c r="AM458" s="38" t="s">
        <v>225</v>
      </c>
      <c r="AN458" s="38" t="s">
        <v>225</v>
      </c>
      <c r="AO458" s="38" t="s">
        <v>225</v>
      </c>
    </row>
    <row r="459" spans="5:41">
      <c r="E459" s="38" t="s">
        <v>225</v>
      </c>
      <c r="F459" s="38" t="s">
        <v>225</v>
      </c>
      <c r="G459" s="38" t="s">
        <v>225</v>
      </c>
      <c r="H459" s="38" t="s">
        <v>225</v>
      </c>
      <c r="I459" s="38" t="s">
        <v>225</v>
      </c>
      <c r="J459" s="38" t="s">
        <v>225</v>
      </c>
      <c r="K459" s="38" t="s">
        <v>225</v>
      </c>
      <c r="L459" s="38" t="s">
        <v>225</v>
      </c>
      <c r="N459" s="38" t="s">
        <v>225</v>
      </c>
      <c r="O459" s="38" t="s">
        <v>225</v>
      </c>
      <c r="P459" s="38" t="s">
        <v>225</v>
      </c>
      <c r="Q459" s="38" t="s">
        <v>225</v>
      </c>
      <c r="S459" s="38" t="s">
        <v>225</v>
      </c>
      <c r="T459" s="38" t="s">
        <v>225</v>
      </c>
      <c r="U459" s="38" t="s">
        <v>225</v>
      </c>
      <c r="X459" s="38" t="s">
        <v>225</v>
      </c>
      <c r="Y459" s="38" t="s">
        <v>225</v>
      </c>
      <c r="AA459" s="38" t="s">
        <v>225</v>
      </c>
      <c r="AB459" s="38" t="s">
        <v>225</v>
      </c>
      <c r="AG459" s="38" t="s">
        <v>225</v>
      </c>
      <c r="AH459" s="38" t="s">
        <v>225</v>
      </c>
      <c r="AI459" s="38" t="s">
        <v>225</v>
      </c>
      <c r="AJ459" s="38" t="s">
        <v>225</v>
      </c>
      <c r="AL459" s="38" t="s">
        <v>225</v>
      </c>
      <c r="AM459" s="38" t="s">
        <v>225</v>
      </c>
      <c r="AN459" s="38" t="s">
        <v>225</v>
      </c>
      <c r="AO459" s="38" t="s">
        <v>225</v>
      </c>
    </row>
    <row r="460" spans="5:41">
      <c r="E460" s="38" t="s">
        <v>225</v>
      </c>
      <c r="F460" s="38" t="s">
        <v>225</v>
      </c>
      <c r="G460" s="38" t="s">
        <v>225</v>
      </c>
      <c r="H460" s="38" t="s">
        <v>225</v>
      </c>
      <c r="I460" s="38" t="s">
        <v>225</v>
      </c>
      <c r="J460" s="38" t="s">
        <v>225</v>
      </c>
      <c r="K460" s="38" t="s">
        <v>225</v>
      </c>
      <c r="L460" s="38" t="s">
        <v>225</v>
      </c>
      <c r="N460" s="38" t="s">
        <v>225</v>
      </c>
      <c r="O460" s="38" t="s">
        <v>225</v>
      </c>
      <c r="P460" s="38" t="s">
        <v>225</v>
      </c>
      <c r="Q460" s="38" t="s">
        <v>225</v>
      </c>
      <c r="S460" s="38" t="s">
        <v>225</v>
      </c>
      <c r="T460" s="38" t="s">
        <v>225</v>
      </c>
      <c r="U460" s="38" t="s">
        <v>225</v>
      </c>
      <c r="X460" s="38" t="s">
        <v>225</v>
      </c>
      <c r="Y460" s="38" t="s">
        <v>225</v>
      </c>
      <c r="AA460" s="38" t="s">
        <v>225</v>
      </c>
      <c r="AB460" s="38" t="s">
        <v>225</v>
      </c>
      <c r="AG460" s="38" t="s">
        <v>225</v>
      </c>
      <c r="AH460" s="38" t="s">
        <v>225</v>
      </c>
      <c r="AI460" s="38" t="s">
        <v>225</v>
      </c>
      <c r="AJ460" s="38" t="s">
        <v>225</v>
      </c>
      <c r="AL460" s="38" t="s">
        <v>225</v>
      </c>
      <c r="AM460" s="38" t="s">
        <v>225</v>
      </c>
      <c r="AN460" s="38" t="s">
        <v>225</v>
      </c>
      <c r="AO460" s="38" t="s">
        <v>225</v>
      </c>
    </row>
    <row r="461" spans="5:41">
      <c r="E461" s="38" t="s">
        <v>225</v>
      </c>
      <c r="F461" s="38" t="s">
        <v>225</v>
      </c>
      <c r="G461" s="38" t="s">
        <v>225</v>
      </c>
      <c r="H461" s="38" t="s">
        <v>225</v>
      </c>
      <c r="I461" s="38" t="s">
        <v>225</v>
      </c>
      <c r="J461" s="38" t="s">
        <v>225</v>
      </c>
      <c r="K461" s="38" t="s">
        <v>225</v>
      </c>
      <c r="L461" s="38" t="s">
        <v>225</v>
      </c>
      <c r="N461" s="38" t="s">
        <v>225</v>
      </c>
      <c r="O461" s="38" t="s">
        <v>225</v>
      </c>
      <c r="P461" s="38" t="s">
        <v>225</v>
      </c>
      <c r="Q461" s="38" t="s">
        <v>225</v>
      </c>
      <c r="S461" s="38" t="s">
        <v>225</v>
      </c>
      <c r="T461" s="38" t="s">
        <v>225</v>
      </c>
      <c r="U461" s="38" t="s">
        <v>225</v>
      </c>
      <c r="X461" s="38" t="s">
        <v>225</v>
      </c>
      <c r="Y461" s="38" t="s">
        <v>225</v>
      </c>
      <c r="AA461" s="38" t="s">
        <v>225</v>
      </c>
      <c r="AB461" s="38" t="s">
        <v>225</v>
      </c>
      <c r="AG461" s="38" t="s">
        <v>225</v>
      </c>
      <c r="AH461" s="38" t="s">
        <v>225</v>
      </c>
      <c r="AI461" s="38" t="s">
        <v>225</v>
      </c>
      <c r="AJ461" s="38" t="s">
        <v>225</v>
      </c>
      <c r="AL461" s="38" t="s">
        <v>225</v>
      </c>
      <c r="AM461" s="38" t="s">
        <v>225</v>
      </c>
      <c r="AN461" s="38" t="s">
        <v>225</v>
      </c>
      <c r="AO461" s="38" t="s">
        <v>225</v>
      </c>
    </row>
    <row r="462" spans="5:41">
      <c r="E462" s="38" t="s">
        <v>225</v>
      </c>
      <c r="F462" s="38" t="s">
        <v>225</v>
      </c>
      <c r="G462" s="38" t="s">
        <v>225</v>
      </c>
      <c r="H462" s="38" t="s">
        <v>225</v>
      </c>
      <c r="I462" s="38" t="s">
        <v>225</v>
      </c>
      <c r="J462" s="38" t="s">
        <v>225</v>
      </c>
      <c r="K462" s="38" t="s">
        <v>225</v>
      </c>
      <c r="L462" s="38" t="s">
        <v>225</v>
      </c>
      <c r="N462" s="38" t="s">
        <v>225</v>
      </c>
      <c r="O462" s="38" t="s">
        <v>225</v>
      </c>
      <c r="P462" s="38" t="s">
        <v>225</v>
      </c>
      <c r="Q462" s="38" t="s">
        <v>225</v>
      </c>
      <c r="S462" s="38" t="s">
        <v>225</v>
      </c>
      <c r="T462" s="38" t="s">
        <v>225</v>
      </c>
      <c r="U462" s="38" t="s">
        <v>225</v>
      </c>
      <c r="X462" s="38" t="s">
        <v>225</v>
      </c>
      <c r="Y462" s="38" t="s">
        <v>225</v>
      </c>
      <c r="AA462" s="38" t="s">
        <v>225</v>
      </c>
      <c r="AB462" s="38" t="s">
        <v>225</v>
      </c>
      <c r="AG462" s="38" t="s">
        <v>225</v>
      </c>
      <c r="AH462" s="38" t="s">
        <v>225</v>
      </c>
      <c r="AI462" s="38" t="s">
        <v>225</v>
      </c>
      <c r="AJ462" s="38" t="s">
        <v>225</v>
      </c>
      <c r="AL462" s="38" t="s">
        <v>225</v>
      </c>
      <c r="AM462" s="38" t="s">
        <v>225</v>
      </c>
      <c r="AN462" s="38" t="s">
        <v>225</v>
      </c>
      <c r="AO462" s="38" t="s">
        <v>225</v>
      </c>
    </row>
    <row r="463" spans="5:41">
      <c r="E463" s="38" t="s">
        <v>225</v>
      </c>
      <c r="F463" s="38" t="s">
        <v>225</v>
      </c>
      <c r="G463" s="38" t="s">
        <v>225</v>
      </c>
      <c r="H463" s="38" t="s">
        <v>225</v>
      </c>
      <c r="I463" s="38" t="s">
        <v>225</v>
      </c>
      <c r="J463" s="38" t="s">
        <v>225</v>
      </c>
      <c r="K463" s="38" t="s">
        <v>225</v>
      </c>
      <c r="L463" s="38" t="s">
        <v>225</v>
      </c>
      <c r="N463" s="38" t="s">
        <v>225</v>
      </c>
      <c r="O463" s="38" t="s">
        <v>225</v>
      </c>
      <c r="P463" s="38" t="s">
        <v>225</v>
      </c>
      <c r="Q463" s="38" t="s">
        <v>225</v>
      </c>
      <c r="S463" s="38" t="s">
        <v>225</v>
      </c>
      <c r="T463" s="38" t="s">
        <v>225</v>
      </c>
      <c r="U463" s="38" t="s">
        <v>225</v>
      </c>
      <c r="X463" s="38" t="s">
        <v>225</v>
      </c>
      <c r="Y463" s="38" t="s">
        <v>225</v>
      </c>
      <c r="AA463" s="38" t="s">
        <v>225</v>
      </c>
      <c r="AB463" s="38" t="s">
        <v>225</v>
      </c>
      <c r="AG463" s="38" t="s">
        <v>225</v>
      </c>
      <c r="AH463" s="38" t="s">
        <v>225</v>
      </c>
      <c r="AI463" s="38" t="s">
        <v>225</v>
      </c>
      <c r="AJ463" s="38" t="s">
        <v>225</v>
      </c>
      <c r="AL463" s="38" t="s">
        <v>225</v>
      </c>
      <c r="AM463" s="38" t="s">
        <v>225</v>
      </c>
      <c r="AN463" s="38" t="s">
        <v>225</v>
      </c>
      <c r="AO463" s="38" t="s">
        <v>225</v>
      </c>
    </row>
    <row r="464" spans="5:41">
      <c r="E464" s="38" t="s">
        <v>225</v>
      </c>
      <c r="F464" s="38" t="s">
        <v>225</v>
      </c>
      <c r="G464" s="38" t="s">
        <v>225</v>
      </c>
      <c r="H464" s="38" t="s">
        <v>225</v>
      </c>
      <c r="I464" s="38" t="s">
        <v>225</v>
      </c>
      <c r="J464" s="38" t="s">
        <v>225</v>
      </c>
      <c r="K464" s="38" t="s">
        <v>225</v>
      </c>
      <c r="L464" s="38" t="s">
        <v>225</v>
      </c>
      <c r="N464" s="38" t="s">
        <v>225</v>
      </c>
      <c r="O464" s="38" t="s">
        <v>225</v>
      </c>
      <c r="P464" s="38" t="s">
        <v>225</v>
      </c>
      <c r="Q464" s="38" t="s">
        <v>225</v>
      </c>
      <c r="S464" s="38" t="s">
        <v>225</v>
      </c>
      <c r="T464" s="38" t="s">
        <v>225</v>
      </c>
      <c r="U464" s="38" t="s">
        <v>225</v>
      </c>
      <c r="X464" s="38" t="s">
        <v>225</v>
      </c>
      <c r="Y464" s="38" t="s">
        <v>225</v>
      </c>
      <c r="AA464" s="38" t="s">
        <v>225</v>
      </c>
      <c r="AB464" s="38" t="s">
        <v>225</v>
      </c>
      <c r="AG464" s="38" t="s">
        <v>225</v>
      </c>
      <c r="AH464" s="38" t="s">
        <v>225</v>
      </c>
      <c r="AI464" s="38" t="s">
        <v>225</v>
      </c>
      <c r="AJ464" s="38" t="s">
        <v>225</v>
      </c>
      <c r="AL464" s="38" t="s">
        <v>225</v>
      </c>
      <c r="AM464" s="38" t="s">
        <v>225</v>
      </c>
      <c r="AN464" s="38" t="s">
        <v>225</v>
      </c>
      <c r="AO464" s="38" t="s">
        <v>225</v>
      </c>
    </row>
    <row r="465" spans="5:41">
      <c r="E465" s="38" t="s">
        <v>225</v>
      </c>
      <c r="F465" s="38" t="s">
        <v>225</v>
      </c>
      <c r="G465" s="38" t="s">
        <v>225</v>
      </c>
      <c r="H465" s="38" t="s">
        <v>225</v>
      </c>
      <c r="I465" s="38" t="s">
        <v>225</v>
      </c>
      <c r="J465" s="38" t="s">
        <v>225</v>
      </c>
      <c r="K465" s="38" t="s">
        <v>225</v>
      </c>
      <c r="L465" s="38" t="s">
        <v>225</v>
      </c>
      <c r="N465" s="38" t="s">
        <v>225</v>
      </c>
      <c r="O465" s="38" t="s">
        <v>225</v>
      </c>
      <c r="P465" s="38" t="s">
        <v>225</v>
      </c>
      <c r="Q465" s="38" t="s">
        <v>225</v>
      </c>
      <c r="S465" s="38" t="s">
        <v>225</v>
      </c>
      <c r="T465" s="38" t="s">
        <v>225</v>
      </c>
      <c r="U465" s="38" t="s">
        <v>225</v>
      </c>
      <c r="X465" s="38" t="s">
        <v>225</v>
      </c>
      <c r="Y465" s="38" t="s">
        <v>225</v>
      </c>
      <c r="AA465" s="38" t="s">
        <v>225</v>
      </c>
      <c r="AB465" s="38" t="s">
        <v>225</v>
      </c>
      <c r="AG465" s="38" t="s">
        <v>225</v>
      </c>
      <c r="AH465" s="38" t="s">
        <v>225</v>
      </c>
      <c r="AI465" s="38" t="s">
        <v>225</v>
      </c>
      <c r="AJ465" s="38" t="s">
        <v>225</v>
      </c>
      <c r="AL465" s="38" t="s">
        <v>225</v>
      </c>
      <c r="AM465" s="38" t="s">
        <v>225</v>
      </c>
      <c r="AN465" s="38" t="s">
        <v>225</v>
      </c>
      <c r="AO465" s="38" t="s">
        <v>225</v>
      </c>
    </row>
    <row r="466" spans="5:41">
      <c r="E466" s="38" t="s">
        <v>225</v>
      </c>
      <c r="F466" s="38" t="s">
        <v>225</v>
      </c>
      <c r="G466" s="38" t="s">
        <v>225</v>
      </c>
      <c r="H466" s="38" t="s">
        <v>225</v>
      </c>
      <c r="I466" s="38" t="s">
        <v>225</v>
      </c>
      <c r="J466" s="38" t="s">
        <v>225</v>
      </c>
      <c r="K466" s="38" t="s">
        <v>225</v>
      </c>
      <c r="L466" s="38" t="s">
        <v>225</v>
      </c>
      <c r="N466" s="38" t="s">
        <v>225</v>
      </c>
      <c r="O466" s="38" t="s">
        <v>225</v>
      </c>
      <c r="P466" s="38" t="s">
        <v>225</v>
      </c>
      <c r="Q466" s="38" t="s">
        <v>225</v>
      </c>
      <c r="S466" s="38" t="s">
        <v>225</v>
      </c>
      <c r="T466" s="38" t="s">
        <v>225</v>
      </c>
      <c r="U466" s="38" t="s">
        <v>225</v>
      </c>
      <c r="X466" s="38" t="s">
        <v>225</v>
      </c>
      <c r="Y466" s="38" t="s">
        <v>225</v>
      </c>
      <c r="AA466" s="38" t="s">
        <v>225</v>
      </c>
      <c r="AB466" s="38" t="s">
        <v>225</v>
      </c>
      <c r="AG466" s="38" t="s">
        <v>225</v>
      </c>
      <c r="AH466" s="38" t="s">
        <v>225</v>
      </c>
      <c r="AI466" s="38" t="s">
        <v>225</v>
      </c>
      <c r="AJ466" s="38" t="s">
        <v>225</v>
      </c>
      <c r="AL466" s="38" t="s">
        <v>225</v>
      </c>
      <c r="AM466" s="38" t="s">
        <v>225</v>
      </c>
      <c r="AN466" s="38" t="s">
        <v>225</v>
      </c>
      <c r="AO466" s="38" t="s">
        <v>225</v>
      </c>
    </row>
    <row r="467" spans="5:41">
      <c r="E467" s="38" t="s">
        <v>225</v>
      </c>
      <c r="F467" s="38" t="s">
        <v>225</v>
      </c>
      <c r="G467" s="38" t="s">
        <v>225</v>
      </c>
      <c r="H467" s="38" t="s">
        <v>225</v>
      </c>
      <c r="I467" s="38" t="s">
        <v>225</v>
      </c>
      <c r="J467" s="38" t="s">
        <v>225</v>
      </c>
      <c r="K467" s="38" t="s">
        <v>225</v>
      </c>
      <c r="L467" s="38" t="s">
        <v>225</v>
      </c>
      <c r="N467" s="38" t="s">
        <v>225</v>
      </c>
      <c r="O467" s="38" t="s">
        <v>225</v>
      </c>
      <c r="P467" s="38" t="s">
        <v>225</v>
      </c>
      <c r="Q467" s="38" t="s">
        <v>225</v>
      </c>
      <c r="S467" s="38" t="s">
        <v>225</v>
      </c>
      <c r="T467" s="38" t="s">
        <v>225</v>
      </c>
      <c r="U467" s="38" t="s">
        <v>225</v>
      </c>
      <c r="X467" s="38" t="s">
        <v>225</v>
      </c>
      <c r="Y467" s="38" t="s">
        <v>225</v>
      </c>
      <c r="AA467" s="38" t="s">
        <v>225</v>
      </c>
      <c r="AB467" s="38" t="s">
        <v>225</v>
      </c>
      <c r="AG467" s="38" t="s">
        <v>225</v>
      </c>
      <c r="AH467" s="38" t="s">
        <v>225</v>
      </c>
      <c r="AI467" s="38" t="s">
        <v>225</v>
      </c>
      <c r="AJ467" s="38" t="s">
        <v>225</v>
      </c>
      <c r="AL467" s="38" t="s">
        <v>225</v>
      </c>
      <c r="AM467" s="38" t="s">
        <v>225</v>
      </c>
      <c r="AN467" s="38" t="s">
        <v>225</v>
      </c>
      <c r="AO467" s="38" t="s">
        <v>225</v>
      </c>
    </row>
    <row r="468" spans="5:41">
      <c r="E468" s="38" t="s">
        <v>225</v>
      </c>
      <c r="F468" s="38" t="s">
        <v>225</v>
      </c>
      <c r="G468" s="38" t="s">
        <v>225</v>
      </c>
      <c r="H468" s="38" t="s">
        <v>225</v>
      </c>
      <c r="I468" s="38" t="s">
        <v>225</v>
      </c>
      <c r="J468" s="38" t="s">
        <v>225</v>
      </c>
      <c r="K468" s="38" t="s">
        <v>225</v>
      </c>
      <c r="L468" s="38" t="s">
        <v>225</v>
      </c>
      <c r="N468" s="38" t="s">
        <v>225</v>
      </c>
      <c r="O468" s="38" t="s">
        <v>225</v>
      </c>
      <c r="P468" s="38" t="s">
        <v>225</v>
      </c>
      <c r="Q468" s="38" t="s">
        <v>225</v>
      </c>
      <c r="S468" s="38" t="s">
        <v>225</v>
      </c>
      <c r="T468" s="38" t="s">
        <v>225</v>
      </c>
      <c r="U468" s="38" t="s">
        <v>225</v>
      </c>
      <c r="X468" s="38" t="s">
        <v>225</v>
      </c>
      <c r="Y468" s="38" t="s">
        <v>225</v>
      </c>
      <c r="AA468" s="38" t="s">
        <v>225</v>
      </c>
      <c r="AB468" s="38" t="s">
        <v>225</v>
      </c>
      <c r="AG468" s="38" t="s">
        <v>225</v>
      </c>
      <c r="AH468" s="38" t="s">
        <v>225</v>
      </c>
      <c r="AI468" s="38" t="s">
        <v>225</v>
      </c>
      <c r="AJ468" s="38" t="s">
        <v>225</v>
      </c>
      <c r="AL468" s="38" t="s">
        <v>225</v>
      </c>
      <c r="AM468" s="38" t="s">
        <v>225</v>
      </c>
      <c r="AN468" s="38" t="s">
        <v>225</v>
      </c>
      <c r="AO468" s="38" t="s">
        <v>225</v>
      </c>
    </row>
    <row r="469" spans="5:41">
      <c r="E469" s="38" t="s">
        <v>225</v>
      </c>
      <c r="F469" s="38" t="s">
        <v>225</v>
      </c>
      <c r="G469" s="38" t="s">
        <v>225</v>
      </c>
      <c r="H469" s="38" t="s">
        <v>225</v>
      </c>
      <c r="I469" s="38" t="s">
        <v>225</v>
      </c>
      <c r="J469" s="38" t="s">
        <v>225</v>
      </c>
      <c r="K469" s="38" t="s">
        <v>225</v>
      </c>
      <c r="L469" s="38" t="s">
        <v>225</v>
      </c>
      <c r="N469" s="38" t="s">
        <v>225</v>
      </c>
      <c r="O469" s="38" t="s">
        <v>225</v>
      </c>
      <c r="P469" s="38" t="s">
        <v>225</v>
      </c>
      <c r="Q469" s="38" t="s">
        <v>225</v>
      </c>
      <c r="S469" s="38" t="s">
        <v>225</v>
      </c>
      <c r="T469" s="38" t="s">
        <v>225</v>
      </c>
      <c r="U469" s="38" t="s">
        <v>225</v>
      </c>
      <c r="X469" s="38" t="s">
        <v>225</v>
      </c>
      <c r="Y469" s="38" t="s">
        <v>225</v>
      </c>
      <c r="AA469" s="38" t="s">
        <v>225</v>
      </c>
      <c r="AB469" s="38" t="s">
        <v>225</v>
      </c>
      <c r="AG469" s="38" t="s">
        <v>225</v>
      </c>
      <c r="AH469" s="38" t="s">
        <v>225</v>
      </c>
      <c r="AI469" s="38" t="s">
        <v>225</v>
      </c>
      <c r="AJ469" s="38" t="s">
        <v>225</v>
      </c>
      <c r="AL469" s="38" t="s">
        <v>225</v>
      </c>
      <c r="AM469" s="38" t="s">
        <v>225</v>
      </c>
      <c r="AN469" s="38" t="s">
        <v>225</v>
      </c>
      <c r="AO469" s="38" t="s">
        <v>225</v>
      </c>
    </row>
    <row r="470" spans="5:41">
      <c r="E470" s="38" t="s">
        <v>225</v>
      </c>
      <c r="F470" s="38" t="s">
        <v>225</v>
      </c>
      <c r="G470" s="38" t="s">
        <v>225</v>
      </c>
      <c r="H470" s="38" t="s">
        <v>225</v>
      </c>
      <c r="I470" s="38" t="s">
        <v>225</v>
      </c>
      <c r="J470" s="38" t="s">
        <v>225</v>
      </c>
      <c r="K470" s="38" t="s">
        <v>225</v>
      </c>
      <c r="L470" s="38" t="s">
        <v>225</v>
      </c>
      <c r="N470" s="38" t="s">
        <v>225</v>
      </c>
      <c r="O470" s="38" t="s">
        <v>225</v>
      </c>
      <c r="P470" s="38" t="s">
        <v>225</v>
      </c>
      <c r="Q470" s="38" t="s">
        <v>225</v>
      </c>
      <c r="S470" s="38" t="s">
        <v>225</v>
      </c>
      <c r="T470" s="38" t="s">
        <v>225</v>
      </c>
      <c r="U470" s="38" t="s">
        <v>225</v>
      </c>
      <c r="X470" s="38" t="s">
        <v>225</v>
      </c>
      <c r="Y470" s="38" t="s">
        <v>225</v>
      </c>
      <c r="AA470" s="38" t="s">
        <v>225</v>
      </c>
      <c r="AB470" s="38" t="s">
        <v>225</v>
      </c>
      <c r="AG470" s="38" t="s">
        <v>225</v>
      </c>
      <c r="AH470" s="38" t="s">
        <v>225</v>
      </c>
      <c r="AI470" s="38" t="s">
        <v>225</v>
      </c>
      <c r="AJ470" s="38" t="s">
        <v>225</v>
      </c>
      <c r="AL470" s="38" t="s">
        <v>225</v>
      </c>
      <c r="AM470" s="38" t="s">
        <v>225</v>
      </c>
      <c r="AN470" s="38" t="s">
        <v>225</v>
      </c>
      <c r="AO470" s="38" t="s">
        <v>225</v>
      </c>
    </row>
    <row r="471" spans="5:41">
      <c r="E471" s="38" t="s">
        <v>225</v>
      </c>
      <c r="F471" s="38" t="s">
        <v>225</v>
      </c>
      <c r="G471" s="38" t="s">
        <v>225</v>
      </c>
      <c r="H471" s="38" t="s">
        <v>225</v>
      </c>
      <c r="I471" s="38" t="s">
        <v>225</v>
      </c>
      <c r="J471" s="38" t="s">
        <v>225</v>
      </c>
      <c r="K471" s="38" t="s">
        <v>225</v>
      </c>
      <c r="L471" s="38" t="s">
        <v>225</v>
      </c>
      <c r="N471" s="38" t="s">
        <v>225</v>
      </c>
      <c r="O471" s="38" t="s">
        <v>225</v>
      </c>
      <c r="P471" s="38" t="s">
        <v>225</v>
      </c>
      <c r="Q471" s="38" t="s">
        <v>225</v>
      </c>
      <c r="S471" s="38" t="s">
        <v>225</v>
      </c>
      <c r="T471" s="38" t="s">
        <v>225</v>
      </c>
      <c r="U471" s="38" t="s">
        <v>225</v>
      </c>
      <c r="X471" s="38" t="s">
        <v>225</v>
      </c>
      <c r="Y471" s="38" t="s">
        <v>225</v>
      </c>
      <c r="AA471" s="38" t="s">
        <v>225</v>
      </c>
      <c r="AB471" s="38" t="s">
        <v>225</v>
      </c>
      <c r="AG471" s="38" t="s">
        <v>225</v>
      </c>
      <c r="AH471" s="38" t="s">
        <v>225</v>
      </c>
      <c r="AI471" s="38" t="s">
        <v>225</v>
      </c>
      <c r="AJ471" s="38" t="s">
        <v>225</v>
      </c>
      <c r="AL471" s="38" t="s">
        <v>225</v>
      </c>
      <c r="AM471" s="38" t="s">
        <v>225</v>
      </c>
      <c r="AN471" s="38" t="s">
        <v>225</v>
      </c>
      <c r="AO471" s="38" t="s">
        <v>225</v>
      </c>
    </row>
    <row r="472" spans="5:41">
      <c r="E472" s="38" t="s">
        <v>225</v>
      </c>
      <c r="F472" s="38" t="s">
        <v>225</v>
      </c>
      <c r="G472" s="38" t="s">
        <v>225</v>
      </c>
      <c r="H472" s="38" t="s">
        <v>225</v>
      </c>
      <c r="I472" s="38" t="s">
        <v>225</v>
      </c>
      <c r="J472" s="38" t="s">
        <v>225</v>
      </c>
      <c r="K472" s="38" t="s">
        <v>225</v>
      </c>
      <c r="L472" s="38" t="s">
        <v>225</v>
      </c>
      <c r="N472" s="38" t="s">
        <v>225</v>
      </c>
      <c r="O472" s="38" t="s">
        <v>225</v>
      </c>
      <c r="P472" s="38" t="s">
        <v>225</v>
      </c>
      <c r="Q472" s="38" t="s">
        <v>225</v>
      </c>
      <c r="S472" s="38" t="s">
        <v>225</v>
      </c>
      <c r="T472" s="38" t="s">
        <v>225</v>
      </c>
      <c r="U472" s="38" t="s">
        <v>225</v>
      </c>
      <c r="X472" s="38" t="s">
        <v>225</v>
      </c>
      <c r="Y472" s="38" t="s">
        <v>225</v>
      </c>
      <c r="AA472" s="38" t="s">
        <v>225</v>
      </c>
      <c r="AB472" s="38" t="s">
        <v>225</v>
      </c>
      <c r="AG472" s="38" t="s">
        <v>225</v>
      </c>
      <c r="AH472" s="38" t="s">
        <v>225</v>
      </c>
      <c r="AI472" s="38" t="s">
        <v>225</v>
      </c>
      <c r="AJ472" s="38" t="s">
        <v>225</v>
      </c>
      <c r="AL472" s="38" t="s">
        <v>225</v>
      </c>
      <c r="AM472" s="38" t="s">
        <v>225</v>
      </c>
      <c r="AN472" s="38" t="s">
        <v>225</v>
      </c>
      <c r="AO472" s="38" t="s">
        <v>225</v>
      </c>
    </row>
    <row r="473" spans="5:41">
      <c r="E473" s="38" t="s">
        <v>225</v>
      </c>
      <c r="F473" s="38" t="s">
        <v>225</v>
      </c>
      <c r="G473" s="38" t="s">
        <v>225</v>
      </c>
      <c r="H473" s="38" t="s">
        <v>225</v>
      </c>
      <c r="I473" s="38" t="s">
        <v>225</v>
      </c>
      <c r="J473" s="38" t="s">
        <v>225</v>
      </c>
      <c r="K473" s="38" t="s">
        <v>225</v>
      </c>
      <c r="L473" s="38" t="s">
        <v>225</v>
      </c>
      <c r="N473" s="38" t="s">
        <v>225</v>
      </c>
      <c r="O473" s="38" t="s">
        <v>225</v>
      </c>
      <c r="P473" s="38" t="s">
        <v>225</v>
      </c>
      <c r="Q473" s="38" t="s">
        <v>225</v>
      </c>
      <c r="S473" s="38" t="s">
        <v>225</v>
      </c>
      <c r="T473" s="38" t="s">
        <v>225</v>
      </c>
      <c r="U473" s="38" t="s">
        <v>225</v>
      </c>
      <c r="X473" s="38" t="s">
        <v>225</v>
      </c>
      <c r="Y473" s="38" t="s">
        <v>225</v>
      </c>
      <c r="AA473" s="38" t="s">
        <v>225</v>
      </c>
      <c r="AB473" s="38" t="s">
        <v>225</v>
      </c>
      <c r="AG473" s="38" t="s">
        <v>225</v>
      </c>
      <c r="AH473" s="38" t="s">
        <v>225</v>
      </c>
      <c r="AI473" s="38" t="s">
        <v>225</v>
      </c>
      <c r="AJ473" s="38" t="s">
        <v>225</v>
      </c>
      <c r="AL473" s="38" t="s">
        <v>225</v>
      </c>
      <c r="AM473" s="38" t="s">
        <v>225</v>
      </c>
      <c r="AN473" s="38" t="s">
        <v>225</v>
      </c>
      <c r="AO473" s="38" t="s">
        <v>225</v>
      </c>
    </row>
    <row r="474" spans="5:41">
      <c r="E474" s="38" t="s">
        <v>225</v>
      </c>
      <c r="F474" s="38" t="s">
        <v>225</v>
      </c>
      <c r="G474" s="38" t="s">
        <v>225</v>
      </c>
      <c r="H474" s="38" t="s">
        <v>225</v>
      </c>
      <c r="I474" s="38" t="s">
        <v>225</v>
      </c>
      <c r="J474" s="38" t="s">
        <v>225</v>
      </c>
      <c r="K474" s="38" t="s">
        <v>225</v>
      </c>
      <c r="L474" s="38" t="s">
        <v>225</v>
      </c>
      <c r="N474" s="38" t="s">
        <v>225</v>
      </c>
      <c r="O474" s="38" t="s">
        <v>225</v>
      </c>
      <c r="P474" s="38" t="s">
        <v>225</v>
      </c>
      <c r="Q474" s="38" t="s">
        <v>225</v>
      </c>
      <c r="S474" s="38" t="s">
        <v>225</v>
      </c>
      <c r="T474" s="38" t="s">
        <v>225</v>
      </c>
      <c r="U474" s="38" t="s">
        <v>225</v>
      </c>
      <c r="X474" s="38" t="s">
        <v>225</v>
      </c>
      <c r="Y474" s="38" t="s">
        <v>225</v>
      </c>
      <c r="AA474" s="38" t="s">
        <v>225</v>
      </c>
      <c r="AB474" s="38" t="s">
        <v>225</v>
      </c>
      <c r="AG474" s="38" t="s">
        <v>225</v>
      </c>
      <c r="AH474" s="38" t="s">
        <v>225</v>
      </c>
      <c r="AI474" s="38" t="s">
        <v>225</v>
      </c>
      <c r="AJ474" s="38" t="s">
        <v>225</v>
      </c>
      <c r="AL474" s="38" t="s">
        <v>225</v>
      </c>
      <c r="AM474" s="38" t="s">
        <v>225</v>
      </c>
      <c r="AN474" s="38" t="s">
        <v>225</v>
      </c>
      <c r="AO474" s="38" t="s">
        <v>225</v>
      </c>
    </row>
    <row r="475" spans="5:41">
      <c r="E475" s="38" t="s">
        <v>225</v>
      </c>
      <c r="F475" s="38" t="s">
        <v>225</v>
      </c>
      <c r="G475" s="38" t="s">
        <v>225</v>
      </c>
      <c r="H475" s="38" t="s">
        <v>225</v>
      </c>
      <c r="I475" s="38" t="s">
        <v>225</v>
      </c>
      <c r="J475" s="38" t="s">
        <v>225</v>
      </c>
      <c r="K475" s="38" t="s">
        <v>225</v>
      </c>
      <c r="L475" s="38" t="s">
        <v>225</v>
      </c>
      <c r="N475" s="38" t="s">
        <v>225</v>
      </c>
      <c r="O475" s="38" t="s">
        <v>225</v>
      </c>
      <c r="P475" s="38" t="s">
        <v>225</v>
      </c>
      <c r="Q475" s="38" t="s">
        <v>225</v>
      </c>
      <c r="S475" s="38" t="s">
        <v>225</v>
      </c>
      <c r="T475" s="38" t="s">
        <v>225</v>
      </c>
      <c r="U475" s="38" t="s">
        <v>225</v>
      </c>
      <c r="X475" s="38" t="s">
        <v>225</v>
      </c>
      <c r="Y475" s="38" t="s">
        <v>225</v>
      </c>
      <c r="AA475" s="38" t="s">
        <v>225</v>
      </c>
      <c r="AB475" s="38" t="s">
        <v>225</v>
      </c>
      <c r="AG475" s="38" t="s">
        <v>225</v>
      </c>
      <c r="AH475" s="38" t="s">
        <v>225</v>
      </c>
      <c r="AI475" s="38" t="s">
        <v>225</v>
      </c>
      <c r="AJ475" s="38" t="s">
        <v>225</v>
      </c>
      <c r="AL475" s="38" t="s">
        <v>225</v>
      </c>
      <c r="AM475" s="38" t="s">
        <v>225</v>
      </c>
      <c r="AN475" s="38" t="s">
        <v>225</v>
      </c>
      <c r="AO475" s="38" t="s">
        <v>225</v>
      </c>
    </row>
    <row r="476" spans="5:41">
      <c r="E476" s="38" t="s">
        <v>225</v>
      </c>
      <c r="F476" s="38" t="s">
        <v>225</v>
      </c>
      <c r="G476" s="38" t="s">
        <v>225</v>
      </c>
      <c r="H476" s="38" t="s">
        <v>225</v>
      </c>
      <c r="I476" s="38" t="s">
        <v>225</v>
      </c>
      <c r="J476" s="38" t="s">
        <v>225</v>
      </c>
      <c r="K476" s="38" t="s">
        <v>225</v>
      </c>
      <c r="L476" s="38" t="s">
        <v>225</v>
      </c>
      <c r="N476" s="38" t="s">
        <v>225</v>
      </c>
      <c r="O476" s="38" t="s">
        <v>225</v>
      </c>
      <c r="P476" s="38" t="s">
        <v>225</v>
      </c>
      <c r="Q476" s="38" t="s">
        <v>225</v>
      </c>
      <c r="S476" s="38" t="s">
        <v>225</v>
      </c>
      <c r="T476" s="38" t="s">
        <v>225</v>
      </c>
      <c r="U476" s="38" t="s">
        <v>225</v>
      </c>
      <c r="X476" s="38" t="s">
        <v>225</v>
      </c>
      <c r="Y476" s="38" t="s">
        <v>225</v>
      </c>
      <c r="AA476" s="38" t="s">
        <v>225</v>
      </c>
      <c r="AB476" s="38" t="s">
        <v>225</v>
      </c>
      <c r="AG476" s="38" t="s">
        <v>225</v>
      </c>
      <c r="AH476" s="38" t="s">
        <v>225</v>
      </c>
      <c r="AI476" s="38" t="s">
        <v>225</v>
      </c>
      <c r="AJ476" s="38" t="s">
        <v>225</v>
      </c>
      <c r="AL476" s="38" t="s">
        <v>225</v>
      </c>
      <c r="AM476" s="38" t="s">
        <v>225</v>
      </c>
      <c r="AN476" s="38" t="s">
        <v>225</v>
      </c>
      <c r="AO476" s="38" t="s">
        <v>225</v>
      </c>
    </row>
    <row r="477" spans="5:41">
      <c r="E477" s="38" t="s">
        <v>225</v>
      </c>
      <c r="F477" s="38" t="s">
        <v>225</v>
      </c>
      <c r="G477" s="38" t="s">
        <v>225</v>
      </c>
      <c r="H477" s="38" t="s">
        <v>225</v>
      </c>
      <c r="I477" s="38" t="s">
        <v>225</v>
      </c>
      <c r="J477" s="38" t="s">
        <v>225</v>
      </c>
      <c r="K477" s="38" t="s">
        <v>225</v>
      </c>
      <c r="L477" s="38" t="s">
        <v>225</v>
      </c>
      <c r="N477" s="38" t="s">
        <v>225</v>
      </c>
      <c r="O477" s="38" t="s">
        <v>225</v>
      </c>
      <c r="P477" s="38" t="s">
        <v>225</v>
      </c>
      <c r="Q477" s="38" t="s">
        <v>225</v>
      </c>
      <c r="S477" s="38" t="s">
        <v>225</v>
      </c>
      <c r="T477" s="38" t="s">
        <v>225</v>
      </c>
      <c r="U477" s="38" t="s">
        <v>225</v>
      </c>
      <c r="X477" s="38" t="s">
        <v>225</v>
      </c>
      <c r="Y477" s="38" t="s">
        <v>225</v>
      </c>
      <c r="AA477" s="38" t="s">
        <v>225</v>
      </c>
      <c r="AB477" s="38" t="s">
        <v>225</v>
      </c>
      <c r="AG477" s="38" t="s">
        <v>225</v>
      </c>
      <c r="AH477" s="38" t="s">
        <v>225</v>
      </c>
      <c r="AI477" s="38" t="s">
        <v>225</v>
      </c>
      <c r="AJ477" s="38" t="s">
        <v>225</v>
      </c>
      <c r="AL477" s="38" t="s">
        <v>225</v>
      </c>
      <c r="AM477" s="38" t="s">
        <v>225</v>
      </c>
      <c r="AN477" s="38" t="s">
        <v>225</v>
      </c>
      <c r="AO477" s="38" t="s">
        <v>225</v>
      </c>
    </row>
    <row r="478" spans="5:41">
      <c r="E478" s="38" t="s">
        <v>225</v>
      </c>
      <c r="F478" s="38" t="s">
        <v>225</v>
      </c>
      <c r="G478" s="38" t="s">
        <v>225</v>
      </c>
      <c r="H478" s="38" t="s">
        <v>225</v>
      </c>
      <c r="I478" s="38" t="s">
        <v>225</v>
      </c>
      <c r="J478" s="38" t="s">
        <v>225</v>
      </c>
      <c r="K478" s="38" t="s">
        <v>225</v>
      </c>
      <c r="L478" s="38" t="s">
        <v>225</v>
      </c>
      <c r="N478" s="38" t="s">
        <v>225</v>
      </c>
      <c r="O478" s="38" t="s">
        <v>225</v>
      </c>
      <c r="P478" s="38" t="s">
        <v>225</v>
      </c>
      <c r="Q478" s="38" t="s">
        <v>225</v>
      </c>
      <c r="S478" s="38" t="s">
        <v>225</v>
      </c>
      <c r="T478" s="38" t="s">
        <v>225</v>
      </c>
      <c r="U478" s="38" t="s">
        <v>225</v>
      </c>
      <c r="X478" s="38" t="s">
        <v>225</v>
      </c>
      <c r="Y478" s="38" t="s">
        <v>225</v>
      </c>
      <c r="AA478" s="38" t="s">
        <v>225</v>
      </c>
      <c r="AB478" s="38" t="s">
        <v>225</v>
      </c>
      <c r="AG478" s="38" t="s">
        <v>225</v>
      </c>
      <c r="AH478" s="38" t="s">
        <v>225</v>
      </c>
      <c r="AI478" s="38" t="s">
        <v>225</v>
      </c>
      <c r="AJ478" s="38" t="s">
        <v>225</v>
      </c>
      <c r="AL478" s="38" t="s">
        <v>225</v>
      </c>
      <c r="AM478" s="38" t="s">
        <v>225</v>
      </c>
      <c r="AN478" s="38" t="s">
        <v>225</v>
      </c>
      <c r="AO478" s="38" t="s">
        <v>225</v>
      </c>
    </row>
    <row r="479" spans="5:41">
      <c r="E479" s="38" t="s">
        <v>225</v>
      </c>
      <c r="F479" s="38" t="s">
        <v>225</v>
      </c>
      <c r="G479" s="38" t="s">
        <v>225</v>
      </c>
      <c r="H479" s="38" t="s">
        <v>225</v>
      </c>
      <c r="I479" s="38" t="s">
        <v>225</v>
      </c>
      <c r="J479" s="38" t="s">
        <v>225</v>
      </c>
      <c r="K479" s="38" t="s">
        <v>225</v>
      </c>
      <c r="L479" s="38" t="s">
        <v>225</v>
      </c>
      <c r="N479" s="38" t="s">
        <v>225</v>
      </c>
      <c r="O479" s="38" t="s">
        <v>225</v>
      </c>
      <c r="P479" s="38" t="s">
        <v>225</v>
      </c>
      <c r="Q479" s="38" t="s">
        <v>225</v>
      </c>
      <c r="S479" s="38" t="s">
        <v>225</v>
      </c>
      <c r="T479" s="38" t="s">
        <v>225</v>
      </c>
      <c r="U479" s="38" t="s">
        <v>225</v>
      </c>
      <c r="X479" s="38" t="s">
        <v>225</v>
      </c>
      <c r="Y479" s="38" t="s">
        <v>225</v>
      </c>
      <c r="AA479" s="38" t="s">
        <v>225</v>
      </c>
      <c r="AB479" s="38" t="s">
        <v>225</v>
      </c>
      <c r="AG479" s="38" t="s">
        <v>225</v>
      </c>
      <c r="AH479" s="38" t="s">
        <v>225</v>
      </c>
      <c r="AI479" s="38" t="s">
        <v>225</v>
      </c>
      <c r="AJ479" s="38" t="s">
        <v>225</v>
      </c>
      <c r="AL479" s="38" t="s">
        <v>225</v>
      </c>
      <c r="AM479" s="38" t="s">
        <v>225</v>
      </c>
      <c r="AN479" s="38" t="s">
        <v>225</v>
      </c>
      <c r="AO479" s="38" t="s">
        <v>225</v>
      </c>
    </row>
    <row r="480" spans="5:41">
      <c r="E480" s="38" t="s">
        <v>225</v>
      </c>
      <c r="F480" s="38" t="s">
        <v>225</v>
      </c>
      <c r="G480" s="38" t="s">
        <v>225</v>
      </c>
      <c r="H480" s="38" t="s">
        <v>225</v>
      </c>
      <c r="I480" s="38" t="s">
        <v>225</v>
      </c>
      <c r="J480" s="38" t="s">
        <v>225</v>
      </c>
      <c r="K480" s="38" t="s">
        <v>225</v>
      </c>
      <c r="L480" s="38" t="s">
        <v>225</v>
      </c>
      <c r="N480" s="38" t="s">
        <v>225</v>
      </c>
      <c r="O480" s="38" t="s">
        <v>225</v>
      </c>
      <c r="P480" s="38" t="s">
        <v>225</v>
      </c>
      <c r="Q480" s="38" t="s">
        <v>225</v>
      </c>
      <c r="S480" s="38" t="s">
        <v>225</v>
      </c>
      <c r="T480" s="38" t="s">
        <v>225</v>
      </c>
      <c r="U480" s="38" t="s">
        <v>225</v>
      </c>
      <c r="X480" s="38" t="s">
        <v>225</v>
      </c>
      <c r="Y480" s="38" t="s">
        <v>225</v>
      </c>
      <c r="AA480" s="38" t="s">
        <v>225</v>
      </c>
      <c r="AB480" s="38" t="s">
        <v>225</v>
      </c>
      <c r="AG480" s="38" t="s">
        <v>225</v>
      </c>
      <c r="AH480" s="38" t="s">
        <v>225</v>
      </c>
      <c r="AI480" s="38" t="s">
        <v>225</v>
      </c>
      <c r="AJ480" s="38" t="s">
        <v>225</v>
      </c>
      <c r="AL480" s="38" t="s">
        <v>225</v>
      </c>
      <c r="AM480" s="38" t="s">
        <v>225</v>
      </c>
      <c r="AN480" s="38" t="s">
        <v>225</v>
      </c>
      <c r="AO480" s="38" t="s">
        <v>225</v>
      </c>
    </row>
    <row r="481" spans="5:41">
      <c r="E481" s="38" t="s">
        <v>225</v>
      </c>
      <c r="F481" s="38" t="s">
        <v>225</v>
      </c>
      <c r="G481" s="38" t="s">
        <v>225</v>
      </c>
      <c r="H481" s="38" t="s">
        <v>225</v>
      </c>
      <c r="I481" s="38" t="s">
        <v>225</v>
      </c>
      <c r="J481" s="38" t="s">
        <v>225</v>
      </c>
      <c r="K481" s="38" t="s">
        <v>225</v>
      </c>
      <c r="L481" s="38" t="s">
        <v>225</v>
      </c>
      <c r="N481" s="38" t="s">
        <v>225</v>
      </c>
      <c r="O481" s="38" t="s">
        <v>225</v>
      </c>
      <c r="P481" s="38" t="s">
        <v>225</v>
      </c>
      <c r="Q481" s="38" t="s">
        <v>225</v>
      </c>
      <c r="S481" s="38" t="s">
        <v>225</v>
      </c>
      <c r="T481" s="38" t="s">
        <v>225</v>
      </c>
      <c r="U481" s="38" t="s">
        <v>225</v>
      </c>
      <c r="X481" s="38" t="s">
        <v>225</v>
      </c>
      <c r="Y481" s="38" t="s">
        <v>225</v>
      </c>
      <c r="AA481" s="38" t="s">
        <v>225</v>
      </c>
      <c r="AB481" s="38" t="s">
        <v>225</v>
      </c>
      <c r="AG481" s="38" t="s">
        <v>225</v>
      </c>
      <c r="AH481" s="38" t="s">
        <v>225</v>
      </c>
      <c r="AI481" s="38" t="s">
        <v>225</v>
      </c>
      <c r="AJ481" s="38" t="s">
        <v>225</v>
      </c>
      <c r="AL481" s="38" t="s">
        <v>225</v>
      </c>
      <c r="AM481" s="38" t="s">
        <v>225</v>
      </c>
      <c r="AN481" s="38" t="s">
        <v>225</v>
      </c>
      <c r="AO481" s="38" t="s">
        <v>225</v>
      </c>
    </row>
    <row r="482" spans="5:41">
      <c r="E482" s="38" t="s">
        <v>225</v>
      </c>
      <c r="F482" s="38" t="s">
        <v>225</v>
      </c>
      <c r="G482" s="38" t="s">
        <v>225</v>
      </c>
      <c r="H482" s="38" t="s">
        <v>225</v>
      </c>
      <c r="I482" s="38" t="s">
        <v>225</v>
      </c>
      <c r="J482" s="38" t="s">
        <v>225</v>
      </c>
      <c r="K482" s="38" t="s">
        <v>225</v>
      </c>
      <c r="L482" s="38" t="s">
        <v>225</v>
      </c>
      <c r="N482" s="38" t="s">
        <v>225</v>
      </c>
      <c r="O482" s="38" t="s">
        <v>225</v>
      </c>
      <c r="P482" s="38" t="s">
        <v>225</v>
      </c>
      <c r="Q482" s="38" t="s">
        <v>225</v>
      </c>
      <c r="S482" s="38" t="s">
        <v>225</v>
      </c>
      <c r="T482" s="38" t="s">
        <v>225</v>
      </c>
      <c r="U482" s="38" t="s">
        <v>225</v>
      </c>
      <c r="X482" s="38" t="s">
        <v>225</v>
      </c>
      <c r="Y482" s="38" t="s">
        <v>225</v>
      </c>
      <c r="AA482" s="38" t="s">
        <v>225</v>
      </c>
      <c r="AB482" s="38" t="s">
        <v>225</v>
      </c>
      <c r="AG482" s="38" t="s">
        <v>225</v>
      </c>
      <c r="AH482" s="38" t="s">
        <v>225</v>
      </c>
      <c r="AI482" s="38" t="s">
        <v>225</v>
      </c>
      <c r="AJ482" s="38" t="s">
        <v>225</v>
      </c>
      <c r="AL482" s="38" t="s">
        <v>225</v>
      </c>
      <c r="AM482" s="38" t="s">
        <v>225</v>
      </c>
      <c r="AN482" s="38" t="s">
        <v>225</v>
      </c>
      <c r="AO482" s="38" t="s">
        <v>225</v>
      </c>
    </row>
    <row r="483" spans="5:41">
      <c r="E483" s="38" t="s">
        <v>225</v>
      </c>
      <c r="F483" s="38" t="s">
        <v>225</v>
      </c>
      <c r="G483" s="38" t="s">
        <v>225</v>
      </c>
      <c r="H483" s="38" t="s">
        <v>225</v>
      </c>
      <c r="I483" s="38" t="s">
        <v>225</v>
      </c>
      <c r="J483" s="38" t="s">
        <v>225</v>
      </c>
      <c r="K483" s="38" t="s">
        <v>225</v>
      </c>
      <c r="L483" s="38" t="s">
        <v>225</v>
      </c>
      <c r="N483" s="38" t="s">
        <v>225</v>
      </c>
      <c r="O483" s="38" t="s">
        <v>225</v>
      </c>
      <c r="P483" s="38" t="s">
        <v>225</v>
      </c>
      <c r="Q483" s="38" t="s">
        <v>225</v>
      </c>
      <c r="S483" s="38" t="s">
        <v>225</v>
      </c>
      <c r="T483" s="38" t="s">
        <v>225</v>
      </c>
      <c r="U483" s="38" t="s">
        <v>225</v>
      </c>
      <c r="X483" s="38" t="s">
        <v>225</v>
      </c>
      <c r="Y483" s="38" t="s">
        <v>225</v>
      </c>
      <c r="AA483" s="38" t="s">
        <v>225</v>
      </c>
      <c r="AB483" s="38" t="s">
        <v>225</v>
      </c>
      <c r="AG483" s="38" t="s">
        <v>225</v>
      </c>
      <c r="AH483" s="38" t="s">
        <v>225</v>
      </c>
      <c r="AI483" s="38" t="s">
        <v>225</v>
      </c>
      <c r="AJ483" s="38" t="s">
        <v>225</v>
      </c>
      <c r="AL483" s="38" t="s">
        <v>225</v>
      </c>
      <c r="AM483" s="38" t="s">
        <v>225</v>
      </c>
      <c r="AN483" s="38" t="s">
        <v>225</v>
      </c>
      <c r="AO483" s="38" t="s">
        <v>225</v>
      </c>
    </row>
    <row r="484" spans="5:41">
      <c r="E484" s="38" t="s">
        <v>225</v>
      </c>
      <c r="F484" s="38" t="s">
        <v>225</v>
      </c>
      <c r="G484" s="38" t="s">
        <v>225</v>
      </c>
      <c r="H484" s="38" t="s">
        <v>225</v>
      </c>
      <c r="I484" s="38" t="s">
        <v>225</v>
      </c>
      <c r="J484" s="38" t="s">
        <v>225</v>
      </c>
      <c r="K484" s="38" t="s">
        <v>225</v>
      </c>
      <c r="L484" s="38" t="s">
        <v>225</v>
      </c>
      <c r="N484" s="38" t="s">
        <v>225</v>
      </c>
      <c r="O484" s="38" t="s">
        <v>225</v>
      </c>
      <c r="P484" s="38" t="s">
        <v>225</v>
      </c>
      <c r="Q484" s="38" t="s">
        <v>225</v>
      </c>
      <c r="S484" s="38" t="s">
        <v>225</v>
      </c>
      <c r="T484" s="38" t="s">
        <v>225</v>
      </c>
      <c r="U484" s="38" t="s">
        <v>225</v>
      </c>
      <c r="X484" s="38" t="s">
        <v>225</v>
      </c>
      <c r="Y484" s="38" t="s">
        <v>225</v>
      </c>
      <c r="AA484" s="38" t="s">
        <v>225</v>
      </c>
      <c r="AB484" s="38" t="s">
        <v>225</v>
      </c>
      <c r="AG484" s="38" t="s">
        <v>225</v>
      </c>
      <c r="AH484" s="38" t="s">
        <v>225</v>
      </c>
      <c r="AI484" s="38" t="s">
        <v>225</v>
      </c>
      <c r="AJ484" s="38" t="s">
        <v>225</v>
      </c>
      <c r="AL484" s="38" t="s">
        <v>225</v>
      </c>
      <c r="AM484" s="38" t="s">
        <v>225</v>
      </c>
      <c r="AN484" s="38" t="s">
        <v>225</v>
      </c>
      <c r="AO484" s="38" t="s">
        <v>225</v>
      </c>
    </row>
    <row r="485" spans="5:41">
      <c r="E485" s="38" t="s">
        <v>225</v>
      </c>
      <c r="F485" s="38" t="s">
        <v>225</v>
      </c>
      <c r="G485" s="38" t="s">
        <v>225</v>
      </c>
      <c r="H485" s="38" t="s">
        <v>225</v>
      </c>
      <c r="I485" s="38" t="s">
        <v>225</v>
      </c>
      <c r="J485" s="38" t="s">
        <v>225</v>
      </c>
      <c r="K485" s="38" t="s">
        <v>225</v>
      </c>
      <c r="L485" s="38" t="s">
        <v>225</v>
      </c>
      <c r="N485" s="38" t="s">
        <v>225</v>
      </c>
      <c r="O485" s="38" t="s">
        <v>225</v>
      </c>
      <c r="P485" s="38" t="s">
        <v>225</v>
      </c>
      <c r="Q485" s="38" t="s">
        <v>225</v>
      </c>
      <c r="S485" s="38" t="s">
        <v>225</v>
      </c>
      <c r="T485" s="38" t="s">
        <v>225</v>
      </c>
      <c r="U485" s="38" t="s">
        <v>225</v>
      </c>
      <c r="X485" s="38" t="s">
        <v>225</v>
      </c>
      <c r="Y485" s="38" t="s">
        <v>225</v>
      </c>
      <c r="AA485" s="38" t="s">
        <v>225</v>
      </c>
      <c r="AB485" s="38" t="s">
        <v>225</v>
      </c>
      <c r="AG485" s="38" t="s">
        <v>225</v>
      </c>
      <c r="AH485" s="38" t="s">
        <v>225</v>
      </c>
      <c r="AI485" s="38" t="s">
        <v>225</v>
      </c>
      <c r="AJ485" s="38" t="s">
        <v>225</v>
      </c>
      <c r="AL485" s="38" t="s">
        <v>225</v>
      </c>
      <c r="AM485" s="38" t="s">
        <v>225</v>
      </c>
      <c r="AN485" s="38" t="s">
        <v>225</v>
      </c>
      <c r="AO485" s="38" t="s">
        <v>225</v>
      </c>
    </row>
    <row r="486" spans="5:41">
      <c r="E486" s="38" t="s">
        <v>225</v>
      </c>
      <c r="F486" s="38" t="s">
        <v>225</v>
      </c>
      <c r="G486" s="38" t="s">
        <v>225</v>
      </c>
      <c r="H486" s="38" t="s">
        <v>225</v>
      </c>
      <c r="I486" s="38" t="s">
        <v>225</v>
      </c>
      <c r="J486" s="38" t="s">
        <v>225</v>
      </c>
      <c r="K486" s="38" t="s">
        <v>225</v>
      </c>
      <c r="L486" s="38" t="s">
        <v>225</v>
      </c>
      <c r="N486" s="38" t="s">
        <v>225</v>
      </c>
      <c r="O486" s="38" t="s">
        <v>225</v>
      </c>
      <c r="P486" s="38" t="s">
        <v>225</v>
      </c>
      <c r="Q486" s="38" t="s">
        <v>225</v>
      </c>
      <c r="S486" s="38" t="s">
        <v>225</v>
      </c>
      <c r="T486" s="38" t="s">
        <v>225</v>
      </c>
      <c r="U486" s="38" t="s">
        <v>225</v>
      </c>
      <c r="X486" s="38" t="s">
        <v>225</v>
      </c>
      <c r="Y486" s="38" t="s">
        <v>225</v>
      </c>
      <c r="AA486" s="38" t="s">
        <v>225</v>
      </c>
      <c r="AB486" s="38" t="s">
        <v>225</v>
      </c>
      <c r="AG486" s="38" t="s">
        <v>225</v>
      </c>
      <c r="AH486" s="38" t="s">
        <v>225</v>
      </c>
      <c r="AI486" s="38" t="s">
        <v>225</v>
      </c>
      <c r="AJ486" s="38" t="s">
        <v>225</v>
      </c>
      <c r="AL486" s="38" t="s">
        <v>225</v>
      </c>
      <c r="AM486" s="38" t="s">
        <v>225</v>
      </c>
      <c r="AN486" s="38" t="s">
        <v>225</v>
      </c>
      <c r="AO486" s="38" t="s">
        <v>225</v>
      </c>
    </row>
    <row r="487" spans="5:41">
      <c r="E487" s="38" t="s">
        <v>225</v>
      </c>
      <c r="F487" s="38" t="s">
        <v>225</v>
      </c>
      <c r="G487" s="38" t="s">
        <v>225</v>
      </c>
      <c r="H487" s="38" t="s">
        <v>225</v>
      </c>
      <c r="I487" s="38" t="s">
        <v>225</v>
      </c>
      <c r="J487" s="38" t="s">
        <v>225</v>
      </c>
      <c r="K487" s="38" t="s">
        <v>225</v>
      </c>
      <c r="L487" s="38" t="s">
        <v>225</v>
      </c>
      <c r="N487" s="38" t="s">
        <v>225</v>
      </c>
      <c r="O487" s="38" t="s">
        <v>225</v>
      </c>
      <c r="P487" s="38" t="s">
        <v>225</v>
      </c>
      <c r="Q487" s="38" t="s">
        <v>225</v>
      </c>
      <c r="S487" s="38" t="s">
        <v>225</v>
      </c>
      <c r="T487" s="38" t="s">
        <v>225</v>
      </c>
      <c r="U487" s="38" t="s">
        <v>225</v>
      </c>
      <c r="X487" s="38" t="s">
        <v>225</v>
      </c>
      <c r="Y487" s="38" t="s">
        <v>225</v>
      </c>
      <c r="AA487" s="38" t="s">
        <v>225</v>
      </c>
      <c r="AB487" s="38" t="s">
        <v>225</v>
      </c>
      <c r="AG487" s="38" t="s">
        <v>225</v>
      </c>
      <c r="AH487" s="38" t="s">
        <v>225</v>
      </c>
      <c r="AI487" s="38" t="s">
        <v>225</v>
      </c>
      <c r="AJ487" s="38" t="s">
        <v>225</v>
      </c>
      <c r="AL487" s="38" t="s">
        <v>225</v>
      </c>
      <c r="AM487" s="38" t="s">
        <v>225</v>
      </c>
      <c r="AN487" s="38" t="s">
        <v>225</v>
      </c>
      <c r="AO487" s="38" t="s">
        <v>225</v>
      </c>
    </row>
    <row r="488" spans="5:41">
      <c r="E488" s="38" t="s">
        <v>225</v>
      </c>
      <c r="F488" s="38" t="s">
        <v>225</v>
      </c>
      <c r="G488" s="38" t="s">
        <v>225</v>
      </c>
      <c r="H488" s="38" t="s">
        <v>225</v>
      </c>
      <c r="I488" s="38" t="s">
        <v>225</v>
      </c>
      <c r="J488" s="38" t="s">
        <v>225</v>
      </c>
      <c r="K488" s="38" t="s">
        <v>225</v>
      </c>
      <c r="L488" s="38" t="s">
        <v>225</v>
      </c>
      <c r="N488" s="38" t="s">
        <v>225</v>
      </c>
      <c r="O488" s="38" t="s">
        <v>225</v>
      </c>
      <c r="P488" s="38" t="s">
        <v>225</v>
      </c>
      <c r="Q488" s="38" t="s">
        <v>225</v>
      </c>
      <c r="S488" s="38" t="s">
        <v>225</v>
      </c>
      <c r="T488" s="38" t="s">
        <v>225</v>
      </c>
      <c r="U488" s="38" t="s">
        <v>225</v>
      </c>
      <c r="X488" s="38" t="s">
        <v>225</v>
      </c>
      <c r="Y488" s="38" t="s">
        <v>225</v>
      </c>
      <c r="AA488" s="38" t="s">
        <v>225</v>
      </c>
      <c r="AB488" s="38" t="s">
        <v>225</v>
      </c>
      <c r="AG488" s="38" t="s">
        <v>225</v>
      </c>
      <c r="AH488" s="38" t="s">
        <v>225</v>
      </c>
      <c r="AI488" s="38" t="s">
        <v>225</v>
      </c>
      <c r="AJ488" s="38" t="s">
        <v>225</v>
      </c>
      <c r="AL488" s="38" t="s">
        <v>225</v>
      </c>
      <c r="AM488" s="38" t="s">
        <v>225</v>
      </c>
      <c r="AN488" s="38" t="s">
        <v>225</v>
      </c>
      <c r="AO488" s="38" t="s">
        <v>225</v>
      </c>
    </row>
    <row r="489" spans="5:41">
      <c r="E489" s="38" t="s">
        <v>225</v>
      </c>
      <c r="F489" s="38" t="s">
        <v>225</v>
      </c>
      <c r="G489" s="38" t="s">
        <v>225</v>
      </c>
      <c r="H489" s="38" t="s">
        <v>225</v>
      </c>
      <c r="I489" s="38" t="s">
        <v>225</v>
      </c>
      <c r="J489" s="38" t="s">
        <v>225</v>
      </c>
      <c r="K489" s="38" t="s">
        <v>225</v>
      </c>
      <c r="L489" s="38" t="s">
        <v>225</v>
      </c>
      <c r="N489" s="38" t="s">
        <v>225</v>
      </c>
      <c r="O489" s="38" t="s">
        <v>225</v>
      </c>
      <c r="P489" s="38" t="s">
        <v>225</v>
      </c>
      <c r="Q489" s="38" t="s">
        <v>225</v>
      </c>
      <c r="S489" s="38" t="s">
        <v>225</v>
      </c>
      <c r="T489" s="38" t="s">
        <v>225</v>
      </c>
      <c r="U489" s="38" t="s">
        <v>225</v>
      </c>
      <c r="X489" s="38" t="s">
        <v>225</v>
      </c>
      <c r="Y489" s="38" t="s">
        <v>225</v>
      </c>
      <c r="AA489" s="38" t="s">
        <v>225</v>
      </c>
      <c r="AB489" s="38" t="s">
        <v>225</v>
      </c>
      <c r="AG489" s="38" t="s">
        <v>225</v>
      </c>
      <c r="AH489" s="38" t="s">
        <v>225</v>
      </c>
      <c r="AI489" s="38" t="s">
        <v>225</v>
      </c>
      <c r="AJ489" s="38" t="s">
        <v>225</v>
      </c>
      <c r="AL489" s="38" t="s">
        <v>225</v>
      </c>
      <c r="AM489" s="38" t="s">
        <v>225</v>
      </c>
      <c r="AN489" s="38" t="s">
        <v>225</v>
      </c>
      <c r="AO489" s="38" t="s">
        <v>225</v>
      </c>
    </row>
    <row r="490" spans="5:41">
      <c r="E490" s="38" t="s">
        <v>225</v>
      </c>
      <c r="F490" s="38" t="s">
        <v>225</v>
      </c>
      <c r="G490" s="38" t="s">
        <v>225</v>
      </c>
      <c r="H490" s="38" t="s">
        <v>225</v>
      </c>
      <c r="I490" s="38" t="s">
        <v>225</v>
      </c>
      <c r="J490" s="38" t="s">
        <v>225</v>
      </c>
      <c r="K490" s="38" t="s">
        <v>225</v>
      </c>
      <c r="L490" s="38" t="s">
        <v>225</v>
      </c>
      <c r="N490" s="38" t="s">
        <v>225</v>
      </c>
      <c r="O490" s="38" t="s">
        <v>225</v>
      </c>
      <c r="P490" s="38" t="s">
        <v>225</v>
      </c>
      <c r="Q490" s="38" t="s">
        <v>225</v>
      </c>
      <c r="S490" s="38" t="s">
        <v>225</v>
      </c>
      <c r="T490" s="38" t="s">
        <v>225</v>
      </c>
      <c r="U490" s="38" t="s">
        <v>225</v>
      </c>
      <c r="X490" s="38" t="s">
        <v>225</v>
      </c>
      <c r="Y490" s="38" t="s">
        <v>225</v>
      </c>
      <c r="AA490" s="38" t="s">
        <v>225</v>
      </c>
      <c r="AB490" s="38" t="s">
        <v>225</v>
      </c>
      <c r="AG490" s="38" t="s">
        <v>225</v>
      </c>
      <c r="AH490" s="38" t="s">
        <v>225</v>
      </c>
      <c r="AI490" s="38" t="s">
        <v>225</v>
      </c>
      <c r="AJ490" s="38" t="s">
        <v>225</v>
      </c>
      <c r="AL490" s="38" t="s">
        <v>225</v>
      </c>
      <c r="AM490" s="38" t="s">
        <v>225</v>
      </c>
      <c r="AN490" s="38" t="s">
        <v>225</v>
      </c>
      <c r="AO490" s="38" t="s">
        <v>225</v>
      </c>
    </row>
    <row r="491" spans="5:41">
      <c r="E491" s="38" t="s">
        <v>225</v>
      </c>
      <c r="F491" s="38" t="s">
        <v>225</v>
      </c>
      <c r="G491" s="38" t="s">
        <v>225</v>
      </c>
      <c r="H491" s="38" t="s">
        <v>225</v>
      </c>
      <c r="I491" s="38" t="s">
        <v>225</v>
      </c>
      <c r="J491" s="38" t="s">
        <v>225</v>
      </c>
      <c r="K491" s="38" t="s">
        <v>225</v>
      </c>
      <c r="L491" s="38" t="s">
        <v>225</v>
      </c>
      <c r="N491" s="38" t="s">
        <v>225</v>
      </c>
      <c r="O491" s="38" t="s">
        <v>225</v>
      </c>
      <c r="P491" s="38" t="s">
        <v>225</v>
      </c>
      <c r="Q491" s="38" t="s">
        <v>225</v>
      </c>
      <c r="S491" s="38" t="s">
        <v>225</v>
      </c>
      <c r="T491" s="38" t="s">
        <v>225</v>
      </c>
      <c r="U491" s="38" t="s">
        <v>225</v>
      </c>
      <c r="X491" s="38" t="s">
        <v>225</v>
      </c>
      <c r="Y491" s="38" t="s">
        <v>225</v>
      </c>
      <c r="AA491" s="38" t="s">
        <v>225</v>
      </c>
      <c r="AB491" s="38" t="s">
        <v>225</v>
      </c>
      <c r="AG491" s="38" t="s">
        <v>225</v>
      </c>
      <c r="AH491" s="38" t="s">
        <v>225</v>
      </c>
      <c r="AI491" s="38" t="s">
        <v>225</v>
      </c>
      <c r="AJ491" s="38" t="s">
        <v>225</v>
      </c>
      <c r="AL491" s="38" t="s">
        <v>225</v>
      </c>
      <c r="AM491" s="38" t="s">
        <v>225</v>
      </c>
      <c r="AN491" s="38" t="s">
        <v>225</v>
      </c>
      <c r="AO491" s="38" t="s">
        <v>225</v>
      </c>
    </row>
    <row r="492" spans="5:41">
      <c r="E492" s="38" t="s">
        <v>225</v>
      </c>
      <c r="F492" s="38" t="s">
        <v>225</v>
      </c>
      <c r="G492" s="38" t="s">
        <v>225</v>
      </c>
      <c r="H492" s="38" t="s">
        <v>225</v>
      </c>
      <c r="I492" s="38" t="s">
        <v>225</v>
      </c>
      <c r="J492" s="38" t="s">
        <v>225</v>
      </c>
      <c r="K492" s="38" t="s">
        <v>225</v>
      </c>
      <c r="L492" s="38" t="s">
        <v>225</v>
      </c>
      <c r="N492" s="38" t="s">
        <v>225</v>
      </c>
      <c r="O492" s="38" t="s">
        <v>225</v>
      </c>
      <c r="P492" s="38" t="s">
        <v>225</v>
      </c>
      <c r="Q492" s="38" t="s">
        <v>225</v>
      </c>
      <c r="S492" s="38" t="s">
        <v>225</v>
      </c>
      <c r="T492" s="38" t="s">
        <v>225</v>
      </c>
      <c r="U492" s="38" t="s">
        <v>225</v>
      </c>
      <c r="X492" s="38" t="s">
        <v>225</v>
      </c>
      <c r="Y492" s="38" t="s">
        <v>225</v>
      </c>
      <c r="AA492" s="38" t="s">
        <v>225</v>
      </c>
      <c r="AB492" s="38" t="s">
        <v>225</v>
      </c>
      <c r="AG492" s="38" t="s">
        <v>225</v>
      </c>
      <c r="AH492" s="38" t="s">
        <v>225</v>
      </c>
      <c r="AI492" s="38" t="s">
        <v>225</v>
      </c>
      <c r="AJ492" s="38" t="s">
        <v>225</v>
      </c>
      <c r="AL492" s="38" t="s">
        <v>225</v>
      </c>
      <c r="AM492" s="38" t="s">
        <v>225</v>
      </c>
      <c r="AN492" s="38" t="s">
        <v>225</v>
      </c>
      <c r="AO492" s="38" t="s">
        <v>225</v>
      </c>
    </row>
    <row r="493" spans="5:41">
      <c r="E493" s="38" t="s">
        <v>225</v>
      </c>
      <c r="F493" s="38" t="s">
        <v>225</v>
      </c>
      <c r="G493" s="38" t="s">
        <v>225</v>
      </c>
      <c r="H493" s="38" t="s">
        <v>225</v>
      </c>
      <c r="I493" s="38" t="s">
        <v>225</v>
      </c>
      <c r="J493" s="38" t="s">
        <v>225</v>
      </c>
      <c r="K493" s="38" t="s">
        <v>225</v>
      </c>
      <c r="L493" s="38" t="s">
        <v>225</v>
      </c>
      <c r="N493" s="38" t="s">
        <v>225</v>
      </c>
      <c r="O493" s="38" t="s">
        <v>225</v>
      </c>
      <c r="P493" s="38" t="s">
        <v>225</v>
      </c>
      <c r="Q493" s="38" t="s">
        <v>225</v>
      </c>
      <c r="S493" s="38" t="s">
        <v>225</v>
      </c>
      <c r="T493" s="38" t="s">
        <v>225</v>
      </c>
      <c r="U493" s="38" t="s">
        <v>225</v>
      </c>
      <c r="X493" s="38" t="s">
        <v>225</v>
      </c>
      <c r="Y493" s="38" t="s">
        <v>225</v>
      </c>
      <c r="AA493" s="38" t="s">
        <v>225</v>
      </c>
      <c r="AB493" s="38" t="s">
        <v>225</v>
      </c>
      <c r="AG493" s="38" t="s">
        <v>225</v>
      </c>
      <c r="AH493" s="38" t="s">
        <v>225</v>
      </c>
      <c r="AI493" s="38" t="s">
        <v>225</v>
      </c>
      <c r="AJ493" s="38" t="s">
        <v>225</v>
      </c>
      <c r="AL493" s="38" t="s">
        <v>225</v>
      </c>
      <c r="AM493" s="38" t="s">
        <v>225</v>
      </c>
      <c r="AN493" s="38" t="s">
        <v>225</v>
      </c>
      <c r="AO493" s="38" t="s">
        <v>225</v>
      </c>
    </row>
    <row r="494" spans="5:41">
      <c r="E494" s="38" t="s">
        <v>225</v>
      </c>
      <c r="F494" s="38" t="s">
        <v>225</v>
      </c>
      <c r="G494" s="38" t="s">
        <v>225</v>
      </c>
      <c r="H494" s="38" t="s">
        <v>225</v>
      </c>
      <c r="I494" s="38" t="s">
        <v>225</v>
      </c>
      <c r="J494" s="38" t="s">
        <v>225</v>
      </c>
      <c r="K494" s="38" t="s">
        <v>225</v>
      </c>
      <c r="L494" s="38" t="s">
        <v>225</v>
      </c>
      <c r="N494" s="38" t="s">
        <v>225</v>
      </c>
      <c r="O494" s="38" t="s">
        <v>225</v>
      </c>
      <c r="P494" s="38" t="s">
        <v>225</v>
      </c>
      <c r="Q494" s="38" t="s">
        <v>225</v>
      </c>
      <c r="S494" s="38" t="s">
        <v>225</v>
      </c>
      <c r="T494" s="38" t="s">
        <v>225</v>
      </c>
      <c r="U494" s="38" t="s">
        <v>225</v>
      </c>
      <c r="X494" s="38" t="s">
        <v>225</v>
      </c>
      <c r="Y494" s="38" t="s">
        <v>225</v>
      </c>
      <c r="AA494" s="38" t="s">
        <v>225</v>
      </c>
      <c r="AB494" s="38" t="s">
        <v>225</v>
      </c>
      <c r="AG494" s="38" t="s">
        <v>225</v>
      </c>
      <c r="AH494" s="38" t="s">
        <v>225</v>
      </c>
      <c r="AI494" s="38" t="s">
        <v>225</v>
      </c>
      <c r="AJ494" s="38" t="s">
        <v>225</v>
      </c>
      <c r="AL494" s="38" t="s">
        <v>225</v>
      </c>
      <c r="AM494" s="38" t="s">
        <v>225</v>
      </c>
      <c r="AN494" s="38" t="s">
        <v>225</v>
      </c>
      <c r="AO494" s="38" t="s">
        <v>225</v>
      </c>
    </row>
    <row r="495" spans="5:41">
      <c r="E495" s="38" t="s">
        <v>225</v>
      </c>
      <c r="F495" s="38" t="s">
        <v>225</v>
      </c>
      <c r="G495" s="38" t="s">
        <v>225</v>
      </c>
      <c r="H495" s="38" t="s">
        <v>225</v>
      </c>
      <c r="I495" s="38" t="s">
        <v>225</v>
      </c>
      <c r="J495" s="38" t="s">
        <v>225</v>
      </c>
      <c r="K495" s="38" t="s">
        <v>225</v>
      </c>
      <c r="L495" s="38" t="s">
        <v>225</v>
      </c>
      <c r="N495" s="38" t="s">
        <v>225</v>
      </c>
      <c r="O495" s="38" t="s">
        <v>225</v>
      </c>
      <c r="P495" s="38" t="s">
        <v>225</v>
      </c>
      <c r="Q495" s="38" t="s">
        <v>225</v>
      </c>
      <c r="S495" s="38" t="s">
        <v>225</v>
      </c>
      <c r="T495" s="38" t="s">
        <v>225</v>
      </c>
      <c r="U495" s="38" t="s">
        <v>225</v>
      </c>
      <c r="X495" s="38" t="s">
        <v>225</v>
      </c>
      <c r="Y495" s="38" t="s">
        <v>225</v>
      </c>
      <c r="AA495" s="38" t="s">
        <v>225</v>
      </c>
      <c r="AB495" s="38" t="s">
        <v>225</v>
      </c>
      <c r="AG495" s="38" t="s">
        <v>225</v>
      </c>
      <c r="AH495" s="38" t="s">
        <v>225</v>
      </c>
      <c r="AI495" s="38" t="s">
        <v>225</v>
      </c>
      <c r="AJ495" s="38" t="s">
        <v>225</v>
      </c>
      <c r="AL495" s="38" t="s">
        <v>225</v>
      </c>
      <c r="AM495" s="38" t="s">
        <v>225</v>
      </c>
      <c r="AN495" s="38" t="s">
        <v>225</v>
      </c>
      <c r="AO495" s="38" t="s">
        <v>225</v>
      </c>
    </row>
    <row r="496" spans="5:41">
      <c r="E496" s="38" t="s">
        <v>225</v>
      </c>
      <c r="F496" s="38" t="s">
        <v>225</v>
      </c>
      <c r="G496" s="38" t="s">
        <v>225</v>
      </c>
      <c r="H496" s="38" t="s">
        <v>225</v>
      </c>
      <c r="I496" s="38" t="s">
        <v>225</v>
      </c>
      <c r="J496" s="38" t="s">
        <v>225</v>
      </c>
      <c r="K496" s="38" t="s">
        <v>225</v>
      </c>
      <c r="L496" s="38" t="s">
        <v>225</v>
      </c>
      <c r="N496" s="38" t="s">
        <v>225</v>
      </c>
      <c r="O496" s="38" t="s">
        <v>225</v>
      </c>
      <c r="P496" s="38" t="s">
        <v>225</v>
      </c>
      <c r="Q496" s="38" t="s">
        <v>225</v>
      </c>
      <c r="S496" s="38" t="s">
        <v>225</v>
      </c>
      <c r="T496" s="38" t="s">
        <v>225</v>
      </c>
      <c r="U496" s="38" t="s">
        <v>225</v>
      </c>
      <c r="X496" s="38" t="s">
        <v>225</v>
      </c>
      <c r="Y496" s="38" t="s">
        <v>225</v>
      </c>
      <c r="AA496" s="38" t="s">
        <v>225</v>
      </c>
      <c r="AB496" s="38" t="s">
        <v>225</v>
      </c>
      <c r="AG496" s="38" t="s">
        <v>225</v>
      </c>
      <c r="AH496" s="38" t="s">
        <v>225</v>
      </c>
      <c r="AI496" s="38" t="s">
        <v>225</v>
      </c>
      <c r="AJ496" s="38" t="s">
        <v>225</v>
      </c>
      <c r="AL496" s="38" t="s">
        <v>225</v>
      </c>
      <c r="AM496" s="38" t="s">
        <v>225</v>
      </c>
      <c r="AN496" s="38" t="s">
        <v>225</v>
      </c>
      <c r="AO496" s="38" t="s">
        <v>225</v>
      </c>
    </row>
    <row r="497" spans="5:41">
      <c r="E497" s="38" t="s">
        <v>225</v>
      </c>
      <c r="F497" s="38" t="s">
        <v>225</v>
      </c>
      <c r="G497" s="38" t="s">
        <v>225</v>
      </c>
      <c r="H497" s="38" t="s">
        <v>225</v>
      </c>
      <c r="I497" s="38" t="s">
        <v>225</v>
      </c>
      <c r="J497" s="38" t="s">
        <v>225</v>
      </c>
      <c r="K497" s="38" t="s">
        <v>225</v>
      </c>
      <c r="L497" s="38" t="s">
        <v>225</v>
      </c>
      <c r="N497" s="38" t="s">
        <v>225</v>
      </c>
      <c r="O497" s="38" t="s">
        <v>225</v>
      </c>
      <c r="P497" s="38" t="s">
        <v>225</v>
      </c>
      <c r="Q497" s="38" t="s">
        <v>225</v>
      </c>
      <c r="S497" s="38" t="s">
        <v>225</v>
      </c>
      <c r="T497" s="38" t="s">
        <v>225</v>
      </c>
      <c r="U497" s="38" t="s">
        <v>225</v>
      </c>
      <c r="X497" s="38" t="s">
        <v>225</v>
      </c>
      <c r="Y497" s="38" t="s">
        <v>225</v>
      </c>
      <c r="AA497" s="38" t="s">
        <v>225</v>
      </c>
      <c r="AB497" s="38" t="s">
        <v>225</v>
      </c>
      <c r="AG497" s="38" t="s">
        <v>225</v>
      </c>
      <c r="AH497" s="38" t="s">
        <v>225</v>
      </c>
      <c r="AI497" s="38" t="s">
        <v>225</v>
      </c>
      <c r="AJ497" s="38" t="s">
        <v>225</v>
      </c>
      <c r="AL497" s="38" t="s">
        <v>225</v>
      </c>
      <c r="AM497" s="38" t="s">
        <v>225</v>
      </c>
      <c r="AN497" s="38" t="s">
        <v>225</v>
      </c>
      <c r="AO497" s="38" t="s">
        <v>225</v>
      </c>
    </row>
    <row r="498" spans="5:41">
      <c r="E498" s="38" t="s">
        <v>225</v>
      </c>
      <c r="F498" s="38" t="s">
        <v>225</v>
      </c>
      <c r="G498" s="38" t="s">
        <v>225</v>
      </c>
      <c r="H498" s="38" t="s">
        <v>225</v>
      </c>
      <c r="I498" s="38" t="s">
        <v>225</v>
      </c>
      <c r="J498" s="38" t="s">
        <v>225</v>
      </c>
      <c r="K498" s="38" t="s">
        <v>225</v>
      </c>
      <c r="L498" s="38" t="s">
        <v>225</v>
      </c>
      <c r="N498" s="38" t="s">
        <v>225</v>
      </c>
      <c r="O498" s="38" t="s">
        <v>225</v>
      </c>
      <c r="P498" s="38" t="s">
        <v>225</v>
      </c>
      <c r="Q498" s="38" t="s">
        <v>225</v>
      </c>
      <c r="S498" s="38" t="s">
        <v>225</v>
      </c>
      <c r="T498" s="38" t="s">
        <v>225</v>
      </c>
      <c r="U498" s="38" t="s">
        <v>225</v>
      </c>
      <c r="X498" s="38" t="s">
        <v>225</v>
      </c>
      <c r="Y498" s="38" t="s">
        <v>225</v>
      </c>
      <c r="AA498" s="38" t="s">
        <v>225</v>
      </c>
      <c r="AB498" s="38" t="s">
        <v>225</v>
      </c>
      <c r="AG498" s="38" t="s">
        <v>225</v>
      </c>
      <c r="AH498" s="38" t="s">
        <v>225</v>
      </c>
      <c r="AI498" s="38" t="s">
        <v>225</v>
      </c>
      <c r="AJ498" s="38" t="s">
        <v>225</v>
      </c>
      <c r="AL498" s="38" t="s">
        <v>225</v>
      </c>
      <c r="AM498" s="38" t="s">
        <v>225</v>
      </c>
      <c r="AN498" s="38" t="s">
        <v>225</v>
      </c>
      <c r="AO498" s="38" t="s">
        <v>225</v>
      </c>
    </row>
    <row r="499" spans="5:41">
      <c r="E499" s="38" t="s">
        <v>225</v>
      </c>
      <c r="F499" s="38" t="s">
        <v>225</v>
      </c>
      <c r="G499" s="38" t="s">
        <v>225</v>
      </c>
      <c r="H499" s="38" t="s">
        <v>225</v>
      </c>
      <c r="I499" s="38" t="s">
        <v>225</v>
      </c>
      <c r="J499" s="38" t="s">
        <v>225</v>
      </c>
      <c r="K499" s="38" t="s">
        <v>225</v>
      </c>
      <c r="L499" s="38" t="s">
        <v>225</v>
      </c>
      <c r="N499" s="38" t="s">
        <v>225</v>
      </c>
      <c r="O499" s="38" t="s">
        <v>225</v>
      </c>
      <c r="P499" s="38" t="s">
        <v>225</v>
      </c>
      <c r="Q499" s="38" t="s">
        <v>225</v>
      </c>
      <c r="S499" s="38" t="s">
        <v>225</v>
      </c>
      <c r="T499" s="38" t="s">
        <v>225</v>
      </c>
      <c r="U499" s="38" t="s">
        <v>225</v>
      </c>
      <c r="X499" s="38" t="s">
        <v>225</v>
      </c>
      <c r="Y499" s="38" t="s">
        <v>225</v>
      </c>
      <c r="AA499" s="38" t="s">
        <v>225</v>
      </c>
      <c r="AB499" s="38" t="s">
        <v>225</v>
      </c>
      <c r="AG499" s="38" t="s">
        <v>225</v>
      </c>
      <c r="AH499" s="38" t="s">
        <v>225</v>
      </c>
      <c r="AI499" s="38" t="s">
        <v>225</v>
      </c>
      <c r="AJ499" s="38" t="s">
        <v>225</v>
      </c>
      <c r="AL499" s="38" t="s">
        <v>225</v>
      </c>
      <c r="AM499" s="38" t="s">
        <v>225</v>
      </c>
      <c r="AN499" s="38" t="s">
        <v>225</v>
      </c>
      <c r="AO499" s="38" t="s">
        <v>225</v>
      </c>
    </row>
    <row r="500" spans="5:41">
      <c r="E500" s="38" t="s">
        <v>225</v>
      </c>
      <c r="F500" s="38" t="s">
        <v>225</v>
      </c>
      <c r="G500" s="38" t="s">
        <v>225</v>
      </c>
      <c r="H500" s="38" t="s">
        <v>225</v>
      </c>
      <c r="I500" s="38" t="s">
        <v>225</v>
      </c>
      <c r="J500" s="38" t="s">
        <v>225</v>
      </c>
      <c r="K500" s="38" t="s">
        <v>225</v>
      </c>
      <c r="L500" s="38" t="s">
        <v>225</v>
      </c>
      <c r="N500" s="38" t="s">
        <v>225</v>
      </c>
      <c r="O500" s="38" t="s">
        <v>225</v>
      </c>
      <c r="P500" s="38" t="s">
        <v>225</v>
      </c>
      <c r="Q500" s="38" t="s">
        <v>225</v>
      </c>
      <c r="S500" s="38" t="s">
        <v>225</v>
      </c>
      <c r="T500" s="38" t="s">
        <v>225</v>
      </c>
      <c r="U500" s="38" t="s">
        <v>225</v>
      </c>
      <c r="X500" s="38" t="s">
        <v>225</v>
      </c>
      <c r="Y500" s="38" t="s">
        <v>225</v>
      </c>
      <c r="AA500" s="38" t="s">
        <v>225</v>
      </c>
      <c r="AB500" s="38" t="s">
        <v>225</v>
      </c>
      <c r="AG500" s="38" t="s">
        <v>225</v>
      </c>
      <c r="AH500" s="38" t="s">
        <v>225</v>
      </c>
      <c r="AI500" s="38" t="s">
        <v>225</v>
      </c>
      <c r="AJ500" s="38" t="s">
        <v>225</v>
      </c>
      <c r="AL500" s="38" t="s">
        <v>225</v>
      </c>
      <c r="AM500" s="38" t="s">
        <v>225</v>
      </c>
      <c r="AN500" s="38" t="s">
        <v>225</v>
      </c>
      <c r="AO500" s="38" t="s">
        <v>225</v>
      </c>
    </row>
    <row r="501" spans="5:41">
      <c r="E501" s="38" t="s">
        <v>225</v>
      </c>
      <c r="F501" s="38" t="s">
        <v>225</v>
      </c>
      <c r="G501" s="38" t="s">
        <v>225</v>
      </c>
      <c r="H501" s="38" t="s">
        <v>225</v>
      </c>
      <c r="I501" s="38" t="s">
        <v>225</v>
      </c>
      <c r="J501" s="38" t="s">
        <v>225</v>
      </c>
      <c r="K501" s="38" t="s">
        <v>225</v>
      </c>
      <c r="L501" s="38" t="s">
        <v>225</v>
      </c>
      <c r="N501" s="38" t="s">
        <v>225</v>
      </c>
      <c r="O501" s="38" t="s">
        <v>225</v>
      </c>
      <c r="P501" s="38" t="s">
        <v>225</v>
      </c>
      <c r="Q501" s="38" t="s">
        <v>225</v>
      </c>
      <c r="S501" s="38" t="s">
        <v>225</v>
      </c>
      <c r="T501" s="38" t="s">
        <v>225</v>
      </c>
      <c r="U501" s="38" t="s">
        <v>225</v>
      </c>
      <c r="X501" s="38" t="s">
        <v>225</v>
      </c>
      <c r="Y501" s="38" t="s">
        <v>225</v>
      </c>
      <c r="AA501" s="38" t="s">
        <v>225</v>
      </c>
      <c r="AB501" s="38" t="s">
        <v>225</v>
      </c>
      <c r="AG501" s="38" t="s">
        <v>225</v>
      </c>
      <c r="AH501" s="38" t="s">
        <v>225</v>
      </c>
      <c r="AI501" s="38" t="s">
        <v>225</v>
      </c>
      <c r="AJ501" s="38" t="s">
        <v>225</v>
      </c>
      <c r="AL501" s="38" t="s">
        <v>225</v>
      </c>
      <c r="AM501" s="38" t="s">
        <v>225</v>
      </c>
      <c r="AN501" s="38" t="s">
        <v>225</v>
      </c>
      <c r="AO501" s="38" t="s">
        <v>225</v>
      </c>
    </row>
    <row r="502" spans="5:41">
      <c r="E502" s="38" t="s">
        <v>225</v>
      </c>
      <c r="F502" s="38" t="s">
        <v>225</v>
      </c>
      <c r="G502" s="38" t="s">
        <v>225</v>
      </c>
      <c r="H502" s="38" t="s">
        <v>225</v>
      </c>
      <c r="I502" s="38" t="s">
        <v>225</v>
      </c>
      <c r="J502" s="38" t="s">
        <v>225</v>
      </c>
      <c r="K502" s="38" t="s">
        <v>225</v>
      </c>
      <c r="L502" s="38" t="s">
        <v>225</v>
      </c>
      <c r="N502" s="38" t="s">
        <v>225</v>
      </c>
      <c r="O502" s="38" t="s">
        <v>225</v>
      </c>
      <c r="P502" s="38" t="s">
        <v>225</v>
      </c>
      <c r="Q502" s="38" t="s">
        <v>225</v>
      </c>
      <c r="S502" s="38" t="s">
        <v>225</v>
      </c>
      <c r="T502" s="38" t="s">
        <v>225</v>
      </c>
      <c r="U502" s="38" t="s">
        <v>225</v>
      </c>
      <c r="X502" s="38" t="s">
        <v>225</v>
      </c>
      <c r="Y502" s="38" t="s">
        <v>225</v>
      </c>
      <c r="AA502" s="38" t="s">
        <v>225</v>
      </c>
      <c r="AB502" s="38" t="s">
        <v>225</v>
      </c>
      <c r="AG502" s="38" t="s">
        <v>225</v>
      </c>
      <c r="AH502" s="38" t="s">
        <v>225</v>
      </c>
      <c r="AI502" s="38" t="s">
        <v>225</v>
      </c>
      <c r="AJ502" s="38" t="s">
        <v>225</v>
      </c>
      <c r="AL502" s="38" t="s">
        <v>225</v>
      </c>
      <c r="AM502" s="38" t="s">
        <v>225</v>
      </c>
      <c r="AN502" s="38" t="s">
        <v>225</v>
      </c>
      <c r="AO502" s="38" t="s">
        <v>225</v>
      </c>
    </row>
    <row r="503" spans="5:41">
      <c r="E503" s="38" t="s">
        <v>225</v>
      </c>
      <c r="F503" s="38" t="s">
        <v>225</v>
      </c>
      <c r="G503" s="38" t="s">
        <v>225</v>
      </c>
      <c r="H503" s="38" t="s">
        <v>225</v>
      </c>
      <c r="I503" s="38" t="s">
        <v>225</v>
      </c>
      <c r="J503" s="38" t="s">
        <v>225</v>
      </c>
      <c r="K503" s="38" t="s">
        <v>225</v>
      </c>
      <c r="L503" s="38" t="s">
        <v>225</v>
      </c>
      <c r="N503" s="38" t="s">
        <v>225</v>
      </c>
      <c r="O503" s="38" t="s">
        <v>225</v>
      </c>
      <c r="P503" s="38" t="s">
        <v>225</v>
      </c>
      <c r="Q503" s="38" t="s">
        <v>225</v>
      </c>
      <c r="S503" s="38" t="s">
        <v>225</v>
      </c>
      <c r="T503" s="38" t="s">
        <v>225</v>
      </c>
      <c r="U503" s="38" t="s">
        <v>225</v>
      </c>
      <c r="X503" s="38" t="s">
        <v>225</v>
      </c>
      <c r="Y503" s="38" t="s">
        <v>225</v>
      </c>
      <c r="AA503" s="38" t="s">
        <v>225</v>
      </c>
      <c r="AB503" s="38" t="s">
        <v>225</v>
      </c>
      <c r="AG503" s="38" t="s">
        <v>225</v>
      </c>
      <c r="AH503" s="38" t="s">
        <v>225</v>
      </c>
      <c r="AI503" s="38" t="s">
        <v>225</v>
      </c>
      <c r="AJ503" s="38" t="s">
        <v>225</v>
      </c>
      <c r="AL503" s="38" t="s">
        <v>225</v>
      </c>
      <c r="AM503" s="38" t="s">
        <v>225</v>
      </c>
      <c r="AN503" s="38" t="s">
        <v>225</v>
      </c>
      <c r="AO503" s="38" t="s">
        <v>225</v>
      </c>
    </row>
    <row r="504" spans="5:41">
      <c r="E504" s="38" t="s">
        <v>225</v>
      </c>
      <c r="F504" s="38" t="s">
        <v>225</v>
      </c>
      <c r="G504" s="38" t="s">
        <v>225</v>
      </c>
      <c r="H504" s="38" t="s">
        <v>225</v>
      </c>
      <c r="I504" s="38" t="s">
        <v>225</v>
      </c>
      <c r="J504" s="38" t="s">
        <v>225</v>
      </c>
      <c r="K504" s="38" t="s">
        <v>225</v>
      </c>
      <c r="L504" s="38" t="s">
        <v>225</v>
      </c>
      <c r="N504" s="38" t="s">
        <v>225</v>
      </c>
      <c r="O504" s="38" t="s">
        <v>225</v>
      </c>
      <c r="P504" s="38" t="s">
        <v>225</v>
      </c>
      <c r="Q504" s="38" t="s">
        <v>225</v>
      </c>
      <c r="S504" s="38" t="s">
        <v>225</v>
      </c>
      <c r="T504" s="38" t="s">
        <v>225</v>
      </c>
      <c r="U504" s="38" t="s">
        <v>225</v>
      </c>
      <c r="X504" s="38" t="s">
        <v>225</v>
      </c>
      <c r="Y504" s="38" t="s">
        <v>225</v>
      </c>
      <c r="AA504" s="38" t="s">
        <v>225</v>
      </c>
      <c r="AB504" s="38" t="s">
        <v>225</v>
      </c>
      <c r="AG504" s="38" t="s">
        <v>225</v>
      </c>
      <c r="AH504" s="38" t="s">
        <v>225</v>
      </c>
      <c r="AI504" s="38" t="s">
        <v>225</v>
      </c>
      <c r="AJ504" s="38" t="s">
        <v>225</v>
      </c>
      <c r="AL504" s="38" t="s">
        <v>225</v>
      </c>
      <c r="AM504" s="38" t="s">
        <v>225</v>
      </c>
      <c r="AN504" s="38" t="s">
        <v>225</v>
      </c>
      <c r="AO504" s="38" t="s">
        <v>225</v>
      </c>
    </row>
    <row r="505" spans="5:41">
      <c r="E505" s="38" t="s">
        <v>225</v>
      </c>
      <c r="F505" s="38" t="s">
        <v>225</v>
      </c>
      <c r="G505" s="38" t="s">
        <v>225</v>
      </c>
      <c r="H505" s="38" t="s">
        <v>225</v>
      </c>
      <c r="I505" s="38" t="s">
        <v>225</v>
      </c>
      <c r="J505" s="38" t="s">
        <v>225</v>
      </c>
      <c r="K505" s="38" t="s">
        <v>225</v>
      </c>
      <c r="L505" s="38" t="s">
        <v>225</v>
      </c>
      <c r="N505" s="38" t="s">
        <v>225</v>
      </c>
      <c r="O505" s="38" t="s">
        <v>225</v>
      </c>
      <c r="P505" s="38" t="s">
        <v>225</v>
      </c>
      <c r="Q505" s="38" t="s">
        <v>225</v>
      </c>
      <c r="S505" s="38" t="s">
        <v>225</v>
      </c>
      <c r="T505" s="38" t="s">
        <v>225</v>
      </c>
      <c r="U505" s="38" t="s">
        <v>225</v>
      </c>
      <c r="X505" s="38" t="s">
        <v>225</v>
      </c>
      <c r="Y505" s="38" t="s">
        <v>225</v>
      </c>
      <c r="AA505" s="38" t="s">
        <v>225</v>
      </c>
      <c r="AB505" s="38" t="s">
        <v>225</v>
      </c>
      <c r="AG505" s="38" t="s">
        <v>225</v>
      </c>
      <c r="AH505" s="38" t="s">
        <v>225</v>
      </c>
      <c r="AI505" s="38" t="s">
        <v>225</v>
      </c>
      <c r="AJ505" s="38" t="s">
        <v>225</v>
      </c>
      <c r="AL505" s="38" t="s">
        <v>225</v>
      </c>
      <c r="AM505" s="38" t="s">
        <v>225</v>
      </c>
      <c r="AN505" s="38" t="s">
        <v>225</v>
      </c>
      <c r="AO505" s="38" t="s">
        <v>225</v>
      </c>
    </row>
    <row r="506" spans="5:41">
      <c r="E506" s="38" t="s">
        <v>225</v>
      </c>
      <c r="F506" s="38" t="s">
        <v>225</v>
      </c>
      <c r="G506" s="38" t="s">
        <v>225</v>
      </c>
      <c r="H506" s="38" t="s">
        <v>225</v>
      </c>
      <c r="I506" s="38" t="s">
        <v>225</v>
      </c>
      <c r="J506" s="38" t="s">
        <v>225</v>
      </c>
      <c r="K506" s="38" t="s">
        <v>225</v>
      </c>
      <c r="L506" s="38" t="s">
        <v>225</v>
      </c>
      <c r="N506" s="38" t="s">
        <v>225</v>
      </c>
      <c r="O506" s="38" t="s">
        <v>225</v>
      </c>
      <c r="P506" s="38" t="s">
        <v>225</v>
      </c>
      <c r="Q506" s="38" t="s">
        <v>225</v>
      </c>
      <c r="S506" s="38" t="s">
        <v>225</v>
      </c>
      <c r="T506" s="38" t="s">
        <v>225</v>
      </c>
      <c r="U506" s="38" t="s">
        <v>225</v>
      </c>
      <c r="X506" s="38" t="s">
        <v>225</v>
      </c>
      <c r="Y506" s="38" t="s">
        <v>225</v>
      </c>
      <c r="AA506" s="38" t="s">
        <v>225</v>
      </c>
      <c r="AB506" s="38" t="s">
        <v>225</v>
      </c>
      <c r="AG506" s="38" t="s">
        <v>225</v>
      </c>
      <c r="AH506" s="38" t="s">
        <v>225</v>
      </c>
      <c r="AI506" s="38" t="s">
        <v>225</v>
      </c>
      <c r="AJ506" s="38" t="s">
        <v>225</v>
      </c>
      <c r="AL506" s="38" t="s">
        <v>225</v>
      </c>
      <c r="AM506" s="38" t="s">
        <v>225</v>
      </c>
      <c r="AN506" s="38" t="s">
        <v>225</v>
      </c>
      <c r="AO506" s="38" t="s">
        <v>225</v>
      </c>
    </row>
    <row r="507" spans="5:41">
      <c r="E507" s="38" t="s">
        <v>225</v>
      </c>
      <c r="F507" s="38" t="s">
        <v>225</v>
      </c>
      <c r="G507" s="38" t="s">
        <v>225</v>
      </c>
      <c r="H507" s="38" t="s">
        <v>225</v>
      </c>
      <c r="I507" s="38" t="s">
        <v>225</v>
      </c>
      <c r="J507" s="38" t="s">
        <v>225</v>
      </c>
      <c r="K507" s="38" t="s">
        <v>225</v>
      </c>
      <c r="L507" s="38" t="s">
        <v>225</v>
      </c>
      <c r="N507" s="38" t="s">
        <v>225</v>
      </c>
      <c r="O507" s="38" t="s">
        <v>225</v>
      </c>
      <c r="P507" s="38" t="s">
        <v>225</v>
      </c>
      <c r="Q507" s="38" t="s">
        <v>225</v>
      </c>
      <c r="S507" s="38" t="s">
        <v>225</v>
      </c>
      <c r="T507" s="38" t="s">
        <v>225</v>
      </c>
      <c r="U507" s="38" t="s">
        <v>225</v>
      </c>
      <c r="X507" s="38" t="s">
        <v>225</v>
      </c>
      <c r="Y507" s="38" t="s">
        <v>225</v>
      </c>
      <c r="AA507" s="38" t="s">
        <v>225</v>
      </c>
      <c r="AB507" s="38" t="s">
        <v>225</v>
      </c>
      <c r="AG507" s="38" t="s">
        <v>225</v>
      </c>
      <c r="AH507" s="38" t="s">
        <v>225</v>
      </c>
      <c r="AI507" s="38" t="s">
        <v>225</v>
      </c>
      <c r="AJ507" s="38" t="s">
        <v>225</v>
      </c>
      <c r="AL507" s="38" t="s">
        <v>225</v>
      </c>
      <c r="AM507" s="38" t="s">
        <v>225</v>
      </c>
      <c r="AN507" s="38" t="s">
        <v>225</v>
      </c>
      <c r="AO507" s="38" t="s">
        <v>225</v>
      </c>
    </row>
    <row r="508" spans="5:41">
      <c r="E508" s="38" t="s">
        <v>225</v>
      </c>
      <c r="F508" s="38" t="s">
        <v>225</v>
      </c>
      <c r="G508" s="38" t="s">
        <v>225</v>
      </c>
      <c r="H508" s="38" t="s">
        <v>225</v>
      </c>
      <c r="I508" s="38" t="s">
        <v>225</v>
      </c>
      <c r="J508" s="38" t="s">
        <v>225</v>
      </c>
      <c r="K508" s="38" t="s">
        <v>225</v>
      </c>
      <c r="L508" s="38" t="s">
        <v>225</v>
      </c>
      <c r="N508" s="38" t="s">
        <v>225</v>
      </c>
      <c r="O508" s="38" t="s">
        <v>225</v>
      </c>
      <c r="P508" s="38" t="s">
        <v>225</v>
      </c>
      <c r="Q508" s="38" t="s">
        <v>225</v>
      </c>
      <c r="S508" s="38" t="s">
        <v>225</v>
      </c>
      <c r="T508" s="38" t="s">
        <v>225</v>
      </c>
      <c r="U508" s="38" t="s">
        <v>225</v>
      </c>
      <c r="X508" s="38" t="s">
        <v>225</v>
      </c>
      <c r="Y508" s="38" t="s">
        <v>225</v>
      </c>
      <c r="AA508" s="38" t="s">
        <v>225</v>
      </c>
      <c r="AB508" s="38" t="s">
        <v>225</v>
      </c>
      <c r="AG508" s="38" t="s">
        <v>225</v>
      </c>
      <c r="AH508" s="38" t="s">
        <v>225</v>
      </c>
      <c r="AI508" s="38" t="s">
        <v>225</v>
      </c>
      <c r="AJ508" s="38" t="s">
        <v>225</v>
      </c>
      <c r="AL508" s="38" t="s">
        <v>225</v>
      </c>
      <c r="AM508" s="38" t="s">
        <v>225</v>
      </c>
      <c r="AN508" s="38" t="s">
        <v>225</v>
      </c>
      <c r="AO508" s="38" t="s">
        <v>225</v>
      </c>
    </row>
    <row r="509" spans="5:41">
      <c r="E509" s="38" t="s">
        <v>225</v>
      </c>
      <c r="F509" s="38" t="s">
        <v>225</v>
      </c>
      <c r="G509" s="38" t="s">
        <v>225</v>
      </c>
      <c r="H509" s="38" t="s">
        <v>225</v>
      </c>
      <c r="I509" s="38" t="s">
        <v>225</v>
      </c>
      <c r="J509" s="38" t="s">
        <v>225</v>
      </c>
      <c r="K509" s="38" t="s">
        <v>225</v>
      </c>
      <c r="L509" s="38" t="s">
        <v>225</v>
      </c>
      <c r="N509" s="38" t="s">
        <v>225</v>
      </c>
      <c r="O509" s="38" t="s">
        <v>225</v>
      </c>
      <c r="P509" s="38" t="s">
        <v>225</v>
      </c>
      <c r="Q509" s="38" t="s">
        <v>225</v>
      </c>
      <c r="S509" s="38" t="s">
        <v>225</v>
      </c>
      <c r="T509" s="38" t="s">
        <v>225</v>
      </c>
      <c r="U509" s="38" t="s">
        <v>225</v>
      </c>
      <c r="X509" s="38" t="s">
        <v>225</v>
      </c>
      <c r="Y509" s="38" t="s">
        <v>225</v>
      </c>
      <c r="AA509" s="38" t="s">
        <v>225</v>
      </c>
      <c r="AB509" s="38" t="s">
        <v>225</v>
      </c>
      <c r="AG509" s="38" t="s">
        <v>225</v>
      </c>
      <c r="AH509" s="38" t="s">
        <v>225</v>
      </c>
      <c r="AI509" s="38" t="s">
        <v>225</v>
      </c>
      <c r="AJ509" s="38" t="s">
        <v>225</v>
      </c>
      <c r="AL509" s="38" t="s">
        <v>225</v>
      </c>
      <c r="AM509" s="38" t="s">
        <v>225</v>
      </c>
      <c r="AN509" s="38" t="s">
        <v>225</v>
      </c>
      <c r="AO509" s="38" t="s">
        <v>225</v>
      </c>
    </row>
    <row r="510" spans="5:41">
      <c r="E510" s="38" t="s">
        <v>225</v>
      </c>
      <c r="F510" s="38" t="s">
        <v>225</v>
      </c>
      <c r="G510" s="38" t="s">
        <v>225</v>
      </c>
      <c r="H510" s="38" t="s">
        <v>225</v>
      </c>
      <c r="I510" s="38" t="s">
        <v>225</v>
      </c>
      <c r="J510" s="38" t="s">
        <v>225</v>
      </c>
      <c r="K510" s="38" t="s">
        <v>225</v>
      </c>
      <c r="L510" s="38" t="s">
        <v>225</v>
      </c>
      <c r="N510" s="38" t="s">
        <v>225</v>
      </c>
      <c r="O510" s="38" t="s">
        <v>225</v>
      </c>
      <c r="P510" s="38" t="s">
        <v>225</v>
      </c>
      <c r="Q510" s="38" t="s">
        <v>225</v>
      </c>
      <c r="S510" s="38" t="s">
        <v>225</v>
      </c>
      <c r="T510" s="38" t="s">
        <v>225</v>
      </c>
      <c r="U510" s="38" t="s">
        <v>225</v>
      </c>
      <c r="X510" s="38" t="s">
        <v>225</v>
      </c>
      <c r="Y510" s="38" t="s">
        <v>225</v>
      </c>
      <c r="AA510" s="38" t="s">
        <v>225</v>
      </c>
      <c r="AB510" s="38" t="s">
        <v>225</v>
      </c>
      <c r="AG510" s="38" t="s">
        <v>225</v>
      </c>
      <c r="AH510" s="38" t="s">
        <v>225</v>
      </c>
      <c r="AI510" s="38" t="s">
        <v>225</v>
      </c>
      <c r="AJ510" s="38" t="s">
        <v>225</v>
      </c>
      <c r="AL510" s="38" t="s">
        <v>225</v>
      </c>
      <c r="AM510" s="38" t="s">
        <v>225</v>
      </c>
      <c r="AN510" s="38" t="s">
        <v>225</v>
      </c>
      <c r="AO510" s="38" t="s">
        <v>225</v>
      </c>
    </row>
    <row r="511" spans="5:41">
      <c r="E511" s="38" t="s">
        <v>225</v>
      </c>
      <c r="F511" s="38" t="s">
        <v>225</v>
      </c>
      <c r="G511" s="38" t="s">
        <v>225</v>
      </c>
      <c r="H511" s="38" t="s">
        <v>225</v>
      </c>
      <c r="I511" s="38" t="s">
        <v>225</v>
      </c>
      <c r="J511" s="38" t="s">
        <v>225</v>
      </c>
      <c r="K511" s="38" t="s">
        <v>225</v>
      </c>
      <c r="L511" s="38" t="s">
        <v>225</v>
      </c>
      <c r="N511" s="38" t="s">
        <v>225</v>
      </c>
      <c r="O511" s="38" t="s">
        <v>225</v>
      </c>
      <c r="P511" s="38" t="s">
        <v>225</v>
      </c>
      <c r="Q511" s="38" t="s">
        <v>225</v>
      </c>
      <c r="S511" s="38" t="s">
        <v>225</v>
      </c>
      <c r="T511" s="38" t="s">
        <v>225</v>
      </c>
      <c r="U511" s="38" t="s">
        <v>225</v>
      </c>
      <c r="X511" s="38" t="s">
        <v>225</v>
      </c>
      <c r="Y511" s="38" t="s">
        <v>225</v>
      </c>
      <c r="AA511" s="38" t="s">
        <v>225</v>
      </c>
      <c r="AB511" s="38" t="s">
        <v>225</v>
      </c>
      <c r="AG511" s="38" t="s">
        <v>225</v>
      </c>
      <c r="AH511" s="38" t="s">
        <v>225</v>
      </c>
      <c r="AI511" s="38" t="s">
        <v>225</v>
      </c>
      <c r="AJ511" s="38" t="s">
        <v>225</v>
      </c>
      <c r="AL511" s="38" t="s">
        <v>225</v>
      </c>
      <c r="AM511" s="38" t="s">
        <v>225</v>
      </c>
      <c r="AN511" s="38" t="s">
        <v>225</v>
      </c>
      <c r="AO511" s="38" t="s">
        <v>225</v>
      </c>
    </row>
    <row r="512" spans="5:41">
      <c r="E512" s="38" t="s">
        <v>225</v>
      </c>
      <c r="F512" s="38" t="s">
        <v>225</v>
      </c>
      <c r="G512" s="38" t="s">
        <v>225</v>
      </c>
      <c r="H512" s="38" t="s">
        <v>225</v>
      </c>
      <c r="I512" s="38" t="s">
        <v>225</v>
      </c>
      <c r="J512" s="38" t="s">
        <v>225</v>
      </c>
      <c r="K512" s="38" t="s">
        <v>225</v>
      </c>
      <c r="L512" s="38" t="s">
        <v>225</v>
      </c>
      <c r="N512" s="38" t="s">
        <v>225</v>
      </c>
      <c r="O512" s="38" t="s">
        <v>225</v>
      </c>
      <c r="P512" s="38" t="s">
        <v>225</v>
      </c>
      <c r="Q512" s="38" t="s">
        <v>225</v>
      </c>
      <c r="S512" s="38" t="s">
        <v>225</v>
      </c>
      <c r="T512" s="38" t="s">
        <v>225</v>
      </c>
      <c r="U512" s="38" t="s">
        <v>225</v>
      </c>
      <c r="X512" s="38" t="s">
        <v>225</v>
      </c>
      <c r="Y512" s="38" t="s">
        <v>225</v>
      </c>
      <c r="AA512" s="38" t="s">
        <v>225</v>
      </c>
      <c r="AB512" s="38" t="s">
        <v>225</v>
      </c>
      <c r="AG512" s="38" t="s">
        <v>225</v>
      </c>
      <c r="AH512" s="38" t="s">
        <v>225</v>
      </c>
      <c r="AI512" s="38" t="s">
        <v>225</v>
      </c>
      <c r="AJ512" s="38" t="s">
        <v>225</v>
      </c>
      <c r="AL512" s="38" t="s">
        <v>225</v>
      </c>
      <c r="AM512" s="38" t="s">
        <v>225</v>
      </c>
      <c r="AN512" s="38" t="s">
        <v>225</v>
      </c>
      <c r="AO512" s="38" t="s">
        <v>225</v>
      </c>
    </row>
    <row r="513" spans="5:41">
      <c r="E513" s="38" t="s">
        <v>225</v>
      </c>
      <c r="F513" s="38" t="s">
        <v>225</v>
      </c>
      <c r="G513" s="38" t="s">
        <v>225</v>
      </c>
      <c r="H513" s="38" t="s">
        <v>225</v>
      </c>
      <c r="I513" s="38" t="s">
        <v>225</v>
      </c>
      <c r="J513" s="38" t="s">
        <v>225</v>
      </c>
      <c r="K513" s="38" t="s">
        <v>225</v>
      </c>
      <c r="L513" s="38" t="s">
        <v>225</v>
      </c>
      <c r="N513" s="38" t="s">
        <v>225</v>
      </c>
      <c r="O513" s="38" t="s">
        <v>225</v>
      </c>
      <c r="P513" s="38" t="s">
        <v>225</v>
      </c>
      <c r="Q513" s="38" t="s">
        <v>225</v>
      </c>
      <c r="S513" s="38" t="s">
        <v>225</v>
      </c>
      <c r="T513" s="38" t="s">
        <v>225</v>
      </c>
      <c r="U513" s="38" t="s">
        <v>225</v>
      </c>
      <c r="X513" s="38" t="s">
        <v>225</v>
      </c>
      <c r="Y513" s="38" t="s">
        <v>225</v>
      </c>
      <c r="AA513" s="38" t="s">
        <v>225</v>
      </c>
      <c r="AB513" s="38" t="s">
        <v>225</v>
      </c>
      <c r="AG513" s="38" t="s">
        <v>225</v>
      </c>
      <c r="AH513" s="38" t="s">
        <v>225</v>
      </c>
      <c r="AI513" s="38" t="s">
        <v>225</v>
      </c>
      <c r="AJ513" s="38" t="s">
        <v>225</v>
      </c>
      <c r="AL513" s="38" t="s">
        <v>225</v>
      </c>
      <c r="AM513" s="38" t="s">
        <v>225</v>
      </c>
      <c r="AN513" s="38" t="s">
        <v>225</v>
      </c>
      <c r="AO513" s="38" t="s">
        <v>225</v>
      </c>
    </row>
    <row r="514" spans="5:41">
      <c r="E514" s="38" t="s">
        <v>225</v>
      </c>
      <c r="F514" s="38" t="s">
        <v>225</v>
      </c>
      <c r="G514" s="38" t="s">
        <v>225</v>
      </c>
      <c r="H514" s="38" t="s">
        <v>225</v>
      </c>
      <c r="I514" s="38" t="s">
        <v>225</v>
      </c>
      <c r="J514" s="38" t="s">
        <v>225</v>
      </c>
      <c r="K514" s="38" t="s">
        <v>225</v>
      </c>
      <c r="L514" s="38" t="s">
        <v>225</v>
      </c>
      <c r="N514" s="38" t="s">
        <v>225</v>
      </c>
      <c r="O514" s="38" t="s">
        <v>225</v>
      </c>
      <c r="P514" s="38" t="s">
        <v>225</v>
      </c>
      <c r="Q514" s="38" t="s">
        <v>225</v>
      </c>
      <c r="S514" s="38" t="s">
        <v>225</v>
      </c>
      <c r="T514" s="38" t="s">
        <v>225</v>
      </c>
      <c r="U514" s="38" t="s">
        <v>225</v>
      </c>
      <c r="X514" s="38" t="s">
        <v>225</v>
      </c>
      <c r="Y514" s="38" t="s">
        <v>225</v>
      </c>
      <c r="AA514" s="38" t="s">
        <v>225</v>
      </c>
      <c r="AB514" s="38" t="s">
        <v>225</v>
      </c>
      <c r="AG514" s="38" t="s">
        <v>225</v>
      </c>
      <c r="AH514" s="38" t="s">
        <v>225</v>
      </c>
      <c r="AI514" s="38" t="s">
        <v>225</v>
      </c>
      <c r="AJ514" s="38" t="s">
        <v>225</v>
      </c>
      <c r="AL514" s="38" t="s">
        <v>225</v>
      </c>
      <c r="AM514" s="38" t="s">
        <v>225</v>
      </c>
      <c r="AN514" s="38" t="s">
        <v>225</v>
      </c>
      <c r="AO514" s="38" t="s">
        <v>225</v>
      </c>
    </row>
    <row r="515" spans="5:41">
      <c r="E515" s="38" t="s">
        <v>225</v>
      </c>
      <c r="F515" s="38" t="s">
        <v>225</v>
      </c>
      <c r="G515" s="38" t="s">
        <v>225</v>
      </c>
      <c r="H515" s="38" t="s">
        <v>225</v>
      </c>
      <c r="I515" s="38" t="s">
        <v>225</v>
      </c>
      <c r="J515" s="38" t="s">
        <v>225</v>
      </c>
      <c r="K515" s="38" t="s">
        <v>225</v>
      </c>
      <c r="L515" s="38" t="s">
        <v>225</v>
      </c>
      <c r="N515" s="38" t="s">
        <v>225</v>
      </c>
      <c r="O515" s="38" t="s">
        <v>225</v>
      </c>
      <c r="P515" s="38" t="s">
        <v>225</v>
      </c>
      <c r="Q515" s="38" t="s">
        <v>225</v>
      </c>
      <c r="S515" s="38" t="s">
        <v>225</v>
      </c>
      <c r="T515" s="38" t="s">
        <v>225</v>
      </c>
      <c r="U515" s="38" t="s">
        <v>225</v>
      </c>
      <c r="X515" s="38" t="s">
        <v>225</v>
      </c>
      <c r="Y515" s="38" t="s">
        <v>225</v>
      </c>
      <c r="AA515" s="38" t="s">
        <v>225</v>
      </c>
      <c r="AB515" s="38" t="s">
        <v>225</v>
      </c>
      <c r="AG515" s="38" t="s">
        <v>225</v>
      </c>
      <c r="AH515" s="38" t="s">
        <v>225</v>
      </c>
      <c r="AI515" s="38" t="s">
        <v>225</v>
      </c>
      <c r="AJ515" s="38" t="s">
        <v>225</v>
      </c>
      <c r="AL515" s="38" t="s">
        <v>225</v>
      </c>
      <c r="AM515" s="38" t="s">
        <v>225</v>
      </c>
      <c r="AN515" s="38" t="s">
        <v>225</v>
      </c>
      <c r="AO515" s="38" t="s">
        <v>225</v>
      </c>
    </row>
    <row r="516" spans="5:41">
      <c r="E516" s="38" t="s">
        <v>225</v>
      </c>
      <c r="F516" s="38" t="s">
        <v>225</v>
      </c>
      <c r="G516" s="38" t="s">
        <v>225</v>
      </c>
      <c r="H516" s="38" t="s">
        <v>225</v>
      </c>
      <c r="I516" s="38" t="s">
        <v>225</v>
      </c>
      <c r="J516" s="38" t="s">
        <v>225</v>
      </c>
      <c r="K516" s="38" t="s">
        <v>225</v>
      </c>
      <c r="L516" s="38" t="s">
        <v>225</v>
      </c>
      <c r="N516" s="38" t="s">
        <v>225</v>
      </c>
      <c r="O516" s="38" t="s">
        <v>225</v>
      </c>
      <c r="P516" s="38" t="s">
        <v>225</v>
      </c>
      <c r="Q516" s="38" t="s">
        <v>225</v>
      </c>
      <c r="S516" s="38" t="s">
        <v>225</v>
      </c>
      <c r="T516" s="38" t="s">
        <v>225</v>
      </c>
      <c r="U516" s="38" t="s">
        <v>225</v>
      </c>
      <c r="X516" s="38" t="s">
        <v>225</v>
      </c>
      <c r="Y516" s="38" t="s">
        <v>225</v>
      </c>
      <c r="AA516" s="38" t="s">
        <v>225</v>
      </c>
      <c r="AB516" s="38" t="s">
        <v>225</v>
      </c>
      <c r="AG516" s="38" t="s">
        <v>225</v>
      </c>
      <c r="AH516" s="38" t="s">
        <v>225</v>
      </c>
      <c r="AI516" s="38" t="s">
        <v>225</v>
      </c>
      <c r="AJ516" s="38" t="s">
        <v>225</v>
      </c>
      <c r="AL516" s="38" t="s">
        <v>225</v>
      </c>
      <c r="AM516" s="38" t="s">
        <v>225</v>
      </c>
      <c r="AN516" s="38" t="s">
        <v>225</v>
      </c>
      <c r="AO516" s="38" t="s">
        <v>225</v>
      </c>
    </row>
    <row r="517" spans="5:41">
      <c r="E517" s="38" t="s">
        <v>225</v>
      </c>
      <c r="F517" s="38" t="s">
        <v>225</v>
      </c>
      <c r="G517" s="38" t="s">
        <v>225</v>
      </c>
      <c r="H517" s="38" t="s">
        <v>225</v>
      </c>
      <c r="I517" s="38" t="s">
        <v>225</v>
      </c>
      <c r="J517" s="38" t="s">
        <v>225</v>
      </c>
      <c r="K517" s="38" t="s">
        <v>225</v>
      </c>
      <c r="L517" s="38" t="s">
        <v>225</v>
      </c>
      <c r="N517" s="38" t="s">
        <v>225</v>
      </c>
      <c r="O517" s="38" t="s">
        <v>225</v>
      </c>
      <c r="P517" s="38" t="s">
        <v>225</v>
      </c>
      <c r="Q517" s="38" t="s">
        <v>225</v>
      </c>
      <c r="S517" s="38" t="s">
        <v>225</v>
      </c>
      <c r="T517" s="38" t="s">
        <v>225</v>
      </c>
      <c r="U517" s="38" t="s">
        <v>225</v>
      </c>
      <c r="X517" s="38" t="s">
        <v>225</v>
      </c>
      <c r="Y517" s="38" t="s">
        <v>225</v>
      </c>
      <c r="AA517" s="38" t="s">
        <v>225</v>
      </c>
      <c r="AB517" s="38" t="s">
        <v>225</v>
      </c>
      <c r="AG517" s="38" t="s">
        <v>225</v>
      </c>
      <c r="AH517" s="38" t="s">
        <v>225</v>
      </c>
      <c r="AI517" s="38" t="s">
        <v>225</v>
      </c>
      <c r="AJ517" s="38" t="s">
        <v>225</v>
      </c>
      <c r="AL517" s="38" t="s">
        <v>225</v>
      </c>
      <c r="AM517" s="38" t="s">
        <v>225</v>
      </c>
      <c r="AN517" s="38" t="s">
        <v>225</v>
      </c>
      <c r="AO517" s="38" t="s">
        <v>225</v>
      </c>
    </row>
    <row r="518" spans="5:41">
      <c r="E518" s="38" t="s">
        <v>225</v>
      </c>
      <c r="F518" s="38" t="s">
        <v>225</v>
      </c>
      <c r="G518" s="38" t="s">
        <v>225</v>
      </c>
      <c r="H518" s="38" t="s">
        <v>225</v>
      </c>
      <c r="I518" s="38" t="s">
        <v>225</v>
      </c>
      <c r="J518" s="38" t="s">
        <v>225</v>
      </c>
      <c r="K518" s="38" t="s">
        <v>225</v>
      </c>
      <c r="L518" s="38" t="s">
        <v>225</v>
      </c>
      <c r="N518" s="38" t="s">
        <v>225</v>
      </c>
      <c r="O518" s="38" t="s">
        <v>225</v>
      </c>
      <c r="P518" s="38" t="s">
        <v>225</v>
      </c>
      <c r="Q518" s="38" t="s">
        <v>225</v>
      </c>
      <c r="S518" s="38" t="s">
        <v>225</v>
      </c>
      <c r="T518" s="38" t="s">
        <v>225</v>
      </c>
      <c r="U518" s="38" t="s">
        <v>225</v>
      </c>
      <c r="X518" s="38" t="s">
        <v>225</v>
      </c>
      <c r="Y518" s="38" t="s">
        <v>225</v>
      </c>
      <c r="AA518" s="38" t="s">
        <v>225</v>
      </c>
      <c r="AB518" s="38" t="s">
        <v>225</v>
      </c>
      <c r="AG518" s="38" t="s">
        <v>225</v>
      </c>
      <c r="AH518" s="38" t="s">
        <v>225</v>
      </c>
      <c r="AI518" s="38" t="s">
        <v>225</v>
      </c>
      <c r="AJ518" s="38" t="s">
        <v>225</v>
      </c>
      <c r="AL518" s="38" t="s">
        <v>225</v>
      </c>
      <c r="AM518" s="38" t="s">
        <v>225</v>
      </c>
      <c r="AN518" s="38" t="s">
        <v>225</v>
      </c>
      <c r="AO518" s="38" t="s">
        <v>225</v>
      </c>
    </row>
    <row r="519" spans="5:41">
      <c r="E519" s="38" t="s">
        <v>225</v>
      </c>
      <c r="F519" s="38" t="s">
        <v>225</v>
      </c>
      <c r="G519" s="38" t="s">
        <v>225</v>
      </c>
      <c r="H519" s="38" t="s">
        <v>225</v>
      </c>
      <c r="I519" s="38" t="s">
        <v>225</v>
      </c>
      <c r="J519" s="38" t="s">
        <v>225</v>
      </c>
      <c r="K519" s="38" t="s">
        <v>225</v>
      </c>
      <c r="L519" s="38" t="s">
        <v>225</v>
      </c>
      <c r="N519" s="38" t="s">
        <v>225</v>
      </c>
      <c r="O519" s="38" t="s">
        <v>225</v>
      </c>
      <c r="P519" s="38" t="s">
        <v>225</v>
      </c>
      <c r="Q519" s="38" t="s">
        <v>225</v>
      </c>
      <c r="S519" s="38" t="s">
        <v>225</v>
      </c>
      <c r="T519" s="38" t="s">
        <v>225</v>
      </c>
      <c r="U519" s="38" t="s">
        <v>225</v>
      </c>
      <c r="X519" s="38" t="s">
        <v>225</v>
      </c>
      <c r="Y519" s="38" t="s">
        <v>225</v>
      </c>
      <c r="AA519" s="38" t="s">
        <v>225</v>
      </c>
      <c r="AB519" s="38" t="s">
        <v>225</v>
      </c>
      <c r="AG519" s="38" t="s">
        <v>225</v>
      </c>
      <c r="AH519" s="38" t="s">
        <v>225</v>
      </c>
      <c r="AI519" s="38" t="s">
        <v>225</v>
      </c>
      <c r="AJ519" s="38" t="s">
        <v>225</v>
      </c>
      <c r="AL519" s="38" t="s">
        <v>225</v>
      </c>
      <c r="AM519" s="38" t="s">
        <v>225</v>
      </c>
      <c r="AN519" s="38" t="s">
        <v>225</v>
      </c>
      <c r="AO519" s="38" t="s">
        <v>225</v>
      </c>
    </row>
    <row r="520" spans="5:41">
      <c r="E520" s="38" t="s">
        <v>225</v>
      </c>
      <c r="F520" s="38" t="s">
        <v>225</v>
      </c>
      <c r="G520" s="38" t="s">
        <v>225</v>
      </c>
      <c r="H520" s="38" t="s">
        <v>225</v>
      </c>
      <c r="I520" s="38" t="s">
        <v>225</v>
      </c>
      <c r="J520" s="38" t="s">
        <v>225</v>
      </c>
      <c r="K520" s="38" t="s">
        <v>225</v>
      </c>
      <c r="L520" s="38" t="s">
        <v>225</v>
      </c>
      <c r="N520" s="38" t="s">
        <v>225</v>
      </c>
      <c r="O520" s="38" t="s">
        <v>225</v>
      </c>
      <c r="P520" s="38" t="s">
        <v>225</v>
      </c>
      <c r="Q520" s="38" t="s">
        <v>225</v>
      </c>
      <c r="S520" s="38" t="s">
        <v>225</v>
      </c>
      <c r="T520" s="38" t="s">
        <v>225</v>
      </c>
      <c r="U520" s="38" t="s">
        <v>225</v>
      </c>
      <c r="X520" s="38" t="s">
        <v>225</v>
      </c>
      <c r="Y520" s="38" t="s">
        <v>225</v>
      </c>
      <c r="AA520" s="38" t="s">
        <v>225</v>
      </c>
      <c r="AB520" s="38" t="s">
        <v>225</v>
      </c>
      <c r="AG520" s="38" t="s">
        <v>225</v>
      </c>
      <c r="AH520" s="38" t="s">
        <v>225</v>
      </c>
      <c r="AI520" s="38" t="s">
        <v>225</v>
      </c>
      <c r="AJ520" s="38" t="s">
        <v>225</v>
      </c>
      <c r="AL520" s="38" t="s">
        <v>225</v>
      </c>
      <c r="AM520" s="38" t="s">
        <v>225</v>
      </c>
      <c r="AN520" s="38" t="s">
        <v>225</v>
      </c>
      <c r="AO520" s="38" t="s">
        <v>225</v>
      </c>
    </row>
    <row r="521" spans="5:41">
      <c r="E521" s="38" t="s">
        <v>225</v>
      </c>
      <c r="F521" s="38" t="s">
        <v>225</v>
      </c>
      <c r="G521" s="38" t="s">
        <v>225</v>
      </c>
      <c r="H521" s="38" t="s">
        <v>225</v>
      </c>
      <c r="I521" s="38" t="s">
        <v>225</v>
      </c>
      <c r="J521" s="38" t="s">
        <v>225</v>
      </c>
      <c r="K521" s="38" t="s">
        <v>225</v>
      </c>
      <c r="L521" s="38" t="s">
        <v>225</v>
      </c>
      <c r="N521" s="38" t="s">
        <v>225</v>
      </c>
      <c r="O521" s="38" t="s">
        <v>225</v>
      </c>
      <c r="P521" s="38" t="s">
        <v>225</v>
      </c>
      <c r="Q521" s="38" t="s">
        <v>225</v>
      </c>
      <c r="S521" s="38" t="s">
        <v>225</v>
      </c>
      <c r="T521" s="38" t="s">
        <v>225</v>
      </c>
      <c r="U521" s="38" t="s">
        <v>225</v>
      </c>
      <c r="X521" s="38" t="s">
        <v>225</v>
      </c>
      <c r="Y521" s="38" t="s">
        <v>225</v>
      </c>
      <c r="AA521" s="38" t="s">
        <v>225</v>
      </c>
      <c r="AB521" s="38" t="s">
        <v>225</v>
      </c>
      <c r="AG521" s="38" t="s">
        <v>225</v>
      </c>
      <c r="AH521" s="38" t="s">
        <v>225</v>
      </c>
      <c r="AI521" s="38" t="s">
        <v>225</v>
      </c>
      <c r="AJ521" s="38" t="s">
        <v>225</v>
      </c>
      <c r="AL521" s="38" t="s">
        <v>225</v>
      </c>
      <c r="AM521" s="38" t="s">
        <v>225</v>
      </c>
      <c r="AN521" s="38" t="s">
        <v>225</v>
      </c>
      <c r="AO521" s="38" t="s">
        <v>225</v>
      </c>
    </row>
    <row r="522" spans="5:41">
      <c r="E522" s="38" t="s">
        <v>225</v>
      </c>
      <c r="F522" s="38" t="s">
        <v>225</v>
      </c>
      <c r="G522" s="38" t="s">
        <v>225</v>
      </c>
      <c r="H522" s="38" t="s">
        <v>225</v>
      </c>
      <c r="I522" s="38" t="s">
        <v>225</v>
      </c>
      <c r="J522" s="38" t="s">
        <v>225</v>
      </c>
      <c r="K522" s="38" t="s">
        <v>225</v>
      </c>
      <c r="L522" s="38" t="s">
        <v>225</v>
      </c>
      <c r="N522" s="38" t="s">
        <v>225</v>
      </c>
      <c r="O522" s="38" t="s">
        <v>225</v>
      </c>
      <c r="P522" s="38" t="s">
        <v>225</v>
      </c>
      <c r="Q522" s="38" t="s">
        <v>225</v>
      </c>
      <c r="S522" s="38" t="s">
        <v>225</v>
      </c>
      <c r="T522" s="38" t="s">
        <v>225</v>
      </c>
      <c r="U522" s="38" t="s">
        <v>225</v>
      </c>
      <c r="X522" s="38" t="s">
        <v>225</v>
      </c>
      <c r="Y522" s="38" t="s">
        <v>225</v>
      </c>
      <c r="AA522" s="38" t="s">
        <v>225</v>
      </c>
      <c r="AB522" s="38" t="s">
        <v>225</v>
      </c>
      <c r="AG522" s="38" t="s">
        <v>225</v>
      </c>
      <c r="AH522" s="38" t="s">
        <v>225</v>
      </c>
      <c r="AI522" s="38" t="s">
        <v>225</v>
      </c>
      <c r="AJ522" s="38" t="s">
        <v>225</v>
      </c>
      <c r="AL522" s="38" t="s">
        <v>225</v>
      </c>
      <c r="AM522" s="38" t="s">
        <v>225</v>
      </c>
      <c r="AN522" s="38" t="s">
        <v>225</v>
      </c>
      <c r="AO522" s="38" t="s">
        <v>225</v>
      </c>
    </row>
    <row r="523" spans="5:41">
      <c r="E523" s="38" t="s">
        <v>225</v>
      </c>
      <c r="F523" s="38" t="s">
        <v>225</v>
      </c>
      <c r="G523" s="38" t="s">
        <v>225</v>
      </c>
      <c r="H523" s="38" t="s">
        <v>225</v>
      </c>
      <c r="I523" s="38" t="s">
        <v>225</v>
      </c>
      <c r="J523" s="38" t="s">
        <v>225</v>
      </c>
      <c r="K523" s="38" t="s">
        <v>225</v>
      </c>
      <c r="L523" s="38" t="s">
        <v>225</v>
      </c>
      <c r="N523" s="38" t="s">
        <v>225</v>
      </c>
      <c r="O523" s="38" t="s">
        <v>225</v>
      </c>
      <c r="P523" s="38" t="s">
        <v>225</v>
      </c>
      <c r="Q523" s="38" t="s">
        <v>225</v>
      </c>
      <c r="S523" s="38" t="s">
        <v>225</v>
      </c>
      <c r="T523" s="38" t="s">
        <v>225</v>
      </c>
      <c r="U523" s="38" t="s">
        <v>225</v>
      </c>
      <c r="X523" s="38" t="s">
        <v>225</v>
      </c>
      <c r="Y523" s="38" t="s">
        <v>225</v>
      </c>
      <c r="AA523" s="38" t="s">
        <v>225</v>
      </c>
      <c r="AB523" s="38" t="s">
        <v>225</v>
      </c>
      <c r="AG523" s="38" t="s">
        <v>225</v>
      </c>
      <c r="AH523" s="38" t="s">
        <v>225</v>
      </c>
      <c r="AI523" s="38" t="s">
        <v>225</v>
      </c>
      <c r="AJ523" s="38" t="s">
        <v>225</v>
      </c>
      <c r="AL523" s="38" t="s">
        <v>225</v>
      </c>
      <c r="AM523" s="38" t="s">
        <v>225</v>
      </c>
      <c r="AN523" s="38" t="s">
        <v>225</v>
      </c>
      <c r="AO523" s="38" t="s">
        <v>225</v>
      </c>
    </row>
    <row r="524" spans="5:41">
      <c r="E524" s="38" t="s">
        <v>225</v>
      </c>
      <c r="F524" s="38" t="s">
        <v>225</v>
      </c>
      <c r="G524" s="38" t="s">
        <v>225</v>
      </c>
      <c r="H524" s="38" t="s">
        <v>225</v>
      </c>
      <c r="I524" s="38" t="s">
        <v>225</v>
      </c>
      <c r="J524" s="38" t="s">
        <v>225</v>
      </c>
      <c r="K524" s="38" t="s">
        <v>225</v>
      </c>
      <c r="L524" s="38" t="s">
        <v>225</v>
      </c>
      <c r="N524" s="38" t="s">
        <v>225</v>
      </c>
      <c r="O524" s="38" t="s">
        <v>225</v>
      </c>
      <c r="P524" s="38" t="s">
        <v>225</v>
      </c>
      <c r="Q524" s="38" t="s">
        <v>225</v>
      </c>
      <c r="S524" s="38" t="s">
        <v>225</v>
      </c>
      <c r="T524" s="38" t="s">
        <v>225</v>
      </c>
      <c r="U524" s="38" t="s">
        <v>225</v>
      </c>
      <c r="X524" s="38" t="s">
        <v>225</v>
      </c>
      <c r="Y524" s="38" t="s">
        <v>225</v>
      </c>
      <c r="AA524" s="38" t="s">
        <v>225</v>
      </c>
      <c r="AB524" s="38" t="s">
        <v>225</v>
      </c>
      <c r="AG524" s="38" t="s">
        <v>225</v>
      </c>
      <c r="AH524" s="38" t="s">
        <v>225</v>
      </c>
      <c r="AI524" s="38" t="s">
        <v>225</v>
      </c>
      <c r="AJ524" s="38" t="s">
        <v>225</v>
      </c>
      <c r="AL524" s="38" t="s">
        <v>225</v>
      </c>
      <c r="AM524" s="38" t="s">
        <v>225</v>
      </c>
      <c r="AN524" s="38" t="s">
        <v>225</v>
      </c>
      <c r="AO524" s="38" t="s">
        <v>225</v>
      </c>
    </row>
    <row r="525" spans="5:41">
      <c r="E525" s="38" t="s">
        <v>225</v>
      </c>
      <c r="F525" s="38" t="s">
        <v>225</v>
      </c>
      <c r="G525" s="38" t="s">
        <v>225</v>
      </c>
      <c r="H525" s="38" t="s">
        <v>225</v>
      </c>
      <c r="I525" s="38" t="s">
        <v>225</v>
      </c>
      <c r="J525" s="38" t="s">
        <v>225</v>
      </c>
      <c r="K525" s="38" t="s">
        <v>225</v>
      </c>
      <c r="L525" s="38" t="s">
        <v>225</v>
      </c>
      <c r="N525" s="38" t="s">
        <v>225</v>
      </c>
      <c r="O525" s="38" t="s">
        <v>225</v>
      </c>
      <c r="P525" s="38" t="s">
        <v>225</v>
      </c>
      <c r="Q525" s="38" t="s">
        <v>225</v>
      </c>
      <c r="S525" s="38" t="s">
        <v>225</v>
      </c>
      <c r="T525" s="38" t="s">
        <v>225</v>
      </c>
      <c r="U525" s="38" t="s">
        <v>225</v>
      </c>
      <c r="X525" s="38" t="s">
        <v>225</v>
      </c>
      <c r="Y525" s="38" t="s">
        <v>225</v>
      </c>
      <c r="AA525" s="38" t="s">
        <v>225</v>
      </c>
      <c r="AB525" s="38" t="s">
        <v>225</v>
      </c>
      <c r="AG525" s="38" t="s">
        <v>225</v>
      </c>
      <c r="AH525" s="38" t="s">
        <v>225</v>
      </c>
      <c r="AI525" s="38" t="s">
        <v>225</v>
      </c>
      <c r="AJ525" s="38" t="s">
        <v>225</v>
      </c>
      <c r="AL525" s="38" t="s">
        <v>225</v>
      </c>
      <c r="AM525" s="38" t="s">
        <v>225</v>
      </c>
      <c r="AN525" s="38" t="s">
        <v>225</v>
      </c>
      <c r="AO525" s="38" t="s">
        <v>225</v>
      </c>
    </row>
    <row r="526" spans="5:41">
      <c r="E526" s="38" t="s">
        <v>225</v>
      </c>
      <c r="F526" s="38" t="s">
        <v>225</v>
      </c>
      <c r="G526" s="38" t="s">
        <v>225</v>
      </c>
      <c r="H526" s="38" t="s">
        <v>225</v>
      </c>
      <c r="I526" s="38" t="s">
        <v>225</v>
      </c>
      <c r="J526" s="38" t="s">
        <v>225</v>
      </c>
      <c r="K526" s="38" t="s">
        <v>225</v>
      </c>
      <c r="L526" s="38" t="s">
        <v>225</v>
      </c>
      <c r="N526" s="38" t="s">
        <v>225</v>
      </c>
      <c r="O526" s="38" t="s">
        <v>225</v>
      </c>
      <c r="P526" s="38" t="s">
        <v>225</v>
      </c>
      <c r="Q526" s="38" t="s">
        <v>225</v>
      </c>
      <c r="S526" s="38" t="s">
        <v>225</v>
      </c>
      <c r="T526" s="38" t="s">
        <v>225</v>
      </c>
      <c r="U526" s="38" t="s">
        <v>225</v>
      </c>
      <c r="X526" s="38" t="s">
        <v>225</v>
      </c>
      <c r="Y526" s="38" t="s">
        <v>225</v>
      </c>
      <c r="AA526" s="38" t="s">
        <v>225</v>
      </c>
      <c r="AB526" s="38" t="s">
        <v>225</v>
      </c>
      <c r="AG526" s="38" t="s">
        <v>225</v>
      </c>
      <c r="AH526" s="38" t="s">
        <v>225</v>
      </c>
      <c r="AI526" s="38" t="s">
        <v>225</v>
      </c>
      <c r="AJ526" s="38" t="s">
        <v>225</v>
      </c>
      <c r="AL526" s="38" t="s">
        <v>225</v>
      </c>
      <c r="AM526" s="38" t="s">
        <v>225</v>
      </c>
      <c r="AN526" s="38" t="s">
        <v>225</v>
      </c>
      <c r="AO526" s="38" t="s">
        <v>225</v>
      </c>
    </row>
    <row r="527" spans="5:41">
      <c r="E527" s="38" t="s">
        <v>225</v>
      </c>
      <c r="F527" s="38" t="s">
        <v>225</v>
      </c>
      <c r="G527" s="38" t="s">
        <v>225</v>
      </c>
      <c r="H527" s="38" t="s">
        <v>225</v>
      </c>
      <c r="I527" s="38" t="s">
        <v>225</v>
      </c>
      <c r="J527" s="38" t="s">
        <v>225</v>
      </c>
      <c r="K527" s="38" t="s">
        <v>225</v>
      </c>
      <c r="L527" s="38" t="s">
        <v>225</v>
      </c>
      <c r="N527" s="38" t="s">
        <v>225</v>
      </c>
      <c r="O527" s="38" t="s">
        <v>225</v>
      </c>
      <c r="P527" s="38" t="s">
        <v>225</v>
      </c>
      <c r="Q527" s="38" t="s">
        <v>225</v>
      </c>
      <c r="S527" s="38" t="s">
        <v>225</v>
      </c>
      <c r="T527" s="38" t="s">
        <v>225</v>
      </c>
      <c r="U527" s="38" t="s">
        <v>225</v>
      </c>
      <c r="X527" s="38" t="s">
        <v>225</v>
      </c>
      <c r="Y527" s="38" t="s">
        <v>225</v>
      </c>
      <c r="AA527" s="38" t="s">
        <v>225</v>
      </c>
      <c r="AB527" s="38" t="s">
        <v>225</v>
      </c>
      <c r="AG527" s="38" t="s">
        <v>225</v>
      </c>
      <c r="AH527" s="38" t="s">
        <v>225</v>
      </c>
      <c r="AI527" s="38" t="s">
        <v>225</v>
      </c>
      <c r="AJ527" s="38" t="s">
        <v>225</v>
      </c>
      <c r="AL527" s="38" t="s">
        <v>225</v>
      </c>
      <c r="AM527" s="38" t="s">
        <v>225</v>
      </c>
      <c r="AN527" s="38" t="s">
        <v>225</v>
      </c>
      <c r="AO527" s="38" t="s">
        <v>225</v>
      </c>
    </row>
    <row r="528" spans="5:41">
      <c r="E528" s="38" t="s">
        <v>225</v>
      </c>
      <c r="F528" s="38" t="s">
        <v>225</v>
      </c>
      <c r="G528" s="38" t="s">
        <v>225</v>
      </c>
      <c r="H528" s="38" t="s">
        <v>225</v>
      </c>
      <c r="I528" s="38" t="s">
        <v>225</v>
      </c>
      <c r="J528" s="38" t="s">
        <v>225</v>
      </c>
      <c r="K528" s="38" t="s">
        <v>225</v>
      </c>
      <c r="L528" s="38" t="s">
        <v>225</v>
      </c>
      <c r="N528" s="38" t="s">
        <v>225</v>
      </c>
      <c r="O528" s="38" t="s">
        <v>225</v>
      </c>
      <c r="P528" s="38" t="s">
        <v>225</v>
      </c>
      <c r="Q528" s="38" t="s">
        <v>225</v>
      </c>
      <c r="S528" s="38" t="s">
        <v>225</v>
      </c>
      <c r="T528" s="38" t="s">
        <v>225</v>
      </c>
      <c r="U528" s="38" t="s">
        <v>225</v>
      </c>
      <c r="X528" s="38" t="s">
        <v>225</v>
      </c>
      <c r="Y528" s="38" t="s">
        <v>225</v>
      </c>
      <c r="AA528" s="38" t="s">
        <v>225</v>
      </c>
      <c r="AB528" s="38" t="s">
        <v>225</v>
      </c>
      <c r="AG528" s="38" t="s">
        <v>225</v>
      </c>
      <c r="AH528" s="38" t="s">
        <v>225</v>
      </c>
      <c r="AI528" s="38" t="s">
        <v>225</v>
      </c>
      <c r="AJ528" s="38" t="s">
        <v>225</v>
      </c>
      <c r="AL528" s="38" t="s">
        <v>225</v>
      </c>
      <c r="AM528" s="38" t="s">
        <v>225</v>
      </c>
      <c r="AN528" s="38" t="s">
        <v>225</v>
      </c>
      <c r="AO528" s="38" t="s">
        <v>225</v>
      </c>
    </row>
    <row r="529" spans="5:41">
      <c r="E529" s="38" t="s">
        <v>225</v>
      </c>
      <c r="F529" s="38" t="s">
        <v>225</v>
      </c>
      <c r="G529" s="38" t="s">
        <v>225</v>
      </c>
      <c r="H529" s="38" t="s">
        <v>225</v>
      </c>
      <c r="I529" s="38" t="s">
        <v>225</v>
      </c>
      <c r="J529" s="38" t="s">
        <v>225</v>
      </c>
      <c r="K529" s="38" t="s">
        <v>225</v>
      </c>
      <c r="L529" s="38" t="s">
        <v>225</v>
      </c>
      <c r="N529" s="38" t="s">
        <v>225</v>
      </c>
      <c r="O529" s="38" t="s">
        <v>225</v>
      </c>
      <c r="P529" s="38" t="s">
        <v>225</v>
      </c>
      <c r="Q529" s="38" t="s">
        <v>225</v>
      </c>
      <c r="S529" s="38" t="s">
        <v>225</v>
      </c>
      <c r="T529" s="38" t="s">
        <v>225</v>
      </c>
      <c r="U529" s="38" t="s">
        <v>225</v>
      </c>
      <c r="X529" s="38" t="s">
        <v>225</v>
      </c>
      <c r="Y529" s="38" t="s">
        <v>225</v>
      </c>
      <c r="AA529" s="38" t="s">
        <v>225</v>
      </c>
      <c r="AB529" s="38" t="s">
        <v>225</v>
      </c>
      <c r="AG529" s="38" t="s">
        <v>225</v>
      </c>
      <c r="AH529" s="38" t="s">
        <v>225</v>
      </c>
      <c r="AI529" s="38" t="s">
        <v>225</v>
      </c>
      <c r="AJ529" s="38" t="s">
        <v>225</v>
      </c>
      <c r="AL529" s="38" t="s">
        <v>225</v>
      </c>
      <c r="AM529" s="38" t="s">
        <v>225</v>
      </c>
      <c r="AN529" s="38" t="s">
        <v>225</v>
      </c>
      <c r="AO529" s="38" t="s">
        <v>225</v>
      </c>
    </row>
    <row r="530" spans="5:41">
      <c r="E530" s="38" t="s">
        <v>225</v>
      </c>
      <c r="F530" s="38" t="s">
        <v>225</v>
      </c>
      <c r="G530" s="38" t="s">
        <v>225</v>
      </c>
      <c r="H530" s="38" t="s">
        <v>225</v>
      </c>
      <c r="I530" s="38" t="s">
        <v>225</v>
      </c>
      <c r="J530" s="38" t="s">
        <v>225</v>
      </c>
      <c r="K530" s="38" t="s">
        <v>225</v>
      </c>
      <c r="L530" s="38" t="s">
        <v>225</v>
      </c>
      <c r="N530" s="38" t="s">
        <v>225</v>
      </c>
      <c r="O530" s="38" t="s">
        <v>225</v>
      </c>
      <c r="P530" s="38" t="s">
        <v>225</v>
      </c>
      <c r="Q530" s="38" t="s">
        <v>225</v>
      </c>
      <c r="S530" s="38" t="s">
        <v>225</v>
      </c>
      <c r="T530" s="38" t="s">
        <v>225</v>
      </c>
      <c r="U530" s="38" t="s">
        <v>225</v>
      </c>
      <c r="X530" s="38" t="s">
        <v>225</v>
      </c>
      <c r="Y530" s="38" t="s">
        <v>225</v>
      </c>
      <c r="AA530" s="38" t="s">
        <v>225</v>
      </c>
      <c r="AB530" s="38" t="s">
        <v>225</v>
      </c>
      <c r="AG530" s="38" t="s">
        <v>225</v>
      </c>
      <c r="AH530" s="38" t="s">
        <v>225</v>
      </c>
      <c r="AI530" s="38" t="s">
        <v>225</v>
      </c>
      <c r="AJ530" s="38" t="s">
        <v>225</v>
      </c>
      <c r="AL530" s="38" t="s">
        <v>225</v>
      </c>
      <c r="AM530" s="38" t="s">
        <v>225</v>
      </c>
      <c r="AN530" s="38" t="s">
        <v>225</v>
      </c>
      <c r="AO530" s="38" t="s">
        <v>225</v>
      </c>
    </row>
    <row r="531" spans="5:41">
      <c r="E531" s="38" t="s">
        <v>225</v>
      </c>
      <c r="F531" s="38" t="s">
        <v>225</v>
      </c>
      <c r="G531" s="38" t="s">
        <v>225</v>
      </c>
      <c r="H531" s="38" t="s">
        <v>225</v>
      </c>
      <c r="I531" s="38" t="s">
        <v>225</v>
      </c>
      <c r="J531" s="38" t="s">
        <v>225</v>
      </c>
      <c r="K531" s="38" t="s">
        <v>225</v>
      </c>
      <c r="L531" s="38" t="s">
        <v>225</v>
      </c>
      <c r="N531" s="38" t="s">
        <v>225</v>
      </c>
      <c r="O531" s="38" t="s">
        <v>225</v>
      </c>
      <c r="P531" s="38" t="s">
        <v>225</v>
      </c>
      <c r="Q531" s="38" t="s">
        <v>225</v>
      </c>
      <c r="S531" s="38" t="s">
        <v>225</v>
      </c>
      <c r="T531" s="38" t="s">
        <v>225</v>
      </c>
      <c r="U531" s="38" t="s">
        <v>225</v>
      </c>
      <c r="X531" s="38" t="s">
        <v>225</v>
      </c>
      <c r="Y531" s="38" t="s">
        <v>225</v>
      </c>
      <c r="AA531" s="38" t="s">
        <v>225</v>
      </c>
      <c r="AB531" s="38" t="s">
        <v>225</v>
      </c>
      <c r="AG531" s="38" t="s">
        <v>225</v>
      </c>
      <c r="AH531" s="38" t="s">
        <v>225</v>
      </c>
      <c r="AI531" s="38" t="s">
        <v>225</v>
      </c>
      <c r="AJ531" s="38" t="s">
        <v>225</v>
      </c>
      <c r="AL531" s="38" t="s">
        <v>225</v>
      </c>
      <c r="AM531" s="38" t="s">
        <v>225</v>
      </c>
      <c r="AN531" s="38" t="s">
        <v>225</v>
      </c>
      <c r="AO531" s="38" t="s">
        <v>225</v>
      </c>
    </row>
    <row r="532" spans="5:41">
      <c r="E532" s="38" t="s">
        <v>225</v>
      </c>
      <c r="F532" s="38" t="s">
        <v>225</v>
      </c>
      <c r="G532" s="38" t="s">
        <v>225</v>
      </c>
      <c r="H532" s="38" t="s">
        <v>225</v>
      </c>
      <c r="I532" s="38" t="s">
        <v>225</v>
      </c>
      <c r="J532" s="38" t="s">
        <v>225</v>
      </c>
      <c r="K532" s="38" t="s">
        <v>225</v>
      </c>
      <c r="L532" s="38" t="s">
        <v>225</v>
      </c>
      <c r="N532" s="38" t="s">
        <v>225</v>
      </c>
      <c r="O532" s="38" t="s">
        <v>225</v>
      </c>
      <c r="P532" s="38" t="s">
        <v>225</v>
      </c>
      <c r="Q532" s="38" t="s">
        <v>225</v>
      </c>
      <c r="S532" s="38" t="s">
        <v>225</v>
      </c>
      <c r="T532" s="38" t="s">
        <v>225</v>
      </c>
      <c r="U532" s="38" t="s">
        <v>225</v>
      </c>
      <c r="X532" s="38" t="s">
        <v>225</v>
      </c>
      <c r="Y532" s="38" t="s">
        <v>225</v>
      </c>
      <c r="AA532" s="38" t="s">
        <v>225</v>
      </c>
      <c r="AB532" s="38" t="s">
        <v>225</v>
      </c>
      <c r="AG532" s="38" t="s">
        <v>225</v>
      </c>
      <c r="AH532" s="38" t="s">
        <v>225</v>
      </c>
      <c r="AI532" s="38" t="s">
        <v>225</v>
      </c>
      <c r="AJ532" s="38" t="s">
        <v>225</v>
      </c>
      <c r="AL532" s="38" t="s">
        <v>225</v>
      </c>
      <c r="AM532" s="38" t="s">
        <v>225</v>
      </c>
      <c r="AN532" s="38" t="s">
        <v>225</v>
      </c>
      <c r="AO532" s="38" t="s">
        <v>225</v>
      </c>
    </row>
    <row r="533" spans="5:41">
      <c r="E533" s="38" t="s">
        <v>225</v>
      </c>
      <c r="F533" s="38" t="s">
        <v>225</v>
      </c>
      <c r="G533" s="38" t="s">
        <v>225</v>
      </c>
      <c r="H533" s="38" t="s">
        <v>225</v>
      </c>
      <c r="I533" s="38" t="s">
        <v>225</v>
      </c>
      <c r="J533" s="38" t="s">
        <v>225</v>
      </c>
      <c r="K533" s="38" t="s">
        <v>225</v>
      </c>
      <c r="L533" s="38" t="s">
        <v>225</v>
      </c>
      <c r="N533" s="38" t="s">
        <v>225</v>
      </c>
      <c r="O533" s="38" t="s">
        <v>225</v>
      </c>
      <c r="P533" s="38" t="s">
        <v>225</v>
      </c>
      <c r="Q533" s="38" t="s">
        <v>225</v>
      </c>
      <c r="S533" s="38" t="s">
        <v>225</v>
      </c>
      <c r="T533" s="38" t="s">
        <v>225</v>
      </c>
      <c r="U533" s="38" t="s">
        <v>225</v>
      </c>
      <c r="X533" s="38" t="s">
        <v>225</v>
      </c>
      <c r="Y533" s="38" t="s">
        <v>225</v>
      </c>
      <c r="AA533" s="38" t="s">
        <v>225</v>
      </c>
      <c r="AB533" s="38" t="s">
        <v>225</v>
      </c>
      <c r="AG533" s="38" t="s">
        <v>225</v>
      </c>
      <c r="AH533" s="38" t="s">
        <v>225</v>
      </c>
      <c r="AI533" s="38" t="s">
        <v>225</v>
      </c>
      <c r="AJ533" s="38" t="s">
        <v>225</v>
      </c>
      <c r="AL533" s="38" t="s">
        <v>225</v>
      </c>
      <c r="AM533" s="38" t="s">
        <v>225</v>
      </c>
      <c r="AN533" s="38" t="s">
        <v>225</v>
      </c>
      <c r="AO533" s="38" t="s">
        <v>225</v>
      </c>
    </row>
    <row r="534" spans="5:41">
      <c r="E534" s="38" t="s">
        <v>225</v>
      </c>
      <c r="F534" s="38" t="s">
        <v>225</v>
      </c>
      <c r="G534" s="38" t="s">
        <v>225</v>
      </c>
      <c r="H534" s="38" t="s">
        <v>225</v>
      </c>
      <c r="I534" s="38" t="s">
        <v>225</v>
      </c>
      <c r="J534" s="38" t="s">
        <v>225</v>
      </c>
      <c r="K534" s="38" t="s">
        <v>225</v>
      </c>
      <c r="L534" s="38" t="s">
        <v>225</v>
      </c>
      <c r="N534" s="38" t="s">
        <v>225</v>
      </c>
      <c r="O534" s="38" t="s">
        <v>225</v>
      </c>
      <c r="P534" s="38" t="s">
        <v>225</v>
      </c>
      <c r="Q534" s="38" t="s">
        <v>225</v>
      </c>
      <c r="S534" s="38" t="s">
        <v>225</v>
      </c>
      <c r="T534" s="38" t="s">
        <v>225</v>
      </c>
      <c r="U534" s="38" t="s">
        <v>225</v>
      </c>
      <c r="X534" s="38" t="s">
        <v>225</v>
      </c>
      <c r="Y534" s="38" t="s">
        <v>225</v>
      </c>
      <c r="AA534" s="38" t="s">
        <v>225</v>
      </c>
      <c r="AB534" s="38" t="s">
        <v>225</v>
      </c>
      <c r="AG534" s="38" t="s">
        <v>225</v>
      </c>
      <c r="AH534" s="38" t="s">
        <v>225</v>
      </c>
      <c r="AI534" s="38" t="s">
        <v>225</v>
      </c>
      <c r="AJ534" s="38" t="s">
        <v>225</v>
      </c>
      <c r="AL534" s="38" t="s">
        <v>225</v>
      </c>
      <c r="AM534" s="38" t="s">
        <v>225</v>
      </c>
      <c r="AN534" s="38" t="s">
        <v>225</v>
      </c>
      <c r="AO534" s="38" t="s">
        <v>225</v>
      </c>
    </row>
    <row r="535" spans="5:41">
      <c r="E535" s="38" t="s">
        <v>225</v>
      </c>
      <c r="F535" s="38" t="s">
        <v>225</v>
      </c>
      <c r="G535" s="38" t="s">
        <v>225</v>
      </c>
      <c r="H535" s="38" t="s">
        <v>225</v>
      </c>
      <c r="I535" s="38" t="s">
        <v>225</v>
      </c>
      <c r="J535" s="38" t="s">
        <v>225</v>
      </c>
      <c r="K535" s="38" t="s">
        <v>225</v>
      </c>
      <c r="L535" s="38" t="s">
        <v>225</v>
      </c>
      <c r="N535" s="38" t="s">
        <v>225</v>
      </c>
      <c r="O535" s="38" t="s">
        <v>225</v>
      </c>
      <c r="P535" s="38" t="s">
        <v>225</v>
      </c>
      <c r="Q535" s="38" t="s">
        <v>225</v>
      </c>
      <c r="S535" s="38" t="s">
        <v>225</v>
      </c>
      <c r="T535" s="38" t="s">
        <v>225</v>
      </c>
      <c r="U535" s="38" t="s">
        <v>225</v>
      </c>
      <c r="X535" s="38" t="s">
        <v>225</v>
      </c>
      <c r="Y535" s="38" t="s">
        <v>225</v>
      </c>
      <c r="AA535" s="38" t="s">
        <v>225</v>
      </c>
      <c r="AB535" s="38" t="s">
        <v>225</v>
      </c>
      <c r="AG535" s="38" t="s">
        <v>225</v>
      </c>
      <c r="AH535" s="38" t="s">
        <v>225</v>
      </c>
      <c r="AI535" s="38" t="s">
        <v>225</v>
      </c>
      <c r="AJ535" s="38" t="s">
        <v>225</v>
      </c>
      <c r="AL535" s="38" t="s">
        <v>225</v>
      </c>
      <c r="AM535" s="38" t="s">
        <v>225</v>
      </c>
      <c r="AN535" s="38" t="s">
        <v>225</v>
      </c>
      <c r="AO535" s="38" t="s">
        <v>225</v>
      </c>
    </row>
    <row r="536" spans="5:41">
      <c r="E536" s="38" t="s">
        <v>225</v>
      </c>
      <c r="F536" s="38" t="s">
        <v>225</v>
      </c>
      <c r="G536" s="38" t="s">
        <v>225</v>
      </c>
      <c r="H536" s="38" t="s">
        <v>225</v>
      </c>
      <c r="I536" s="38" t="s">
        <v>225</v>
      </c>
      <c r="J536" s="38" t="s">
        <v>225</v>
      </c>
      <c r="K536" s="38" t="s">
        <v>225</v>
      </c>
      <c r="L536" s="38" t="s">
        <v>225</v>
      </c>
      <c r="N536" s="38" t="s">
        <v>225</v>
      </c>
      <c r="O536" s="38" t="s">
        <v>225</v>
      </c>
      <c r="P536" s="38" t="s">
        <v>225</v>
      </c>
      <c r="Q536" s="38" t="s">
        <v>225</v>
      </c>
      <c r="S536" s="38" t="s">
        <v>225</v>
      </c>
      <c r="T536" s="38" t="s">
        <v>225</v>
      </c>
      <c r="U536" s="38" t="s">
        <v>225</v>
      </c>
      <c r="X536" s="38" t="s">
        <v>225</v>
      </c>
      <c r="Y536" s="38" t="s">
        <v>225</v>
      </c>
      <c r="AA536" s="38" t="s">
        <v>225</v>
      </c>
      <c r="AB536" s="38" t="s">
        <v>225</v>
      </c>
      <c r="AG536" s="38" t="s">
        <v>225</v>
      </c>
      <c r="AH536" s="38" t="s">
        <v>225</v>
      </c>
      <c r="AI536" s="38" t="s">
        <v>225</v>
      </c>
      <c r="AJ536" s="38" t="s">
        <v>225</v>
      </c>
      <c r="AL536" s="38" t="s">
        <v>225</v>
      </c>
      <c r="AM536" s="38" t="s">
        <v>225</v>
      </c>
      <c r="AN536" s="38" t="s">
        <v>225</v>
      </c>
      <c r="AO536" s="38" t="s">
        <v>225</v>
      </c>
    </row>
    <row r="537" spans="5:41">
      <c r="E537" s="38" t="s">
        <v>225</v>
      </c>
      <c r="F537" s="38" t="s">
        <v>225</v>
      </c>
      <c r="G537" s="38" t="s">
        <v>225</v>
      </c>
      <c r="H537" s="38" t="s">
        <v>225</v>
      </c>
      <c r="I537" s="38" t="s">
        <v>225</v>
      </c>
      <c r="J537" s="38" t="s">
        <v>225</v>
      </c>
      <c r="K537" s="38" t="s">
        <v>225</v>
      </c>
      <c r="L537" s="38" t="s">
        <v>225</v>
      </c>
      <c r="N537" s="38" t="s">
        <v>225</v>
      </c>
      <c r="O537" s="38" t="s">
        <v>225</v>
      </c>
      <c r="P537" s="38" t="s">
        <v>225</v>
      </c>
      <c r="Q537" s="38" t="s">
        <v>225</v>
      </c>
      <c r="S537" s="38" t="s">
        <v>225</v>
      </c>
      <c r="T537" s="38" t="s">
        <v>225</v>
      </c>
      <c r="U537" s="38" t="s">
        <v>225</v>
      </c>
      <c r="X537" s="38" t="s">
        <v>225</v>
      </c>
      <c r="Y537" s="38" t="s">
        <v>225</v>
      </c>
      <c r="AA537" s="38" t="s">
        <v>225</v>
      </c>
      <c r="AB537" s="38" t="s">
        <v>225</v>
      </c>
      <c r="AG537" s="38" t="s">
        <v>225</v>
      </c>
      <c r="AH537" s="38" t="s">
        <v>225</v>
      </c>
      <c r="AI537" s="38" t="s">
        <v>225</v>
      </c>
      <c r="AJ537" s="38" t="s">
        <v>225</v>
      </c>
      <c r="AL537" s="38" t="s">
        <v>225</v>
      </c>
      <c r="AM537" s="38" t="s">
        <v>225</v>
      </c>
      <c r="AN537" s="38" t="s">
        <v>225</v>
      </c>
      <c r="AO537" s="38" t="s">
        <v>225</v>
      </c>
    </row>
    <row r="538" spans="5:41">
      <c r="E538" s="38" t="s">
        <v>225</v>
      </c>
      <c r="F538" s="38" t="s">
        <v>225</v>
      </c>
      <c r="G538" s="38" t="s">
        <v>225</v>
      </c>
      <c r="H538" s="38" t="s">
        <v>225</v>
      </c>
      <c r="I538" s="38" t="s">
        <v>225</v>
      </c>
      <c r="J538" s="38" t="s">
        <v>225</v>
      </c>
      <c r="K538" s="38" t="s">
        <v>225</v>
      </c>
      <c r="L538" s="38" t="s">
        <v>225</v>
      </c>
      <c r="N538" s="38" t="s">
        <v>225</v>
      </c>
      <c r="O538" s="38" t="s">
        <v>225</v>
      </c>
      <c r="P538" s="38" t="s">
        <v>225</v>
      </c>
      <c r="Q538" s="38" t="s">
        <v>225</v>
      </c>
      <c r="S538" s="38" t="s">
        <v>225</v>
      </c>
      <c r="T538" s="38" t="s">
        <v>225</v>
      </c>
      <c r="U538" s="38" t="s">
        <v>225</v>
      </c>
      <c r="X538" s="38" t="s">
        <v>225</v>
      </c>
      <c r="Y538" s="38" t="s">
        <v>225</v>
      </c>
      <c r="AA538" s="38" t="s">
        <v>225</v>
      </c>
      <c r="AB538" s="38" t="s">
        <v>225</v>
      </c>
      <c r="AG538" s="38" t="s">
        <v>225</v>
      </c>
      <c r="AH538" s="38" t="s">
        <v>225</v>
      </c>
      <c r="AI538" s="38" t="s">
        <v>225</v>
      </c>
      <c r="AJ538" s="38" t="s">
        <v>225</v>
      </c>
      <c r="AL538" s="38" t="s">
        <v>225</v>
      </c>
      <c r="AM538" s="38" t="s">
        <v>225</v>
      </c>
      <c r="AN538" s="38" t="s">
        <v>225</v>
      </c>
      <c r="AO538" s="38" t="s">
        <v>225</v>
      </c>
    </row>
    <row r="539" spans="5:41">
      <c r="E539" s="38" t="s">
        <v>225</v>
      </c>
      <c r="F539" s="38" t="s">
        <v>225</v>
      </c>
      <c r="G539" s="38" t="s">
        <v>225</v>
      </c>
      <c r="H539" s="38" t="s">
        <v>225</v>
      </c>
      <c r="I539" s="38" t="s">
        <v>225</v>
      </c>
      <c r="J539" s="38" t="s">
        <v>225</v>
      </c>
      <c r="K539" s="38" t="s">
        <v>225</v>
      </c>
      <c r="L539" s="38" t="s">
        <v>225</v>
      </c>
      <c r="N539" s="38" t="s">
        <v>225</v>
      </c>
      <c r="O539" s="38" t="s">
        <v>225</v>
      </c>
      <c r="P539" s="38" t="s">
        <v>225</v>
      </c>
      <c r="Q539" s="38" t="s">
        <v>225</v>
      </c>
      <c r="S539" s="38" t="s">
        <v>225</v>
      </c>
      <c r="T539" s="38" t="s">
        <v>225</v>
      </c>
      <c r="U539" s="38" t="s">
        <v>225</v>
      </c>
      <c r="X539" s="38" t="s">
        <v>225</v>
      </c>
      <c r="Y539" s="38" t="s">
        <v>225</v>
      </c>
      <c r="AA539" s="38" t="s">
        <v>225</v>
      </c>
      <c r="AB539" s="38" t="s">
        <v>225</v>
      </c>
      <c r="AG539" s="38" t="s">
        <v>225</v>
      </c>
      <c r="AH539" s="38" t="s">
        <v>225</v>
      </c>
      <c r="AI539" s="38" t="s">
        <v>225</v>
      </c>
      <c r="AJ539" s="38" t="s">
        <v>225</v>
      </c>
      <c r="AL539" s="38" t="s">
        <v>225</v>
      </c>
      <c r="AM539" s="38" t="s">
        <v>225</v>
      </c>
      <c r="AN539" s="38" t="s">
        <v>225</v>
      </c>
      <c r="AO539" s="38" t="s">
        <v>225</v>
      </c>
    </row>
    <row r="540" spans="5:41">
      <c r="E540" s="38" t="s">
        <v>225</v>
      </c>
      <c r="F540" s="38" t="s">
        <v>225</v>
      </c>
      <c r="G540" s="38" t="s">
        <v>225</v>
      </c>
      <c r="H540" s="38" t="s">
        <v>225</v>
      </c>
      <c r="I540" s="38" t="s">
        <v>225</v>
      </c>
      <c r="J540" s="38" t="s">
        <v>225</v>
      </c>
      <c r="K540" s="38" t="s">
        <v>225</v>
      </c>
      <c r="L540" s="38" t="s">
        <v>225</v>
      </c>
      <c r="N540" s="38" t="s">
        <v>225</v>
      </c>
      <c r="O540" s="38" t="s">
        <v>225</v>
      </c>
      <c r="P540" s="38" t="s">
        <v>225</v>
      </c>
      <c r="Q540" s="38" t="s">
        <v>225</v>
      </c>
      <c r="S540" s="38" t="s">
        <v>225</v>
      </c>
      <c r="T540" s="38" t="s">
        <v>225</v>
      </c>
      <c r="U540" s="38" t="s">
        <v>225</v>
      </c>
      <c r="X540" s="38" t="s">
        <v>225</v>
      </c>
      <c r="Y540" s="38" t="s">
        <v>225</v>
      </c>
      <c r="AA540" s="38" t="s">
        <v>225</v>
      </c>
      <c r="AB540" s="38" t="s">
        <v>225</v>
      </c>
      <c r="AG540" s="38" t="s">
        <v>225</v>
      </c>
      <c r="AH540" s="38" t="s">
        <v>225</v>
      </c>
      <c r="AI540" s="38" t="s">
        <v>225</v>
      </c>
      <c r="AJ540" s="38" t="s">
        <v>225</v>
      </c>
      <c r="AL540" s="38" t="s">
        <v>225</v>
      </c>
      <c r="AM540" s="38" t="s">
        <v>225</v>
      </c>
      <c r="AN540" s="38" t="s">
        <v>225</v>
      </c>
      <c r="AO540" s="38" t="s">
        <v>225</v>
      </c>
    </row>
    <row r="541" spans="5:41">
      <c r="E541" s="38" t="s">
        <v>225</v>
      </c>
      <c r="F541" s="38" t="s">
        <v>225</v>
      </c>
      <c r="G541" s="38" t="s">
        <v>225</v>
      </c>
      <c r="H541" s="38" t="s">
        <v>225</v>
      </c>
      <c r="I541" s="38" t="s">
        <v>225</v>
      </c>
      <c r="J541" s="38" t="s">
        <v>225</v>
      </c>
      <c r="K541" s="38" t="s">
        <v>225</v>
      </c>
      <c r="L541" s="38" t="s">
        <v>225</v>
      </c>
      <c r="N541" s="38" t="s">
        <v>225</v>
      </c>
      <c r="O541" s="38" t="s">
        <v>225</v>
      </c>
      <c r="P541" s="38" t="s">
        <v>225</v>
      </c>
      <c r="Q541" s="38" t="s">
        <v>225</v>
      </c>
      <c r="S541" s="38" t="s">
        <v>225</v>
      </c>
      <c r="T541" s="38" t="s">
        <v>225</v>
      </c>
      <c r="U541" s="38" t="s">
        <v>225</v>
      </c>
      <c r="X541" s="38" t="s">
        <v>225</v>
      </c>
      <c r="Y541" s="38" t="s">
        <v>225</v>
      </c>
      <c r="AA541" s="38" t="s">
        <v>225</v>
      </c>
      <c r="AB541" s="38" t="s">
        <v>225</v>
      </c>
      <c r="AG541" s="38" t="s">
        <v>225</v>
      </c>
      <c r="AH541" s="38" t="s">
        <v>225</v>
      </c>
      <c r="AI541" s="38" t="s">
        <v>225</v>
      </c>
      <c r="AJ541" s="38" t="s">
        <v>225</v>
      </c>
      <c r="AL541" s="38" t="s">
        <v>225</v>
      </c>
      <c r="AM541" s="38" t="s">
        <v>225</v>
      </c>
      <c r="AN541" s="38" t="s">
        <v>225</v>
      </c>
      <c r="AO541" s="38" t="s">
        <v>225</v>
      </c>
    </row>
    <row r="542" spans="5:41">
      <c r="E542" s="38" t="s">
        <v>225</v>
      </c>
      <c r="F542" s="38" t="s">
        <v>225</v>
      </c>
      <c r="G542" s="38" t="s">
        <v>225</v>
      </c>
      <c r="H542" s="38" t="s">
        <v>225</v>
      </c>
      <c r="I542" s="38" t="s">
        <v>225</v>
      </c>
      <c r="J542" s="38" t="s">
        <v>225</v>
      </c>
      <c r="K542" s="38" t="s">
        <v>225</v>
      </c>
      <c r="L542" s="38" t="s">
        <v>225</v>
      </c>
      <c r="N542" s="38" t="s">
        <v>225</v>
      </c>
      <c r="O542" s="38" t="s">
        <v>225</v>
      </c>
      <c r="P542" s="38" t="s">
        <v>225</v>
      </c>
      <c r="Q542" s="38" t="s">
        <v>225</v>
      </c>
      <c r="S542" s="38" t="s">
        <v>225</v>
      </c>
      <c r="T542" s="38" t="s">
        <v>225</v>
      </c>
      <c r="U542" s="38" t="s">
        <v>225</v>
      </c>
      <c r="X542" s="38" t="s">
        <v>225</v>
      </c>
      <c r="Y542" s="38" t="s">
        <v>225</v>
      </c>
      <c r="AA542" s="38" t="s">
        <v>225</v>
      </c>
      <c r="AB542" s="38" t="s">
        <v>225</v>
      </c>
      <c r="AG542" s="38" t="s">
        <v>225</v>
      </c>
      <c r="AH542" s="38" t="s">
        <v>225</v>
      </c>
      <c r="AI542" s="38" t="s">
        <v>225</v>
      </c>
      <c r="AJ542" s="38" t="s">
        <v>225</v>
      </c>
      <c r="AL542" s="38" t="s">
        <v>225</v>
      </c>
      <c r="AM542" s="38" t="s">
        <v>225</v>
      </c>
      <c r="AN542" s="38" t="s">
        <v>225</v>
      </c>
      <c r="AO542" s="38" t="s">
        <v>225</v>
      </c>
    </row>
    <row r="543" spans="5:41">
      <c r="E543" s="38" t="s">
        <v>225</v>
      </c>
      <c r="F543" s="38" t="s">
        <v>225</v>
      </c>
      <c r="G543" s="38" t="s">
        <v>225</v>
      </c>
      <c r="H543" s="38" t="s">
        <v>225</v>
      </c>
      <c r="I543" s="38" t="s">
        <v>225</v>
      </c>
      <c r="J543" s="38" t="s">
        <v>225</v>
      </c>
      <c r="K543" s="38" t="s">
        <v>225</v>
      </c>
      <c r="L543" s="38" t="s">
        <v>225</v>
      </c>
      <c r="N543" s="38" t="s">
        <v>225</v>
      </c>
      <c r="O543" s="38" t="s">
        <v>225</v>
      </c>
      <c r="P543" s="38" t="s">
        <v>225</v>
      </c>
      <c r="Q543" s="38" t="s">
        <v>225</v>
      </c>
      <c r="S543" s="38" t="s">
        <v>225</v>
      </c>
      <c r="T543" s="38" t="s">
        <v>225</v>
      </c>
      <c r="U543" s="38" t="s">
        <v>225</v>
      </c>
      <c r="X543" s="38" t="s">
        <v>225</v>
      </c>
      <c r="Y543" s="38" t="s">
        <v>225</v>
      </c>
      <c r="AA543" s="38" t="s">
        <v>225</v>
      </c>
      <c r="AB543" s="38" t="s">
        <v>225</v>
      </c>
      <c r="AG543" s="38" t="s">
        <v>225</v>
      </c>
      <c r="AH543" s="38" t="s">
        <v>225</v>
      </c>
      <c r="AI543" s="38" t="s">
        <v>225</v>
      </c>
      <c r="AJ543" s="38" t="s">
        <v>225</v>
      </c>
      <c r="AL543" s="38" t="s">
        <v>225</v>
      </c>
      <c r="AM543" s="38" t="s">
        <v>225</v>
      </c>
      <c r="AN543" s="38" t="s">
        <v>225</v>
      </c>
      <c r="AO543" s="38" t="s">
        <v>225</v>
      </c>
    </row>
    <row r="544" spans="5:41">
      <c r="E544" s="38" t="s">
        <v>225</v>
      </c>
      <c r="F544" s="38" t="s">
        <v>225</v>
      </c>
      <c r="G544" s="38" t="s">
        <v>225</v>
      </c>
      <c r="H544" s="38" t="s">
        <v>225</v>
      </c>
      <c r="I544" s="38" t="s">
        <v>225</v>
      </c>
      <c r="J544" s="38" t="s">
        <v>225</v>
      </c>
      <c r="K544" s="38" t="s">
        <v>225</v>
      </c>
      <c r="L544" s="38" t="s">
        <v>225</v>
      </c>
      <c r="N544" s="38" t="s">
        <v>225</v>
      </c>
      <c r="O544" s="38" t="s">
        <v>225</v>
      </c>
      <c r="P544" s="38" t="s">
        <v>225</v>
      </c>
      <c r="Q544" s="38" t="s">
        <v>225</v>
      </c>
      <c r="S544" s="38" t="s">
        <v>225</v>
      </c>
      <c r="T544" s="38" t="s">
        <v>225</v>
      </c>
      <c r="U544" s="38" t="s">
        <v>225</v>
      </c>
      <c r="X544" s="38" t="s">
        <v>225</v>
      </c>
      <c r="Y544" s="38" t="s">
        <v>225</v>
      </c>
      <c r="AA544" s="38" t="s">
        <v>225</v>
      </c>
      <c r="AB544" s="38" t="s">
        <v>225</v>
      </c>
      <c r="AG544" s="38" t="s">
        <v>225</v>
      </c>
      <c r="AH544" s="38" t="s">
        <v>225</v>
      </c>
      <c r="AI544" s="38" t="s">
        <v>225</v>
      </c>
      <c r="AJ544" s="38" t="s">
        <v>225</v>
      </c>
      <c r="AL544" s="38" t="s">
        <v>225</v>
      </c>
      <c r="AM544" s="38" t="s">
        <v>225</v>
      </c>
      <c r="AN544" s="38" t="s">
        <v>225</v>
      </c>
      <c r="AO544" s="38" t="s">
        <v>225</v>
      </c>
    </row>
    <row r="545" spans="5:41">
      <c r="E545" s="38" t="s">
        <v>225</v>
      </c>
      <c r="F545" s="38" t="s">
        <v>225</v>
      </c>
      <c r="G545" s="38" t="s">
        <v>225</v>
      </c>
      <c r="H545" s="38" t="s">
        <v>225</v>
      </c>
      <c r="I545" s="38" t="s">
        <v>225</v>
      </c>
      <c r="J545" s="38" t="s">
        <v>225</v>
      </c>
      <c r="K545" s="38" t="s">
        <v>225</v>
      </c>
      <c r="L545" s="38" t="s">
        <v>225</v>
      </c>
      <c r="N545" s="38" t="s">
        <v>225</v>
      </c>
      <c r="O545" s="38" t="s">
        <v>225</v>
      </c>
      <c r="P545" s="38" t="s">
        <v>225</v>
      </c>
      <c r="Q545" s="38" t="s">
        <v>225</v>
      </c>
      <c r="S545" s="38" t="s">
        <v>225</v>
      </c>
      <c r="T545" s="38" t="s">
        <v>225</v>
      </c>
      <c r="U545" s="38" t="s">
        <v>225</v>
      </c>
      <c r="X545" s="38" t="s">
        <v>225</v>
      </c>
      <c r="Y545" s="38" t="s">
        <v>225</v>
      </c>
      <c r="AA545" s="38" t="s">
        <v>225</v>
      </c>
      <c r="AB545" s="38" t="s">
        <v>225</v>
      </c>
      <c r="AG545" s="38" t="s">
        <v>225</v>
      </c>
      <c r="AH545" s="38" t="s">
        <v>225</v>
      </c>
      <c r="AI545" s="38" t="s">
        <v>225</v>
      </c>
      <c r="AJ545" s="38" t="s">
        <v>225</v>
      </c>
      <c r="AL545" s="38" t="s">
        <v>225</v>
      </c>
      <c r="AM545" s="38" t="s">
        <v>225</v>
      </c>
      <c r="AN545" s="38" t="s">
        <v>225</v>
      </c>
      <c r="AO545" s="38" t="s">
        <v>225</v>
      </c>
    </row>
    <row r="546" spans="5:41">
      <c r="E546" s="38" t="s">
        <v>225</v>
      </c>
      <c r="F546" s="38" t="s">
        <v>225</v>
      </c>
      <c r="G546" s="38" t="s">
        <v>225</v>
      </c>
      <c r="H546" s="38" t="s">
        <v>225</v>
      </c>
      <c r="I546" s="38" t="s">
        <v>225</v>
      </c>
      <c r="J546" s="38" t="s">
        <v>225</v>
      </c>
      <c r="K546" s="38" t="s">
        <v>225</v>
      </c>
      <c r="L546" s="38" t="s">
        <v>225</v>
      </c>
      <c r="N546" s="38" t="s">
        <v>225</v>
      </c>
      <c r="O546" s="38" t="s">
        <v>225</v>
      </c>
      <c r="P546" s="38" t="s">
        <v>225</v>
      </c>
      <c r="Q546" s="38" t="s">
        <v>225</v>
      </c>
      <c r="S546" s="38" t="s">
        <v>225</v>
      </c>
      <c r="T546" s="38" t="s">
        <v>225</v>
      </c>
      <c r="U546" s="38" t="s">
        <v>225</v>
      </c>
      <c r="X546" s="38" t="s">
        <v>225</v>
      </c>
      <c r="Y546" s="38" t="s">
        <v>225</v>
      </c>
      <c r="AA546" s="38" t="s">
        <v>225</v>
      </c>
      <c r="AB546" s="38" t="s">
        <v>225</v>
      </c>
      <c r="AG546" s="38" t="s">
        <v>225</v>
      </c>
      <c r="AH546" s="38" t="s">
        <v>225</v>
      </c>
      <c r="AI546" s="38" t="s">
        <v>225</v>
      </c>
      <c r="AJ546" s="38" t="s">
        <v>225</v>
      </c>
      <c r="AL546" s="38" t="s">
        <v>225</v>
      </c>
      <c r="AM546" s="38" t="s">
        <v>225</v>
      </c>
      <c r="AN546" s="38" t="s">
        <v>225</v>
      </c>
      <c r="AO546" s="38" t="s">
        <v>225</v>
      </c>
    </row>
    <row r="547" spans="5:41">
      <c r="E547" s="38" t="s">
        <v>225</v>
      </c>
      <c r="F547" s="38" t="s">
        <v>225</v>
      </c>
      <c r="G547" s="38" t="s">
        <v>225</v>
      </c>
      <c r="H547" s="38" t="s">
        <v>225</v>
      </c>
      <c r="I547" s="38" t="s">
        <v>225</v>
      </c>
      <c r="J547" s="38" t="s">
        <v>225</v>
      </c>
      <c r="K547" s="38" t="s">
        <v>225</v>
      </c>
      <c r="L547" s="38" t="s">
        <v>225</v>
      </c>
      <c r="N547" s="38" t="s">
        <v>225</v>
      </c>
      <c r="O547" s="38" t="s">
        <v>225</v>
      </c>
      <c r="P547" s="38" t="s">
        <v>225</v>
      </c>
      <c r="Q547" s="38" t="s">
        <v>225</v>
      </c>
      <c r="S547" s="38" t="s">
        <v>225</v>
      </c>
      <c r="T547" s="38" t="s">
        <v>225</v>
      </c>
      <c r="U547" s="38" t="s">
        <v>225</v>
      </c>
      <c r="X547" s="38" t="s">
        <v>225</v>
      </c>
      <c r="Y547" s="38" t="s">
        <v>225</v>
      </c>
      <c r="AA547" s="38" t="s">
        <v>225</v>
      </c>
      <c r="AB547" s="38" t="s">
        <v>225</v>
      </c>
      <c r="AG547" s="38" t="s">
        <v>225</v>
      </c>
      <c r="AH547" s="38" t="s">
        <v>225</v>
      </c>
      <c r="AI547" s="38" t="s">
        <v>225</v>
      </c>
      <c r="AJ547" s="38" t="s">
        <v>225</v>
      </c>
      <c r="AL547" s="38" t="s">
        <v>225</v>
      </c>
      <c r="AM547" s="38" t="s">
        <v>225</v>
      </c>
      <c r="AN547" s="38" t="s">
        <v>225</v>
      </c>
      <c r="AO547" s="38" t="s">
        <v>225</v>
      </c>
    </row>
    <row r="548" spans="5:41">
      <c r="E548" s="38" t="s">
        <v>225</v>
      </c>
      <c r="F548" s="38" t="s">
        <v>225</v>
      </c>
      <c r="G548" s="38" t="s">
        <v>225</v>
      </c>
      <c r="H548" s="38" t="s">
        <v>225</v>
      </c>
      <c r="I548" s="38" t="s">
        <v>225</v>
      </c>
      <c r="J548" s="38" t="s">
        <v>225</v>
      </c>
      <c r="K548" s="38" t="s">
        <v>225</v>
      </c>
      <c r="L548" s="38" t="s">
        <v>225</v>
      </c>
      <c r="N548" s="38" t="s">
        <v>225</v>
      </c>
      <c r="O548" s="38" t="s">
        <v>225</v>
      </c>
      <c r="P548" s="38" t="s">
        <v>225</v>
      </c>
      <c r="Q548" s="38" t="s">
        <v>225</v>
      </c>
      <c r="S548" s="38" t="s">
        <v>225</v>
      </c>
      <c r="T548" s="38" t="s">
        <v>225</v>
      </c>
      <c r="U548" s="38" t="s">
        <v>225</v>
      </c>
      <c r="X548" s="38" t="s">
        <v>225</v>
      </c>
      <c r="Y548" s="38" t="s">
        <v>225</v>
      </c>
      <c r="AA548" s="38" t="s">
        <v>225</v>
      </c>
      <c r="AB548" s="38" t="s">
        <v>225</v>
      </c>
      <c r="AG548" s="38" t="s">
        <v>225</v>
      </c>
      <c r="AH548" s="38" t="s">
        <v>225</v>
      </c>
      <c r="AI548" s="38" t="s">
        <v>225</v>
      </c>
      <c r="AJ548" s="38" t="s">
        <v>225</v>
      </c>
      <c r="AL548" s="38" t="s">
        <v>225</v>
      </c>
      <c r="AM548" s="38" t="s">
        <v>225</v>
      </c>
      <c r="AN548" s="38" t="s">
        <v>225</v>
      </c>
      <c r="AO548" s="38" t="s">
        <v>225</v>
      </c>
    </row>
    <row r="549" spans="5:41">
      <c r="E549" s="38" t="s">
        <v>225</v>
      </c>
      <c r="F549" s="38" t="s">
        <v>225</v>
      </c>
      <c r="G549" s="38" t="s">
        <v>225</v>
      </c>
      <c r="H549" s="38" t="s">
        <v>225</v>
      </c>
      <c r="I549" s="38" t="s">
        <v>225</v>
      </c>
      <c r="J549" s="38" t="s">
        <v>225</v>
      </c>
      <c r="K549" s="38" t="s">
        <v>225</v>
      </c>
      <c r="L549" s="38" t="s">
        <v>225</v>
      </c>
      <c r="N549" s="38" t="s">
        <v>225</v>
      </c>
      <c r="O549" s="38" t="s">
        <v>225</v>
      </c>
      <c r="P549" s="38" t="s">
        <v>225</v>
      </c>
      <c r="Q549" s="38" t="s">
        <v>225</v>
      </c>
      <c r="S549" s="38" t="s">
        <v>225</v>
      </c>
      <c r="T549" s="38" t="s">
        <v>225</v>
      </c>
      <c r="U549" s="38" t="s">
        <v>225</v>
      </c>
      <c r="X549" s="38" t="s">
        <v>225</v>
      </c>
      <c r="Y549" s="38" t="s">
        <v>225</v>
      </c>
      <c r="AA549" s="38" t="s">
        <v>225</v>
      </c>
      <c r="AB549" s="38" t="s">
        <v>225</v>
      </c>
      <c r="AG549" s="38" t="s">
        <v>225</v>
      </c>
      <c r="AH549" s="38" t="s">
        <v>225</v>
      </c>
      <c r="AI549" s="38" t="s">
        <v>225</v>
      </c>
      <c r="AJ549" s="38" t="s">
        <v>225</v>
      </c>
      <c r="AL549" s="38" t="s">
        <v>225</v>
      </c>
      <c r="AM549" s="38" t="s">
        <v>225</v>
      </c>
      <c r="AN549" s="38" t="s">
        <v>225</v>
      </c>
      <c r="AO549" s="38" t="s">
        <v>225</v>
      </c>
    </row>
    <row r="550" spans="5:41">
      <c r="E550" s="38" t="s">
        <v>225</v>
      </c>
      <c r="F550" s="38" t="s">
        <v>225</v>
      </c>
      <c r="G550" s="38" t="s">
        <v>225</v>
      </c>
      <c r="H550" s="38" t="s">
        <v>225</v>
      </c>
      <c r="I550" s="38" t="s">
        <v>225</v>
      </c>
      <c r="J550" s="38" t="s">
        <v>225</v>
      </c>
      <c r="K550" s="38" t="s">
        <v>225</v>
      </c>
      <c r="L550" s="38" t="s">
        <v>225</v>
      </c>
      <c r="N550" s="38" t="s">
        <v>225</v>
      </c>
      <c r="O550" s="38" t="s">
        <v>225</v>
      </c>
      <c r="P550" s="38" t="s">
        <v>225</v>
      </c>
      <c r="Q550" s="38" t="s">
        <v>225</v>
      </c>
      <c r="S550" s="38" t="s">
        <v>225</v>
      </c>
      <c r="T550" s="38" t="s">
        <v>225</v>
      </c>
      <c r="U550" s="38" t="s">
        <v>225</v>
      </c>
      <c r="X550" s="38" t="s">
        <v>225</v>
      </c>
      <c r="Y550" s="38" t="s">
        <v>225</v>
      </c>
      <c r="AA550" s="38" t="s">
        <v>225</v>
      </c>
      <c r="AB550" s="38" t="s">
        <v>225</v>
      </c>
      <c r="AG550" s="38" t="s">
        <v>225</v>
      </c>
      <c r="AH550" s="38" t="s">
        <v>225</v>
      </c>
      <c r="AI550" s="38" t="s">
        <v>225</v>
      </c>
      <c r="AJ550" s="38" t="s">
        <v>225</v>
      </c>
      <c r="AL550" s="38" t="s">
        <v>225</v>
      </c>
      <c r="AM550" s="38" t="s">
        <v>225</v>
      </c>
      <c r="AN550" s="38" t="s">
        <v>225</v>
      </c>
      <c r="AO550" s="38" t="s">
        <v>225</v>
      </c>
    </row>
    <row r="551" spans="5:41">
      <c r="E551" s="38" t="s">
        <v>225</v>
      </c>
      <c r="F551" s="38" t="s">
        <v>225</v>
      </c>
      <c r="G551" s="38" t="s">
        <v>225</v>
      </c>
      <c r="H551" s="38" t="s">
        <v>225</v>
      </c>
      <c r="I551" s="38" t="s">
        <v>225</v>
      </c>
      <c r="J551" s="38" t="s">
        <v>225</v>
      </c>
      <c r="K551" s="38" t="s">
        <v>225</v>
      </c>
      <c r="L551" s="38" t="s">
        <v>225</v>
      </c>
      <c r="N551" s="38" t="s">
        <v>225</v>
      </c>
      <c r="O551" s="38" t="s">
        <v>225</v>
      </c>
      <c r="P551" s="38" t="s">
        <v>225</v>
      </c>
      <c r="Q551" s="38" t="s">
        <v>225</v>
      </c>
      <c r="S551" s="38" t="s">
        <v>225</v>
      </c>
      <c r="T551" s="38" t="s">
        <v>225</v>
      </c>
      <c r="U551" s="38" t="s">
        <v>225</v>
      </c>
      <c r="X551" s="38" t="s">
        <v>225</v>
      </c>
      <c r="Y551" s="38" t="s">
        <v>225</v>
      </c>
      <c r="AA551" s="38" t="s">
        <v>225</v>
      </c>
      <c r="AB551" s="38" t="s">
        <v>225</v>
      </c>
      <c r="AG551" s="38" t="s">
        <v>225</v>
      </c>
      <c r="AH551" s="38" t="s">
        <v>225</v>
      </c>
      <c r="AI551" s="38" t="s">
        <v>225</v>
      </c>
      <c r="AJ551" s="38" t="s">
        <v>225</v>
      </c>
      <c r="AL551" s="38" t="s">
        <v>225</v>
      </c>
      <c r="AM551" s="38" t="s">
        <v>225</v>
      </c>
      <c r="AN551" s="38" t="s">
        <v>225</v>
      </c>
      <c r="AO551" s="38" t="s">
        <v>225</v>
      </c>
    </row>
    <row r="552" spans="5:41">
      <c r="E552" s="38" t="s">
        <v>225</v>
      </c>
      <c r="F552" s="38" t="s">
        <v>225</v>
      </c>
      <c r="G552" s="38" t="s">
        <v>225</v>
      </c>
      <c r="H552" s="38" t="s">
        <v>225</v>
      </c>
      <c r="I552" s="38" t="s">
        <v>225</v>
      </c>
      <c r="J552" s="38" t="s">
        <v>225</v>
      </c>
      <c r="K552" s="38" t="s">
        <v>225</v>
      </c>
      <c r="L552" s="38" t="s">
        <v>225</v>
      </c>
      <c r="N552" s="38" t="s">
        <v>225</v>
      </c>
      <c r="O552" s="38" t="s">
        <v>225</v>
      </c>
      <c r="P552" s="38" t="s">
        <v>225</v>
      </c>
      <c r="Q552" s="38" t="s">
        <v>225</v>
      </c>
      <c r="S552" s="38" t="s">
        <v>225</v>
      </c>
      <c r="T552" s="38" t="s">
        <v>225</v>
      </c>
      <c r="U552" s="38" t="s">
        <v>225</v>
      </c>
      <c r="X552" s="38" t="s">
        <v>225</v>
      </c>
      <c r="Y552" s="38" t="s">
        <v>225</v>
      </c>
      <c r="AA552" s="38" t="s">
        <v>225</v>
      </c>
      <c r="AB552" s="38" t="s">
        <v>225</v>
      </c>
      <c r="AG552" s="38" t="s">
        <v>225</v>
      </c>
      <c r="AH552" s="38" t="s">
        <v>225</v>
      </c>
      <c r="AI552" s="38" t="s">
        <v>225</v>
      </c>
      <c r="AJ552" s="38" t="s">
        <v>225</v>
      </c>
      <c r="AL552" s="38" t="s">
        <v>225</v>
      </c>
      <c r="AM552" s="38" t="s">
        <v>225</v>
      </c>
      <c r="AN552" s="38" t="s">
        <v>225</v>
      </c>
      <c r="AO552" s="38" t="s">
        <v>225</v>
      </c>
    </row>
    <row r="553" spans="5:41">
      <c r="E553" s="38" t="s">
        <v>225</v>
      </c>
      <c r="F553" s="38" t="s">
        <v>225</v>
      </c>
      <c r="G553" s="38" t="s">
        <v>225</v>
      </c>
      <c r="H553" s="38" t="s">
        <v>225</v>
      </c>
      <c r="I553" s="38" t="s">
        <v>225</v>
      </c>
      <c r="J553" s="38" t="s">
        <v>225</v>
      </c>
      <c r="K553" s="38" t="s">
        <v>225</v>
      </c>
      <c r="L553" s="38" t="s">
        <v>225</v>
      </c>
      <c r="N553" s="38" t="s">
        <v>225</v>
      </c>
      <c r="O553" s="38" t="s">
        <v>225</v>
      </c>
      <c r="P553" s="38" t="s">
        <v>225</v>
      </c>
      <c r="Q553" s="38" t="s">
        <v>225</v>
      </c>
      <c r="S553" s="38" t="s">
        <v>225</v>
      </c>
      <c r="T553" s="38" t="s">
        <v>225</v>
      </c>
      <c r="U553" s="38" t="s">
        <v>225</v>
      </c>
      <c r="X553" s="38" t="s">
        <v>225</v>
      </c>
      <c r="Y553" s="38" t="s">
        <v>225</v>
      </c>
      <c r="AA553" s="38" t="s">
        <v>225</v>
      </c>
      <c r="AB553" s="38" t="s">
        <v>225</v>
      </c>
      <c r="AG553" s="38" t="s">
        <v>225</v>
      </c>
      <c r="AH553" s="38" t="s">
        <v>225</v>
      </c>
      <c r="AI553" s="38" t="s">
        <v>225</v>
      </c>
      <c r="AJ553" s="38" t="s">
        <v>225</v>
      </c>
      <c r="AL553" s="38" t="s">
        <v>225</v>
      </c>
      <c r="AM553" s="38" t="s">
        <v>225</v>
      </c>
      <c r="AN553" s="38" t="s">
        <v>225</v>
      </c>
      <c r="AO553" s="38" t="s">
        <v>225</v>
      </c>
    </row>
    <row r="554" spans="5:41">
      <c r="E554" s="38" t="s">
        <v>225</v>
      </c>
      <c r="F554" s="38" t="s">
        <v>225</v>
      </c>
      <c r="G554" s="38" t="s">
        <v>225</v>
      </c>
      <c r="H554" s="38" t="s">
        <v>225</v>
      </c>
      <c r="I554" s="38" t="s">
        <v>225</v>
      </c>
      <c r="J554" s="38" t="s">
        <v>225</v>
      </c>
      <c r="K554" s="38" t="s">
        <v>225</v>
      </c>
      <c r="L554" s="38" t="s">
        <v>225</v>
      </c>
      <c r="N554" s="38" t="s">
        <v>225</v>
      </c>
      <c r="O554" s="38" t="s">
        <v>225</v>
      </c>
      <c r="P554" s="38" t="s">
        <v>225</v>
      </c>
      <c r="Q554" s="38" t="s">
        <v>225</v>
      </c>
      <c r="S554" s="38" t="s">
        <v>225</v>
      </c>
      <c r="T554" s="38" t="s">
        <v>225</v>
      </c>
      <c r="U554" s="38" t="s">
        <v>225</v>
      </c>
      <c r="X554" s="38" t="s">
        <v>225</v>
      </c>
      <c r="Y554" s="38" t="s">
        <v>225</v>
      </c>
      <c r="AA554" s="38" t="s">
        <v>225</v>
      </c>
      <c r="AB554" s="38" t="s">
        <v>225</v>
      </c>
      <c r="AG554" s="38" t="s">
        <v>225</v>
      </c>
      <c r="AH554" s="38" t="s">
        <v>225</v>
      </c>
      <c r="AI554" s="38" t="s">
        <v>225</v>
      </c>
      <c r="AJ554" s="38" t="s">
        <v>225</v>
      </c>
      <c r="AL554" s="38" t="s">
        <v>225</v>
      </c>
      <c r="AM554" s="38" t="s">
        <v>225</v>
      </c>
      <c r="AN554" s="38" t="s">
        <v>225</v>
      </c>
      <c r="AO554" s="38" t="s">
        <v>225</v>
      </c>
    </row>
    <row r="555" spans="5:41">
      <c r="E555" s="38" t="s">
        <v>225</v>
      </c>
      <c r="F555" s="38" t="s">
        <v>225</v>
      </c>
      <c r="G555" s="38" t="s">
        <v>225</v>
      </c>
      <c r="H555" s="38" t="s">
        <v>225</v>
      </c>
      <c r="I555" s="38" t="s">
        <v>225</v>
      </c>
      <c r="J555" s="38" t="s">
        <v>225</v>
      </c>
      <c r="K555" s="38" t="s">
        <v>225</v>
      </c>
      <c r="L555" s="38" t="s">
        <v>225</v>
      </c>
      <c r="N555" s="38" t="s">
        <v>225</v>
      </c>
      <c r="O555" s="38" t="s">
        <v>225</v>
      </c>
      <c r="P555" s="38" t="s">
        <v>225</v>
      </c>
      <c r="Q555" s="38" t="s">
        <v>225</v>
      </c>
      <c r="S555" s="38" t="s">
        <v>225</v>
      </c>
      <c r="T555" s="38" t="s">
        <v>225</v>
      </c>
      <c r="U555" s="38" t="s">
        <v>225</v>
      </c>
      <c r="X555" s="38" t="s">
        <v>225</v>
      </c>
      <c r="Y555" s="38" t="s">
        <v>225</v>
      </c>
      <c r="AA555" s="38" t="s">
        <v>225</v>
      </c>
      <c r="AB555" s="38" t="s">
        <v>225</v>
      </c>
      <c r="AG555" s="38" t="s">
        <v>225</v>
      </c>
      <c r="AH555" s="38" t="s">
        <v>225</v>
      </c>
      <c r="AI555" s="38" t="s">
        <v>225</v>
      </c>
      <c r="AJ555" s="38" t="s">
        <v>225</v>
      </c>
      <c r="AL555" s="38" t="s">
        <v>225</v>
      </c>
      <c r="AM555" s="38" t="s">
        <v>225</v>
      </c>
      <c r="AN555" s="38" t="s">
        <v>225</v>
      </c>
      <c r="AO555" s="38" t="s">
        <v>225</v>
      </c>
    </row>
    <row r="556" spans="5:41">
      <c r="E556" s="38" t="s">
        <v>225</v>
      </c>
      <c r="F556" s="38" t="s">
        <v>225</v>
      </c>
      <c r="G556" s="38" t="s">
        <v>225</v>
      </c>
      <c r="H556" s="38" t="s">
        <v>225</v>
      </c>
      <c r="I556" s="38" t="s">
        <v>225</v>
      </c>
      <c r="J556" s="38" t="s">
        <v>225</v>
      </c>
      <c r="K556" s="38" t="s">
        <v>225</v>
      </c>
      <c r="L556" s="38" t="s">
        <v>225</v>
      </c>
      <c r="N556" s="38" t="s">
        <v>225</v>
      </c>
      <c r="O556" s="38" t="s">
        <v>225</v>
      </c>
      <c r="P556" s="38" t="s">
        <v>225</v>
      </c>
      <c r="Q556" s="38" t="s">
        <v>225</v>
      </c>
      <c r="S556" s="38" t="s">
        <v>225</v>
      </c>
      <c r="T556" s="38" t="s">
        <v>225</v>
      </c>
      <c r="U556" s="38" t="s">
        <v>225</v>
      </c>
      <c r="X556" s="38" t="s">
        <v>225</v>
      </c>
      <c r="Y556" s="38" t="s">
        <v>225</v>
      </c>
      <c r="AA556" s="38" t="s">
        <v>225</v>
      </c>
      <c r="AB556" s="38" t="s">
        <v>225</v>
      </c>
      <c r="AG556" s="38" t="s">
        <v>225</v>
      </c>
      <c r="AH556" s="38" t="s">
        <v>225</v>
      </c>
      <c r="AI556" s="38" t="s">
        <v>225</v>
      </c>
      <c r="AJ556" s="38" t="s">
        <v>225</v>
      </c>
      <c r="AL556" s="38" t="s">
        <v>225</v>
      </c>
      <c r="AM556" s="38" t="s">
        <v>225</v>
      </c>
      <c r="AN556" s="38" t="s">
        <v>225</v>
      </c>
      <c r="AO556" s="38" t="s">
        <v>225</v>
      </c>
    </row>
    <row r="557" spans="5:41">
      <c r="E557" s="38" t="s">
        <v>225</v>
      </c>
      <c r="F557" s="38" t="s">
        <v>225</v>
      </c>
      <c r="G557" s="38" t="s">
        <v>225</v>
      </c>
      <c r="H557" s="38" t="s">
        <v>225</v>
      </c>
      <c r="I557" s="38" t="s">
        <v>225</v>
      </c>
      <c r="J557" s="38" t="s">
        <v>225</v>
      </c>
      <c r="K557" s="38" t="s">
        <v>225</v>
      </c>
      <c r="L557" s="38" t="s">
        <v>225</v>
      </c>
      <c r="N557" s="38" t="s">
        <v>225</v>
      </c>
      <c r="O557" s="38" t="s">
        <v>225</v>
      </c>
      <c r="P557" s="38" t="s">
        <v>225</v>
      </c>
      <c r="Q557" s="38" t="s">
        <v>225</v>
      </c>
      <c r="S557" s="38" t="s">
        <v>225</v>
      </c>
      <c r="T557" s="38" t="s">
        <v>225</v>
      </c>
      <c r="U557" s="38" t="s">
        <v>225</v>
      </c>
      <c r="X557" s="38" t="s">
        <v>225</v>
      </c>
      <c r="Y557" s="38" t="s">
        <v>225</v>
      </c>
      <c r="AA557" s="38" t="s">
        <v>225</v>
      </c>
      <c r="AB557" s="38" t="s">
        <v>225</v>
      </c>
      <c r="AG557" s="38" t="s">
        <v>225</v>
      </c>
      <c r="AH557" s="38" t="s">
        <v>225</v>
      </c>
      <c r="AI557" s="38" t="s">
        <v>225</v>
      </c>
      <c r="AJ557" s="38" t="s">
        <v>225</v>
      </c>
      <c r="AL557" s="38" t="s">
        <v>225</v>
      </c>
      <c r="AM557" s="38" t="s">
        <v>225</v>
      </c>
      <c r="AN557" s="38" t="s">
        <v>225</v>
      </c>
      <c r="AO557" s="38" t="s">
        <v>225</v>
      </c>
    </row>
    <row r="558" spans="5:41">
      <c r="E558" s="38" t="s">
        <v>225</v>
      </c>
      <c r="F558" s="38" t="s">
        <v>225</v>
      </c>
      <c r="G558" s="38" t="s">
        <v>225</v>
      </c>
      <c r="H558" s="38" t="s">
        <v>225</v>
      </c>
      <c r="I558" s="38" t="s">
        <v>225</v>
      </c>
      <c r="J558" s="38" t="s">
        <v>225</v>
      </c>
      <c r="K558" s="38" t="s">
        <v>225</v>
      </c>
      <c r="L558" s="38" t="s">
        <v>225</v>
      </c>
      <c r="N558" s="38" t="s">
        <v>225</v>
      </c>
      <c r="O558" s="38" t="s">
        <v>225</v>
      </c>
      <c r="P558" s="38" t="s">
        <v>225</v>
      </c>
      <c r="Q558" s="38" t="s">
        <v>225</v>
      </c>
      <c r="S558" s="38" t="s">
        <v>225</v>
      </c>
      <c r="T558" s="38" t="s">
        <v>225</v>
      </c>
      <c r="U558" s="38" t="s">
        <v>225</v>
      </c>
      <c r="X558" s="38" t="s">
        <v>225</v>
      </c>
      <c r="Y558" s="38" t="s">
        <v>225</v>
      </c>
      <c r="AA558" s="38" t="s">
        <v>225</v>
      </c>
      <c r="AB558" s="38" t="s">
        <v>225</v>
      </c>
      <c r="AG558" s="38" t="s">
        <v>225</v>
      </c>
      <c r="AH558" s="38" t="s">
        <v>225</v>
      </c>
      <c r="AI558" s="38" t="s">
        <v>225</v>
      </c>
      <c r="AJ558" s="38" t="s">
        <v>225</v>
      </c>
      <c r="AL558" s="38" t="s">
        <v>225</v>
      </c>
      <c r="AM558" s="38" t="s">
        <v>225</v>
      </c>
      <c r="AN558" s="38" t="s">
        <v>225</v>
      </c>
      <c r="AO558" s="38" t="s">
        <v>225</v>
      </c>
    </row>
    <row r="559" spans="5:41">
      <c r="E559" s="38" t="s">
        <v>225</v>
      </c>
      <c r="F559" s="38" t="s">
        <v>225</v>
      </c>
      <c r="G559" s="38" t="s">
        <v>225</v>
      </c>
      <c r="H559" s="38" t="s">
        <v>225</v>
      </c>
      <c r="I559" s="38" t="s">
        <v>225</v>
      </c>
      <c r="J559" s="38" t="s">
        <v>225</v>
      </c>
      <c r="K559" s="38" t="s">
        <v>225</v>
      </c>
      <c r="L559" s="38" t="s">
        <v>225</v>
      </c>
      <c r="N559" s="38" t="s">
        <v>225</v>
      </c>
      <c r="O559" s="38" t="s">
        <v>225</v>
      </c>
      <c r="P559" s="38" t="s">
        <v>225</v>
      </c>
      <c r="Q559" s="38" t="s">
        <v>225</v>
      </c>
      <c r="S559" s="38" t="s">
        <v>225</v>
      </c>
      <c r="T559" s="38" t="s">
        <v>225</v>
      </c>
      <c r="U559" s="38" t="s">
        <v>225</v>
      </c>
      <c r="X559" s="38" t="s">
        <v>225</v>
      </c>
      <c r="Y559" s="38" t="s">
        <v>225</v>
      </c>
      <c r="AA559" s="38" t="s">
        <v>225</v>
      </c>
      <c r="AB559" s="38" t="s">
        <v>225</v>
      </c>
      <c r="AG559" s="38" t="s">
        <v>225</v>
      </c>
      <c r="AH559" s="38" t="s">
        <v>225</v>
      </c>
      <c r="AI559" s="38" t="s">
        <v>225</v>
      </c>
      <c r="AJ559" s="38" t="s">
        <v>225</v>
      </c>
      <c r="AL559" s="38" t="s">
        <v>225</v>
      </c>
      <c r="AM559" s="38" t="s">
        <v>225</v>
      </c>
      <c r="AN559" s="38" t="s">
        <v>225</v>
      </c>
      <c r="AO559" s="38" t="s">
        <v>225</v>
      </c>
    </row>
    <row r="560" spans="5:41">
      <c r="E560" s="38" t="s">
        <v>225</v>
      </c>
      <c r="F560" s="38" t="s">
        <v>225</v>
      </c>
      <c r="G560" s="38" t="s">
        <v>225</v>
      </c>
      <c r="H560" s="38" t="s">
        <v>225</v>
      </c>
      <c r="I560" s="38" t="s">
        <v>225</v>
      </c>
      <c r="J560" s="38" t="s">
        <v>225</v>
      </c>
      <c r="K560" s="38" t="s">
        <v>225</v>
      </c>
      <c r="L560" s="38" t="s">
        <v>225</v>
      </c>
      <c r="N560" s="38" t="s">
        <v>225</v>
      </c>
      <c r="O560" s="38" t="s">
        <v>225</v>
      </c>
      <c r="P560" s="38" t="s">
        <v>225</v>
      </c>
      <c r="Q560" s="38" t="s">
        <v>225</v>
      </c>
      <c r="S560" s="38" t="s">
        <v>225</v>
      </c>
      <c r="T560" s="38" t="s">
        <v>225</v>
      </c>
      <c r="U560" s="38" t="s">
        <v>225</v>
      </c>
      <c r="X560" s="38" t="s">
        <v>225</v>
      </c>
      <c r="Y560" s="38" t="s">
        <v>225</v>
      </c>
      <c r="AA560" s="38" t="s">
        <v>225</v>
      </c>
      <c r="AB560" s="38" t="s">
        <v>225</v>
      </c>
      <c r="AG560" s="38" t="s">
        <v>225</v>
      </c>
      <c r="AH560" s="38" t="s">
        <v>225</v>
      </c>
      <c r="AI560" s="38" t="s">
        <v>225</v>
      </c>
      <c r="AJ560" s="38" t="s">
        <v>225</v>
      </c>
      <c r="AL560" s="38" t="s">
        <v>225</v>
      </c>
      <c r="AM560" s="38" t="s">
        <v>225</v>
      </c>
      <c r="AN560" s="38" t="s">
        <v>225</v>
      </c>
      <c r="AO560" s="38" t="s">
        <v>225</v>
      </c>
    </row>
    <row r="561" spans="5:41">
      <c r="E561" s="38" t="s">
        <v>225</v>
      </c>
      <c r="F561" s="38" t="s">
        <v>225</v>
      </c>
      <c r="G561" s="38" t="s">
        <v>225</v>
      </c>
      <c r="H561" s="38" t="s">
        <v>225</v>
      </c>
      <c r="I561" s="38" t="s">
        <v>225</v>
      </c>
      <c r="J561" s="38" t="s">
        <v>225</v>
      </c>
      <c r="K561" s="38" t="s">
        <v>225</v>
      </c>
      <c r="L561" s="38" t="s">
        <v>225</v>
      </c>
      <c r="N561" s="38" t="s">
        <v>225</v>
      </c>
      <c r="O561" s="38" t="s">
        <v>225</v>
      </c>
      <c r="P561" s="38" t="s">
        <v>225</v>
      </c>
      <c r="Q561" s="38" t="s">
        <v>225</v>
      </c>
      <c r="S561" s="38" t="s">
        <v>225</v>
      </c>
      <c r="T561" s="38" t="s">
        <v>225</v>
      </c>
      <c r="U561" s="38" t="s">
        <v>225</v>
      </c>
      <c r="X561" s="38" t="s">
        <v>225</v>
      </c>
      <c r="Y561" s="38" t="s">
        <v>225</v>
      </c>
      <c r="AA561" s="38" t="s">
        <v>225</v>
      </c>
      <c r="AB561" s="38" t="s">
        <v>225</v>
      </c>
      <c r="AG561" s="38" t="s">
        <v>225</v>
      </c>
      <c r="AH561" s="38" t="s">
        <v>225</v>
      </c>
      <c r="AI561" s="38" t="s">
        <v>225</v>
      </c>
      <c r="AJ561" s="38" t="s">
        <v>225</v>
      </c>
      <c r="AL561" s="38" t="s">
        <v>225</v>
      </c>
      <c r="AM561" s="38" t="s">
        <v>225</v>
      </c>
      <c r="AN561" s="38" t="s">
        <v>225</v>
      </c>
      <c r="AO561" s="38" t="s">
        <v>225</v>
      </c>
    </row>
    <row r="562" spans="5:41">
      <c r="E562" s="38" t="s">
        <v>225</v>
      </c>
      <c r="F562" s="38" t="s">
        <v>225</v>
      </c>
      <c r="G562" s="38" t="s">
        <v>225</v>
      </c>
      <c r="H562" s="38" t="s">
        <v>225</v>
      </c>
      <c r="I562" s="38" t="s">
        <v>225</v>
      </c>
      <c r="J562" s="38" t="s">
        <v>225</v>
      </c>
      <c r="K562" s="38" t="s">
        <v>225</v>
      </c>
      <c r="L562" s="38" t="s">
        <v>225</v>
      </c>
      <c r="N562" s="38" t="s">
        <v>225</v>
      </c>
      <c r="O562" s="38" t="s">
        <v>225</v>
      </c>
      <c r="P562" s="38" t="s">
        <v>225</v>
      </c>
      <c r="Q562" s="38" t="s">
        <v>225</v>
      </c>
      <c r="S562" s="38" t="s">
        <v>225</v>
      </c>
      <c r="T562" s="38" t="s">
        <v>225</v>
      </c>
      <c r="U562" s="38" t="s">
        <v>225</v>
      </c>
      <c r="X562" s="38" t="s">
        <v>225</v>
      </c>
      <c r="Y562" s="38" t="s">
        <v>225</v>
      </c>
      <c r="AA562" s="38" t="s">
        <v>225</v>
      </c>
      <c r="AB562" s="38" t="s">
        <v>225</v>
      </c>
      <c r="AG562" s="38" t="s">
        <v>225</v>
      </c>
      <c r="AH562" s="38" t="s">
        <v>225</v>
      </c>
      <c r="AI562" s="38" t="s">
        <v>225</v>
      </c>
      <c r="AJ562" s="38" t="s">
        <v>225</v>
      </c>
      <c r="AL562" s="38" t="s">
        <v>225</v>
      </c>
      <c r="AM562" s="38" t="s">
        <v>225</v>
      </c>
      <c r="AN562" s="38" t="s">
        <v>225</v>
      </c>
      <c r="AO562" s="38" t="s">
        <v>225</v>
      </c>
    </row>
    <row r="563" spans="5:41">
      <c r="E563" s="38" t="s">
        <v>225</v>
      </c>
      <c r="F563" s="38" t="s">
        <v>225</v>
      </c>
      <c r="G563" s="38" t="s">
        <v>225</v>
      </c>
      <c r="H563" s="38" t="s">
        <v>225</v>
      </c>
      <c r="I563" s="38" t="s">
        <v>225</v>
      </c>
      <c r="J563" s="38" t="s">
        <v>225</v>
      </c>
      <c r="K563" s="38" t="s">
        <v>225</v>
      </c>
      <c r="L563" s="38" t="s">
        <v>225</v>
      </c>
      <c r="N563" s="38" t="s">
        <v>225</v>
      </c>
      <c r="O563" s="38" t="s">
        <v>225</v>
      </c>
      <c r="P563" s="38" t="s">
        <v>225</v>
      </c>
      <c r="Q563" s="38" t="s">
        <v>225</v>
      </c>
      <c r="S563" s="38" t="s">
        <v>225</v>
      </c>
      <c r="T563" s="38" t="s">
        <v>225</v>
      </c>
      <c r="U563" s="38" t="s">
        <v>225</v>
      </c>
      <c r="X563" s="38" t="s">
        <v>225</v>
      </c>
      <c r="Y563" s="38" t="s">
        <v>225</v>
      </c>
      <c r="AA563" s="38" t="s">
        <v>225</v>
      </c>
      <c r="AB563" s="38" t="s">
        <v>225</v>
      </c>
      <c r="AG563" s="38" t="s">
        <v>225</v>
      </c>
      <c r="AH563" s="38" t="s">
        <v>225</v>
      </c>
      <c r="AI563" s="38" t="s">
        <v>225</v>
      </c>
      <c r="AJ563" s="38" t="s">
        <v>225</v>
      </c>
      <c r="AL563" s="38" t="s">
        <v>225</v>
      </c>
      <c r="AM563" s="38" t="s">
        <v>225</v>
      </c>
      <c r="AN563" s="38" t="s">
        <v>225</v>
      </c>
      <c r="AO563" s="38" t="s">
        <v>225</v>
      </c>
    </row>
    <row r="564" spans="5:41">
      <c r="E564" s="38" t="s">
        <v>225</v>
      </c>
      <c r="F564" s="38" t="s">
        <v>225</v>
      </c>
      <c r="G564" s="38" t="s">
        <v>225</v>
      </c>
      <c r="H564" s="38" t="s">
        <v>225</v>
      </c>
      <c r="I564" s="38" t="s">
        <v>225</v>
      </c>
      <c r="J564" s="38" t="s">
        <v>225</v>
      </c>
      <c r="K564" s="38" t="s">
        <v>225</v>
      </c>
      <c r="L564" s="38" t="s">
        <v>225</v>
      </c>
      <c r="N564" s="38" t="s">
        <v>225</v>
      </c>
      <c r="O564" s="38" t="s">
        <v>225</v>
      </c>
      <c r="P564" s="38" t="s">
        <v>225</v>
      </c>
      <c r="Q564" s="38" t="s">
        <v>225</v>
      </c>
      <c r="S564" s="38" t="s">
        <v>225</v>
      </c>
      <c r="T564" s="38" t="s">
        <v>225</v>
      </c>
      <c r="U564" s="38" t="s">
        <v>225</v>
      </c>
      <c r="X564" s="38" t="s">
        <v>225</v>
      </c>
      <c r="Y564" s="38" t="s">
        <v>225</v>
      </c>
      <c r="AA564" s="38" t="s">
        <v>225</v>
      </c>
      <c r="AB564" s="38" t="s">
        <v>225</v>
      </c>
      <c r="AG564" s="38" t="s">
        <v>225</v>
      </c>
      <c r="AH564" s="38" t="s">
        <v>225</v>
      </c>
      <c r="AI564" s="38" t="s">
        <v>225</v>
      </c>
      <c r="AJ564" s="38" t="s">
        <v>225</v>
      </c>
      <c r="AL564" s="38" t="s">
        <v>225</v>
      </c>
      <c r="AM564" s="38" t="s">
        <v>225</v>
      </c>
      <c r="AN564" s="38" t="s">
        <v>225</v>
      </c>
      <c r="AO564" s="38" t="s">
        <v>225</v>
      </c>
    </row>
    <row r="565" spans="5:41">
      <c r="E565" s="38" t="s">
        <v>225</v>
      </c>
      <c r="F565" s="38" t="s">
        <v>225</v>
      </c>
      <c r="G565" s="38" t="s">
        <v>225</v>
      </c>
      <c r="H565" s="38" t="s">
        <v>225</v>
      </c>
      <c r="I565" s="38" t="s">
        <v>225</v>
      </c>
      <c r="J565" s="38" t="s">
        <v>225</v>
      </c>
      <c r="K565" s="38" t="s">
        <v>225</v>
      </c>
      <c r="L565" s="38" t="s">
        <v>225</v>
      </c>
      <c r="N565" s="38" t="s">
        <v>225</v>
      </c>
      <c r="O565" s="38" t="s">
        <v>225</v>
      </c>
      <c r="P565" s="38" t="s">
        <v>225</v>
      </c>
      <c r="Q565" s="38" t="s">
        <v>225</v>
      </c>
      <c r="S565" s="38" t="s">
        <v>225</v>
      </c>
      <c r="T565" s="38" t="s">
        <v>225</v>
      </c>
      <c r="U565" s="38" t="s">
        <v>225</v>
      </c>
      <c r="X565" s="38" t="s">
        <v>225</v>
      </c>
      <c r="Y565" s="38" t="s">
        <v>225</v>
      </c>
      <c r="AA565" s="38" t="s">
        <v>225</v>
      </c>
      <c r="AB565" s="38" t="s">
        <v>225</v>
      </c>
      <c r="AG565" s="38" t="s">
        <v>225</v>
      </c>
      <c r="AH565" s="38" t="s">
        <v>225</v>
      </c>
      <c r="AI565" s="38" t="s">
        <v>225</v>
      </c>
      <c r="AJ565" s="38" t="s">
        <v>225</v>
      </c>
      <c r="AL565" s="38" t="s">
        <v>225</v>
      </c>
      <c r="AM565" s="38" t="s">
        <v>225</v>
      </c>
      <c r="AN565" s="38" t="s">
        <v>225</v>
      </c>
      <c r="AO565" s="38" t="s">
        <v>225</v>
      </c>
    </row>
    <row r="566" spans="5:41">
      <c r="E566" s="38" t="s">
        <v>225</v>
      </c>
      <c r="F566" s="38" t="s">
        <v>225</v>
      </c>
      <c r="G566" s="38" t="s">
        <v>225</v>
      </c>
      <c r="H566" s="38" t="s">
        <v>225</v>
      </c>
      <c r="I566" s="38" t="s">
        <v>225</v>
      </c>
      <c r="J566" s="38" t="s">
        <v>225</v>
      </c>
      <c r="K566" s="38" t="s">
        <v>225</v>
      </c>
      <c r="L566" s="38" t="s">
        <v>225</v>
      </c>
      <c r="N566" s="38" t="s">
        <v>225</v>
      </c>
      <c r="O566" s="38" t="s">
        <v>225</v>
      </c>
      <c r="P566" s="38" t="s">
        <v>225</v>
      </c>
      <c r="Q566" s="38" t="s">
        <v>225</v>
      </c>
      <c r="S566" s="38" t="s">
        <v>225</v>
      </c>
      <c r="T566" s="38" t="s">
        <v>225</v>
      </c>
      <c r="U566" s="38" t="s">
        <v>225</v>
      </c>
      <c r="X566" s="38" t="s">
        <v>225</v>
      </c>
      <c r="Y566" s="38" t="s">
        <v>225</v>
      </c>
      <c r="AA566" s="38" t="s">
        <v>225</v>
      </c>
      <c r="AB566" s="38" t="s">
        <v>225</v>
      </c>
      <c r="AG566" s="38" t="s">
        <v>225</v>
      </c>
      <c r="AH566" s="38" t="s">
        <v>225</v>
      </c>
      <c r="AI566" s="38" t="s">
        <v>225</v>
      </c>
      <c r="AJ566" s="38" t="s">
        <v>225</v>
      </c>
      <c r="AL566" s="38" t="s">
        <v>225</v>
      </c>
      <c r="AM566" s="38" t="s">
        <v>225</v>
      </c>
      <c r="AN566" s="38" t="s">
        <v>225</v>
      </c>
      <c r="AO566" s="38" t="s">
        <v>225</v>
      </c>
    </row>
    <row r="567" spans="5:41">
      <c r="E567" s="38" t="s">
        <v>225</v>
      </c>
      <c r="F567" s="38" t="s">
        <v>225</v>
      </c>
      <c r="G567" s="38" t="s">
        <v>225</v>
      </c>
      <c r="H567" s="38" t="s">
        <v>225</v>
      </c>
      <c r="I567" s="38" t="s">
        <v>225</v>
      </c>
      <c r="J567" s="38" t="s">
        <v>225</v>
      </c>
      <c r="K567" s="38" t="s">
        <v>225</v>
      </c>
      <c r="L567" s="38" t="s">
        <v>225</v>
      </c>
      <c r="N567" s="38" t="s">
        <v>225</v>
      </c>
      <c r="O567" s="38" t="s">
        <v>225</v>
      </c>
      <c r="P567" s="38" t="s">
        <v>225</v>
      </c>
      <c r="Q567" s="38" t="s">
        <v>225</v>
      </c>
      <c r="S567" s="38" t="s">
        <v>225</v>
      </c>
      <c r="T567" s="38" t="s">
        <v>225</v>
      </c>
      <c r="U567" s="38" t="s">
        <v>225</v>
      </c>
      <c r="X567" s="38" t="s">
        <v>225</v>
      </c>
      <c r="Y567" s="38" t="s">
        <v>225</v>
      </c>
      <c r="AA567" s="38" t="s">
        <v>225</v>
      </c>
      <c r="AB567" s="38" t="s">
        <v>225</v>
      </c>
      <c r="AG567" s="38" t="s">
        <v>225</v>
      </c>
      <c r="AH567" s="38" t="s">
        <v>225</v>
      </c>
      <c r="AI567" s="38" t="s">
        <v>225</v>
      </c>
      <c r="AJ567" s="38" t="s">
        <v>225</v>
      </c>
      <c r="AL567" s="38" t="s">
        <v>225</v>
      </c>
      <c r="AM567" s="38" t="s">
        <v>225</v>
      </c>
      <c r="AN567" s="38" t="s">
        <v>225</v>
      </c>
      <c r="AO567" s="38" t="s">
        <v>225</v>
      </c>
    </row>
    <row r="568" spans="5:41">
      <c r="E568" s="38" t="s">
        <v>225</v>
      </c>
      <c r="F568" s="38" t="s">
        <v>225</v>
      </c>
      <c r="G568" s="38" t="s">
        <v>225</v>
      </c>
      <c r="H568" s="38" t="s">
        <v>225</v>
      </c>
      <c r="I568" s="38" t="s">
        <v>225</v>
      </c>
      <c r="J568" s="38" t="s">
        <v>225</v>
      </c>
      <c r="K568" s="38" t="s">
        <v>225</v>
      </c>
      <c r="L568" s="38" t="s">
        <v>225</v>
      </c>
      <c r="N568" s="38" t="s">
        <v>225</v>
      </c>
      <c r="O568" s="38" t="s">
        <v>225</v>
      </c>
      <c r="P568" s="38" t="s">
        <v>225</v>
      </c>
      <c r="Q568" s="38" t="s">
        <v>225</v>
      </c>
      <c r="S568" s="38" t="s">
        <v>225</v>
      </c>
      <c r="T568" s="38" t="s">
        <v>225</v>
      </c>
      <c r="U568" s="38" t="s">
        <v>225</v>
      </c>
      <c r="X568" s="38" t="s">
        <v>225</v>
      </c>
      <c r="Y568" s="38" t="s">
        <v>225</v>
      </c>
      <c r="AA568" s="38" t="s">
        <v>225</v>
      </c>
      <c r="AB568" s="38" t="s">
        <v>225</v>
      </c>
      <c r="AG568" s="38" t="s">
        <v>225</v>
      </c>
      <c r="AH568" s="38" t="s">
        <v>225</v>
      </c>
      <c r="AI568" s="38" t="s">
        <v>225</v>
      </c>
      <c r="AJ568" s="38" t="s">
        <v>225</v>
      </c>
      <c r="AL568" s="38" t="s">
        <v>225</v>
      </c>
      <c r="AM568" s="38" t="s">
        <v>225</v>
      </c>
      <c r="AN568" s="38" t="s">
        <v>225</v>
      </c>
      <c r="AO568" s="38" t="s">
        <v>225</v>
      </c>
    </row>
    <row r="569" spans="5:41">
      <c r="E569" s="38" t="s">
        <v>225</v>
      </c>
      <c r="F569" s="38" t="s">
        <v>225</v>
      </c>
      <c r="G569" s="38" t="s">
        <v>225</v>
      </c>
      <c r="H569" s="38" t="s">
        <v>225</v>
      </c>
      <c r="I569" s="38" t="s">
        <v>225</v>
      </c>
      <c r="J569" s="38" t="s">
        <v>225</v>
      </c>
      <c r="K569" s="38" t="s">
        <v>225</v>
      </c>
      <c r="L569" s="38" t="s">
        <v>225</v>
      </c>
      <c r="N569" s="38" t="s">
        <v>225</v>
      </c>
      <c r="O569" s="38" t="s">
        <v>225</v>
      </c>
      <c r="P569" s="38" t="s">
        <v>225</v>
      </c>
      <c r="Q569" s="38" t="s">
        <v>225</v>
      </c>
      <c r="S569" s="38" t="s">
        <v>225</v>
      </c>
      <c r="T569" s="38" t="s">
        <v>225</v>
      </c>
      <c r="U569" s="38" t="s">
        <v>225</v>
      </c>
      <c r="X569" s="38" t="s">
        <v>225</v>
      </c>
      <c r="Y569" s="38" t="s">
        <v>225</v>
      </c>
      <c r="AA569" s="38" t="s">
        <v>225</v>
      </c>
      <c r="AB569" s="38" t="s">
        <v>225</v>
      </c>
      <c r="AG569" s="38" t="s">
        <v>225</v>
      </c>
      <c r="AH569" s="38" t="s">
        <v>225</v>
      </c>
      <c r="AI569" s="38" t="s">
        <v>225</v>
      </c>
      <c r="AJ569" s="38" t="s">
        <v>225</v>
      </c>
      <c r="AL569" s="38" t="s">
        <v>225</v>
      </c>
      <c r="AM569" s="38" t="s">
        <v>225</v>
      </c>
      <c r="AN569" s="38" t="s">
        <v>225</v>
      </c>
      <c r="AO569" s="38" t="s">
        <v>225</v>
      </c>
    </row>
    <row r="570" spans="5:41">
      <c r="E570" s="38" t="s">
        <v>225</v>
      </c>
      <c r="F570" s="38" t="s">
        <v>225</v>
      </c>
      <c r="G570" s="38" t="s">
        <v>225</v>
      </c>
      <c r="H570" s="38" t="s">
        <v>225</v>
      </c>
      <c r="I570" s="38" t="s">
        <v>225</v>
      </c>
      <c r="J570" s="38" t="s">
        <v>225</v>
      </c>
      <c r="K570" s="38" t="s">
        <v>225</v>
      </c>
      <c r="L570" s="38" t="s">
        <v>225</v>
      </c>
      <c r="N570" s="38" t="s">
        <v>225</v>
      </c>
      <c r="O570" s="38" t="s">
        <v>225</v>
      </c>
      <c r="P570" s="38" t="s">
        <v>225</v>
      </c>
      <c r="Q570" s="38" t="s">
        <v>225</v>
      </c>
      <c r="S570" s="38" t="s">
        <v>225</v>
      </c>
      <c r="T570" s="38" t="s">
        <v>225</v>
      </c>
      <c r="U570" s="38" t="s">
        <v>225</v>
      </c>
      <c r="X570" s="38" t="s">
        <v>225</v>
      </c>
      <c r="Y570" s="38" t="s">
        <v>225</v>
      </c>
      <c r="AA570" s="38" t="s">
        <v>225</v>
      </c>
      <c r="AB570" s="38" t="s">
        <v>225</v>
      </c>
      <c r="AG570" s="38" t="s">
        <v>225</v>
      </c>
      <c r="AH570" s="38" t="s">
        <v>225</v>
      </c>
      <c r="AI570" s="38" t="s">
        <v>225</v>
      </c>
      <c r="AJ570" s="38" t="s">
        <v>225</v>
      </c>
      <c r="AL570" s="38" t="s">
        <v>225</v>
      </c>
      <c r="AM570" s="38" t="s">
        <v>225</v>
      </c>
      <c r="AN570" s="38" t="s">
        <v>225</v>
      </c>
      <c r="AO570" s="38" t="s">
        <v>225</v>
      </c>
    </row>
    <row r="571" spans="5:41">
      <c r="E571" s="38" t="s">
        <v>225</v>
      </c>
      <c r="F571" s="38" t="s">
        <v>225</v>
      </c>
      <c r="G571" s="38" t="s">
        <v>225</v>
      </c>
      <c r="H571" s="38" t="s">
        <v>225</v>
      </c>
      <c r="I571" s="38" t="s">
        <v>225</v>
      </c>
      <c r="J571" s="38" t="s">
        <v>225</v>
      </c>
      <c r="K571" s="38" t="s">
        <v>225</v>
      </c>
      <c r="L571" s="38" t="s">
        <v>225</v>
      </c>
      <c r="N571" s="38" t="s">
        <v>225</v>
      </c>
      <c r="O571" s="38" t="s">
        <v>225</v>
      </c>
      <c r="P571" s="38" t="s">
        <v>225</v>
      </c>
      <c r="Q571" s="38" t="s">
        <v>225</v>
      </c>
      <c r="S571" s="38" t="s">
        <v>225</v>
      </c>
      <c r="T571" s="38" t="s">
        <v>225</v>
      </c>
      <c r="U571" s="38" t="s">
        <v>225</v>
      </c>
      <c r="X571" s="38" t="s">
        <v>225</v>
      </c>
      <c r="Y571" s="38" t="s">
        <v>225</v>
      </c>
      <c r="AA571" s="38" t="s">
        <v>225</v>
      </c>
      <c r="AB571" s="38" t="s">
        <v>225</v>
      </c>
      <c r="AG571" s="38" t="s">
        <v>225</v>
      </c>
      <c r="AH571" s="38" t="s">
        <v>225</v>
      </c>
      <c r="AI571" s="38" t="s">
        <v>225</v>
      </c>
      <c r="AJ571" s="38" t="s">
        <v>225</v>
      </c>
      <c r="AL571" s="38" t="s">
        <v>225</v>
      </c>
      <c r="AM571" s="38" t="s">
        <v>225</v>
      </c>
      <c r="AN571" s="38" t="s">
        <v>225</v>
      </c>
      <c r="AO571" s="38" t="s">
        <v>225</v>
      </c>
    </row>
    <row r="572" spans="5:41">
      <c r="E572" s="38" t="s">
        <v>225</v>
      </c>
      <c r="F572" s="38" t="s">
        <v>225</v>
      </c>
      <c r="G572" s="38" t="s">
        <v>225</v>
      </c>
      <c r="H572" s="38" t="s">
        <v>225</v>
      </c>
      <c r="I572" s="38" t="s">
        <v>225</v>
      </c>
      <c r="J572" s="38" t="s">
        <v>225</v>
      </c>
      <c r="K572" s="38" t="s">
        <v>225</v>
      </c>
      <c r="L572" s="38" t="s">
        <v>225</v>
      </c>
      <c r="N572" s="38" t="s">
        <v>225</v>
      </c>
      <c r="O572" s="38" t="s">
        <v>225</v>
      </c>
      <c r="P572" s="38" t="s">
        <v>225</v>
      </c>
      <c r="Q572" s="38" t="s">
        <v>225</v>
      </c>
      <c r="S572" s="38" t="s">
        <v>225</v>
      </c>
      <c r="T572" s="38" t="s">
        <v>225</v>
      </c>
      <c r="U572" s="38" t="s">
        <v>225</v>
      </c>
      <c r="X572" s="38" t="s">
        <v>225</v>
      </c>
      <c r="Y572" s="38" t="s">
        <v>225</v>
      </c>
      <c r="AA572" s="38" t="s">
        <v>225</v>
      </c>
      <c r="AB572" s="38" t="s">
        <v>225</v>
      </c>
      <c r="AG572" s="38" t="s">
        <v>225</v>
      </c>
      <c r="AH572" s="38" t="s">
        <v>225</v>
      </c>
      <c r="AI572" s="38" t="s">
        <v>225</v>
      </c>
      <c r="AJ572" s="38" t="s">
        <v>225</v>
      </c>
      <c r="AL572" s="38" t="s">
        <v>225</v>
      </c>
      <c r="AM572" s="38" t="s">
        <v>225</v>
      </c>
      <c r="AN572" s="38" t="s">
        <v>225</v>
      </c>
      <c r="AO572" s="38" t="s">
        <v>225</v>
      </c>
    </row>
    <row r="573" spans="5:41">
      <c r="E573" s="38" t="s">
        <v>225</v>
      </c>
      <c r="F573" s="38" t="s">
        <v>225</v>
      </c>
      <c r="G573" s="38" t="s">
        <v>225</v>
      </c>
      <c r="H573" s="38" t="s">
        <v>225</v>
      </c>
      <c r="I573" s="38" t="s">
        <v>225</v>
      </c>
      <c r="J573" s="38" t="s">
        <v>225</v>
      </c>
      <c r="K573" s="38" t="s">
        <v>225</v>
      </c>
      <c r="L573" s="38" t="s">
        <v>225</v>
      </c>
      <c r="N573" s="38" t="s">
        <v>225</v>
      </c>
      <c r="O573" s="38" t="s">
        <v>225</v>
      </c>
      <c r="P573" s="38" t="s">
        <v>225</v>
      </c>
      <c r="Q573" s="38" t="s">
        <v>225</v>
      </c>
      <c r="S573" s="38" t="s">
        <v>225</v>
      </c>
      <c r="T573" s="38" t="s">
        <v>225</v>
      </c>
      <c r="U573" s="38" t="s">
        <v>225</v>
      </c>
      <c r="X573" s="38" t="s">
        <v>225</v>
      </c>
      <c r="Y573" s="38" t="s">
        <v>225</v>
      </c>
      <c r="AA573" s="38" t="s">
        <v>225</v>
      </c>
      <c r="AB573" s="38" t="s">
        <v>225</v>
      </c>
      <c r="AG573" s="38" t="s">
        <v>225</v>
      </c>
      <c r="AH573" s="38" t="s">
        <v>225</v>
      </c>
      <c r="AI573" s="38" t="s">
        <v>225</v>
      </c>
      <c r="AJ573" s="38" t="s">
        <v>225</v>
      </c>
      <c r="AL573" s="38" t="s">
        <v>225</v>
      </c>
      <c r="AM573" s="38" t="s">
        <v>225</v>
      </c>
      <c r="AN573" s="38" t="s">
        <v>225</v>
      </c>
      <c r="AO573" s="38" t="s">
        <v>225</v>
      </c>
    </row>
    <row r="574" spans="5:41">
      <c r="E574" s="38" t="s">
        <v>225</v>
      </c>
      <c r="F574" s="38" t="s">
        <v>225</v>
      </c>
      <c r="G574" s="38" t="s">
        <v>225</v>
      </c>
      <c r="H574" s="38" t="s">
        <v>225</v>
      </c>
      <c r="I574" s="38" t="s">
        <v>225</v>
      </c>
      <c r="J574" s="38" t="s">
        <v>225</v>
      </c>
      <c r="K574" s="38" t="s">
        <v>225</v>
      </c>
      <c r="L574" s="38" t="s">
        <v>225</v>
      </c>
      <c r="N574" s="38" t="s">
        <v>225</v>
      </c>
      <c r="O574" s="38" t="s">
        <v>225</v>
      </c>
      <c r="P574" s="38" t="s">
        <v>225</v>
      </c>
      <c r="Q574" s="38" t="s">
        <v>225</v>
      </c>
      <c r="S574" s="38" t="s">
        <v>225</v>
      </c>
      <c r="T574" s="38" t="s">
        <v>225</v>
      </c>
      <c r="U574" s="38" t="s">
        <v>225</v>
      </c>
      <c r="X574" s="38" t="s">
        <v>225</v>
      </c>
      <c r="Y574" s="38" t="s">
        <v>225</v>
      </c>
      <c r="AA574" s="38" t="s">
        <v>225</v>
      </c>
      <c r="AB574" s="38" t="s">
        <v>225</v>
      </c>
      <c r="AG574" s="38" t="s">
        <v>225</v>
      </c>
      <c r="AH574" s="38" t="s">
        <v>225</v>
      </c>
      <c r="AI574" s="38" t="s">
        <v>225</v>
      </c>
      <c r="AJ574" s="38" t="s">
        <v>225</v>
      </c>
      <c r="AL574" s="38" t="s">
        <v>225</v>
      </c>
      <c r="AM574" s="38" t="s">
        <v>225</v>
      </c>
      <c r="AN574" s="38" t="s">
        <v>225</v>
      </c>
      <c r="AO574" s="38" t="s">
        <v>225</v>
      </c>
    </row>
    <row r="575" spans="5:41">
      <c r="E575" s="38" t="s">
        <v>225</v>
      </c>
      <c r="F575" s="38" t="s">
        <v>225</v>
      </c>
      <c r="G575" s="38" t="s">
        <v>225</v>
      </c>
      <c r="H575" s="38" t="s">
        <v>225</v>
      </c>
      <c r="I575" s="38" t="s">
        <v>225</v>
      </c>
      <c r="J575" s="38" t="s">
        <v>225</v>
      </c>
      <c r="K575" s="38" t="s">
        <v>225</v>
      </c>
      <c r="L575" s="38" t="s">
        <v>225</v>
      </c>
      <c r="N575" s="38" t="s">
        <v>225</v>
      </c>
      <c r="O575" s="38" t="s">
        <v>225</v>
      </c>
      <c r="P575" s="38" t="s">
        <v>225</v>
      </c>
      <c r="Q575" s="38" t="s">
        <v>225</v>
      </c>
      <c r="S575" s="38" t="s">
        <v>225</v>
      </c>
      <c r="T575" s="38" t="s">
        <v>225</v>
      </c>
      <c r="U575" s="38" t="s">
        <v>225</v>
      </c>
      <c r="X575" s="38" t="s">
        <v>225</v>
      </c>
      <c r="Y575" s="38" t="s">
        <v>225</v>
      </c>
      <c r="AA575" s="38" t="s">
        <v>225</v>
      </c>
      <c r="AB575" s="38" t="s">
        <v>225</v>
      </c>
      <c r="AG575" s="38" t="s">
        <v>225</v>
      </c>
      <c r="AH575" s="38" t="s">
        <v>225</v>
      </c>
      <c r="AI575" s="38" t="s">
        <v>225</v>
      </c>
      <c r="AJ575" s="38" t="s">
        <v>225</v>
      </c>
      <c r="AL575" s="38" t="s">
        <v>225</v>
      </c>
      <c r="AM575" s="38" t="s">
        <v>225</v>
      </c>
      <c r="AN575" s="38" t="s">
        <v>225</v>
      </c>
      <c r="AO575" s="38" t="s">
        <v>225</v>
      </c>
    </row>
    <row r="576" spans="5:41">
      <c r="E576" s="38" t="s">
        <v>225</v>
      </c>
      <c r="F576" s="38" t="s">
        <v>225</v>
      </c>
      <c r="G576" s="38" t="s">
        <v>225</v>
      </c>
      <c r="H576" s="38" t="s">
        <v>225</v>
      </c>
      <c r="I576" s="38" t="s">
        <v>225</v>
      </c>
      <c r="J576" s="38" t="s">
        <v>225</v>
      </c>
      <c r="K576" s="38" t="s">
        <v>225</v>
      </c>
      <c r="L576" s="38" t="s">
        <v>225</v>
      </c>
      <c r="N576" s="38" t="s">
        <v>225</v>
      </c>
      <c r="O576" s="38" t="s">
        <v>225</v>
      </c>
      <c r="P576" s="38" t="s">
        <v>225</v>
      </c>
      <c r="Q576" s="38" t="s">
        <v>225</v>
      </c>
      <c r="S576" s="38" t="s">
        <v>225</v>
      </c>
      <c r="T576" s="38" t="s">
        <v>225</v>
      </c>
      <c r="U576" s="38" t="s">
        <v>225</v>
      </c>
      <c r="X576" s="38" t="s">
        <v>225</v>
      </c>
      <c r="Y576" s="38" t="s">
        <v>225</v>
      </c>
      <c r="AA576" s="38" t="s">
        <v>225</v>
      </c>
      <c r="AB576" s="38" t="s">
        <v>225</v>
      </c>
      <c r="AG576" s="38" t="s">
        <v>225</v>
      </c>
      <c r="AH576" s="38" t="s">
        <v>225</v>
      </c>
      <c r="AI576" s="38" t="s">
        <v>225</v>
      </c>
      <c r="AJ576" s="38" t="s">
        <v>225</v>
      </c>
      <c r="AL576" s="38" t="s">
        <v>225</v>
      </c>
      <c r="AM576" s="38" t="s">
        <v>225</v>
      </c>
      <c r="AN576" s="38" t="s">
        <v>225</v>
      </c>
      <c r="AO576" s="38" t="s">
        <v>225</v>
      </c>
    </row>
    <row r="577" spans="5:41">
      <c r="E577" s="38" t="s">
        <v>225</v>
      </c>
      <c r="F577" s="38" t="s">
        <v>225</v>
      </c>
      <c r="G577" s="38" t="s">
        <v>225</v>
      </c>
      <c r="H577" s="38" t="s">
        <v>225</v>
      </c>
      <c r="I577" s="38" t="s">
        <v>225</v>
      </c>
      <c r="J577" s="38" t="s">
        <v>225</v>
      </c>
      <c r="K577" s="38" t="s">
        <v>225</v>
      </c>
      <c r="L577" s="38" t="s">
        <v>225</v>
      </c>
      <c r="N577" s="38" t="s">
        <v>225</v>
      </c>
      <c r="O577" s="38" t="s">
        <v>225</v>
      </c>
      <c r="P577" s="38" t="s">
        <v>225</v>
      </c>
      <c r="Q577" s="38" t="s">
        <v>225</v>
      </c>
      <c r="S577" s="38" t="s">
        <v>225</v>
      </c>
      <c r="T577" s="38" t="s">
        <v>225</v>
      </c>
      <c r="U577" s="38" t="s">
        <v>225</v>
      </c>
      <c r="X577" s="38" t="s">
        <v>225</v>
      </c>
      <c r="Y577" s="38" t="s">
        <v>225</v>
      </c>
      <c r="AA577" s="38" t="s">
        <v>225</v>
      </c>
      <c r="AB577" s="38" t="s">
        <v>225</v>
      </c>
      <c r="AG577" s="38" t="s">
        <v>225</v>
      </c>
      <c r="AH577" s="38" t="s">
        <v>225</v>
      </c>
      <c r="AI577" s="38" t="s">
        <v>225</v>
      </c>
      <c r="AJ577" s="38" t="s">
        <v>225</v>
      </c>
      <c r="AL577" s="38" t="s">
        <v>225</v>
      </c>
      <c r="AM577" s="38" t="s">
        <v>225</v>
      </c>
      <c r="AN577" s="38" t="s">
        <v>225</v>
      </c>
      <c r="AO577" s="38" t="s">
        <v>225</v>
      </c>
    </row>
    <row r="578" spans="5:41">
      <c r="E578" s="38" t="s">
        <v>225</v>
      </c>
      <c r="F578" s="38" t="s">
        <v>225</v>
      </c>
      <c r="G578" s="38" t="s">
        <v>225</v>
      </c>
      <c r="H578" s="38" t="s">
        <v>225</v>
      </c>
      <c r="I578" s="38" t="s">
        <v>225</v>
      </c>
      <c r="J578" s="38" t="s">
        <v>225</v>
      </c>
      <c r="K578" s="38" t="s">
        <v>225</v>
      </c>
      <c r="L578" s="38" t="s">
        <v>225</v>
      </c>
      <c r="N578" s="38" t="s">
        <v>225</v>
      </c>
      <c r="O578" s="38" t="s">
        <v>225</v>
      </c>
      <c r="P578" s="38" t="s">
        <v>225</v>
      </c>
      <c r="Q578" s="38" t="s">
        <v>225</v>
      </c>
      <c r="S578" s="38" t="s">
        <v>225</v>
      </c>
      <c r="T578" s="38" t="s">
        <v>225</v>
      </c>
      <c r="U578" s="38" t="s">
        <v>225</v>
      </c>
      <c r="X578" s="38" t="s">
        <v>225</v>
      </c>
      <c r="Y578" s="38" t="s">
        <v>225</v>
      </c>
      <c r="AA578" s="38" t="s">
        <v>225</v>
      </c>
      <c r="AB578" s="38" t="s">
        <v>225</v>
      </c>
      <c r="AG578" s="38" t="s">
        <v>225</v>
      </c>
      <c r="AH578" s="38" t="s">
        <v>225</v>
      </c>
      <c r="AI578" s="38" t="s">
        <v>225</v>
      </c>
      <c r="AJ578" s="38" t="s">
        <v>225</v>
      </c>
      <c r="AL578" s="38" t="s">
        <v>225</v>
      </c>
      <c r="AM578" s="38" t="s">
        <v>225</v>
      </c>
      <c r="AN578" s="38" t="s">
        <v>225</v>
      </c>
      <c r="AO578" s="38" t="s">
        <v>225</v>
      </c>
    </row>
    <row r="579" spans="5:41">
      <c r="E579" s="38" t="s">
        <v>225</v>
      </c>
      <c r="F579" s="38" t="s">
        <v>225</v>
      </c>
      <c r="G579" s="38" t="s">
        <v>225</v>
      </c>
      <c r="H579" s="38" t="s">
        <v>225</v>
      </c>
      <c r="I579" s="38" t="s">
        <v>225</v>
      </c>
      <c r="J579" s="38" t="s">
        <v>225</v>
      </c>
      <c r="K579" s="38" t="s">
        <v>225</v>
      </c>
      <c r="L579" s="38" t="s">
        <v>225</v>
      </c>
      <c r="N579" s="38" t="s">
        <v>225</v>
      </c>
      <c r="O579" s="38" t="s">
        <v>225</v>
      </c>
      <c r="P579" s="38" t="s">
        <v>225</v>
      </c>
      <c r="Q579" s="38" t="s">
        <v>225</v>
      </c>
      <c r="S579" s="38" t="s">
        <v>225</v>
      </c>
      <c r="T579" s="38" t="s">
        <v>225</v>
      </c>
      <c r="U579" s="38" t="s">
        <v>225</v>
      </c>
      <c r="X579" s="38" t="s">
        <v>225</v>
      </c>
      <c r="Y579" s="38" t="s">
        <v>225</v>
      </c>
      <c r="AA579" s="38" t="s">
        <v>225</v>
      </c>
      <c r="AB579" s="38" t="s">
        <v>225</v>
      </c>
      <c r="AG579" s="38" t="s">
        <v>225</v>
      </c>
      <c r="AH579" s="38" t="s">
        <v>225</v>
      </c>
      <c r="AI579" s="38" t="s">
        <v>225</v>
      </c>
      <c r="AJ579" s="38" t="s">
        <v>225</v>
      </c>
      <c r="AL579" s="38" t="s">
        <v>225</v>
      </c>
      <c r="AM579" s="38" t="s">
        <v>225</v>
      </c>
      <c r="AN579" s="38" t="s">
        <v>225</v>
      </c>
      <c r="AO579" s="38" t="s">
        <v>225</v>
      </c>
    </row>
    <row r="580" spans="5:41">
      <c r="E580" s="38" t="s">
        <v>225</v>
      </c>
      <c r="F580" s="38" t="s">
        <v>225</v>
      </c>
      <c r="G580" s="38" t="s">
        <v>225</v>
      </c>
      <c r="H580" s="38" t="s">
        <v>225</v>
      </c>
      <c r="I580" s="38" t="s">
        <v>225</v>
      </c>
      <c r="J580" s="38" t="s">
        <v>225</v>
      </c>
      <c r="K580" s="38" t="s">
        <v>225</v>
      </c>
      <c r="L580" s="38" t="s">
        <v>225</v>
      </c>
      <c r="N580" s="38" t="s">
        <v>225</v>
      </c>
      <c r="O580" s="38" t="s">
        <v>225</v>
      </c>
      <c r="P580" s="38" t="s">
        <v>225</v>
      </c>
      <c r="Q580" s="38" t="s">
        <v>225</v>
      </c>
      <c r="S580" s="38" t="s">
        <v>225</v>
      </c>
      <c r="T580" s="38" t="s">
        <v>225</v>
      </c>
      <c r="U580" s="38" t="s">
        <v>225</v>
      </c>
      <c r="X580" s="38" t="s">
        <v>225</v>
      </c>
      <c r="Y580" s="38" t="s">
        <v>225</v>
      </c>
      <c r="AA580" s="38" t="s">
        <v>225</v>
      </c>
      <c r="AB580" s="38" t="s">
        <v>225</v>
      </c>
      <c r="AG580" s="38" t="s">
        <v>225</v>
      </c>
      <c r="AH580" s="38" t="s">
        <v>225</v>
      </c>
      <c r="AI580" s="38" t="s">
        <v>225</v>
      </c>
      <c r="AJ580" s="38" t="s">
        <v>225</v>
      </c>
      <c r="AL580" s="38" t="s">
        <v>225</v>
      </c>
      <c r="AM580" s="38" t="s">
        <v>225</v>
      </c>
      <c r="AN580" s="38" t="s">
        <v>225</v>
      </c>
      <c r="AO580" s="38" t="s">
        <v>225</v>
      </c>
    </row>
    <row r="581" spans="5:41">
      <c r="E581" s="38" t="s">
        <v>225</v>
      </c>
      <c r="F581" s="38" t="s">
        <v>225</v>
      </c>
      <c r="G581" s="38" t="s">
        <v>225</v>
      </c>
      <c r="H581" s="38" t="s">
        <v>225</v>
      </c>
      <c r="I581" s="38" t="s">
        <v>225</v>
      </c>
      <c r="J581" s="38" t="s">
        <v>225</v>
      </c>
      <c r="K581" s="38" t="s">
        <v>225</v>
      </c>
      <c r="L581" s="38" t="s">
        <v>225</v>
      </c>
      <c r="N581" s="38" t="s">
        <v>225</v>
      </c>
      <c r="O581" s="38" t="s">
        <v>225</v>
      </c>
      <c r="P581" s="38" t="s">
        <v>225</v>
      </c>
      <c r="Q581" s="38" t="s">
        <v>225</v>
      </c>
      <c r="S581" s="38" t="s">
        <v>225</v>
      </c>
      <c r="T581" s="38" t="s">
        <v>225</v>
      </c>
      <c r="U581" s="38" t="s">
        <v>225</v>
      </c>
      <c r="X581" s="38" t="s">
        <v>225</v>
      </c>
      <c r="Y581" s="38" t="s">
        <v>225</v>
      </c>
      <c r="AA581" s="38" t="s">
        <v>225</v>
      </c>
      <c r="AB581" s="38" t="s">
        <v>225</v>
      </c>
      <c r="AG581" s="38" t="s">
        <v>225</v>
      </c>
      <c r="AH581" s="38" t="s">
        <v>225</v>
      </c>
      <c r="AI581" s="38" t="s">
        <v>225</v>
      </c>
      <c r="AJ581" s="38" t="s">
        <v>225</v>
      </c>
      <c r="AL581" s="38" t="s">
        <v>225</v>
      </c>
      <c r="AM581" s="38" t="s">
        <v>225</v>
      </c>
      <c r="AN581" s="38" t="s">
        <v>225</v>
      </c>
      <c r="AO581" s="38" t="s">
        <v>225</v>
      </c>
    </row>
    <row r="582" spans="5:41">
      <c r="E582" s="38" t="s">
        <v>225</v>
      </c>
      <c r="F582" s="38" t="s">
        <v>225</v>
      </c>
      <c r="G582" s="38" t="s">
        <v>225</v>
      </c>
      <c r="H582" s="38" t="s">
        <v>225</v>
      </c>
      <c r="I582" s="38" t="s">
        <v>225</v>
      </c>
      <c r="J582" s="38" t="s">
        <v>225</v>
      </c>
      <c r="K582" s="38" t="s">
        <v>225</v>
      </c>
      <c r="L582" s="38" t="s">
        <v>225</v>
      </c>
      <c r="N582" s="38" t="s">
        <v>225</v>
      </c>
      <c r="O582" s="38" t="s">
        <v>225</v>
      </c>
      <c r="P582" s="38" t="s">
        <v>225</v>
      </c>
      <c r="Q582" s="38" t="s">
        <v>225</v>
      </c>
      <c r="S582" s="38" t="s">
        <v>225</v>
      </c>
      <c r="T582" s="38" t="s">
        <v>225</v>
      </c>
      <c r="U582" s="38" t="s">
        <v>225</v>
      </c>
      <c r="X582" s="38" t="s">
        <v>225</v>
      </c>
      <c r="Y582" s="38" t="s">
        <v>225</v>
      </c>
      <c r="AA582" s="38" t="s">
        <v>225</v>
      </c>
      <c r="AB582" s="38" t="s">
        <v>225</v>
      </c>
      <c r="AG582" s="38" t="s">
        <v>225</v>
      </c>
      <c r="AH582" s="38" t="s">
        <v>225</v>
      </c>
      <c r="AI582" s="38" t="s">
        <v>225</v>
      </c>
      <c r="AJ582" s="38" t="s">
        <v>225</v>
      </c>
      <c r="AL582" s="38" t="s">
        <v>225</v>
      </c>
      <c r="AM582" s="38" t="s">
        <v>225</v>
      </c>
      <c r="AN582" s="38" t="s">
        <v>225</v>
      </c>
      <c r="AO582" s="38" t="s">
        <v>225</v>
      </c>
    </row>
    <row r="583" spans="5:41">
      <c r="E583" s="38" t="s">
        <v>225</v>
      </c>
      <c r="F583" s="38" t="s">
        <v>225</v>
      </c>
      <c r="G583" s="38" t="s">
        <v>225</v>
      </c>
      <c r="H583" s="38" t="s">
        <v>225</v>
      </c>
      <c r="I583" s="38" t="s">
        <v>225</v>
      </c>
      <c r="J583" s="38" t="s">
        <v>225</v>
      </c>
      <c r="K583" s="38" t="s">
        <v>225</v>
      </c>
      <c r="L583" s="38" t="s">
        <v>225</v>
      </c>
      <c r="N583" s="38" t="s">
        <v>225</v>
      </c>
      <c r="O583" s="38" t="s">
        <v>225</v>
      </c>
      <c r="P583" s="38" t="s">
        <v>225</v>
      </c>
      <c r="Q583" s="38" t="s">
        <v>225</v>
      </c>
      <c r="S583" s="38" t="s">
        <v>225</v>
      </c>
      <c r="T583" s="38" t="s">
        <v>225</v>
      </c>
      <c r="U583" s="38" t="s">
        <v>225</v>
      </c>
      <c r="X583" s="38" t="s">
        <v>225</v>
      </c>
      <c r="Y583" s="38" t="s">
        <v>225</v>
      </c>
      <c r="AA583" s="38" t="s">
        <v>225</v>
      </c>
      <c r="AB583" s="38" t="s">
        <v>225</v>
      </c>
      <c r="AG583" s="38" t="s">
        <v>225</v>
      </c>
      <c r="AH583" s="38" t="s">
        <v>225</v>
      </c>
      <c r="AI583" s="38" t="s">
        <v>225</v>
      </c>
      <c r="AJ583" s="38" t="s">
        <v>225</v>
      </c>
      <c r="AL583" s="38" t="s">
        <v>225</v>
      </c>
      <c r="AM583" s="38" t="s">
        <v>225</v>
      </c>
      <c r="AN583" s="38" t="s">
        <v>225</v>
      </c>
      <c r="AO583" s="38" t="s">
        <v>225</v>
      </c>
    </row>
    <row r="584" spans="5:41">
      <c r="E584" s="38" t="s">
        <v>225</v>
      </c>
      <c r="F584" s="38" t="s">
        <v>225</v>
      </c>
      <c r="G584" s="38" t="s">
        <v>225</v>
      </c>
      <c r="H584" s="38" t="s">
        <v>225</v>
      </c>
      <c r="I584" s="38" t="s">
        <v>225</v>
      </c>
      <c r="J584" s="38" t="s">
        <v>225</v>
      </c>
      <c r="K584" s="38" t="s">
        <v>225</v>
      </c>
      <c r="L584" s="38" t="s">
        <v>225</v>
      </c>
      <c r="N584" s="38" t="s">
        <v>225</v>
      </c>
      <c r="O584" s="38" t="s">
        <v>225</v>
      </c>
      <c r="P584" s="38" t="s">
        <v>225</v>
      </c>
      <c r="Q584" s="38" t="s">
        <v>225</v>
      </c>
      <c r="S584" s="38" t="s">
        <v>225</v>
      </c>
      <c r="T584" s="38" t="s">
        <v>225</v>
      </c>
      <c r="U584" s="38" t="s">
        <v>225</v>
      </c>
      <c r="X584" s="38" t="s">
        <v>225</v>
      </c>
      <c r="Y584" s="38" t="s">
        <v>225</v>
      </c>
      <c r="AA584" s="38" t="s">
        <v>225</v>
      </c>
      <c r="AB584" s="38" t="s">
        <v>225</v>
      </c>
      <c r="AG584" s="38" t="s">
        <v>225</v>
      </c>
      <c r="AH584" s="38" t="s">
        <v>225</v>
      </c>
      <c r="AI584" s="38" t="s">
        <v>225</v>
      </c>
      <c r="AJ584" s="38" t="s">
        <v>225</v>
      </c>
      <c r="AL584" s="38" t="s">
        <v>225</v>
      </c>
      <c r="AM584" s="38" t="s">
        <v>225</v>
      </c>
      <c r="AN584" s="38" t="s">
        <v>225</v>
      </c>
      <c r="AO584" s="38" t="s">
        <v>225</v>
      </c>
    </row>
    <row r="585" spans="5:41">
      <c r="E585" s="38" t="s">
        <v>225</v>
      </c>
      <c r="F585" s="38" t="s">
        <v>225</v>
      </c>
      <c r="G585" s="38" t="s">
        <v>225</v>
      </c>
      <c r="H585" s="38" t="s">
        <v>225</v>
      </c>
      <c r="I585" s="38" t="s">
        <v>225</v>
      </c>
      <c r="J585" s="38" t="s">
        <v>225</v>
      </c>
      <c r="K585" s="38" t="s">
        <v>225</v>
      </c>
      <c r="L585" s="38" t="s">
        <v>225</v>
      </c>
      <c r="N585" s="38" t="s">
        <v>225</v>
      </c>
      <c r="O585" s="38" t="s">
        <v>225</v>
      </c>
      <c r="P585" s="38" t="s">
        <v>225</v>
      </c>
      <c r="Q585" s="38" t="s">
        <v>225</v>
      </c>
      <c r="S585" s="38" t="s">
        <v>225</v>
      </c>
      <c r="T585" s="38" t="s">
        <v>225</v>
      </c>
      <c r="U585" s="38" t="s">
        <v>225</v>
      </c>
      <c r="X585" s="38" t="s">
        <v>225</v>
      </c>
      <c r="Y585" s="38" t="s">
        <v>225</v>
      </c>
      <c r="AA585" s="38" t="s">
        <v>225</v>
      </c>
      <c r="AB585" s="38" t="s">
        <v>225</v>
      </c>
      <c r="AG585" s="38" t="s">
        <v>225</v>
      </c>
      <c r="AH585" s="38" t="s">
        <v>225</v>
      </c>
      <c r="AI585" s="38" t="s">
        <v>225</v>
      </c>
      <c r="AJ585" s="38" t="s">
        <v>225</v>
      </c>
      <c r="AL585" s="38" t="s">
        <v>225</v>
      </c>
      <c r="AM585" s="38" t="s">
        <v>225</v>
      </c>
      <c r="AN585" s="38" t="s">
        <v>225</v>
      </c>
      <c r="AO585" s="38" t="s">
        <v>225</v>
      </c>
    </row>
    <row r="586" spans="5:41">
      <c r="E586" s="38" t="s">
        <v>225</v>
      </c>
      <c r="F586" s="38" t="s">
        <v>225</v>
      </c>
      <c r="G586" s="38" t="s">
        <v>225</v>
      </c>
      <c r="H586" s="38" t="s">
        <v>225</v>
      </c>
      <c r="I586" s="38" t="s">
        <v>225</v>
      </c>
      <c r="J586" s="38" t="s">
        <v>225</v>
      </c>
      <c r="K586" s="38" t="s">
        <v>225</v>
      </c>
      <c r="L586" s="38" t="s">
        <v>225</v>
      </c>
      <c r="N586" s="38" t="s">
        <v>225</v>
      </c>
      <c r="O586" s="38" t="s">
        <v>225</v>
      </c>
      <c r="P586" s="38" t="s">
        <v>225</v>
      </c>
      <c r="Q586" s="38" t="s">
        <v>225</v>
      </c>
      <c r="S586" s="38" t="s">
        <v>225</v>
      </c>
      <c r="T586" s="38" t="s">
        <v>225</v>
      </c>
      <c r="U586" s="38" t="s">
        <v>225</v>
      </c>
      <c r="X586" s="38" t="s">
        <v>225</v>
      </c>
      <c r="Y586" s="38" t="s">
        <v>225</v>
      </c>
      <c r="AA586" s="38" t="s">
        <v>225</v>
      </c>
      <c r="AB586" s="38" t="s">
        <v>225</v>
      </c>
      <c r="AG586" s="38" t="s">
        <v>225</v>
      </c>
      <c r="AH586" s="38" t="s">
        <v>225</v>
      </c>
      <c r="AI586" s="38" t="s">
        <v>225</v>
      </c>
      <c r="AJ586" s="38" t="s">
        <v>225</v>
      </c>
      <c r="AL586" s="38" t="s">
        <v>225</v>
      </c>
      <c r="AM586" s="38" t="s">
        <v>225</v>
      </c>
      <c r="AN586" s="38" t="s">
        <v>225</v>
      </c>
      <c r="AO586" s="38" t="s">
        <v>225</v>
      </c>
    </row>
    <row r="587" spans="5:41">
      <c r="E587" s="38" t="s">
        <v>225</v>
      </c>
      <c r="F587" s="38" t="s">
        <v>225</v>
      </c>
      <c r="G587" s="38" t="s">
        <v>225</v>
      </c>
      <c r="H587" s="38" t="s">
        <v>225</v>
      </c>
      <c r="I587" s="38" t="s">
        <v>225</v>
      </c>
      <c r="J587" s="38" t="s">
        <v>225</v>
      </c>
      <c r="K587" s="38" t="s">
        <v>225</v>
      </c>
      <c r="L587" s="38" t="s">
        <v>225</v>
      </c>
      <c r="N587" s="38" t="s">
        <v>225</v>
      </c>
      <c r="O587" s="38" t="s">
        <v>225</v>
      </c>
      <c r="P587" s="38" t="s">
        <v>225</v>
      </c>
      <c r="Q587" s="38" t="s">
        <v>225</v>
      </c>
      <c r="S587" s="38" t="s">
        <v>225</v>
      </c>
      <c r="T587" s="38" t="s">
        <v>225</v>
      </c>
      <c r="U587" s="38" t="s">
        <v>225</v>
      </c>
      <c r="X587" s="38" t="s">
        <v>225</v>
      </c>
      <c r="Y587" s="38" t="s">
        <v>225</v>
      </c>
      <c r="AA587" s="38" t="s">
        <v>225</v>
      </c>
      <c r="AB587" s="38" t="s">
        <v>225</v>
      </c>
      <c r="AG587" s="38" t="s">
        <v>225</v>
      </c>
      <c r="AH587" s="38" t="s">
        <v>225</v>
      </c>
      <c r="AI587" s="38" t="s">
        <v>225</v>
      </c>
      <c r="AJ587" s="38" t="s">
        <v>225</v>
      </c>
      <c r="AL587" s="38" t="s">
        <v>225</v>
      </c>
      <c r="AM587" s="38" t="s">
        <v>225</v>
      </c>
      <c r="AN587" s="38" t="s">
        <v>225</v>
      </c>
      <c r="AO587" s="38" t="s">
        <v>225</v>
      </c>
    </row>
    <row r="588" spans="5:41">
      <c r="E588" s="38" t="s">
        <v>225</v>
      </c>
      <c r="F588" s="38" t="s">
        <v>225</v>
      </c>
      <c r="G588" s="38" t="s">
        <v>225</v>
      </c>
      <c r="H588" s="38" t="s">
        <v>225</v>
      </c>
      <c r="I588" s="38" t="s">
        <v>225</v>
      </c>
      <c r="J588" s="38" t="s">
        <v>225</v>
      </c>
      <c r="K588" s="38" t="s">
        <v>225</v>
      </c>
      <c r="L588" s="38" t="s">
        <v>225</v>
      </c>
      <c r="N588" s="38" t="s">
        <v>225</v>
      </c>
      <c r="O588" s="38" t="s">
        <v>225</v>
      </c>
      <c r="P588" s="38" t="s">
        <v>225</v>
      </c>
      <c r="Q588" s="38" t="s">
        <v>225</v>
      </c>
      <c r="S588" s="38" t="s">
        <v>225</v>
      </c>
      <c r="T588" s="38" t="s">
        <v>225</v>
      </c>
      <c r="U588" s="38" t="s">
        <v>225</v>
      </c>
      <c r="X588" s="38" t="s">
        <v>225</v>
      </c>
      <c r="Y588" s="38" t="s">
        <v>225</v>
      </c>
      <c r="AA588" s="38" t="s">
        <v>225</v>
      </c>
      <c r="AB588" s="38" t="s">
        <v>225</v>
      </c>
      <c r="AG588" s="38" t="s">
        <v>225</v>
      </c>
      <c r="AH588" s="38" t="s">
        <v>225</v>
      </c>
      <c r="AI588" s="38" t="s">
        <v>225</v>
      </c>
      <c r="AJ588" s="38" t="s">
        <v>225</v>
      </c>
      <c r="AL588" s="38" t="s">
        <v>225</v>
      </c>
      <c r="AM588" s="38" t="s">
        <v>225</v>
      </c>
      <c r="AN588" s="38" t="s">
        <v>225</v>
      </c>
      <c r="AO588" s="38" t="s">
        <v>225</v>
      </c>
    </row>
    <row r="589" spans="5:41">
      <c r="E589" s="38" t="s">
        <v>225</v>
      </c>
      <c r="F589" s="38" t="s">
        <v>225</v>
      </c>
      <c r="G589" s="38" t="s">
        <v>225</v>
      </c>
      <c r="H589" s="38" t="s">
        <v>225</v>
      </c>
      <c r="I589" s="38" t="s">
        <v>225</v>
      </c>
      <c r="J589" s="38" t="s">
        <v>225</v>
      </c>
      <c r="K589" s="38" t="s">
        <v>225</v>
      </c>
      <c r="L589" s="38" t="s">
        <v>225</v>
      </c>
      <c r="N589" s="38" t="s">
        <v>225</v>
      </c>
      <c r="O589" s="38" t="s">
        <v>225</v>
      </c>
      <c r="P589" s="38" t="s">
        <v>225</v>
      </c>
      <c r="Q589" s="38" t="s">
        <v>225</v>
      </c>
      <c r="S589" s="38" t="s">
        <v>225</v>
      </c>
      <c r="T589" s="38" t="s">
        <v>225</v>
      </c>
      <c r="U589" s="38" t="s">
        <v>225</v>
      </c>
      <c r="X589" s="38" t="s">
        <v>225</v>
      </c>
      <c r="Y589" s="38" t="s">
        <v>225</v>
      </c>
      <c r="AA589" s="38" t="s">
        <v>225</v>
      </c>
      <c r="AB589" s="38" t="s">
        <v>225</v>
      </c>
      <c r="AG589" s="38" t="s">
        <v>225</v>
      </c>
      <c r="AH589" s="38" t="s">
        <v>225</v>
      </c>
      <c r="AI589" s="38" t="s">
        <v>225</v>
      </c>
      <c r="AJ589" s="38" t="s">
        <v>225</v>
      </c>
      <c r="AL589" s="38" t="s">
        <v>225</v>
      </c>
      <c r="AM589" s="38" t="s">
        <v>225</v>
      </c>
      <c r="AN589" s="38" t="s">
        <v>225</v>
      </c>
      <c r="AO589" s="38" t="s">
        <v>225</v>
      </c>
    </row>
    <row r="590" spans="5:41">
      <c r="E590" s="38" t="s">
        <v>225</v>
      </c>
      <c r="F590" s="38" t="s">
        <v>225</v>
      </c>
      <c r="G590" s="38" t="s">
        <v>225</v>
      </c>
      <c r="H590" s="38" t="s">
        <v>225</v>
      </c>
      <c r="I590" s="38" t="s">
        <v>225</v>
      </c>
      <c r="J590" s="38" t="s">
        <v>225</v>
      </c>
      <c r="K590" s="38" t="s">
        <v>225</v>
      </c>
      <c r="L590" s="38" t="s">
        <v>225</v>
      </c>
      <c r="N590" s="38" t="s">
        <v>225</v>
      </c>
      <c r="O590" s="38" t="s">
        <v>225</v>
      </c>
      <c r="P590" s="38" t="s">
        <v>225</v>
      </c>
      <c r="Q590" s="38" t="s">
        <v>225</v>
      </c>
      <c r="S590" s="38" t="s">
        <v>225</v>
      </c>
      <c r="T590" s="38" t="s">
        <v>225</v>
      </c>
      <c r="U590" s="38" t="s">
        <v>225</v>
      </c>
      <c r="X590" s="38" t="s">
        <v>225</v>
      </c>
      <c r="Y590" s="38" t="s">
        <v>225</v>
      </c>
      <c r="AA590" s="38" t="s">
        <v>225</v>
      </c>
      <c r="AB590" s="38" t="s">
        <v>225</v>
      </c>
      <c r="AG590" s="38" t="s">
        <v>225</v>
      </c>
      <c r="AH590" s="38" t="s">
        <v>225</v>
      </c>
      <c r="AI590" s="38" t="s">
        <v>225</v>
      </c>
      <c r="AJ590" s="38" t="s">
        <v>225</v>
      </c>
      <c r="AL590" s="38" t="s">
        <v>225</v>
      </c>
      <c r="AM590" s="38" t="s">
        <v>225</v>
      </c>
      <c r="AN590" s="38" t="s">
        <v>225</v>
      </c>
      <c r="AO590" s="38" t="s">
        <v>225</v>
      </c>
    </row>
    <row r="591" spans="5:41">
      <c r="E591" s="38" t="s">
        <v>225</v>
      </c>
      <c r="F591" s="38" t="s">
        <v>225</v>
      </c>
      <c r="G591" s="38" t="s">
        <v>225</v>
      </c>
      <c r="H591" s="38" t="s">
        <v>225</v>
      </c>
      <c r="I591" s="38" t="s">
        <v>225</v>
      </c>
      <c r="J591" s="38" t="s">
        <v>225</v>
      </c>
      <c r="K591" s="38" t="s">
        <v>225</v>
      </c>
      <c r="L591" s="38" t="s">
        <v>225</v>
      </c>
      <c r="N591" s="38" t="s">
        <v>225</v>
      </c>
      <c r="O591" s="38" t="s">
        <v>225</v>
      </c>
      <c r="P591" s="38" t="s">
        <v>225</v>
      </c>
      <c r="Q591" s="38" t="s">
        <v>225</v>
      </c>
      <c r="S591" s="38" t="s">
        <v>225</v>
      </c>
      <c r="T591" s="38" t="s">
        <v>225</v>
      </c>
      <c r="U591" s="38" t="s">
        <v>225</v>
      </c>
      <c r="X591" s="38" t="s">
        <v>225</v>
      </c>
      <c r="Y591" s="38" t="s">
        <v>225</v>
      </c>
      <c r="AA591" s="38" t="s">
        <v>225</v>
      </c>
      <c r="AB591" s="38" t="s">
        <v>225</v>
      </c>
      <c r="AG591" s="38" t="s">
        <v>225</v>
      </c>
      <c r="AH591" s="38" t="s">
        <v>225</v>
      </c>
      <c r="AI591" s="38" t="s">
        <v>225</v>
      </c>
      <c r="AJ591" s="38" t="s">
        <v>225</v>
      </c>
      <c r="AL591" s="38" t="s">
        <v>225</v>
      </c>
      <c r="AM591" s="38" t="s">
        <v>225</v>
      </c>
      <c r="AN591" s="38" t="s">
        <v>225</v>
      </c>
      <c r="AO591" s="38" t="s">
        <v>225</v>
      </c>
    </row>
    <row r="592" spans="5:41">
      <c r="E592" s="38" t="s">
        <v>225</v>
      </c>
      <c r="F592" s="38" t="s">
        <v>225</v>
      </c>
      <c r="G592" s="38" t="s">
        <v>225</v>
      </c>
      <c r="H592" s="38" t="s">
        <v>225</v>
      </c>
      <c r="I592" s="38" t="s">
        <v>225</v>
      </c>
      <c r="J592" s="38" t="s">
        <v>225</v>
      </c>
      <c r="K592" s="38" t="s">
        <v>225</v>
      </c>
      <c r="L592" s="38" t="s">
        <v>225</v>
      </c>
      <c r="N592" s="38" t="s">
        <v>225</v>
      </c>
      <c r="O592" s="38" t="s">
        <v>225</v>
      </c>
      <c r="P592" s="38" t="s">
        <v>225</v>
      </c>
      <c r="Q592" s="38" t="s">
        <v>225</v>
      </c>
      <c r="S592" s="38" t="s">
        <v>225</v>
      </c>
      <c r="T592" s="38" t="s">
        <v>225</v>
      </c>
      <c r="U592" s="38" t="s">
        <v>225</v>
      </c>
      <c r="X592" s="38" t="s">
        <v>225</v>
      </c>
      <c r="Y592" s="38" t="s">
        <v>225</v>
      </c>
      <c r="AA592" s="38" t="s">
        <v>225</v>
      </c>
      <c r="AB592" s="38" t="s">
        <v>225</v>
      </c>
      <c r="AG592" s="38" t="s">
        <v>225</v>
      </c>
      <c r="AH592" s="38" t="s">
        <v>225</v>
      </c>
      <c r="AI592" s="38" t="s">
        <v>225</v>
      </c>
      <c r="AJ592" s="38" t="s">
        <v>225</v>
      </c>
      <c r="AL592" s="38" t="s">
        <v>225</v>
      </c>
      <c r="AM592" s="38" t="s">
        <v>225</v>
      </c>
      <c r="AN592" s="38" t="s">
        <v>225</v>
      </c>
      <c r="AO592" s="38" t="s">
        <v>225</v>
      </c>
    </row>
    <row r="593" spans="5:41">
      <c r="E593" s="38" t="s">
        <v>225</v>
      </c>
      <c r="F593" s="38" t="s">
        <v>225</v>
      </c>
      <c r="G593" s="38" t="s">
        <v>225</v>
      </c>
      <c r="H593" s="38" t="s">
        <v>225</v>
      </c>
      <c r="I593" s="38" t="s">
        <v>225</v>
      </c>
      <c r="J593" s="38" t="s">
        <v>225</v>
      </c>
      <c r="K593" s="38" t="s">
        <v>225</v>
      </c>
      <c r="L593" s="38" t="s">
        <v>225</v>
      </c>
      <c r="N593" s="38" t="s">
        <v>225</v>
      </c>
      <c r="O593" s="38" t="s">
        <v>225</v>
      </c>
      <c r="P593" s="38" t="s">
        <v>225</v>
      </c>
      <c r="Q593" s="38" t="s">
        <v>225</v>
      </c>
      <c r="S593" s="38" t="s">
        <v>225</v>
      </c>
      <c r="T593" s="38" t="s">
        <v>225</v>
      </c>
      <c r="U593" s="38" t="s">
        <v>225</v>
      </c>
      <c r="X593" s="38" t="s">
        <v>225</v>
      </c>
      <c r="Y593" s="38" t="s">
        <v>225</v>
      </c>
      <c r="AA593" s="38" t="s">
        <v>225</v>
      </c>
      <c r="AB593" s="38" t="s">
        <v>225</v>
      </c>
      <c r="AG593" s="38" t="s">
        <v>225</v>
      </c>
      <c r="AH593" s="38" t="s">
        <v>225</v>
      </c>
      <c r="AI593" s="38" t="s">
        <v>225</v>
      </c>
      <c r="AJ593" s="38" t="s">
        <v>225</v>
      </c>
      <c r="AL593" s="38" t="s">
        <v>225</v>
      </c>
      <c r="AM593" s="38" t="s">
        <v>225</v>
      </c>
      <c r="AN593" s="38" t="s">
        <v>225</v>
      </c>
      <c r="AO593" s="38" t="s">
        <v>225</v>
      </c>
    </row>
    <row r="594" spans="5:41">
      <c r="E594" s="38" t="s">
        <v>225</v>
      </c>
      <c r="F594" s="38" t="s">
        <v>225</v>
      </c>
      <c r="G594" s="38" t="s">
        <v>225</v>
      </c>
      <c r="H594" s="38" t="s">
        <v>225</v>
      </c>
      <c r="I594" s="38" t="s">
        <v>225</v>
      </c>
      <c r="J594" s="38" t="s">
        <v>225</v>
      </c>
      <c r="K594" s="38" t="s">
        <v>225</v>
      </c>
      <c r="L594" s="38" t="s">
        <v>225</v>
      </c>
      <c r="N594" s="38" t="s">
        <v>225</v>
      </c>
      <c r="O594" s="38" t="s">
        <v>225</v>
      </c>
      <c r="P594" s="38" t="s">
        <v>225</v>
      </c>
      <c r="Q594" s="38" t="s">
        <v>225</v>
      </c>
      <c r="S594" s="38" t="s">
        <v>225</v>
      </c>
      <c r="T594" s="38" t="s">
        <v>225</v>
      </c>
      <c r="U594" s="38" t="s">
        <v>225</v>
      </c>
      <c r="X594" s="38" t="s">
        <v>225</v>
      </c>
      <c r="Y594" s="38" t="s">
        <v>225</v>
      </c>
      <c r="AA594" s="38" t="s">
        <v>225</v>
      </c>
      <c r="AB594" s="38" t="s">
        <v>225</v>
      </c>
      <c r="AG594" s="38" t="s">
        <v>225</v>
      </c>
      <c r="AH594" s="38" t="s">
        <v>225</v>
      </c>
      <c r="AI594" s="38" t="s">
        <v>225</v>
      </c>
      <c r="AJ594" s="38" t="s">
        <v>225</v>
      </c>
      <c r="AL594" s="38" t="s">
        <v>225</v>
      </c>
      <c r="AM594" s="38" t="s">
        <v>225</v>
      </c>
      <c r="AN594" s="38" t="s">
        <v>225</v>
      </c>
      <c r="AO594" s="38" t="s">
        <v>225</v>
      </c>
    </row>
    <row r="595" spans="5:41">
      <c r="E595" s="38" t="s">
        <v>225</v>
      </c>
      <c r="F595" s="38" t="s">
        <v>225</v>
      </c>
      <c r="G595" s="38" t="s">
        <v>225</v>
      </c>
      <c r="H595" s="38" t="s">
        <v>225</v>
      </c>
      <c r="I595" s="38" t="s">
        <v>225</v>
      </c>
      <c r="J595" s="38" t="s">
        <v>225</v>
      </c>
      <c r="K595" s="38" t="s">
        <v>225</v>
      </c>
      <c r="L595" s="38" t="s">
        <v>225</v>
      </c>
      <c r="N595" s="38" t="s">
        <v>225</v>
      </c>
      <c r="O595" s="38" t="s">
        <v>225</v>
      </c>
      <c r="P595" s="38" t="s">
        <v>225</v>
      </c>
      <c r="Q595" s="38" t="s">
        <v>225</v>
      </c>
      <c r="S595" s="38" t="s">
        <v>225</v>
      </c>
      <c r="T595" s="38" t="s">
        <v>225</v>
      </c>
      <c r="U595" s="38" t="s">
        <v>225</v>
      </c>
      <c r="X595" s="38" t="s">
        <v>225</v>
      </c>
      <c r="Y595" s="38" t="s">
        <v>225</v>
      </c>
      <c r="AA595" s="38" t="s">
        <v>225</v>
      </c>
      <c r="AB595" s="38" t="s">
        <v>225</v>
      </c>
      <c r="AG595" s="38" t="s">
        <v>225</v>
      </c>
      <c r="AH595" s="38" t="s">
        <v>225</v>
      </c>
      <c r="AI595" s="38" t="s">
        <v>225</v>
      </c>
      <c r="AJ595" s="38" t="s">
        <v>225</v>
      </c>
      <c r="AL595" s="38" t="s">
        <v>225</v>
      </c>
      <c r="AM595" s="38" t="s">
        <v>225</v>
      </c>
      <c r="AN595" s="38" t="s">
        <v>225</v>
      </c>
      <c r="AO595" s="38" t="s">
        <v>225</v>
      </c>
    </row>
    <row r="596" spans="5:41">
      <c r="E596" s="38" t="s">
        <v>225</v>
      </c>
      <c r="F596" s="38" t="s">
        <v>225</v>
      </c>
      <c r="G596" s="38" t="s">
        <v>225</v>
      </c>
      <c r="H596" s="38" t="s">
        <v>225</v>
      </c>
      <c r="I596" s="38" t="s">
        <v>225</v>
      </c>
      <c r="J596" s="38" t="s">
        <v>225</v>
      </c>
      <c r="K596" s="38" t="s">
        <v>225</v>
      </c>
      <c r="L596" s="38" t="s">
        <v>225</v>
      </c>
      <c r="N596" s="38" t="s">
        <v>225</v>
      </c>
      <c r="O596" s="38" t="s">
        <v>225</v>
      </c>
      <c r="P596" s="38" t="s">
        <v>225</v>
      </c>
      <c r="Q596" s="38" t="s">
        <v>225</v>
      </c>
      <c r="S596" s="38" t="s">
        <v>225</v>
      </c>
      <c r="T596" s="38" t="s">
        <v>225</v>
      </c>
      <c r="U596" s="38" t="s">
        <v>225</v>
      </c>
      <c r="X596" s="38" t="s">
        <v>225</v>
      </c>
      <c r="Y596" s="38" t="s">
        <v>225</v>
      </c>
      <c r="AA596" s="38" t="s">
        <v>225</v>
      </c>
      <c r="AB596" s="38" t="s">
        <v>225</v>
      </c>
      <c r="AG596" s="38" t="s">
        <v>225</v>
      </c>
      <c r="AH596" s="38" t="s">
        <v>225</v>
      </c>
      <c r="AI596" s="38" t="s">
        <v>225</v>
      </c>
      <c r="AJ596" s="38" t="s">
        <v>225</v>
      </c>
      <c r="AL596" s="38" t="s">
        <v>225</v>
      </c>
      <c r="AM596" s="38" t="s">
        <v>225</v>
      </c>
      <c r="AN596" s="38" t="s">
        <v>225</v>
      </c>
      <c r="AO596" s="38" t="s">
        <v>225</v>
      </c>
    </row>
    <row r="597" spans="5:41">
      <c r="E597" s="38" t="s">
        <v>225</v>
      </c>
      <c r="F597" s="38" t="s">
        <v>225</v>
      </c>
      <c r="G597" s="38" t="s">
        <v>225</v>
      </c>
      <c r="H597" s="38" t="s">
        <v>225</v>
      </c>
      <c r="I597" s="38" t="s">
        <v>225</v>
      </c>
      <c r="J597" s="38" t="s">
        <v>225</v>
      </c>
      <c r="K597" s="38" t="s">
        <v>225</v>
      </c>
      <c r="L597" s="38" t="s">
        <v>225</v>
      </c>
      <c r="N597" s="38" t="s">
        <v>225</v>
      </c>
      <c r="O597" s="38" t="s">
        <v>225</v>
      </c>
      <c r="P597" s="38" t="s">
        <v>225</v>
      </c>
      <c r="Q597" s="38" t="s">
        <v>225</v>
      </c>
      <c r="S597" s="38" t="s">
        <v>225</v>
      </c>
      <c r="T597" s="38" t="s">
        <v>225</v>
      </c>
      <c r="U597" s="38" t="s">
        <v>225</v>
      </c>
      <c r="X597" s="38" t="s">
        <v>225</v>
      </c>
      <c r="Y597" s="38" t="s">
        <v>225</v>
      </c>
      <c r="AA597" s="38" t="s">
        <v>225</v>
      </c>
      <c r="AB597" s="38" t="s">
        <v>225</v>
      </c>
      <c r="AG597" s="38" t="s">
        <v>225</v>
      </c>
      <c r="AH597" s="38" t="s">
        <v>225</v>
      </c>
      <c r="AI597" s="38" t="s">
        <v>225</v>
      </c>
      <c r="AJ597" s="38" t="s">
        <v>225</v>
      </c>
      <c r="AL597" s="38" t="s">
        <v>225</v>
      </c>
      <c r="AM597" s="38" t="s">
        <v>225</v>
      </c>
      <c r="AN597" s="38" t="s">
        <v>225</v>
      </c>
      <c r="AO597" s="38" t="s">
        <v>225</v>
      </c>
    </row>
    <row r="598" spans="5:41">
      <c r="E598" s="38" t="s">
        <v>225</v>
      </c>
      <c r="F598" s="38" t="s">
        <v>225</v>
      </c>
      <c r="G598" s="38" t="s">
        <v>225</v>
      </c>
      <c r="H598" s="38" t="s">
        <v>225</v>
      </c>
      <c r="I598" s="38" t="s">
        <v>225</v>
      </c>
      <c r="J598" s="38" t="s">
        <v>225</v>
      </c>
      <c r="K598" s="38" t="s">
        <v>225</v>
      </c>
      <c r="L598" s="38" t="s">
        <v>225</v>
      </c>
      <c r="N598" s="38" t="s">
        <v>225</v>
      </c>
      <c r="O598" s="38" t="s">
        <v>225</v>
      </c>
      <c r="P598" s="38" t="s">
        <v>225</v>
      </c>
      <c r="Q598" s="38" t="s">
        <v>225</v>
      </c>
      <c r="S598" s="38" t="s">
        <v>225</v>
      </c>
      <c r="T598" s="38" t="s">
        <v>225</v>
      </c>
      <c r="U598" s="38" t="s">
        <v>225</v>
      </c>
      <c r="X598" s="38" t="s">
        <v>225</v>
      </c>
      <c r="Y598" s="38" t="s">
        <v>225</v>
      </c>
      <c r="AA598" s="38" t="s">
        <v>225</v>
      </c>
      <c r="AB598" s="38" t="s">
        <v>225</v>
      </c>
      <c r="AG598" s="38" t="s">
        <v>225</v>
      </c>
      <c r="AH598" s="38" t="s">
        <v>225</v>
      </c>
      <c r="AI598" s="38" t="s">
        <v>225</v>
      </c>
      <c r="AJ598" s="38" t="s">
        <v>225</v>
      </c>
      <c r="AL598" s="38" t="s">
        <v>225</v>
      </c>
      <c r="AM598" s="38" t="s">
        <v>225</v>
      </c>
      <c r="AN598" s="38" t="s">
        <v>225</v>
      </c>
      <c r="AO598" s="38" t="s">
        <v>225</v>
      </c>
    </row>
    <row r="599" spans="5:41">
      <c r="E599" s="38" t="s">
        <v>225</v>
      </c>
      <c r="F599" s="38" t="s">
        <v>225</v>
      </c>
      <c r="G599" s="38" t="s">
        <v>225</v>
      </c>
      <c r="H599" s="38" t="s">
        <v>225</v>
      </c>
      <c r="I599" s="38" t="s">
        <v>225</v>
      </c>
      <c r="J599" s="38" t="s">
        <v>225</v>
      </c>
      <c r="K599" s="38" t="s">
        <v>225</v>
      </c>
      <c r="L599" s="38" t="s">
        <v>225</v>
      </c>
      <c r="N599" s="38" t="s">
        <v>225</v>
      </c>
      <c r="O599" s="38" t="s">
        <v>225</v>
      </c>
      <c r="P599" s="38" t="s">
        <v>225</v>
      </c>
      <c r="Q599" s="38" t="s">
        <v>225</v>
      </c>
      <c r="S599" s="38" t="s">
        <v>225</v>
      </c>
      <c r="T599" s="38" t="s">
        <v>225</v>
      </c>
      <c r="U599" s="38" t="s">
        <v>225</v>
      </c>
      <c r="X599" s="38" t="s">
        <v>225</v>
      </c>
      <c r="Y599" s="38" t="s">
        <v>225</v>
      </c>
      <c r="AA599" s="38" t="s">
        <v>225</v>
      </c>
      <c r="AB599" s="38" t="s">
        <v>225</v>
      </c>
      <c r="AG599" s="38" t="s">
        <v>225</v>
      </c>
      <c r="AH599" s="38" t="s">
        <v>225</v>
      </c>
      <c r="AI599" s="38" t="s">
        <v>225</v>
      </c>
      <c r="AJ599" s="38" t="s">
        <v>225</v>
      </c>
      <c r="AL599" s="38" t="s">
        <v>225</v>
      </c>
      <c r="AM599" s="38" t="s">
        <v>225</v>
      </c>
      <c r="AN599" s="38" t="s">
        <v>225</v>
      </c>
      <c r="AO599" s="38" t="s">
        <v>225</v>
      </c>
    </row>
    <row r="600" spans="5:41">
      <c r="E600" s="38" t="s">
        <v>225</v>
      </c>
      <c r="F600" s="38" t="s">
        <v>225</v>
      </c>
      <c r="G600" s="38" t="s">
        <v>225</v>
      </c>
      <c r="H600" s="38" t="s">
        <v>225</v>
      </c>
      <c r="I600" s="38" t="s">
        <v>225</v>
      </c>
      <c r="J600" s="38" t="s">
        <v>225</v>
      </c>
      <c r="K600" s="38" t="s">
        <v>225</v>
      </c>
      <c r="L600" s="38" t="s">
        <v>225</v>
      </c>
      <c r="N600" s="38" t="s">
        <v>225</v>
      </c>
      <c r="O600" s="38" t="s">
        <v>225</v>
      </c>
      <c r="P600" s="38" t="s">
        <v>225</v>
      </c>
      <c r="Q600" s="38" t="s">
        <v>225</v>
      </c>
      <c r="S600" s="38" t="s">
        <v>225</v>
      </c>
      <c r="T600" s="38" t="s">
        <v>225</v>
      </c>
      <c r="U600" s="38" t="s">
        <v>225</v>
      </c>
      <c r="X600" s="38" t="s">
        <v>225</v>
      </c>
      <c r="Y600" s="38" t="s">
        <v>225</v>
      </c>
      <c r="AA600" s="38" t="s">
        <v>225</v>
      </c>
      <c r="AB600" s="38" t="s">
        <v>225</v>
      </c>
      <c r="AG600" s="38" t="s">
        <v>225</v>
      </c>
      <c r="AH600" s="38" t="s">
        <v>225</v>
      </c>
      <c r="AI600" s="38" t="s">
        <v>225</v>
      </c>
      <c r="AJ600" s="38" t="s">
        <v>225</v>
      </c>
      <c r="AL600" s="38" t="s">
        <v>225</v>
      </c>
      <c r="AM600" s="38" t="s">
        <v>225</v>
      </c>
      <c r="AN600" s="38" t="s">
        <v>225</v>
      </c>
      <c r="AO600" s="38" t="s">
        <v>225</v>
      </c>
    </row>
    <row r="601" spans="5:41">
      <c r="E601" s="38" t="s">
        <v>225</v>
      </c>
      <c r="F601" s="38" t="s">
        <v>225</v>
      </c>
      <c r="G601" s="38" t="s">
        <v>225</v>
      </c>
      <c r="H601" s="38" t="s">
        <v>225</v>
      </c>
      <c r="I601" s="38" t="s">
        <v>225</v>
      </c>
      <c r="J601" s="38" t="s">
        <v>225</v>
      </c>
      <c r="K601" s="38" t="s">
        <v>225</v>
      </c>
      <c r="L601" s="38" t="s">
        <v>225</v>
      </c>
      <c r="N601" s="38" t="s">
        <v>225</v>
      </c>
      <c r="O601" s="38" t="s">
        <v>225</v>
      </c>
      <c r="P601" s="38" t="s">
        <v>225</v>
      </c>
      <c r="Q601" s="38" t="s">
        <v>225</v>
      </c>
      <c r="S601" s="38" t="s">
        <v>225</v>
      </c>
      <c r="T601" s="38" t="s">
        <v>225</v>
      </c>
      <c r="U601" s="38" t="s">
        <v>225</v>
      </c>
      <c r="X601" s="38" t="s">
        <v>225</v>
      </c>
      <c r="Y601" s="38" t="s">
        <v>225</v>
      </c>
      <c r="AA601" s="38" t="s">
        <v>225</v>
      </c>
      <c r="AB601" s="38" t="s">
        <v>225</v>
      </c>
      <c r="AG601" s="38" t="s">
        <v>225</v>
      </c>
      <c r="AH601" s="38" t="s">
        <v>225</v>
      </c>
      <c r="AI601" s="38" t="s">
        <v>225</v>
      </c>
      <c r="AJ601" s="38" t="s">
        <v>225</v>
      </c>
      <c r="AL601" s="38" t="s">
        <v>225</v>
      </c>
      <c r="AM601" s="38" t="s">
        <v>225</v>
      </c>
      <c r="AN601" s="38" t="s">
        <v>225</v>
      </c>
      <c r="AO601" s="38" t="s">
        <v>225</v>
      </c>
    </row>
    <row r="602" spans="5:41">
      <c r="E602" s="38" t="s">
        <v>225</v>
      </c>
      <c r="F602" s="38" t="s">
        <v>225</v>
      </c>
      <c r="G602" s="38" t="s">
        <v>225</v>
      </c>
      <c r="H602" s="38" t="s">
        <v>225</v>
      </c>
      <c r="I602" s="38" t="s">
        <v>225</v>
      </c>
      <c r="J602" s="38" t="s">
        <v>225</v>
      </c>
      <c r="K602" s="38" t="s">
        <v>225</v>
      </c>
      <c r="L602" s="38" t="s">
        <v>225</v>
      </c>
      <c r="N602" s="38" t="s">
        <v>225</v>
      </c>
      <c r="O602" s="38" t="s">
        <v>225</v>
      </c>
      <c r="P602" s="38" t="s">
        <v>225</v>
      </c>
      <c r="Q602" s="38" t="s">
        <v>225</v>
      </c>
      <c r="S602" s="38" t="s">
        <v>225</v>
      </c>
      <c r="T602" s="38" t="s">
        <v>225</v>
      </c>
      <c r="U602" s="38" t="s">
        <v>225</v>
      </c>
      <c r="X602" s="38" t="s">
        <v>225</v>
      </c>
      <c r="Y602" s="38" t="s">
        <v>225</v>
      </c>
      <c r="AA602" s="38" t="s">
        <v>225</v>
      </c>
      <c r="AB602" s="38" t="s">
        <v>225</v>
      </c>
      <c r="AG602" s="38" t="s">
        <v>225</v>
      </c>
      <c r="AH602" s="38" t="s">
        <v>225</v>
      </c>
      <c r="AI602" s="38" t="s">
        <v>225</v>
      </c>
      <c r="AJ602" s="38" t="s">
        <v>225</v>
      </c>
      <c r="AL602" s="38" t="s">
        <v>225</v>
      </c>
      <c r="AM602" s="38" t="s">
        <v>225</v>
      </c>
      <c r="AN602" s="38" t="s">
        <v>225</v>
      </c>
      <c r="AO602" s="38" t="s">
        <v>225</v>
      </c>
    </row>
    <row r="603" spans="5:41">
      <c r="E603" s="38" t="s">
        <v>225</v>
      </c>
      <c r="F603" s="38" t="s">
        <v>225</v>
      </c>
      <c r="G603" s="38" t="s">
        <v>225</v>
      </c>
      <c r="H603" s="38" t="s">
        <v>225</v>
      </c>
      <c r="I603" s="38" t="s">
        <v>225</v>
      </c>
      <c r="J603" s="38" t="s">
        <v>225</v>
      </c>
      <c r="K603" s="38" t="s">
        <v>225</v>
      </c>
      <c r="L603" s="38" t="s">
        <v>225</v>
      </c>
      <c r="N603" s="38" t="s">
        <v>225</v>
      </c>
      <c r="O603" s="38" t="s">
        <v>225</v>
      </c>
      <c r="P603" s="38" t="s">
        <v>225</v>
      </c>
      <c r="Q603" s="38" t="s">
        <v>225</v>
      </c>
      <c r="S603" s="38" t="s">
        <v>225</v>
      </c>
      <c r="T603" s="38" t="s">
        <v>225</v>
      </c>
      <c r="U603" s="38" t="s">
        <v>225</v>
      </c>
      <c r="X603" s="38" t="s">
        <v>225</v>
      </c>
      <c r="Y603" s="38" t="s">
        <v>225</v>
      </c>
      <c r="AA603" s="38" t="s">
        <v>225</v>
      </c>
      <c r="AB603" s="38" t="s">
        <v>225</v>
      </c>
      <c r="AG603" s="38" t="s">
        <v>225</v>
      </c>
      <c r="AH603" s="38" t="s">
        <v>225</v>
      </c>
      <c r="AI603" s="38" t="s">
        <v>225</v>
      </c>
      <c r="AJ603" s="38" t="s">
        <v>225</v>
      </c>
      <c r="AL603" s="38" t="s">
        <v>225</v>
      </c>
      <c r="AM603" s="38" t="s">
        <v>225</v>
      </c>
      <c r="AN603" s="38" t="s">
        <v>225</v>
      </c>
      <c r="AO603" s="38" t="s">
        <v>225</v>
      </c>
    </row>
    <row r="604" spans="5:41">
      <c r="E604" s="38" t="s">
        <v>225</v>
      </c>
      <c r="F604" s="38" t="s">
        <v>225</v>
      </c>
      <c r="G604" s="38" t="s">
        <v>225</v>
      </c>
      <c r="H604" s="38" t="s">
        <v>225</v>
      </c>
      <c r="I604" s="38" t="s">
        <v>225</v>
      </c>
      <c r="J604" s="38" t="s">
        <v>225</v>
      </c>
      <c r="K604" s="38" t="s">
        <v>225</v>
      </c>
      <c r="L604" s="38" t="s">
        <v>225</v>
      </c>
      <c r="N604" s="38" t="s">
        <v>225</v>
      </c>
      <c r="O604" s="38" t="s">
        <v>225</v>
      </c>
      <c r="P604" s="38" t="s">
        <v>225</v>
      </c>
      <c r="Q604" s="38" t="s">
        <v>225</v>
      </c>
      <c r="S604" s="38" t="s">
        <v>225</v>
      </c>
      <c r="T604" s="38" t="s">
        <v>225</v>
      </c>
      <c r="U604" s="38" t="s">
        <v>225</v>
      </c>
      <c r="X604" s="38" t="s">
        <v>225</v>
      </c>
      <c r="Y604" s="38" t="s">
        <v>225</v>
      </c>
      <c r="AA604" s="38" t="s">
        <v>225</v>
      </c>
      <c r="AB604" s="38" t="s">
        <v>225</v>
      </c>
      <c r="AG604" s="38" t="s">
        <v>225</v>
      </c>
      <c r="AH604" s="38" t="s">
        <v>225</v>
      </c>
      <c r="AI604" s="38" t="s">
        <v>225</v>
      </c>
      <c r="AJ604" s="38" t="s">
        <v>225</v>
      </c>
      <c r="AL604" s="38" t="s">
        <v>225</v>
      </c>
      <c r="AM604" s="38" t="s">
        <v>225</v>
      </c>
      <c r="AN604" s="38" t="s">
        <v>225</v>
      </c>
      <c r="AO604" s="38" t="s">
        <v>225</v>
      </c>
    </row>
    <row r="605" spans="5:41">
      <c r="E605" s="38" t="s">
        <v>225</v>
      </c>
      <c r="F605" s="38" t="s">
        <v>225</v>
      </c>
      <c r="G605" s="38" t="s">
        <v>225</v>
      </c>
      <c r="H605" s="38" t="s">
        <v>225</v>
      </c>
      <c r="I605" s="38" t="s">
        <v>225</v>
      </c>
      <c r="J605" s="38" t="s">
        <v>225</v>
      </c>
      <c r="K605" s="38" t="s">
        <v>225</v>
      </c>
      <c r="L605" s="38" t="s">
        <v>225</v>
      </c>
      <c r="N605" s="38" t="s">
        <v>225</v>
      </c>
      <c r="O605" s="38" t="s">
        <v>225</v>
      </c>
      <c r="P605" s="38" t="s">
        <v>225</v>
      </c>
      <c r="Q605" s="38" t="s">
        <v>225</v>
      </c>
      <c r="S605" s="38" t="s">
        <v>225</v>
      </c>
      <c r="T605" s="38" t="s">
        <v>225</v>
      </c>
      <c r="U605" s="38" t="s">
        <v>225</v>
      </c>
      <c r="X605" s="38" t="s">
        <v>225</v>
      </c>
      <c r="Y605" s="38" t="s">
        <v>225</v>
      </c>
      <c r="AA605" s="38" t="s">
        <v>225</v>
      </c>
      <c r="AB605" s="38" t="s">
        <v>225</v>
      </c>
      <c r="AG605" s="38" t="s">
        <v>225</v>
      </c>
      <c r="AH605" s="38" t="s">
        <v>225</v>
      </c>
      <c r="AI605" s="38" t="s">
        <v>225</v>
      </c>
      <c r="AJ605" s="38" t="s">
        <v>225</v>
      </c>
      <c r="AL605" s="38" t="s">
        <v>225</v>
      </c>
      <c r="AM605" s="38" t="s">
        <v>225</v>
      </c>
      <c r="AN605" s="38" t="s">
        <v>225</v>
      </c>
      <c r="AO605" s="38" t="s">
        <v>225</v>
      </c>
    </row>
    <row r="606" spans="5:41">
      <c r="E606" s="38" t="s">
        <v>225</v>
      </c>
      <c r="F606" s="38" t="s">
        <v>225</v>
      </c>
      <c r="G606" s="38" t="s">
        <v>225</v>
      </c>
      <c r="H606" s="38" t="s">
        <v>225</v>
      </c>
      <c r="I606" s="38" t="s">
        <v>225</v>
      </c>
      <c r="J606" s="38" t="s">
        <v>225</v>
      </c>
      <c r="K606" s="38" t="s">
        <v>225</v>
      </c>
      <c r="L606" s="38" t="s">
        <v>225</v>
      </c>
      <c r="N606" s="38" t="s">
        <v>225</v>
      </c>
      <c r="O606" s="38" t="s">
        <v>225</v>
      </c>
      <c r="P606" s="38" t="s">
        <v>225</v>
      </c>
      <c r="Q606" s="38" t="s">
        <v>225</v>
      </c>
      <c r="S606" s="38" t="s">
        <v>225</v>
      </c>
      <c r="T606" s="38" t="s">
        <v>225</v>
      </c>
      <c r="U606" s="38" t="s">
        <v>225</v>
      </c>
      <c r="X606" s="38" t="s">
        <v>225</v>
      </c>
      <c r="Y606" s="38" t="s">
        <v>225</v>
      </c>
      <c r="AA606" s="38" t="s">
        <v>225</v>
      </c>
      <c r="AB606" s="38" t="s">
        <v>225</v>
      </c>
      <c r="AG606" s="38" t="s">
        <v>225</v>
      </c>
      <c r="AH606" s="38" t="s">
        <v>225</v>
      </c>
      <c r="AI606" s="38" t="s">
        <v>225</v>
      </c>
      <c r="AJ606" s="38" t="s">
        <v>225</v>
      </c>
      <c r="AL606" s="38" t="s">
        <v>225</v>
      </c>
      <c r="AM606" s="38" t="s">
        <v>225</v>
      </c>
      <c r="AN606" s="38" t="s">
        <v>225</v>
      </c>
      <c r="AO606" s="38" t="s">
        <v>225</v>
      </c>
    </row>
    <row r="607" spans="5:41">
      <c r="E607" s="38" t="s">
        <v>225</v>
      </c>
      <c r="F607" s="38" t="s">
        <v>225</v>
      </c>
      <c r="G607" s="38" t="s">
        <v>225</v>
      </c>
      <c r="H607" s="38" t="s">
        <v>225</v>
      </c>
      <c r="I607" s="38" t="s">
        <v>225</v>
      </c>
      <c r="J607" s="38" t="s">
        <v>225</v>
      </c>
      <c r="K607" s="38" t="s">
        <v>225</v>
      </c>
      <c r="L607" s="38" t="s">
        <v>225</v>
      </c>
      <c r="N607" s="38" t="s">
        <v>225</v>
      </c>
      <c r="O607" s="38" t="s">
        <v>225</v>
      </c>
      <c r="P607" s="38" t="s">
        <v>225</v>
      </c>
      <c r="Q607" s="38" t="s">
        <v>225</v>
      </c>
      <c r="S607" s="38" t="s">
        <v>225</v>
      </c>
      <c r="T607" s="38" t="s">
        <v>225</v>
      </c>
      <c r="U607" s="38" t="s">
        <v>225</v>
      </c>
      <c r="X607" s="38" t="s">
        <v>225</v>
      </c>
      <c r="Y607" s="38" t="s">
        <v>225</v>
      </c>
      <c r="AA607" s="38" t="s">
        <v>225</v>
      </c>
      <c r="AB607" s="38" t="s">
        <v>225</v>
      </c>
      <c r="AG607" s="38" t="s">
        <v>225</v>
      </c>
      <c r="AH607" s="38" t="s">
        <v>225</v>
      </c>
      <c r="AI607" s="38" t="s">
        <v>225</v>
      </c>
      <c r="AJ607" s="38" t="s">
        <v>225</v>
      </c>
      <c r="AL607" s="38" t="s">
        <v>225</v>
      </c>
      <c r="AM607" s="38" t="s">
        <v>225</v>
      </c>
      <c r="AN607" s="38" t="s">
        <v>225</v>
      </c>
      <c r="AO607" s="38" t="s">
        <v>225</v>
      </c>
    </row>
    <row r="608" spans="5:41">
      <c r="E608" s="38" t="s">
        <v>225</v>
      </c>
      <c r="F608" s="38" t="s">
        <v>225</v>
      </c>
      <c r="G608" s="38" t="s">
        <v>225</v>
      </c>
      <c r="H608" s="38" t="s">
        <v>225</v>
      </c>
      <c r="I608" s="38" t="s">
        <v>225</v>
      </c>
      <c r="J608" s="38" t="s">
        <v>225</v>
      </c>
      <c r="K608" s="38" t="s">
        <v>225</v>
      </c>
      <c r="L608" s="38" t="s">
        <v>225</v>
      </c>
      <c r="N608" s="38" t="s">
        <v>225</v>
      </c>
      <c r="O608" s="38" t="s">
        <v>225</v>
      </c>
      <c r="P608" s="38" t="s">
        <v>225</v>
      </c>
      <c r="Q608" s="38" t="s">
        <v>225</v>
      </c>
      <c r="S608" s="38" t="s">
        <v>225</v>
      </c>
      <c r="T608" s="38" t="s">
        <v>225</v>
      </c>
      <c r="U608" s="38" t="s">
        <v>225</v>
      </c>
      <c r="X608" s="38" t="s">
        <v>225</v>
      </c>
      <c r="Y608" s="38" t="s">
        <v>225</v>
      </c>
      <c r="AA608" s="38" t="s">
        <v>225</v>
      </c>
      <c r="AB608" s="38" t="s">
        <v>225</v>
      </c>
      <c r="AG608" s="38" t="s">
        <v>225</v>
      </c>
      <c r="AH608" s="38" t="s">
        <v>225</v>
      </c>
      <c r="AI608" s="38" t="s">
        <v>225</v>
      </c>
      <c r="AJ608" s="38" t="s">
        <v>225</v>
      </c>
      <c r="AL608" s="38" t="s">
        <v>225</v>
      </c>
      <c r="AM608" s="38" t="s">
        <v>225</v>
      </c>
      <c r="AN608" s="38" t="s">
        <v>225</v>
      </c>
      <c r="AO608" s="38" t="s">
        <v>225</v>
      </c>
    </row>
    <row r="609" spans="5:41">
      <c r="E609" s="38" t="s">
        <v>225</v>
      </c>
      <c r="F609" s="38" t="s">
        <v>225</v>
      </c>
      <c r="G609" s="38" t="s">
        <v>225</v>
      </c>
      <c r="H609" s="38" t="s">
        <v>225</v>
      </c>
      <c r="I609" s="38" t="s">
        <v>225</v>
      </c>
      <c r="J609" s="38" t="s">
        <v>225</v>
      </c>
      <c r="K609" s="38" t="s">
        <v>225</v>
      </c>
      <c r="L609" s="38" t="s">
        <v>225</v>
      </c>
      <c r="N609" s="38" t="s">
        <v>225</v>
      </c>
      <c r="O609" s="38" t="s">
        <v>225</v>
      </c>
      <c r="P609" s="38" t="s">
        <v>225</v>
      </c>
      <c r="Q609" s="38" t="s">
        <v>225</v>
      </c>
      <c r="S609" s="38" t="s">
        <v>225</v>
      </c>
      <c r="T609" s="38" t="s">
        <v>225</v>
      </c>
      <c r="U609" s="38" t="s">
        <v>225</v>
      </c>
      <c r="X609" s="38" t="s">
        <v>225</v>
      </c>
      <c r="Y609" s="38" t="s">
        <v>225</v>
      </c>
      <c r="AA609" s="38" t="s">
        <v>225</v>
      </c>
      <c r="AB609" s="38" t="s">
        <v>225</v>
      </c>
      <c r="AG609" s="38" t="s">
        <v>225</v>
      </c>
      <c r="AH609" s="38" t="s">
        <v>225</v>
      </c>
      <c r="AI609" s="38" t="s">
        <v>225</v>
      </c>
      <c r="AJ609" s="38" t="s">
        <v>225</v>
      </c>
      <c r="AL609" s="38" t="s">
        <v>225</v>
      </c>
      <c r="AM609" s="38" t="s">
        <v>225</v>
      </c>
      <c r="AN609" s="38" t="s">
        <v>225</v>
      </c>
      <c r="AO609" s="38" t="s">
        <v>225</v>
      </c>
    </row>
    <row r="610" spans="5:41">
      <c r="E610" s="38" t="s">
        <v>225</v>
      </c>
      <c r="F610" s="38" t="s">
        <v>225</v>
      </c>
      <c r="G610" s="38" t="s">
        <v>225</v>
      </c>
      <c r="H610" s="38" t="s">
        <v>225</v>
      </c>
      <c r="I610" s="38" t="s">
        <v>225</v>
      </c>
      <c r="J610" s="38" t="s">
        <v>225</v>
      </c>
      <c r="K610" s="38" t="s">
        <v>225</v>
      </c>
      <c r="L610" s="38" t="s">
        <v>225</v>
      </c>
      <c r="N610" s="38" t="s">
        <v>225</v>
      </c>
      <c r="O610" s="38" t="s">
        <v>225</v>
      </c>
      <c r="P610" s="38" t="s">
        <v>225</v>
      </c>
      <c r="Q610" s="38" t="s">
        <v>225</v>
      </c>
      <c r="S610" s="38" t="s">
        <v>225</v>
      </c>
      <c r="T610" s="38" t="s">
        <v>225</v>
      </c>
      <c r="U610" s="38" t="s">
        <v>225</v>
      </c>
      <c r="X610" s="38" t="s">
        <v>225</v>
      </c>
      <c r="Y610" s="38" t="s">
        <v>225</v>
      </c>
      <c r="AA610" s="38" t="s">
        <v>225</v>
      </c>
      <c r="AB610" s="38" t="s">
        <v>225</v>
      </c>
      <c r="AG610" s="38" t="s">
        <v>225</v>
      </c>
      <c r="AH610" s="38" t="s">
        <v>225</v>
      </c>
      <c r="AI610" s="38" t="s">
        <v>225</v>
      </c>
      <c r="AJ610" s="38" t="s">
        <v>225</v>
      </c>
      <c r="AL610" s="38" t="s">
        <v>225</v>
      </c>
      <c r="AM610" s="38" t="s">
        <v>225</v>
      </c>
      <c r="AN610" s="38" t="s">
        <v>225</v>
      </c>
      <c r="AO610" s="38" t="s">
        <v>225</v>
      </c>
    </row>
    <row r="611" spans="5:41">
      <c r="E611" s="38" t="s">
        <v>225</v>
      </c>
      <c r="F611" s="38" t="s">
        <v>225</v>
      </c>
      <c r="G611" s="38" t="s">
        <v>225</v>
      </c>
      <c r="H611" s="38" t="s">
        <v>225</v>
      </c>
      <c r="I611" s="38" t="s">
        <v>225</v>
      </c>
      <c r="J611" s="38" t="s">
        <v>225</v>
      </c>
      <c r="K611" s="38" t="s">
        <v>225</v>
      </c>
      <c r="L611" s="38" t="s">
        <v>225</v>
      </c>
      <c r="N611" s="38" t="s">
        <v>225</v>
      </c>
      <c r="O611" s="38" t="s">
        <v>225</v>
      </c>
      <c r="P611" s="38" t="s">
        <v>225</v>
      </c>
      <c r="Q611" s="38" t="s">
        <v>225</v>
      </c>
      <c r="S611" s="38" t="s">
        <v>225</v>
      </c>
      <c r="T611" s="38" t="s">
        <v>225</v>
      </c>
      <c r="U611" s="38" t="s">
        <v>225</v>
      </c>
      <c r="X611" s="38" t="s">
        <v>225</v>
      </c>
      <c r="Y611" s="38" t="s">
        <v>225</v>
      </c>
      <c r="AA611" s="38" t="s">
        <v>225</v>
      </c>
      <c r="AB611" s="38" t="s">
        <v>225</v>
      </c>
      <c r="AG611" s="38" t="s">
        <v>225</v>
      </c>
      <c r="AH611" s="38" t="s">
        <v>225</v>
      </c>
      <c r="AI611" s="38" t="s">
        <v>225</v>
      </c>
      <c r="AJ611" s="38" t="s">
        <v>225</v>
      </c>
      <c r="AL611" s="38" t="s">
        <v>225</v>
      </c>
      <c r="AM611" s="38" t="s">
        <v>225</v>
      </c>
      <c r="AN611" s="38" t="s">
        <v>225</v>
      </c>
      <c r="AO611" s="38" t="s">
        <v>225</v>
      </c>
    </row>
    <row r="612" spans="5:41">
      <c r="E612" s="38" t="s">
        <v>225</v>
      </c>
      <c r="F612" s="38" t="s">
        <v>225</v>
      </c>
      <c r="G612" s="38" t="s">
        <v>225</v>
      </c>
      <c r="H612" s="38" t="s">
        <v>225</v>
      </c>
      <c r="I612" s="38" t="s">
        <v>225</v>
      </c>
      <c r="J612" s="38" t="s">
        <v>225</v>
      </c>
      <c r="K612" s="38" t="s">
        <v>225</v>
      </c>
      <c r="L612" s="38" t="s">
        <v>225</v>
      </c>
      <c r="N612" s="38" t="s">
        <v>225</v>
      </c>
      <c r="O612" s="38" t="s">
        <v>225</v>
      </c>
      <c r="P612" s="38" t="s">
        <v>225</v>
      </c>
      <c r="Q612" s="38" t="s">
        <v>225</v>
      </c>
      <c r="S612" s="38" t="s">
        <v>225</v>
      </c>
      <c r="T612" s="38" t="s">
        <v>225</v>
      </c>
      <c r="U612" s="38" t="s">
        <v>225</v>
      </c>
      <c r="X612" s="38" t="s">
        <v>225</v>
      </c>
      <c r="Y612" s="38" t="s">
        <v>225</v>
      </c>
      <c r="AA612" s="38" t="s">
        <v>225</v>
      </c>
      <c r="AB612" s="38" t="s">
        <v>225</v>
      </c>
      <c r="AG612" s="38" t="s">
        <v>225</v>
      </c>
      <c r="AH612" s="38" t="s">
        <v>225</v>
      </c>
      <c r="AI612" s="38" t="s">
        <v>225</v>
      </c>
      <c r="AJ612" s="38" t="s">
        <v>225</v>
      </c>
      <c r="AL612" s="38" t="s">
        <v>225</v>
      </c>
      <c r="AM612" s="38" t="s">
        <v>225</v>
      </c>
      <c r="AN612" s="38" t="s">
        <v>225</v>
      </c>
      <c r="AO612" s="38" t="s">
        <v>225</v>
      </c>
    </row>
    <row r="613" spans="5:41">
      <c r="E613" s="38" t="s">
        <v>225</v>
      </c>
      <c r="F613" s="38" t="s">
        <v>225</v>
      </c>
      <c r="G613" s="38" t="s">
        <v>225</v>
      </c>
      <c r="H613" s="38" t="s">
        <v>225</v>
      </c>
      <c r="I613" s="38" t="s">
        <v>225</v>
      </c>
      <c r="J613" s="38" t="s">
        <v>225</v>
      </c>
      <c r="K613" s="38" t="s">
        <v>225</v>
      </c>
      <c r="L613" s="38" t="s">
        <v>225</v>
      </c>
      <c r="N613" s="38" t="s">
        <v>225</v>
      </c>
      <c r="O613" s="38" t="s">
        <v>225</v>
      </c>
      <c r="P613" s="38" t="s">
        <v>225</v>
      </c>
      <c r="Q613" s="38" t="s">
        <v>225</v>
      </c>
      <c r="S613" s="38" t="s">
        <v>225</v>
      </c>
      <c r="T613" s="38" t="s">
        <v>225</v>
      </c>
      <c r="U613" s="38" t="s">
        <v>225</v>
      </c>
      <c r="X613" s="38" t="s">
        <v>225</v>
      </c>
      <c r="Y613" s="38" t="s">
        <v>225</v>
      </c>
      <c r="AA613" s="38" t="s">
        <v>225</v>
      </c>
      <c r="AB613" s="38" t="s">
        <v>225</v>
      </c>
      <c r="AG613" s="38" t="s">
        <v>225</v>
      </c>
      <c r="AH613" s="38" t="s">
        <v>225</v>
      </c>
      <c r="AI613" s="38" t="s">
        <v>225</v>
      </c>
      <c r="AJ613" s="38" t="s">
        <v>225</v>
      </c>
      <c r="AL613" s="38" t="s">
        <v>225</v>
      </c>
      <c r="AM613" s="38" t="s">
        <v>225</v>
      </c>
      <c r="AN613" s="38" t="s">
        <v>225</v>
      </c>
      <c r="AO613" s="38" t="s">
        <v>225</v>
      </c>
    </row>
    <row r="614" spans="5:41">
      <c r="E614" s="38" t="s">
        <v>225</v>
      </c>
      <c r="F614" s="38" t="s">
        <v>225</v>
      </c>
      <c r="G614" s="38" t="s">
        <v>225</v>
      </c>
      <c r="H614" s="38" t="s">
        <v>225</v>
      </c>
      <c r="I614" s="38" t="s">
        <v>225</v>
      </c>
      <c r="J614" s="38" t="s">
        <v>225</v>
      </c>
      <c r="K614" s="38" t="s">
        <v>225</v>
      </c>
      <c r="L614" s="38" t="s">
        <v>225</v>
      </c>
      <c r="N614" s="38" t="s">
        <v>225</v>
      </c>
      <c r="O614" s="38" t="s">
        <v>225</v>
      </c>
      <c r="P614" s="38" t="s">
        <v>225</v>
      </c>
      <c r="Q614" s="38" t="s">
        <v>225</v>
      </c>
      <c r="S614" s="38" t="s">
        <v>225</v>
      </c>
      <c r="T614" s="38" t="s">
        <v>225</v>
      </c>
      <c r="U614" s="38" t="s">
        <v>225</v>
      </c>
      <c r="X614" s="38" t="s">
        <v>225</v>
      </c>
      <c r="Y614" s="38" t="s">
        <v>225</v>
      </c>
      <c r="AA614" s="38" t="s">
        <v>225</v>
      </c>
      <c r="AB614" s="38" t="s">
        <v>225</v>
      </c>
      <c r="AG614" s="38" t="s">
        <v>225</v>
      </c>
      <c r="AH614" s="38" t="s">
        <v>225</v>
      </c>
      <c r="AI614" s="38" t="s">
        <v>225</v>
      </c>
      <c r="AJ614" s="38" t="s">
        <v>225</v>
      </c>
      <c r="AL614" s="38" t="s">
        <v>225</v>
      </c>
      <c r="AM614" s="38" t="s">
        <v>225</v>
      </c>
      <c r="AN614" s="38" t="s">
        <v>225</v>
      </c>
      <c r="AO614" s="38" t="s">
        <v>225</v>
      </c>
    </row>
    <row r="615" spans="5:41">
      <c r="E615" s="38" t="s">
        <v>225</v>
      </c>
      <c r="F615" s="38" t="s">
        <v>225</v>
      </c>
      <c r="G615" s="38" t="s">
        <v>225</v>
      </c>
      <c r="H615" s="38" t="s">
        <v>225</v>
      </c>
      <c r="I615" s="38" t="s">
        <v>225</v>
      </c>
      <c r="J615" s="38" t="s">
        <v>225</v>
      </c>
      <c r="K615" s="38" t="s">
        <v>225</v>
      </c>
      <c r="L615" s="38" t="s">
        <v>225</v>
      </c>
      <c r="N615" s="38" t="s">
        <v>225</v>
      </c>
      <c r="O615" s="38" t="s">
        <v>225</v>
      </c>
      <c r="P615" s="38" t="s">
        <v>225</v>
      </c>
      <c r="Q615" s="38" t="s">
        <v>225</v>
      </c>
      <c r="S615" s="38" t="s">
        <v>225</v>
      </c>
      <c r="T615" s="38" t="s">
        <v>225</v>
      </c>
      <c r="U615" s="38" t="s">
        <v>225</v>
      </c>
      <c r="X615" s="38" t="s">
        <v>225</v>
      </c>
      <c r="Y615" s="38" t="s">
        <v>225</v>
      </c>
      <c r="AA615" s="38" t="s">
        <v>225</v>
      </c>
      <c r="AB615" s="38" t="s">
        <v>225</v>
      </c>
      <c r="AG615" s="38" t="s">
        <v>225</v>
      </c>
      <c r="AH615" s="38" t="s">
        <v>225</v>
      </c>
      <c r="AI615" s="38" t="s">
        <v>225</v>
      </c>
      <c r="AJ615" s="38" t="s">
        <v>225</v>
      </c>
      <c r="AL615" s="38" t="s">
        <v>225</v>
      </c>
      <c r="AM615" s="38" t="s">
        <v>225</v>
      </c>
      <c r="AN615" s="38" t="s">
        <v>225</v>
      </c>
      <c r="AO615" s="38" t="s">
        <v>225</v>
      </c>
    </row>
    <row r="616" spans="5:41">
      <c r="E616" s="38" t="s">
        <v>225</v>
      </c>
      <c r="F616" s="38" t="s">
        <v>225</v>
      </c>
      <c r="G616" s="38" t="s">
        <v>225</v>
      </c>
      <c r="H616" s="38" t="s">
        <v>225</v>
      </c>
      <c r="I616" s="38" t="s">
        <v>225</v>
      </c>
      <c r="J616" s="38" t="s">
        <v>225</v>
      </c>
      <c r="K616" s="38" t="s">
        <v>225</v>
      </c>
      <c r="L616" s="38" t="s">
        <v>225</v>
      </c>
      <c r="N616" s="38" t="s">
        <v>225</v>
      </c>
      <c r="O616" s="38" t="s">
        <v>225</v>
      </c>
      <c r="P616" s="38" t="s">
        <v>225</v>
      </c>
      <c r="Q616" s="38" t="s">
        <v>225</v>
      </c>
      <c r="S616" s="38" t="s">
        <v>225</v>
      </c>
      <c r="T616" s="38" t="s">
        <v>225</v>
      </c>
      <c r="U616" s="38" t="s">
        <v>225</v>
      </c>
      <c r="X616" s="38" t="s">
        <v>225</v>
      </c>
      <c r="Y616" s="38" t="s">
        <v>225</v>
      </c>
      <c r="AA616" s="38" t="s">
        <v>225</v>
      </c>
      <c r="AB616" s="38" t="s">
        <v>225</v>
      </c>
      <c r="AG616" s="38" t="s">
        <v>225</v>
      </c>
      <c r="AH616" s="38" t="s">
        <v>225</v>
      </c>
      <c r="AI616" s="38" t="s">
        <v>225</v>
      </c>
      <c r="AJ616" s="38" t="s">
        <v>225</v>
      </c>
      <c r="AL616" s="38" t="s">
        <v>225</v>
      </c>
      <c r="AM616" s="38" t="s">
        <v>225</v>
      </c>
      <c r="AN616" s="38" t="s">
        <v>225</v>
      </c>
      <c r="AO616" s="38" t="s">
        <v>225</v>
      </c>
    </row>
    <row r="617" spans="5:41">
      <c r="E617" s="38" t="s">
        <v>225</v>
      </c>
      <c r="F617" s="38" t="s">
        <v>225</v>
      </c>
      <c r="G617" s="38" t="s">
        <v>225</v>
      </c>
      <c r="H617" s="38" t="s">
        <v>225</v>
      </c>
      <c r="I617" s="38" t="s">
        <v>225</v>
      </c>
      <c r="J617" s="38" t="s">
        <v>225</v>
      </c>
      <c r="K617" s="38" t="s">
        <v>225</v>
      </c>
      <c r="L617" s="38" t="s">
        <v>225</v>
      </c>
      <c r="N617" s="38" t="s">
        <v>225</v>
      </c>
      <c r="O617" s="38" t="s">
        <v>225</v>
      </c>
      <c r="P617" s="38" t="s">
        <v>225</v>
      </c>
      <c r="Q617" s="38" t="s">
        <v>225</v>
      </c>
      <c r="S617" s="38" t="s">
        <v>225</v>
      </c>
      <c r="T617" s="38" t="s">
        <v>225</v>
      </c>
      <c r="U617" s="38" t="s">
        <v>225</v>
      </c>
      <c r="X617" s="38" t="s">
        <v>225</v>
      </c>
      <c r="Y617" s="38" t="s">
        <v>225</v>
      </c>
      <c r="AA617" s="38" t="s">
        <v>225</v>
      </c>
      <c r="AB617" s="38" t="s">
        <v>225</v>
      </c>
      <c r="AG617" s="38" t="s">
        <v>225</v>
      </c>
      <c r="AH617" s="38" t="s">
        <v>225</v>
      </c>
      <c r="AI617" s="38" t="s">
        <v>225</v>
      </c>
      <c r="AJ617" s="38" t="s">
        <v>225</v>
      </c>
      <c r="AL617" s="38" t="s">
        <v>225</v>
      </c>
      <c r="AM617" s="38" t="s">
        <v>225</v>
      </c>
      <c r="AN617" s="38" t="s">
        <v>225</v>
      </c>
      <c r="AO617" s="38" t="s">
        <v>225</v>
      </c>
    </row>
    <row r="618" spans="5:41">
      <c r="E618" s="38" t="s">
        <v>225</v>
      </c>
      <c r="F618" s="38" t="s">
        <v>225</v>
      </c>
      <c r="G618" s="38" t="s">
        <v>225</v>
      </c>
      <c r="H618" s="38" t="s">
        <v>225</v>
      </c>
      <c r="I618" s="38" t="s">
        <v>225</v>
      </c>
      <c r="J618" s="38" t="s">
        <v>225</v>
      </c>
      <c r="K618" s="38" t="s">
        <v>225</v>
      </c>
      <c r="L618" s="38" t="s">
        <v>225</v>
      </c>
      <c r="N618" s="38" t="s">
        <v>225</v>
      </c>
      <c r="O618" s="38" t="s">
        <v>225</v>
      </c>
      <c r="P618" s="38" t="s">
        <v>225</v>
      </c>
      <c r="Q618" s="38" t="s">
        <v>225</v>
      </c>
      <c r="S618" s="38" t="s">
        <v>225</v>
      </c>
      <c r="T618" s="38" t="s">
        <v>225</v>
      </c>
      <c r="U618" s="38" t="s">
        <v>225</v>
      </c>
      <c r="X618" s="38" t="s">
        <v>225</v>
      </c>
      <c r="Y618" s="38" t="s">
        <v>225</v>
      </c>
      <c r="AA618" s="38" t="s">
        <v>225</v>
      </c>
      <c r="AB618" s="38" t="s">
        <v>225</v>
      </c>
      <c r="AG618" s="38" t="s">
        <v>225</v>
      </c>
      <c r="AH618" s="38" t="s">
        <v>225</v>
      </c>
      <c r="AI618" s="38" t="s">
        <v>225</v>
      </c>
      <c r="AJ618" s="38" t="s">
        <v>225</v>
      </c>
      <c r="AL618" s="38" t="s">
        <v>225</v>
      </c>
      <c r="AM618" s="38" t="s">
        <v>225</v>
      </c>
      <c r="AN618" s="38" t="s">
        <v>225</v>
      </c>
      <c r="AO618" s="38" t="s">
        <v>225</v>
      </c>
    </row>
    <row r="619" spans="5:41">
      <c r="E619" s="38" t="s">
        <v>225</v>
      </c>
      <c r="F619" s="38" t="s">
        <v>225</v>
      </c>
      <c r="G619" s="38" t="s">
        <v>225</v>
      </c>
      <c r="H619" s="38" t="s">
        <v>225</v>
      </c>
      <c r="I619" s="38" t="s">
        <v>225</v>
      </c>
      <c r="J619" s="38" t="s">
        <v>225</v>
      </c>
      <c r="K619" s="38" t="s">
        <v>225</v>
      </c>
      <c r="L619" s="38" t="s">
        <v>225</v>
      </c>
      <c r="N619" s="38" t="s">
        <v>225</v>
      </c>
      <c r="O619" s="38" t="s">
        <v>225</v>
      </c>
      <c r="P619" s="38" t="s">
        <v>225</v>
      </c>
      <c r="Q619" s="38" t="s">
        <v>225</v>
      </c>
      <c r="S619" s="38" t="s">
        <v>225</v>
      </c>
      <c r="T619" s="38" t="s">
        <v>225</v>
      </c>
      <c r="U619" s="38" t="s">
        <v>225</v>
      </c>
      <c r="X619" s="38" t="s">
        <v>225</v>
      </c>
      <c r="Y619" s="38" t="s">
        <v>225</v>
      </c>
      <c r="AA619" s="38" t="s">
        <v>225</v>
      </c>
      <c r="AB619" s="38" t="s">
        <v>225</v>
      </c>
      <c r="AG619" s="38" t="s">
        <v>225</v>
      </c>
      <c r="AH619" s="38" t="s">
        <v>225</v>
      </c>
      <c r="AI619" s="38" t="s">
        <v>225</v>
      </c>
      <c r="AJ619" s="38" t="s">
        <v>225</v>
      </c>
      <c r="AL619" s="38" t="s">
        <v>225</v>
      </c>
      <c r="AM619" s="38" t="s">
        <v>225</v>
      </c>
      <c r="AN619" s="38" t="s">
        <v>225</v>
      </c>
      <c r="AO619" s="38" t="s">
        <v>225</v>
      </c>
    </row>
    <row r="620" spans="5:41">
      <c r="E620" s="38" t="s">
        <v>225</v>
      </c>
      <c r="F620" s="38" t="s">
        <v>225</v>
      </c>
      <c r="G620" s="38" t="s">
        <v>225</v>
      </c>
      <c r="H620" s="38" t="s">
        <v>225</v>
      </c>
      <c r="I620" s="38" t="s">
        <v>225</v>
      </c>
      <c r="J620" s="38" t="s">
        <v>225</v>
      </c>
      <c r="K620" s="38" t="s">
        <v>225</v>
      </c>
      <c r="L620" s="38" t="s">
        <v>225</v>
      </c>
      <c r="N620" s="38" t="s">
        <v>225</v>
      </c>
      <c r="O620" s="38" t="s">
        <v>225</v>
      </c>
      <c r="P620" s="38" t="s">
        <v>225</v>
      </c>
      <c r="Q620" s="38" t="s">
        <v>225</v>
      </c>
      <c r="S620" s="38" t="s">
        <v>225</v>
      </c>
      <c r="T620" s="38" t="s">
        <v>225</v>
      </c>
      <c r="U620" s="38" t="s">
        <v>225</v>
      </c>
      <c r="X620" s="38" t="s">
        <v>225</v>
      </c>
      <c r="Y620" s="38" t="s">
        <v>225</v>
      </c>
      <c r="AA620" s="38" t="s">
        <v>225</v>
      </c>
      <c r="AB620" s="38" t="s">
        <v>225</v>
      </c>
      <c r="AG620" s="38" t="s">
        <v>225</v>
      </c>
      <c r="AH620" s="38" t="s">
        <v>225</v>
      </c>
      <c r="AI620" s="38" t="s">
        <v>225</v>
      </c>
      <c r="AJ620" s="38" t="s">
        <v>225</v>
      </c>
      <c r="AL620" s="38" t="s">
        <v>225</v>
      </c>
      <c r="AM620" s="38" t="s">
        <v>225</v>
      </c>
      <c r="AN620" s="38" t="s">
        <v>225</v>
      </c>
      <c r="AO620" s="38" t="s">
        <v>225</v>
      </c>
    </row>
    <row r="621" spans="5:41">
      <c r="E621" s="38" t="s">
        <v>225</v>
      </c>
      <c r="F621" s="38" t="s">
        <v>225</v>
      </c>
      <c r="G621" s="38" t="s">
        <v>225</v>
      </c>
      <c r="H621" s="38" t="s">
        <v>225</v>
      </c>
      <c r="I621" s="38" t="s">
        <v>225</v>
      </c>
      <c r="J621" s="38" t="s">
        <v>225</v>
      </c>
      <c r="K621" s="38" t="s">
        <v>225</v>
      </c>
      <c r="L621" s="38" t="s">
        <v>225</v>
      </c>
      <c r="N621" s="38" t="s">
        <v>225</v>
      </c>
      <c r="O621" s="38" t="s">
        <v>225</v>
      </c>
      <c r="P621" s="38" t="s">
        <v>225</v>
      </c>
      <c r="Q621" s="38" t="s">
        <v>225</v>
      </c>
      <c r="S621" s="38" t="s">
        <v>225</v>
      </c>
      <c r="T621" s="38" t="s">
        <v>225</v>
      </c>
      <c r="U621" s="38" t="s">
        <v>225</v>
      </c>
      <c r="X621" s="38" t="s">
        <v>225</v>
      </c>
      <c r="Y621" s="38" t="s">
        <v>225</v>
      </c>
      <c r="AA621" s="38" t="s">
        <v>225</v>
      </c>
      <c r="AB621" s="38" t="s">
        <v>225</v>
      </c>
      <c r="AG621" s="38" t="s">
        <v>225</v>
      </c>
      <c r="AH621" s="38" t="s">
        <v>225</v>
      </c>
      <c r="AI621" s="38" t="s">
        <v>225</v>
      </c>
      <c r="AJ621" s="38" t="s">
        <v>225</v>
      </c>
      <c r="AL621" s="38" t="s">
        <v>225</v>
      </c>
      <c r="AM621" s="38" t="s">
        <v>225</v>
      </c>
      <c r="AN621" s="38" t="s">
        <v>225</v>
      </c>
      <c r="AO621" s="38" t="s">
        <v>225</v>
      </c>
    </row>
    <row r="622" spans="5:41">
      <c r="E622" s="38" t="s">
        <v>225</v>
      </c>
      <c r="F622" s="38" t="s">
        <v>225</v>
      </c>
      <c r="G622" s="38" t="s">
        <v>225</v>
      </c>
      <c r="H622" s="38" t="s">
        <v>225</v>
      </c>
      <c r="I622" s="38" t="s">
        <v>225</v>
      </c>
      <c r="J622" s="38" t="s">
        <v>225</v>
      </c>
      <c r="K622" s="38" t="s">
        <v>225</v>
      </c>
      <c r="L622" s="38" t="s">
        <v>225</v>
      </c>
      <c r="N622" s="38" t="s">
        <v>225</v>
      </c>
      <c r="O622" s="38" t="s">
        <v>225</v>
      </c>
      <c r="P622" s="38" t="s">
        <v>225</v>
      </c>
      <c r="Q622" s="38" t="s">
        <v>225</v>
      </c>
      <c r="S622" s="38" t="s">
        <v>225</v>
      </c>
      <c r="T622" s="38" t="s">
        <v>225</v>
      </c>
      <c r="U622" s="38" t="s">
        <v>225</v>
      </c>
      <c r="X622" s="38" t="s">
        <v>225</v>
      </c>
      <c r="Y622" s="38" t="s">
        <v>225</v>
      </c>
      <c r="AA622" s="38" t="s">
        <v>225</v>
      </c>
      <c r="AB622" s="38" t="s">
        <v>225</v>
      </c>
      <c r="AG622" s="38" t="s">
        <v>225</v>
      </c>
      <c r="AH622" s="38" t="s">
        <v>225</v>
      </c>
      <c r="AI622" s="38" t="s">
        <v>225</v>
      </c>
      <c r="AJ622" s="38" t="s">
        <v>225</v>
      </c>
      <c r="AL622" s="38" t="s">
        <v>225</v>
      </c>
      <c r="AM622" s="38" t="s">
        <v>225</v>
      </c>
      <c r="AN622" s="38" t="s">
        <v>225</v>
      </c>
      <c r="AO622" s="38" t="s">
        <v>225</v>
      </c>
    </row>
    <row r="623" spans="5:41">
      <c r="E623" s="38" t="s">
        <v>225</v>
      </c>
      <c r="F623" s="38" t="s">
        <v>225</v>
      </c>
      <c r="G623" s="38" t="s">
        <v>225</v>
      </c>
      <c r="H623" s="38" t="s">
        <v>225</v>
      </c>
      <c r="I623" s="38" t="s">
        <v>225</v>
      </c>
      <c r="J623" s="38" t="s">
        <v>225</v>
      </c>
      <c r="K623" s="38" t="s">
        <v>225</v>
      </c>
      <c r="L623" s="38" t="s">
        <v>225</v>
      </c>
      <c r="N623" s="38" t="s">
        <v>225</v>
      </c>
      <c r="O623" s="38" t="s">
        <v>225</v>
      </c>
      <c r="P623" s="38" t="s">
        <v>225</v>
      </c>
      <c r="Q623" s="38" t="s">
        <v>225</v>
      </c>
      <c r="S623" s="38" t="s">
        <v>225</v>
      </c>
      <c r="T623" s="38" t="s">
        <v>225</v>
      </c>
      <c r="U623" s="38" t="s">
        <v>225</v>
      </c>
      <c r="X623" s="38" t="s">
        <v>225</v>
      </c>
      <c r="Y623" s="38" t="s">
        <v>225</v>
      </c>
      <c r="AA623" s="38" t="s">
        <v>225</v>
      </c>
      <c r="AB623" s="38" t="s">
        <v>225</v>
      </c>
      <c r="AG623" s="38" t="s">
        <v>225</v>
      </c>
      <c r="AH623" s="38" t="s">
        <v>225</v>
      </c>
      <c r="AI623" s="38" t="s">
        <v>225</v>
      </c>
      <c r="AJ623" s="38" t="s">
        <v>225</v>
      </c>
      <c r="AL623" s="38" t="s">
        <v>225</v>
      </c>
      <c r="AM623" s="38" t="s">
        <v>225</v>
      </c>
      <c r="AN623" s="38" t="s">
        <v>225</v>
      </c>
      <c r="AO623" s="38" t="s">
        <v>225</v>
      </c>
    </row>
    <row r="624" spans="5:41">
      <c r="E624" s="38" t="s">
        <v>225</v>
      </c>
      <c r="F624" s="38" t="s">
        <v>225</v>
      </c>
      <c r="G624" s="38" t="s">
        <v>225</v>
      </c>
      <c r="H624" s="38" t="s">
        <v>225</v>
      </c>
      <c r="I624" s="38" t="s">
        <v>225</v>
      </c>
      <c r="J624" s="38" t="s">
        <v>225</v>
      </c>
      <c r="K624" s="38" t="s">
        <v>225</v>
      </c>
      <c r="L624" s="38" t="s">
        <v>225</v>
      </c>
      <c r="N624" s="38" t="s">
        <v>225</v>
      </c>
      <c r="O624" s="38" t="s">
        <v>225</v>
      </c>
      <c r="P624" s="38" t="s">
        <v>225</v>
      </c>
      <c r="Q624" s="38" t="s">
        <v>225</v>
      </c>
      <c r="S624" s="38" t="s">
        <v>225</v>
      </c>
      <c r="T624" s="38" t="s">
        <v>225</v>
      </c>
      <c r="U624" s="38" t="s">
        <v>225</v>
      </c>
      <c r="X624" s="38" t="s">
        <v>225</v>
      </c>
      <c r="Y624" s="38" t="s">
        <v>225</v>
      </c>
      <c r="AA624" s="38" t="s">
        <v>225</v>
      </c>
      <c r="AB624" s="38" t="s">
        <v>225</v>
      </c>
      <c r="AG624" s="38" t="s">
        <v>225</v>
      </c>
      <c r="AH624" s="38" t="s">
        <v>225</v>
      </c>
      <c r="AI624" s="38" t="s">
        <v>225</v>
      </c>
      <c r="AJ624" s="38" t="s">
        <v>225</v>
      </c>
      <c r="AL624" s="38" t="s">
        <v>225</v>
      </c>
      <c r="AM624" s="38" t="s">
        <v>225</v>
      </c>
      <c r="AN624" s="38" t="s">
        <v>225</v>
      </c>
      <c r="AO624" s="38" t="s">
        <v>225</v>
      </c>
    </row>
    <row r="625" spans="5:41">
      <c r="E625" s="38" t="s">
        <v>225</v>
      </c>
      <c r="F625" s="38" t="s">
        <v>225</v>
      </c>
      <c r="G625" s="38" t="s">
        <v>225</v>
      </c>
      <c r="H625" s="38" t="s">
        <v>225</v>
      </c>
      <c r="I625" s="38" t="s">
        <v>225</v>
      </c>
      <c r="J625" s="38" t="s">
        <v>225</v>
      </c>
      <c r="K625" s="38" t="s">
        <v>225</v>
      </c>
      <c r="L625" s="38" t="s">
        <v>225</v>
      </c>
      <c r="N625" s="38" t="s">
        <v>225</v>
      </c>
      <c r="O625" s="38" t="s">
        <v>225</v>
      </c>
      <c r="P625" s="38" t="s">
        <v>225</v>
      </c>
      <c r="Q625" s="38" t="s">
        <v>225</v>
      </c>
      <c r="S625" s="38" t="s">
        <v>225</v>
      </c>
      <c r="T625" s="38" t="s">
        <v>225</v>
      </c>
      <c r="U625" s="38" t="s">
        <v>225</v>
      </c>
      <c r="X625" s="38" t="s">
        <v>225</v>
      </c>
      <c r="Y625" s="38" t="s">
        <v>225</v>
      </c>
      <c r="AA625" s="38" t="s">
        <v>225</v>
      </c>
      <c r="AB625" s="38" t="s">
        <v>225</v>
      </c>
      <c r="AG625" s="38" t="s">
        <v>225</v>
      </c>
      <c r="AH625" s="38" t="s">
        <v>225</v>
      </c>
      <c r="AI625" s="38" t="s">
        <v>225</v>
      </c>
      <c r="AJ625" s="38" t="s">
        <v>225</v>
      </c>
      <c r="AL625" s="38" t="s">
        <v>225</v>
      </c>
      <c r="AM625" s="38" t="s">
        <v>225</v>
      </c>
      <c r="AN625" s="38" t="s">
        <v>225</v>
      </c>
      <c r="AO625" s="38" t="s">
        <v>225</v>
      </c>
    </row>
    <row r="626" spans="5:41">
      <c r="E626" s="38" t="s">
        <v>225</v>
      </c>
      <c r="F626" s="38" t="s">
        <v>225</v>
      </c>
      <c r="G626" s="38" t="s">
        <v>225</v>
      </c>
      <c r="H626" s="38" t="s">
        <v>225</v>
      </c>
      <c r="I626" s="38" t="s">
        <v>225</v>
      </c>
      <c r="J626" s="38" t="s">
        <v>225</v>
      </c>
      <c r="K626" s="38" t="s">
        <v>225</v>
      </c>
      <c r="L626" s="38" t="s">
        <v>225</v>
      </c>
      <c r="N626" s="38" t="s">
        <v>225</v>
      </c>
      <c r="O626" s="38" t="s">
        <v>225</v>
      </c>
      <c r="P626" s="38" t="s">
        <v>225</v>
      </c>
      <c r="Q626" s="38" t="s">
        <v>225</v>
      </c>
      <c r="S626" s="38" t="s">
        <v>225</v>
      </c>
      <c r="T626" s="38" t="s">
        <v>225</v>
      </c>
      <c r="U626" s="38" t="s">
        <v>225</v>
      </c>
      <c r="X626" s="38" t="s">
        <v>225</v>
      </c>
      <c r="Y626" s="38" t="s">
        <v>225</v>
      </c>
      <c r="AA626" s="38" t="s">
        <v>225</v>
      </c>
      <c r="AB626" s="38" t="s">
        <v>225</v>
      </c>
      <c r="AG626" s="38" t="s">
        <v>225</v>
      </c>
      <c r="AH626" s="38" t="s">
        <v>225</v>
      </c>
      <c r="AI626" s="38" t="s">
        <v>225</v>
      </c>
      <c r="AJ626" s="38" t="s">
        <v>225</v>
      </c>
      <c r="AL626" s="38" t="s">
        <v>225</v>
      </c>
      <c r="AM626" s="38" t="s">
        <v>225</v>
      </c>
      <c r="AN626" s="38" t="s">
        <v>225</v>
      </c>
      <c r="AO626" s="38" t="s">
        <v>225</v>
      </c>
    </row>
    <row r="627" spans="5:41">
      <c r="E627" s="38" t="s">
        <v>225</v>
      </c>
      <c r="F627" s="38" t="s">
        <v>225</v>
      </c>
      <c r="G627" s="38" t="s">
        <v>225</v>
      </c>
      <c r="H627" s="38" t="s">
        <v>225</v>
      </c>
      <c r="I627" s="38" t="s">
        <v>225</v>
      </c>
      <c r="J627" s="38" t="s">
        <v>225</v>
      </c>
      <c r="K627" s="38" t="s">
        <v>225</v>
      </c>
      <c r="L627" s="38" t="s">
        <v>225</v>
      </c>
      <c r="N627" s="38" t="s">
        <v>225</v>
      </c>
      <c r="O627" s="38" t="s">
        <v>225</v>
      </c>
      <c r="P627" s="38" t="s">
        <v>225</v>
      </c>
      <c r="Q627" s="38" t="s">
        <v>225</v>
      </c>
      <c r="S627" s="38" t="s">
        <v>225</v>
      </c>
      <c r="T627" s="38" t="s">
        <v>225</v>
      </c>
      <c r="U627" s="38" t="s">
        <v>225</v>
      </c>
      <c r="X627" s="38" t="s">
        <v>225</v>
      </c>
      <c r="Y627" s="38" t="s">
        <v>225</v>
      </c>
      <c r="AA627" s="38" t="s">
        <v>225</v>
      </c>
      <c r="AB627" s="38" t="s">
        <v>225</v>
      </c>
      <c r="AG627" s="38" t="s">
        <v>225</v>
      </c>
      <c r="AH627" s="38" t="s">
        <v>225</v>
      </c>
      <c r="AI627" s="38" t="s">
        <v>225</v>
      </c>
      <c r="AJ627" s="38" t="s">
        <v>225</v>
      </c>
      <c r="AL627" s="38" t="s">
        <v>225</v>
      </c>
      <c r="AM627" s="38" t="s">
        <v>225</v>
      </c>
      <c r="AN627" s="38" t="s">
        <v>225</v>
      </c>
      <c r="AO627" s="38" t="s">
        <v>225</v>
      </c>
    </row>
    <row r="628" spans="5:41">
      <c r="E628" s="38" t="s">
        <v>225</v>
      </c>
      <c r="F628" s="38" t="s">
        <v>225</v>
      </c>
      <c r="G628" s="38" t="s">
        <v>225</v>
      </c>
      <c r="H628" s="38" t="s">
        <v>225</v>
      </c>
      <c r="I628" s="38" t="s">
        <v>225</v>
      </c>
      <c r="J628" s="38" t="s">
        <v>225</v>
      </c>
      <c r="K628" s="38" t="s">
        <v>225</v>
      </c>
      <c r="L628" s="38" t="s">
        <v>225</v>
      </c>
      <c r="N628" s="38" t="s">
        <v>225</v>
      </c>
      <c r="O628" s="38" t="s">
        <v>225</v>
      </c>
      <c r="P628" s="38" t="s">
        <v>225</v>
      </c>
      <c r="Q628" s="38" t="s">
        <v>225</v>
      </c>
      <c r="S628" s="38" t="s">
        <v>225</v>
      </c>
      <c r="T628" s="38" t="s">
        <v>225</v>
      </c>
      <c r="U628" s="38" t="s">
        <v>225</v>
      </c>
      <c r="X628" s="38" t="s">
        <v>225</v>
      </c>
      <c r="Y628" s="38" t="s">
        <v>225</v>
      </c>
      <c r="AA628" s="38" t="s">
        <v>225</v>
      </c>
      <c r="AB628" s="38" t="s">
        <v>225</v>
      </c>
      <c r="AG628" s="38" t="s">
        <v>225</v>
      </c>
      <c r="AH628" s="38" t="s">
        <v>225</v>
      </c>
      <c r="AI628" s="38" t="s">
        <v>225</v>
      </c>
      <c r="AJ628" s="38" t="s">
        <v>225</v>
      </c>
      <c r="AL628" s="38" t="s">
        <v>225</v>
      </c>
      <c r="AM628" s="38" t="s">
        <v>225</v>
      </c>
      <c r="AN628" s="38" t="s">
        <v>225</v>
      </c>
      <c r="AO628" s="38" t="s">
        <v>225</v>
      </c>
    </row>
    <row r="629" spans="5:41">
      <c r="E629" s="38" t="s">
        <v>225</v>
      </c>
      <c r="F629" s="38" t="s">
        <v>225</v>
      </c>
      <c r="G629" s="38" t="s">
        <v>225</v>
      </c>
      <c r="H629" s="38" t="s">
        <v>225</v>
      </c>
      <c r="I629" s="38" t="s">
        <v>225</v>
      </c>
      <c r="J629" s="38" t="s">
        <v>225</v>
      </c>
      <c r="K629" s="38" t="s">
        <v>225</v>
      </c>
      <c r="L629" s="38" t="s">
        <v>225</v>
      </c>
      <c r="N629" s="38" t="s">
        <v>225</v>
      </c>
      <c r="O629" s="38" t="s">
        <v>225</v>
      </c>
      <c r="P629" s="38" t="s">
        <v>225</v>
      </c>
      <c r="Q629" s="38" t="s">
        <v>225</v>
      </c>
      <c r="S629" s="38" t="s">
        <v>225</v>
      </c>
      <c r="T629" s="38" t="s">
        <v>225</v>
      </c>
      <c r="U629" s="38" t="s">
        <v>225</v>
      </c>
      <c r="X629" s="38" t="s">
        <v>225</v>
      </c>
      <c r="Y629" s="38" t="s">
        <v>225</v>
      </c>
      <c r="AA629" s="38" t="s">
        <v>225</v>
      </c>
      <c r="AB629" s="38" t="s">
        <v>225</v>
      </c>
      <c r="AG629" s="38" t="s">
        <v>225</v>
      </c>
      <c r="AH629" s="38" t="s">
        <v>225</v>
      </c>
      <c r="AI629" s="38" t="s">
        <v>225</v>
      </c>
      <c r="AJ629" s="38" t="s">
        <v>225</v>
      </c>
      <c r="AL629" s="38" t="s">
        <v>225</v>
      </c>
      <c r="AM629" s="38" t="s">
        <v>225</v>
      </c>
      <c r="AN629" s="38" t="s">
        <v>225</v>
      </c>
      <c r="AO629" s="38" t="s">
        <v>225</v>
      </c>
    </row>
    <row r="630" spans="5:41">
      <c r="E630" s="38" t="s">
        <v>225</v>
      </c>
      <c r="F630" s="38" t="s">
        <v>225</v>
      </c>
      <c r="G630" s="38" t="s">
        <v>225</v>
      </c>
      <c r="H630" s="38" t="s">
        <v>225</v>
      </c>
      <c r="I630" s="38" t="s">
        <v>225</v>
      </c>
      <c r="J630" s="38" t="s">
        <v>225</v>
      </c>
      <c r="K630" s="38" t="s">
        <v>225</v>
      </c>
      <c r="L630" s="38" t="s">
        <v>225</v>
      </c>
      <c r="N630" s="38" t="s">
        <v>225</v>
      </c>
      <c r="O630" s="38" t="s">
        <v>225</v>
      </c>
      <c r="P630" s="38" t="s">
        <v>225</v>
      </c>
      <c r="Q630" s="38" t="s">
        <v>225</v>
      </c>
      <c r="S630" s="38" t="s">
        <v>225</v>
      </c>
      <c r="T630" s="38" t="s">
        <v>225</v>
      </c>
      <c r="U630" s="38" t="s">
        <v>225</v>
      </c>
      <c r="X630" s="38" t="s">
        <v>225</v>
      </c>
      <c r="Y630" s="38" t="s">
        <v>225</v>
      </c>
      <c r="AA630" s="38" t="s">
        <v>225</v>
      </c>
      <c r="AB630" s="38" t="s">
        <v>225</v>
      </c>
      <c r="AG630" s="38" t="s">
        <v>225</v>
      </c>
      <c r="AH630" s="38" t="s">
        <v>225</v>
      </c>
      <c r="AI630" s="38" t="s">
        <v>225</v>
      </c>
      <c r="AJ630" s="38" t="s">
        <v>225</v>
      </c>
      <c r="AL630" s="38" t="s">
        <v>225</v>
      </c>
      <c r="AM630" s="38" t="s">
        <v>225</v>
      </c>
      <c r="AN630" s="38" t="s">
        <v>225</v>
      </c>
      <c r="AO630" s="38" t="s">
        <v>225</v>
      </c>
    </row>
    <row r="631" spans="5:41">
      <c r="E631" s="38" t="s">
        <v>225</v>
      </c>
      <c r="F631" s="38" t="s">
        <v>225</v>
      </c>
      <c r="G631" s="38" t="s">
        <v>225</v>
      </c>
      <c r="H631" s="38" t="s">
        <v>225</v>
      </c>
      <c r="I631" s="38" t="s">
        <v>225</v>
      </c>
      <c r="J631" s="38" t="s">
        <v>225</v>
      </c>
      <c r="K631" s="38" t="s">
        <v>225</v>
      </c>
      <c r="L631" s="38" t="s">
        <v>225</v>
      </c>
      <c r="N631" s="38" t="s">
        <v>225</v>
      </c>
      <c r="O631" s="38" t="s">
        <v>225</v>
      </c>
      <c r="P631" s="38" t="s">
        <v>225</v>
      </c>
      <c r="Q631" s="38" t="s">
        <v>225</v>
      </c>
      <c r="S631" s="38" t="s">
        <v>225</v>
      </c>
      <c r="T631" s="38" t="s">
        <v>225</v>
      </c>
      <c r="U631" s="38" t="s">
        <v>225</v>
      </c>
      <c r="X631" s="38" t="s">
        <v>225</v>
      </c>
      <c r="Y631" s="38" t="s">
        <v>225</v>
      </c>
      <c r="AA631" s="38" t="s">
        <v>225</v>
      </c>
      <c r="AB631" s="38" t="s">
        <v>225</v>
      </c>
      <c r="AG631" s="38" t="s">
        <v>225</v>
      </c>
      <c r="AH631" s="38" t="s">
        <v>225</v>
      </c>
      <c r="AI631" s="38" t="s">
        <v>225</v>
      </c>
      <c r="AJ631" s="38" t="s">
        <v>225</v>
      </c>
      <c r="AL631" s="38" t="s">
        <v>225</v>
      </c>
      <c r="AM631" s="38" t="s">
        <v>225</v>
      </c>
      <c r="AN631" s="38" t="s">
        <v>225</v>
      </c>
      <c r="AO631" s="38" t="s">
        <v>225</v>
      </c>
    </row>
    <row r="632" spans="5:41">
      <c r="E632" s="38" t="s">
        <v>225</v>
      </c>
      <c r="F632" s="38" t="s">
        <v>225</v>
      </c>
      <c r="G632" s="38" t="s">
        <v>225</v>
      </c>
      <c r="H632" s="38" t="s">
        <v>225</v>
      </c>
      <c r="I632" s="38" t="s">
        <v>225</v>
      </c>
      <c r="J632" s="38" t="s">
        <v>225</v>
      </c>
      <c r="K632" s="38" t="s">
        <v>225</v>
      </c>
      <c r="L632" s="38" t="s">
        <v>225</v>
      </c>
      <c r="N632" s="38" t="s">
        <v>225</v>
      </c>
      <c r="O632" s="38" t="s">
        <v>225</v>
      </c>
      <c r="P632" s="38" t="s">
        <v>225</v>
      </c>
      <c r="Q632" s="38" t="s">
        <v>225</v>
      </c>
      <c r="S632" s="38" t="s">
        <v>225</v>
      </c>
      <c r="T632" s="38" t="s">
        <v>225</v>
      </c>
      <c r="U632" s="38" t="s">
        <v>225</v>
      </c>
      <c r="X632" s="38" t="s">
        <v>225</v>
      </c>
      <c r="Y632" s="38" t="s">
        <v>225</v>
      </c>
      <c r="AA632" s="38" t="s">
        <v>225</v>
      </c>
      <c r="AB632" s="38" t="s">
        <v>225</v>
      </c>
      <c r="AG632" s="38" t="s">
        <v>225</v>
      </c>
      <c r="AH632" s="38" t="s">
        <v>225</v>
      </c>
      <c r="AI632" s="38" t="s">
        <v>225</v>
      </c>
      <c r="AJ632" s="38" t="s">
        <v>225</v>
      </c>
      <c r="AL632" s="38" t="s">
        <v>225</v>
      </c>
      <c r="AM632" s="38" t="s">
        <v>225</v>
      </c>
      <c r="AN632" s="38" t="s">
        <v>225</v>
      </c>
      <c r="AO632" s="38" t="s">
        <v>225</v>
      </c>
    </row>
    <row r="633" spans="5:41">
      <c r="E633" s="38" t="s">
        <v>225</v>
      </c>
      <c r="F633" s="38" t="s">
        <v>225</v>
      </c>
      <c r="G633" s="38" t="s">
        <v>225</v>
      </c>
      <c r="H633" s="38" t="s">
        <v>225</v>
      </c>
      <c r="I633" s="38" t="s">
        <v>225</v>
      </c>
      <c r="J633" s="38" t="s">
        <v>225</v>
      </c>
      <c r="K633" s="38" t="s">
        <v>225</v>
      </c>
      <c r="L633" s="38" t="s">
        <v>225</v>
      </c>
      <c r="N633" s="38" t="s">
        <v>225</v>
      </c>
      <c r="O633" s="38" t="s">
        <v>225</v>
      </c>
      <c r="P633" s="38" t="s">
        <v>225</v>
      </c>
      <c r="Q633" s="38" t="s">
        <v>225</v>
      </c>
      <c r="S633" s="38" t="s">
        <v>225</v>
      </c>
      <c r="T633" s="38" t="s">
        <v>225</v>
      </c>
      <c r="U633" s="38" t="s">
        <v>225</v>
      </c>
      <c r="X633" s="38" t="s">
        <v>225</v>
      </c>
      <c r="Y633" s="38" t="s">
        <v>225</v>
      </c>
      <c r="AA633" s="38" t="s">
        <v>225</v>
      </c>
      <c r="AB633" s="38" t="s">
        <v>225</v>
      </c>
      <c r="AG633" s="38" t="s">
        <v>225</v>
      </c>
      <c r="AH633" s="38" t="s">
        <v>225</v>
      </c>
      <c r="AI633" s="38" t="s">
        <v>225</v>
      </c>
      <c r="AJ633" s="38" t="s">
        <v>225</v>
      </c>
      <c r="AL633" s="38" t="s">
        <v>225</v>
      </c>
      <c r="AM633" s="38" t="s">
        <v>225</v>
      </c>
      <c r="AN633" s="38" t="s">
        <v>225</v>
      </c>
      <c r="AO633" s="38" t="s">
        <v>225</v>
      </c>
    </row>
    <row r="634" spans="5:41">
      <c r="E634" s="38" t="s">
        <v>225</v>
      </c>
      <c r="F634" s="38" t="s">
        <v>225</v>
      </c>
      <c r="G634" s="38" t="s">
        <v>225</v>
      </c>
      <c r="H634" s="38" t="s">
        <v>225</v>
      </c>
      <c r="I634" s="38" t="s">
        <v>225</v>
      </c>
      <c r="J634" s="38" t="s">
        <v>225</v>
      </c>
      <c r="K634" s="38" t="s">
        <v>225</v>
      </c>
      <c r="L634" s="38" t="s">
        <v>225</v>
      </c>
      <c r="N634" s="38" t="s">
        <v>225</v>
      </c>
      <c r="O634" s="38" t="s">
        <v>225</v>
      </c>
      <c r="P634" s="38" t="s">
        <v>225</v>
      </c>
      <c r="Q634" s="38" t="s">
        <v>225</v>
      </c>
      <c r="S634" s="38" t="s">
        <v>225</v>
      </c>
      <c r="T634" s="38" t="s">
        <v>225</v>
      </c>
      <c r="U634" s="38" t="s">
        <v>225</v>
      </c>
      <c r="X634" s="38" t="s">
        <v>225</v>
      </c>
      <c r="Y634" s="38" t="s">
        <v>225</v>
      </c>
      <c r="AA634" s="38" t="s">
        <v>225</v>
      </c>
      <c r="AB634" s="38" t="s">
        <v>225</v>
      </c>
      <c r="AG634" s="38" t="s">
        <v>225</v>
      </c>
      <c r="AH634" s="38" t="s">
        <v>225</v>
      </c>
      <c r="AI634" s="38" t="s">
        <v>225</v>
      </c>
      <c r="AJ634" s="38" t="s">
        <v>225</v>
      </c>
      <c r="AL634" s="38" t="s">
        <v>225</v>
      </c>
      <c r="AM634" s="38" t="s">
        <v>225</v>
      </c>
      <c r="AN634" s="38" t="s">
        <v>225</v>
      </c>
      <c r="AO634" s="38" t="s">
        <v>225</v>
      </c>
    </row>
    <row r="635" spans="5:41">
      <c r="E635" s="38" t="s">
        <v>225</v>
      </c>
      <c r="F635" s="38" t="s">
        <v>225</v>
      </c>
      <c r="G635" s="38" t="s">
        <v>225</v>
      </c>
      <c r="H635" s="38" t="s">
        <v>225</v>
      </c>
      <c r="I635" s="38" t="s">
        <v>225</v>
      </c>
      <c r="J635" s="38" t="s">
        <v>225</v>
      </c>
      <c r="K635" s="38" t="s">
        <v>225</v>
      </c>
      <c r="L635" s="38" t="s">
        <v>225</v>
      </c>
      <c r="N635" s="38" t="s">
        <v>225</v>
      </c>
      <c r="O635" s="38" t="s">
        <v>225</v>
      </c>
      <c r="P635" s="38" t="s">
        <v>225</v>
      </c>
      <c r="Q635" s="38" t="s">
        <v>225</v>
      </c>
      <c r="S635" s="38" t="s">
        <v>225</v>
      </c>
      <c r="T635" s="38" t="s">
        <v>225</v>
      </c>
      <c r="U635" s="38" t="s">
        <v>225</v>
      </c>
      <c r="X635" s="38" t="s">
        <v>225</v>
      </c>
      <c r="Y635" s="38" t="s">
        <v>225</v>
      </c>
      <c r="AA635" s="38" t="s">
        <v>225</v>
      </c>
      <c r="AB635" s="38" t="s">
        <v>225</v>
      </c>
      <c r="AG635" s="38" t="s">
        <v>225</v>
      </c>
      <c r="AH635" s="38" t="s">
        <v>225</v>
      </c>
      <c r="AI635" s="38" t="s">
        <v>225</v>
      </c>
      <c r="AJ635" s="38" t="s">
        <v>225</v>
      </c>
      <c r="AL635" s="38" t="s">
        <v>225</v>
      </c>
      <c r="AM635" s="38" t="s">
        <v>225</v>
      </c>
      <c r="AN635" s="38" t="s">
        <v>225</v>
      </c>
      <c r="AO635" s="38" t="s">
        <v>225</v>
      </c>
    </row>
    <row r="636" spans="5:41">
      <c r="E636" s="38" t="s">
        <v>225</v>
      </c>
      <c r="F636" s="38" t="s">
        <v>225</v>
      </c>
      <c r="G636" s="38" t="s">
        <v>225</v>
      </c>
      <c r="H636" s="38" t="s">
        <v>225</v>
      </c>
      <c r="I636" s="38" t="s">
        <v>225</v>
      </c>
      <c r="J636" s="38" t="s">
        <v>225</v>
      </c>
      <c r="K636" s="38" t="s">
        <v>225</v>
      </c>
      <c r="L636" s="38" t="s">
        <v>225</v>
      </c>
      <c r="N636" s="38" t="s">
        <v>225</v>
      </c>
      <c r="O636" s="38" t="s">
        <v>225</v>
      </c>
      <c r="P636" s="38" t="s">
        <v>225</v>
      </c>
      <c r="Q636" s="38" t="s">
        <v>225</v>
      </c>
      <c r="S636" s="38" t="s">
        <v>225</v>
      </c>
      <c r="T636" s="38" t="s">
        <v>225</v>
      </c>
      <c r="U636" s="38" t="s">
        <v>225</v>
      </c>
      <c r="X636" s="38" t="s">
        <v>225</v>
      </c>
      <c r="Y636" s="38" t="s">
        <v>225</v>
      </c>
      <c r="AA636" s="38" t="s">
        <v>225</v>
      </c>
      <c r="AB636" s="38" t="s">
        <v>225</v>
      </c>
      <c r="AG636" s="38" t="s">
        <v>225</v>
      </c>
      <c r="AH636" s="38" t="s">
        <v>225</v>
      </c>
      <c r="AI636" s="38" t="s">
        <v>225</v>
      </c>
      <c r="AJ636" s="38" t="s">
        <v>225</v>
      </c>
      <c r="AL636" s="38" t="s">
        <v>225</v>
      </c>
      <c r="AM636" s="38" t="s">
        <v>225</v>
      </c>
      <c r="AN636" s="38" t="s">
        <v>225</v>
      </c>
      <c r="AO636" s="38" t="s">
        <v>225</v>
      </c>
    </row>
    <row r="637" spans="5:41">
      <c r="E637" s="38" t="s">
        <v>225</v>
      </c>
      <c r="F637" s="38" t="s">
        <v>225</v>
      </c>
      <c r="G637" s="38" t="s">
        <v>225</v>
      </c>
      <c r="H637" s="38" t="s">
        <v>225</v>
      </c>
      <c r="I637" s="38" t="s">
        <v>225</v>
      </c>
      <c r="J637" s="38" t="s">
        <v>225</v>
      </c>
      <c r="K637" s="38" t="s">
        <v>225</v>
      </c>
      <c r="L637" s="38" t="s">
        <v>225</v>
      </c>
      <c r="N637" s="38" t="s">
        <v>225</v>
      </c>
      <c r="O637" s="38" t="s">
        <v>225</v>
      </c>
      <c r="P637" s="38" t="s">
        <v>225</v>
      </c>
      <c r="Q637" s="38" t="s">
        <v>225</v>
      </c>
      <c r="S637" s="38" t="s">
        <v>225</v>
      </c>
      <c r="T637" s="38" t="s">
        <v>225</v>
      </c>
      <c r="U637" s="38" t="s">
        <v>225</v>
      </c>
      <c r="X637" s="38" t="s">
        <v>225</v>
      </c>
      <c r="Y637" s="38" t="s">
        <v>225</v>
      </c>
      <c r="AA637" s="38" t="s">
        <v>225</v>
      </c>
      <c r="AB637" s="38" t="s">
        <v>225</v>
      </c>
      <c r="AG637" s="38" t="s">
        <v>225</v>
      </c>
      <c r="AH637" s="38" t="s">
        <v>225</v>
      </c>
      <c r="AI637" s="38" t="s">
        <v>225</v>
      </c>
      <c r="AJ637" s="38" t="s">
        <v>225</v>
      </c>
      <c r="AL637" s="38" t="s">
        <v>225</v>
      </c>
      <c r="AM637" s="38" t="s">
        <v>225</v>
      </c>
      <c r="AN637" s="38" t="s">
        <v>225</v>
      </c>
      <c r="AO637" s="38" t="s">
        <v>225</v>
      </c>
    </row>
    <row r="638" spans="5:41">
      <c r="E638" s="38" t="s">
        <v>225</v>
      </c>
      <c r="F638" s="38" t="s">
        <v>225</v>
      </c>
      <c r="G638" s="38" t="s">
        <v>225</v>
      </c>
      <c r="H638" s="38" t="s">
        <v>225</v>
      </c>
      <c r="I638" s="38" t="s">
        <v>225</v>
      </c>
      <c r="J638" s="38" t="s">
        <v>225</v>
      </c>
      <c r="K638" s="38" t="s">
        <v>225</v>
      </c>
      <c r="L638" s="38" t="s">
        <v>225</v>
      </c>
      <c r="N638" s="38" t="s">
        <v>225</v>
      </c>
      <c r="O638" s="38" t="s">
        <v>225</v>
      </c>
      <c r="P638" s="38" t="s">
        <v>225</v>
      </c>
      <c r="Q638" s="38" t="s">
        <v>225</v>
      </c>
      <c r="S638" s="38" t="s">
        <v>225</v>
      </c>
      <c r="T638" s="38" t="s">
        <v>225</v>
      </c>
      <c r="U638" s="38" t="s">
        <v>225</v>
      </c>
      <c r="X638" s="38" t="s">
        <v>225</v>
      </c>
      <c r="Y638" s="38" t="s">
        <v>225</v>
      </c>
      <c r="AA638" s="38" t="s">
        <v>225</v>
      </c>
      <c r="AB638" s="38" t="s">
        <v>225</v>
      </c>
      <c r="AG638" s="38" t="s">
        <v>225</v>
      </c>
      <c r="AH638" s="38" t="s">
        <v>225</v>
      </c>
      <c r="AI638" s="38" t="s">
        <v>225</v>
      </c>
      <c r="AJ638" s="38" t="s">
        <v>225</v>
      </c>
      <c r="AL638" s="38" t="s">
        <v>225</v>
      </c>
      <c r="AM638" s="38" t="s">
        <v>225</v>
      </c>
      <c r="AN638" s="38" t="s">
        <v>225</v>
      </c>
      <c r="AO638" s="38" t="s">
        <v>225</v>
      </c>
    </row>
    <row r="639" spans="5:41">
      <c r="E639" s="38" t="s">
        <v>225</v>
      </c>
      <c r="F639" s="38" t="s">
        <v>225</v>
      </c>
      <c r="G639" s="38" t="s">
        <v>225</v>
      </c>
      <c r="H639" s="38" t="s">
        <v>225</v>
      </c>
      <c r="I639" s="38" t="s">
        <v>225</v>
      </c>
      <c r="J639" s="38" t="s">
        <v>225</v>
      </c>
      <c r="K639" s="38" t="s">
        <v>225</v>
      </c>
      <c r="L639" s="38" t="s">
        <v>225</v>
      </c>
      <c r="N639" s="38" t="s">
        <v>225</v>
      </c>
      <c r="O639" s="38" t="s">
        <v>225</v>
      </c>
      <c r="P639" s="38" t="s">
        <v>225</v>
      </c>
      <c r="Q639" s="38" t="s">
        <v>225</v>
      </c>
      <c r="S639" s="38" t="s">
        <v>225</v>
      </c>
      <c r="T639" s="38" t="s">
        <v>225</v>
      </c>
      <c r="U639" s="38" t="s">
        <v>225</v>
      </c>
      <c r="X639" s="38" t="s">
        <v>225</v>
      </c>
      <c r="Y639" s="38" t="s">
        <v>225</v>
      </c>
      <c r="AA639" s="38" t="s">
        <v>225</v>
      </c>
      <c r="AB639" s="38" t="s">
        <v>225</v>
      </c>
      <c r="AG639" s="38" t="s">
        <v>225</v>
      </c>
      <c r="AH639" s="38" t="s">
        <v>225</v>
      </c>
      <c r="AI639" s="38" t="s">
        <v>225</v>
      </c>
      <c r="AJ639" s="38" t="s">
        <v>225</v>
      </c>
      <c r="AL639" s="38" t="s">
        <v>225</v>
      </c>
      <c r="AM639" s="38" t="s">
        <v>225</v>
      </c>
      <c r="AN639" s="38" t="s">
        <v>225</v>
      </c>
      <c r="AO639" s="38" t="s">
        <v>225</v>
      </c>
    </row>
    <row r="640" spans="5:41">
      <c r="E640" s="38" t="s">
        <v>225</v>
      </c>
      <c r="F640" s="38" t="s">
        <v>225</v>
      </c>
      <c r="G640" s="38" t="s">
        <v>225</v>
      </c>
      <c r="H640" s="38" t="s">
        <v>225</v>
      </c>
      <c r="I640" s="38" t="s">
        <v>225</v>
      </c>
      <c r="J640" s="38" t="s">
        <v>225</v>
      </c>
      <c r="K640" s="38" t="s">
        <v>225</v>
      </c>
      <c r="L640" s="38" t="s">
        <v>225</v>
      </c>
      <c r="N640" s="38" t="s">
        <v>225</v>
      </c>
      <c r="O640" s="38" t="s">
        <v>225</v>
      </c>
      <c r="P640" s="38" t="s">
        <v>225</v>
      </c>
      <c r="Q640" s="38" t="s">
        <v>225</v>
      </c>
      <c r="S640" s="38" t="s">
        <v>225</v>
      </c>
      <c r="T640" s="38" t="s">
        <v>225</v>
      </c>
      <c r="U640" s="38" t="s">
        <v>225</v>
      </c>
      <c r="X640" s="38" t="s">
        <v>225</v>
      </c>
      <c r="Y640" s="38" t="s">
        <v>225</v>
      </c>
      <c r="AA640" s="38" t="s">
        <v>225</v>
      </c>
      <c r="AB640" s="38" t="s">
        <v>225</v>
      </c>
      <c r="AG640" s="38" t="s">
        <v>225</v>
      </c>
      <c r="AH640" s="38" t="s">
        <v>225</v>
      </c>
      <c r="AI640" s="38" t="s">
        <v>225</v>
      </c>
      <c r="AJ640" s="38" t="s">
        <v>225</v>
      </c>
      <c r="AL640" s="38" t="s">
        <v>225</v>
      </c>
      <c r="AM640" s="38" t="s">
        <v>225</v>
      </c>
      <c r="AN640" s="38" t="s">
        <v>225</v>
      </c>
      <c r="AO640" s="38" t="s">
        <v>225</v>
      </c>
    </row>
    <row r="641" spans="5:41">
      <c r="E641" s="38" t="s">
        <v>225</v>
      </c>
      <c r="F641" s="38" t="s">
        <v>225</v>
      </c>
      <c r="G641" s="38" t="s">
        <v>225</v>
      </c>
      <c r="H641" s="38" t="s">
        <v>225</v>
      </c>
      <c r="I641" s="38" t="s">
        <v>225</v>
      </c>
      <c r="J641" s="38" t="s">
        <v>225</v>
      </c>
      <c r="K641" s="38" t="s">
        <v>225</v>
      </c>
      <c r="L641" s="38" t="s">
        <v>225</v>
      </c>
      <c r="N641" s="38" t="s">
        <v>225</v>
      </c>
      <c r="O641" s="38" t="s">
        <v>225</v>
      </c>
      <c r="P641" s="38" t="s">
        <v>225</v>
      </c>
      <c r="Q641" s="38" t="s">
        <v>225</v>
      </c>
      <c r="S641" s="38" t="s">
        <v>225</v>
      </c>
      <c r="T641" s="38" t="s">
        <v>225</v>
      </c>
      <c r="U641" s="38" t="s">
        <v>225</v>
      </c>
      <c r="X641" s="38" t="s">
        <v>225</v>
      </c>
      <c r="Y641" s="38" t="s">
        <v>225</v>
      </c>
      <c r="AA641" s="38" t="s">
        <v>225</v>
      </c>
      <c r="AB641" s="38" t="s">
        <v>225</v>
      </c>
      <c r="AG641" s="38" t="s">
        <v>225</v>
      </c>
      <c r="AH641" s="38" t="s">
        <v>225</v>
      </c>
      <c r="AI641" s="38" t="s">
        <v>225</v>
      </c>
      <c r="AJ641" s="38" t="s">
        <v>225</v>
      </c>
      <c r="AL641" s="38" t="s">
        <v>225</v>
      </c>
      <c r="AM641" s="38" t="s">
        <v>225</v>
      </c>
      <c r="AN641" s="38" t="s">
        <v>225</v>
      </c>
      <c r="AO641" s="38" t="s">
        <v>225</v>
      </c>
    </row>
    <row r="642" spans="5:41">
      <c r="E642" s="38" t="s">
        <v>225</v>
      </c>
      <c r="F642" s="38" t="s">
        <v>225</v>
      </c>
      <c r="G642" s="38" t="s">
        <v>225</v>
      </c>
      <c r="H642" s="38" t="s">
        <v>225</v>
      </c>
      <c r="I642" s="38" t="s">
        <v>225</v>
      </c>
      <c r="J642" s="38" t="s">
        <v>225</v>
      </c>
      <c r="K642" s="38" t="s">
        <v>225</v>
      </c>
      <c r="L642" s="38" t="s">
        <v>225</v>
      </c>
      <c r="N642" s="38" t="s">
        <v>225</v>
      </c>
      <c r="O642" s="38" t="s">
        <v>225</v>
      </c>
      <c r="P642" s="38" t="s">
        <v>225</v>
      </c>
      <c r="Q642" s="38" t="s">
        <v>225</v>
      </c>
      <c r="S642" s="38" t="s">
        <v>225</v>
      </c>
      <c r="T642" s="38" t="s">
        <v>225</v>
      </c>
      <c r="U642" s="38" t="s">
        <v>225</v>
      </c>
      <c r="X642" s="38" t="s">
        <v>225</v>
      </c>
      <c r="Y642" s="38" t="s">
        <v>225</v>
      </c>
      <c r="AA642" s="38" t="s">
        <v>225</v>
      </c>
      <c r="AB642" s="38" t="s">
        <v>225</v>
      </c>
      <c r="AG642" s="38" t="s">
        <v>225</v>
      </c>
      <c r="AH642" s="38" t="s">
        <v>225</v>
      </c>
      <c r="AI642" s="38" t="s">
        <v>225</v>
      </c>
      <c r="AJ642" s="38" t="s">
        <v>225</v>
      </c>
      <c r="AL642" s="38" t="s">
        <v>225</v>
      </c>
      <c r="AM642" s="38" t="s">
        <v>225</v>
      </c>
      <c r="AN642" s="38" t="s">
        <v>225</v>
      </c>
      <c r="AO642" s="38" t="s">
        <v>225</v>
      </c>
    </row>
    <row r="643" spans="5:41">
      <c r="E643" s="38" t="s">
        <v>225</v>
      </c>
      <c r="F643" s="38" t="s">
        <v>225</v>
      </c>
      <c r="G643" s="38" t="s">
        <v>225</v>
      </c>
      <c r="H643" s="38" t="s">
        <v>225</v>
      </c>
      <c r="I643" s="38" t="s">
        <v>225</v>
      </c>
      <c r="J643" s="38" t="s">
        <v>225</v>
      </c>
      <c r="K643" s="38" t="s">
        <v>225</v>
      </c>
      <c r="L643" s="38" t="s">
        <v>225</v>
      </c>
      <c r="N643" s="38" t="s">
        <v>225</v>
      </c>
      <c r="O643" s="38" t="s">
        <v>225</v>
      </c>
      <c r="P643" s="38" t="s">
        <v>225</v>
      </c>
      <c r="Q643" s="38" t="s">
        <v>225</v>
      </c>
      <c r="S643" s="38" t="s">
        <v>225</v>
      </c>
      <c r="T643" s="38" t="s">
        <v>225</v>
      </c>
      <c r="U643" s="38" t="s">
        <v>225</v>
      </c>
      <c r="X643" s="38" t="s">
        <v>225</v>
      </c>
      <c r="Y643" s="38" t="s">
        <v>225</v>
      </c>
      <c r="AA643" s="38" t="s">
        <v>225</v>
      </c>
      <c r="AB643" s="38" t="s">
        <v>225</v>
      </c>
      <c r="AG643" s="38" t="s">
        <v>225</v>
      </c>
      <c r="AH643" s="38" t="s">
        <v>225</v>
      </c>
      <c r="AI643" s="38" t="s">
        <v>225</v>
      </c>
      <c r="AJ643" s="38" t="s">
        <v>225</v>
      </c>
      <c r="AL643" s="38" t="s">
        <v>225</v>
      </c>
      <c r="AM643" s="38" t="s">
        <v>225</v>
      </c>
      <c r="AN643" s="38" t="s">
        <v>225</v>
      </c>
      <c r="AO643" s="38" t="s">
        <v>225</v>
      </c>
    </row>
    <row r="644" spans="5:41">
      <c r="E644" s="38" t="s">
        <v>225</v>
      </c>
      <c r="F644" s="38" t="s">
        <v>225</v>
      </c>
      <c r="G644" s="38" t="s">
        <v>225</v>
      </c>
      <c r="H644" s="38" t="s">
        <v>225</v>
      </c>
      <c r="I644" s="38" t="s">
        <v>225</v>
      </c>
      <c r="J644" s="38" t="s">
        <v>225</v>
      </c>
      <c r="K644" s="38" t="s">
        <v>225</v>
      </c>
      <c r="L644" s="38" t="s">
        <v>225</v>
      </c>
      <c r="N644" s="38" t="s">
        <v>225</v>
      </c>
      <c r="O644" s="38" t="s">
        <v>225</v>
      </c>
      <c r="P644" s="38" t="s">
        <v>225</v>
      </c>
      <c r="Q644" s="38" t="s">
        <v>225</v>
      </c>
      <c r="S644" s="38" t="s">
        <v>225</v>
      </c>
      <c r="T644" s="38" t="s">
        <v>225</v>
      </c>
      <c r="U644" s="38" t="s">
        <v>225</v>
      </c>
      <c r="X644" s="38" t="s">
        <v>225</v>
      </c>
      <c r="Y644" s="38" t="s">
        <v>225</v>
      </c>
      <c r="AA644" s="38" t="s">
        <v>225</v>
      </c>
      <c r="AB644" s="38" t="s">
        <v>225</v>
      </c>
      <c r="AG644" s="38" t="s">
        <v>225</v>
      </c>
      <c r="AH644" s="38" t="s">
        <v>225</v>
      </c>
      <c r="AI644" s="38" t="s">
        <v>225</v>
      </c>
      <c r="AJ644" s="38" t="s">
        <v>225</v>
      </c>
      <c r="AL644" s="38" t="s">
        <v>225</v>
      </c>
      <c r="AM644" s="38" t="s">
        <v>225</v>
      </c>
      <c r="AN644" s="38" t="s">
        <v>225</v>
      </c>
      <c r="AO644" s="38" t="s">
        <v>225</v>
      </c>
    </row>
    <row r="645" spans="5:41">
      <c r="E645" s="38" t="s">
        <v>225</v>
      </c>
      <c r="F645" s="38" t="s">
        <v>225</v>
      </c>
      <c r="G645" s="38" t="s">
        <v>225</v>
      </c>
      <c r="H645" s="38" t="s">
        <v>225</v>
      </c>
      <c r="I645" s="38" t="s">
        <v>225</v>
      </c>
      <c r="J645" s="38" t="s">
        <v>225</v>
      </c>
      <c r="K645" s="38" t="s">
        <v>225</v>
      </c>
      <c r="L645" s="38" t="s">
        <v>225</v>
      </c>
      <c r="N645" s="38" t="s">
        <v>225</v>
      </c>
      <c r="O645" s="38" t="s">
        <v>225</v>
      </c>
      <c r="P645" s="38" t="s">
        <v>225</v>
      </c>
      <c r="Q645" s="38" t="s">
        <v>225</v>
      </c>
      <c r="S645" s="38" t="s">
        <v>225</v>
      </c>
      <c r="T645" s="38" t="s">
        <v>225</v>
      </c>
      <c r="U645" s="38" t="s">
        <v>225</v>
      </c>
      <c r="X645" s="38" t="s">
        <v>225</v>
      </c>
      <c r="Y645" s="38" t="s">
        <v>225</v>
      </c>
      <c r="AA645" s="38" t="s">
        <v>225</v>
      </c>
      <c r="AB645" s="38" t="s">
        <v>225</v>
      </c>
      <c r="AG645" s="38" t="s">
        <v>225</v>
      </c>
      <c r="AH645" s="38" t="s">
        <v>225</v>
      </c>
      <c r="AI645" s="38" t="s">
        <v>225</v>
      </c>
      <c r="AJ645" s="38" t="s">
        <v>225</v>
      </c>
      <c r="AL645" s="38" t="s">
        <v>225</v>
      </c>
      <c r="AM645" s="38" t="s">
        <v>225</v>
      </c>
      <c r="AN645" s="38" t="s">
        <v>225</v>
      </c>
      <c r="AO645" s="38" t="s">
        <v>225</v>
      </c>
    </row>
    <row r="646" spans="5:41">
      <c r="E646" s="38" t="s">
        <v>225</v>
      </c>
      <c r="F646" s="38" t="s">
        <v>225</v>
      </c>
      <c r="G646" s="38" t="s">
        <v>225</v>
      </c>
      <c r="H646" s="38" t="s">
        <v>225</v>
      </c>
      <c r="I646" s="38" t="s">
        <v>225</v>
      </c>
      <c r="J646" s="38" t="s">
        <v>225</v>
      </c>
      <c r="K646" s="38" t="s">
        <v>225</v>
      </c>
      <c r="L646" s="38" t="s">
        <v>225</v>
      </c>
      <c r="N646" s="38" t="s">
        <v>225</v>
      </c>
      <c r="O646" s="38" t="s">
        <v>225</v>
      </c>
      <c r="P646" s="38" t="s">
        <v>225</v>
      </c>
      <c r="Q646" s="38" t="s">
        <v>225</v>
      </c>
      <c r="S646" s="38" t="s">
        <v>225</v>
      </c>
      <c r="T646" s="38" t="s">
        <v>225</v>
      </c>
      <c r="U646" s="38" t="s">
        <v>225</v>
      </c>
      <c r="X646" s="38" t="s">
        <v>225</v>
      </c>
      <c r="Y646" s="38" t="s">
        <v>225</v>
      </c>
      <c r="AA646" s="38" t="s">
        <v>225</v>
      </c>
      <c r="AB646" s="38" t="s">
        <v>225</v>
      </c>
      <c r="AG646" s="38" t="s">
        <v>225</v>
      </c>
      <c r="AH646" s="38" t="s">
        <v>225</v>
      </c>
      <c r="AI646" s="38" t="s">
        <v>225</v>
      </c>
      <c r="AJ646" s="38" t="s">
        <v>225</v>
      </c>
      <c r="AL646" s="38" t="s">
        <v>225</v>
      </c>
      <c r="AM646" s="38" t="s">
        <v>225</v>
      </c>
      <c r="AN646" s="38" t="s">
        <v>225</v>
      </c>
      <c r="AO646" s="38" t="s">
        <v>225</v>
      </c>
    </row>
    <row r="647" spans="5:41">
      <c r="E647" s="38" t="s">
        <v>225</v>
      </c>
      <c r="F647" s="38" t="s">
        <v>225</v>
      </c>
      <c r="G647" s="38" t="s">
        <v>225</v>
      </c>
      <c r="H647" s="38" t="s">
        <v>225</v>
      </c>
      <c r="I647" s="38" t="s">
        <v>225</v>
      </c>
      <c r="J647" s="38" t="s">
        <v>225</v>
      </c>
      <c r="K647" s="38" t="s">
        <v>225</v>
      </c>
      <c r="L647" s="38" t="s">
        <v>225</v>
      </c>
      <c r="N647" s="38" t="s">
        <v>225</v>
      </c>
      <c r="O647" s="38" t="s">
        <v>225</v>
      </c>
      <c r="P647" s="38" t="s">
        <v>225</v>
      </c>
      <c r="Q647" s="38" t="s">
        <v>225</v>
      </c>
      <c r="S647" s="38" t="s">
        <v>225</v>
      </c>
      <c r="T647" s="38" t="s">
        <v>225</v>
      </c>
      <c r="U647" s="38" t="s">
        <v>225</v>
      </c>
      <c r="X647" s="38" t="s">
        <v>225</v>
      </c>
      <c r="Y647" s="38" t="s">
        <v>225</v>
      </c>
      <c r="AA647" s="38" t="s">
        <v>225</v>
      </c>
      <c r="AB647" s="38" t="s">
        <v>225</v>
      </c>
      <c r="AG647" s="38" t="s">
        <v>225</v>
      </c>
      <c r="AH647" s="38" t="s">
        <v>225</v>
      </c>
      <c r="AI647" s="38" t="s">
        <v>225</v>
      </c>
      <c r="AJ647" s="38" t="s">
        <v>225</v>
      </c>
      <c r="AL647" s="38" t="s">
        <v>225</v>
      </c>
      <c r="AM647" s="38" t="s">
        <v>225</v>
      </c>
      <c r="AN647" s="38" t="s">
        <v>225</v>
      </c>
      <c r="AO647" s="38" t="s">
        <v>225</v>
      </c>
    </row>
    <row r="648" spans="5:41">
      <c r="E648" s="38" t="s">
        <v>225</v>
      </c>
      <c r="F648" s="38" t="s">
        <v>225</v>
      </c>
      <c r="G648" s="38" t="s">
        <v>225</v>
      </c>
      <c r="H648" s="38" t="s">
        <v>225</v>
      </c>
      <c r="I648" s="38" t="s">
        <v>225</v>
      </c>
      <c r="J648" s="38" t="s">
        <v>225</v>
      </c>
      <c r="K648" s="38" t="s">
        <v>225</v>
      </c>
      <c r="L648" s="38" t="s">
        <v>225</v>
      </c>
      <c r="N648" s="38" t="s">
        <v>225</v>
      </c>
      <c r="O648" s="38" t="s">
        <v>225</v>
      </c>
      <c r="P648" s="38" t="s">
        <v>225</v>
      </c>
      <c r="Q648" s="38" t="s">
        <v>225</v>
      </c>
      <c r="S648" s="38" t="s">
        <v>225</v>
      </c>
      <c r="T648" s="38" t="s">
        <v>225</v>
      </c>
      <c r="U648" s="38" t="s">
        <v>225</v>
      </c>
      <c r="X648" s="38" t="s">
        <v>225</v>
      </c>
      <c r="Y648" s="38" t="s">
        <v>225</v>
      </c>
      <c r="AA648" s="38" t="s">
        <v>225</v>
      </c>
      <c r="AB648" s="38" t="s">
        <v>225</v>
      </c>
      <c r="AG648" s="38" t="s">
        <v>225</v>
      </c>
      <c r="AH648" s="38" t="s">
        <v>225</v>
      </c>
      <c r="AI648" s="38" t="s">
        <v>225</v>
      </c>
      <c r="AJ648" s="38" t="s">
        <v>225</v>
      </c>
      <c r="AL648" s="38" t="s">
        <v>225</v>
      </c>
      <c r="AM648" s="38" t="s">
        <v>225</v>
      </c>
      <c r="AN648" s="38" t="s">
        <v>225</v>
      </c>
      <c r="AO648" s="38" t="s">
        <v>225</v>
      </c>
    </row>
    <row r="649" spans="5:41">
      <c r="E649" s="38" t="s">
        <v>225</v>
      </c>
      <c r="F649" s="38" t="s">
        <v>225</v>
      </c>
      <c r="G649" s="38" t="s">
        <v>225</v>
      </c>
      <c r="H649" s="38" t="s">
        <v>225</v>
      </c>
      <c r="I649" s="38" t="s">
        <v>225</v>
      </c>
      <c r="J649" s="38" t="s">
        <v>225</v>
      </c>
      <c r="K649" s="38" t="s">
        <v>225</v>
      </c>
      <c r="L649" s="38" t="s">
        <v>225</v>
      </c>
      <c r="N649" s="38" t="s">
        <v>225</v>
      </c>
      <c r="O649" s="38" t="s">
        <v>225</v>
      </c>
      <c r="P649" s="38" t="s">
        <v>225</v>
      </c>
      <c r="Q649" s="38" t="s">
        <v>225</v>
      </c>
      <c r="S649" s="38" t="s">
        <v>225</v>
      </c>
      <c r="T649" s="38" t="s">
        <v>225</v>
      </c>
      <c r="U649" s="38" t="s">
        <v>225</v>
      </c>
      <c r="X649" s="38" t="s">
        <v>225</v>
      </c>
      <c r="Y649" s="38" t="s">
        <v>225</v>
      </c>
      <c r="AA649" s="38" t="s">
        <v>225</v>
      </c>
      <c r="AB649" s="38" t="s">
        <v>225</v>
      </c>
      <c r="AG649" s="38" t="s">
        <v>225</v>
      </c>
      <c r="AH649" s="38" t="s">
        <v>225</v>
      </c>
      <c r="AI649" s="38" t="s">
        <v>225</v>
      </c>
      <c r="AJ649" s="38" t="s">
        <v>225</v>
      </c>
      <c r="AL649" s="38" t="s">
        <v>225</v>
      </c>
      <c r="AM649" s="38" t="s">
        <v>225</v>
      </c>
      <c r="AN649" s="38" t="s">
        <v>225</v>
      </c>
      <c r="AO649" s="38" t="s">
        <v>225</v>
      </c>
    </row>
    <row r="650" spans="5:41">
      <c r="E650" s="38" t="s">
        <v>225</v>
      </c>
      <c r="F650" s="38" t="s">
        <v>225</v>
      </c>
      <c r="G650" s="38" t="s">
        <v>225</v>
      </c>
      <c r="H650" s="38" t="s">
        <v>225</v>
      </c>
      <c r="I650" s="38" t="s">
        <v>225</v>
      </c>
      <c r="J650" s="38" t="s">
        <v>225</v>
      </c>
      <c r="K650" s="38" t="s">
        <v>225</v>
      </c>
      <c r="L650" s="38" t="s">
        <v>225</v>
      </c>
      <c r="N650" s="38" t="s">
        <v>225</v>
      </c>
      <c r="O650" s="38" t="s">
        <v>225</v>
      </c>
      <c r="P650" s="38" t="s">
        <v>225</v>
      </c>
      <c r="Q650" s="38" t="s">
        <v>225</v>
      </c>
      <c r="S650" s="38" t="s">
        <v>225</v>
      </c>
      <c r="T650" s="38" t="s">
        <v>225</v>
      </c>
      <c r="U650" s="38" t="s">
        <v>225</v>
      </c>
      <c r="X650" s="38" t="s">
        <v>225</v>
      </c>
      <c r="Y650" s="38" t="s">
        <v>225</v>
      </c>
      <c r="AA650" s="38" t="s">
        <v>225</v>
      </c>
      <c r="AB650" s="38" t="s">
        <v>225</v>
      </c>
      <c r="AG650" s="38" t="s">
        <v>225</v>
      </c>
      <c r="AH650" s="38" t="s">
        <v>225</v>
      </c>
      <c r="AI650" s="38" t="s">
        <v>225</v>
      </c>
      <c r="AJ650" s="38" t="s">
        <v>225</v>
      </c>
      <c r="AL650" s="38" t="s">
        <v>225</v>
      </c>
      <c r="AM650" s="38" t="s">
        <v>225</v>
      </c>
      <c r="AN650" s="38" t="s">
        <v>225</v>
      </c>
      <c r="AO650" s="38" t="s">
        <v>225</v>
      </c>
    </row>
    <row r="651" spans="5:41">
      <c r="E651" s="38" t="s">
        <v>225</v>
      </c>
      <c r="F651" s="38" t="s">
        <v>225</v>
      </c>
      <c r="G651" s="38" t="s">
        <v>225</v>
      </c>
      <c r="H651" s="38" t="s">
        <v>225</v>
      </c>
      <c r="I651" s="38" t="s">
        <v>225</v>
      </c>
      <c r="J651" s="38" t="s">
        <v>225</v>
      </c>
      <c r="K651" s="38" t="s">
        <v>225</v>
      </c>
      <c r="L651" s="38" t="s">
        <v>225</v>
      </c>
      <c r="N651" s="38" t="s">
        <v>225</v>
      </c>
      <c r="O651" s="38" t="s">
        <v>225</v>
      </c>
      <c r="P651" s="38" t="s">
        <v>225</v>
      </c>
      <c r="Q651" s="38" t="s">
        <v>225</v>
      </c>
      <c r="S651" s="38" t="s">
        <v>225</v>
      </c>
      <c r="T651" s="38" t="s">
        <v>225</v>
      </c>
      <c r="U651" s="38" t="s">
        <v>225</v>
      </c>
      <c r="X651" s="38" t="s">
        <v>225</v>
      </c>
      <c r="Y651" s="38" t="s">
        <v>225</v>
      </c>
      <c r="AA651" s="38" t="s">
        <v>225</v>
      </c>
      <c r="AB651" s="38" t="s">
        <v>225</v>
      </c>
      <c r="AG651" s="38" t="s">
        <v>225</v>
      </c>
      <c r="AH651" s="38" t="s">
        <v>225</v>
      </c>
      <c r="AI651" s="38" t="s">
        <v>225</v>
      </c>
      <c r="AJ651" s="38" t="s">
        <v>225</v>
      </c>
      <c r="AL651" s="38" t="s">
        <v>225</v>
      </c>
      <c r="AM651" s="38" t="s">
        <v>225</v>
      </c>
      <c r="AN651" s="38" t="s">
        <v>225</v>
      </c>
      <c r="AO651" s="38" t="s">
        <v>225</v>
      </c>
    </row>
    <row r="652" spans="5:41">
      <c r="E652" s="38" t="s">
        <v>225</v>
      </c>
      <c r="F652" s="38" t="s">
        <v>225</v>
      </c>
      <c r="G652" s="38" t="s">
        <v>225</v>
      </c>
      <c r="H652" s="38" t="s">
        <v>225</v>
      </c>
      <c r="I652" s="38" t="s">
        <v>225</v>
      </c>
      <c r="J652" s="38" t="s">
        <v>225</v>
      </c>
      <c r="K652" s="38" t="s">
        <v>225</v>
      </c>
      <c r="L652" s="38" t="s">
        <v>225</v>
      </c>
      <c r="N652" s="38" t="s">
        <v>225</v>
      </c>
      <c r="O652" s="38" t="s">
        <v>225</v>
      </c>
      <c r="P652" s="38" t="s">
        <v>225</v>
      </c>
      <c r="Q652" s="38" t="s">
        <v>225</v>
      </c>
      <c r="S652" s="38" t="s">
        <v>225</v>
      </c>
      <c r="T652" s="38" t="s">
        <v>225</v>
      </c>
      <c r="U652" s="38" t="s">
        <v>225</v>
      </c>
      <c r="X652" s="38" t="s">
        <v>225</v>
      </c>
      <c r="Y652" s="38" t="s">
        <v>225</v>
      </c>
      <c r="AA652" s="38" t="s">
        <v>225</v>
      </c>
      <c r="AB652" s="38" t="s">
        <v>225</v>
      </c>
      <c r="AG652" s="38" t="s">
        <v>225</v>
      </c>
      <c r="AH652" s="38" t="s">
        <v>225</v>
      </c>
      <c r="AI652" s="38" t="s">
        <v>225</v>
      </c>
      <c r="AJ652" s="38" t="s">
        <v>225</v>
      </c>
      <c r="AL652" s="38" t="s">
        <v>225</v>
      </c>
      <c r="AM652" s="38" t="s">
        <v>225</v>
      </c>
      <c r="AN652" s="38" t="s">
        <v>225</v>
      </c>
      <c r="AO652" s="38" t="s">
        <v>225</v>
      </c>
    </row>
    <row r="653" spans="5:41">
      <c r="E653" s="38" t="s">
        <v>225</v>
      </c>
      <c r="F653" s="38" t="s">
        <v>225</v>
      </c>
      <c r="G653" s="38" t="s">
        <v>225</v>
      </c>
      <c r="H653" s="38" t="s">
        <v>225</v>
      </c>
      <c r="I653" s="38" t="s">
        <v>225</v>
      </c>
      <c r="J653" s="38" t="s">
        <v>225</v>
      </c>
      <c r="K653" s="38" t="s">
        <v>225</v>
      </c>
      <c r="L653" s="38" t="s">
        <v>225</v>
      </c>
      <c r="N653" s="38" t="s">
        <v>225</v>
      </c>
      <c r="O653" s="38" t="s">
        <v>225</v>
      </c>
      <c r="P653" s="38" t="s">
        <v>225</v>
      </c>
      <c r="Q653" s="38" t="s">
        <v>225</v>
      </c>
      <c r="S653" s="38" t="s">
        <v>225</v>
      </c>
      <c r="T653" s="38" t="s">
        <v>225</v>
      </c>
      <c r="U653" s="38" t="s">
        <v>225</v>
      </c>
      <c r="X653" s="38" t="s">
        <v>225</v>
      </c>
      <c r="Y653" s="38" t="s">
        <v>225</v>
      </c>
      <c r="AA653" s="38" t="s">
        <v>225</v>
      </c>
      <c r="AB653" s="38" t="s">
        <v>225</v>
      </c>
      <c r="AG653" s="38" t="s">
        <v>225</v>
      </c>
      <c r="AH653" s="38" t="s">
        <v>225</v>
      </c>
      <c r="AI653" s="38" t="s">
        <v>225</v>
      </c>
      <c r="AJ653" s="38" t="s">
        <v>225</v>
      </c>
      <c r="AL653" s="38" t="s">
        <v>225</v>
      </c>
      <c r="AM653" s="38" t="s">
        <v>225</v>
      </c>
      <c r="AN653" s="38" t="s">
        <v>225</v>
      </c>
      <c r="AO653" s="38" t="s">
        <v>225</v>
      </c>
    </row>
    <row r="654" spans="5:41">
      <c r="E654" s="38" t="s">
        <v>225</v>
      </c>
      <c r="F654" s="38" t="s">
        <v>225</v>
      </c>
      <c r="G654" s="38" t="s">
        <v>225</v>
      </c>
      <c r="H654" s="38" t="s">
        <v>225</v>
      </c>
      <c r="I654" s="38" t="s">
        <v>225</v>
      </c>
      <c r="J654" s="38" t="s">
        <v>225</v>
      </c>
      <c r="K654" s="38" t="s">
        <v>225</v>
      </c>
      <c r="L654" s="38" t="s">
        <v>225</v>
      </c>
      <c r="N654" s="38" t="s">
        <v>225</v>
      </c>
      <c r="O654" s="38" t="s">
        <v>225</v>
      </c>
      <c r="P654" s="38" t="s">
        <v>225</v>
      </c>
      <c r="Q654" s="38" t="s">
        <v>225</v>
      </c>
      <c r="S654" s="38" t="s">
        <v>225</v>
      </c>
      <c r="T654" s="38" t="s">
        <v>225</v>
      </c>
      <c r="U654" s="38" t="s">
        <v>225</v>
      </c>
      <c r="X654" s="38" t="s">
        <v>225</v>
      </c>
      <c r="Y654" s="38" t="s">
        <v>225</v>
      </c>
      <c r="AA654" s="38" t="s">
        <v>225</v>
      </c>
      <c r="AB654" s="38" t="s">
        <v>225</v>
      </c>
      <c r="AG654" s="38" t="s">
        <v>225</v>
      </c>
      <c r="AH654" s="38" t="s">
        <v>225</v>
      </c>
      <c r="AI654" s="38" t="s">
        <v>225</v>
      </c>
      <c r="AJ654" s="38" t="s">
        <v>225</v>
      </c>
      <c r="AL654" s="38" t="s">
        <v>225</v>
      </c>
      <c r="AM654" s="38" t="s">
        <v>225</v>
      </c>
      <c r="AN654" s="38" t="s">
        <v>225</v>
      </c>
      <c r="AO654" s="38" t="s">
        <v>225</v>
      </c>
    </row>
    <row r="655" spans="5:41">
      <c r="E655" s="38" t="s">
        <v>225</v>
      </c>
      <c r="F655" s="38" t="s">
        <v>225</v>
      </c>
      <c r="G655" s="38" t="s">
        <v>225</v>
      </c>
      <c r="H655" s="38" t="s">
        <v>225</v>
      </c>
      <c r="I655" s="38" t="s">
        <v>225</v>
      </c>
      <c r="J655" s="38" t="s">
        <v>225</v>
      </c>
      <c r="K655" s="38" t="s">
        <v>225</v>
      </c>
      <c r="L655" s="38" t="s">
        <v>225</v>
      </c>
      <c r="N655" s="38" t="s">
        <v>225</v>
      </c>
      <c r="O655" s="38" t="s">
        <v>225</v>
      </c>
      <c r="P655" s="38" t="s">
        <v>225</v>
      </c>
      <c r="Q655" s="38" t="s">
        <v>225</v>
      </c>
      <c r="S655" s="38" t="s">
        <v>225</v>
      </c>
      <c r="T655" s="38" t="s">
        <v>225</v>
      </c>
      <c r="U655" s="38" t="s">
        <v>225</v>
      </c>
      <c r="X655" s="38" t="s">
        <v>225</v>
      </c>
      <c r="Y655" s="38" t="s">
        <v>225</v>
      </c>
      <c r="AA655" s="38" t="s">
        <v>225</v>
      </c>
      <c r="AB655" s="38" t="s">
        <v>225</v>
      </c>
      <c r="AG655" s="38" t="s">
        <v>225</v>
      </c>
      <c r="AH655" s="38" t="s">
        <v>225</v>
      </c>
      <c r="AI655" s="38" t="s">
        <v>225</v>
      </c>
      <c r="AJ655" s="38" t="s">
        <v>225</v>
      </c>
      <c r="AL655" s="38" t="s">
        <v>225</v>
      </c>
      <c r="AM655" s="38" t="s">
        <v>225</v>
      </c>
      <c r="AN655" s="38" t="s">
        <v>225</v>
      </c>
      <c r="AO655" s="38" t="s">
        <v>225</v>
      </c>
    </row>
    <row r="656" spans="5:41">
      <c r="E656" s="38" t="s">
        <v>225</v>
      </c>
      <c r="F656" s="38" t="s">
        <v>225</v>
      </c>
      <c r="G656" s="38" t="s">
        <v>225</v>
      </c>
      <c r="H656" s="38" t="s">
        <v>225</v>
      </c>
      <c r="I656" s="38" t="s">
        <v>225</v>
      </c>
      <c r="J656" s="38" t="s">
        <v>225</v>
      </c>
      <c r="K656" s="38" t="s">
        <v>225</v>
      </c>
      <c r="L656" s="38" t="s">
        <v>225</v>
      </c>
      <c r="N656" s="38" t="s">
        <v>225</v>
      </c>
      <c r="O656" s="38" t="s">
        <v>225</v>
      </c>
      <c r="P656" s="38" t="s">
        <v>225</v>
      </c>
      <c r="Q656" s="38" t="s">
        <v>225</v>
      </c>
      <c r="S656" s="38" t="s">
        <v>225</v>
      </c>
      <c r="T656" s="38" t="s">
        <v>225</v>
      </c>
      <c r="U656" s="38" t="s">
        <v>225</v>
      </c>
      <c r="X656" s="38" t="s">
        <v>225</v>
      </c>
      <c r="Y656" s="38" t="s">
        <v>225</v>
      </c>
      <c r="AA656" s="38" t="s">
        <v>225</v>
      </c>
      <c r="AB656" s="38" t="s">
        <v>225</v>
      </c>
      <c r="AG656" s="38" t="s">
        <v>225</v>
      </c>
      <c r="AH656" s="38" t="s">
        <v>225</v>
      </c>
      <c r="AI656" s="38" t="s">
        <v>225</v>
      </c>
      <c r="AJ656" s="38" t="s">
        <v>225</v>
      </c>
      <c r="AL656" s="38" t="s">
        <v>225</v>
      </c>
      <c r="AM656" s="38" t="s">
        <v>225</v>
      </c>
      <c r="AN656" s="38" t="s">
        <v>225</v>
      </c>
      <c r="AO656" s="38" t="s">
        <v>225</v>
      </c>
    </row>
    <row r="657" spans="5:41">
      <c r="E657" s="38" t="s">
        <v>225</v>
      </c>
      <c r="F657" s="38" t="s">
        <v>225</v>
      </c>
      <c r="G657" s="38" t="s">
        <v>225</v>
      </c>
      <c r="H657" s="38" t="s">
        <v>225</v>
      </c>
      <c r="I657" s="38" t="s">
        <v>225</v>
      </c>
      <c r="J657" s="38" t="s">
        <v>225</v>
      </c>
      <c r="K657" s="38" t="s">
        <v>225</v>
      </c>
      <c r="L657" s="38" t="s">
        <v>225</v>
      </c>
      <c r="N657" s="38" t="s">
        <v>225</v>
      </c>
      <c r="O657" s="38" t="s">
        <v>225</v>
      </c>
      <c r="P657" s="38" t="s">
        <v>225</v>
      </c>
      <c r="Q657" s="38" t="s">
        <v>225</v>
      </c>
      <c r="S657" s="38" t="s">
        <v>225</v>
      </c>
      <c r="T657" s="38" t="s">
        <v>225</v>
      </c>
      <c r="U657" s="38" t="s">
        <v>225</v>
      </c>
      <c r="X657" s="38" t="s">
        <v>225</v>
      </c>
      <c r="Y657" s="38" t="s">
        <v>225</v>
      </c>
      <c r="AA657" s="38" t="s">
        <v>225</v>
      </c>
      <c r="AB657" s="38" t="s">
        <v>225</v>
      </c>
      <c r="AG657" s="38" t="s">
        <v>225</v>
      </c>
      <c r="AH657" s="38" t="s">
        <v>225</v>
      </c>
      <c r="AI657" s="38" t="s">
        <v>225</v>
      </c>
      <c r="AJ657" s="38" t="s">
        <v>225</v>
      </c>
      <c r="AL657" s="38" t="s">
        <v>225</v>
      </c>
      <c r="AM657" s="38" t="s">
        <v>225</v>
      </c>
      <c r="AN657" s="38" t="s">
        <v>225</v>
      </c>
      <c r="AO657" s="38" t="s">
        <v>225</v>
      </c>
    </row>
    <row r="658" spans="5:41">
      <c r="E658" s="38" t="s">
        <v>225</v>
      </c>
      <c r="F658" s="38" t="s">
        <v>225</v>
      </c>
      <c r="G658" s="38" t="s">
        <v>225</v>
      </c>
      <c r="H658" s="38" t="s">
        <v>225</v>
      </c>
      <c r="I658" s="38" t="s">
        <v>225</v>
      </c>
      <c r="J658" s="38" t="s">
        <v>225</v>
      </c>
      <c r="K658" s="38" t="s">
        <v>225</v>
      </c>
      <c r="L658" s="38" t="s">
        <v>225</v>
      </c>
      <c r="N658" s="38" t="s">
        <v>225</v>
      </c>
      <c r="O658" s="38" t="s">
        <v>225</v>
      </c>
      <c r="P658" s="38" t="s">
        <v>225</v>
      </c>
      <c r="Q658" s="38" t="s">
        <v>225</v>
      </c>
      <c r="S658" s="38" t="s">
        <v>225</v>
      </c>
      <c r="T658" s="38" t="s">
        <v>225</v>
      </c>
      <c r="U658" s="38" t="s">
        <v>225</v>
      </c>
      <c r="X658" s="38" t="s">
        <v>225</v>
      </c>
      <c r="Y658" s="38" t="s">
        <v>225</v>
      </c>
      <c r="AA658" s="38" t="s">
        <v>225</v>
      </c>
      <c r="AB658" s="38" t="s">
        <v>225</v>
      </c>
      <c r="AG658" s="38" t="s">
        <v>225</v>
      </c>
      <c r="AH658" s="38" t="s">
        <v>225</v>
      </c>
      <c r="AI658" s="38" t="s">
        <v>225</v>
      </c>
      <c r="AJ658" s="38" t="s">
        <v>225</v>
      </c>
      <c r="AL658" s="38" t="s">
        <v>225</v>
      </c>
      <c r="AM658" s="38" t="s">
        <v>225</v>
      </c>
      <c r="AN658" s="38" t="s">
        <v>225</v>
      </c>
      <c r="AO658" s="38" t="s">
        <v>225</v>
      </c>
    </row>
    <row r="659" spans="5:41">
      <c r="E659" s="38" t="s">
        <v>225</v>
      </c>
      <c r="F659" s="38" t="s">
        <v>225</v>
      </c>
      <c r="G659" s="38" t="s">
        <v>225</v>
      </c>
      <c r="H659" s="38" t="s">
        <v>225</v>
      </c>
      <c r="I659" s="38" t="s">
        <v>225</v>
      </c>
      <c r="J659" s="38" t="s">
        <v>225</v>
      </c>
      <c r="K659" s="38" t="s">
        <v>225</v>
      </c>
      <c r="L659" s="38" t="s">
        <v>225</v>
      </c>
      <c r="N659" s="38" t="s">
        <v>225</v>
      </c>
      <c r="O659" s="38" t="s">
        <v>225</v>
      </c>
      <c r="P659" s="38" t="s">
        <v>225</v>
      </c>
      <c r="Q659" s="38" t="s">
        <v>225</v>
      </c>
      <c r="S659" s="38" t="s">
        <v>225</v>
      </c>
      <c r="T659" s="38" t="s">
        <v>225</v>
      </c>
      <c r="U659" s="38" t="s">
        <v>225</v>
      </c>
      <c r="X659" s="38" t="s">
        <v>225</v>
      </c>
      <c r="Y659" s="38" t="s">
        <v>225</v>
      </c>
      <c r="AA659" s="38" t="s">
        <v>225</v>
      </c>
      <c r="AB659" s="38" t="s">
        <v>225</v>
      </c>
      <c r="AG659" s="38" t="s">
        <v>225</v>
      </c>
      <c r="AH659" s="38" t="s">
        <v>225</v>
      </c>
      <c r="AI659" s="38" t="s">
        <v>225</v>
      </c>
      <c r="AJ659" s="38" t="s">
        <v>225</v>
      </c>
      <c r="AL659" s="38" t="s">
        <v>225</v>
      </c>
      <c r="AM659" s="38" t="s">
        <v>225</v>
      </c>
      <c r="AN659" s="38" t="s">
        <v>225</v>
      </c>
      <c r="AO659" s="38" t="s">
        <v>225</v>
      </c>
    </row>
    <row r="660" spans="5:41">
      <c r="E660" s="38" t="s">
        <v>225</v>
      </c>
      <c r="F660" s="38" t="s">
        <v>225</v>
      </c>
      <c r="G660" s="38" t="s">
        <v>225</v>
      </c>
      <c r="H660" s="38" t="s">
        <v>225</v>
      </c>
      <c r="I660" s="38" t="s">
        <v>225</v>
      </c>
      <c r="J660" s="38" t="s">
        <v>225</v>
      </c>
      <c r="K660" s="38" t="s">
        <v>225</v>
      </c>
      <c r="L660" s="38" t="s">
        <v>225</v>
      </c>
      <c r="N660" s="38" t="s">
        <v>225</v>
      </c>
      <c r="O660" s="38" t="s">
        <v>225</v>
      </c>
      <c r="P660" s="38" t="s">
        <v>225</v>
      </c>
      <c r="Q660" s="38" t="s">
        <v>225</v>
      </c>
      <c r="S660" s="38" t="s">
        <v>225</v>
      </c>
      <c r="T660" s="38" t="s">
        <v>225</v>
      </c>
      <c r="U660" s="38" t="s">
        <v>225</v>
      </c>
      <c r="X660" s="38" t="s">
        <v>225</v>
      </c>
      <c r="Y660" s="38" t="s">
        <v>225</v>
      </c>
      <c r="AA660" s="38" t="s">
        <v>225</v>
      </c>
      <c r="AB660" s="38" t="s">
        <v>225</v>
      </c>
      <c r="AG660" s="38" t="s">
        <v>225</v>
      </c>
      <c r="AH660" s="38" t="s">
        <v>225</v>
      </c>
      <c r="AI660" s="38" t="s">
        <v>225</v>
      </c>
      <c r="AJ660" s="38" t="s">
        <v>225</v>
      </c>
      <c r="AL660" s="38" t="s">
        <v>225</v>
      </c>
      <c r="AM660" s="38" t="s">
        <v>225</v>
      </c>
      <c r="AN660" s="38" t="s">
        <v>225</v>
      </c>
      <c r="AO660" s="38" t="s">
        <v>225</v>
      </c>
    </row>
    <row r="661" spans="5:41">
      <c r="E661" s="38" t="s">
        <v>225</v>
      </c>
      <c r="F661" s="38" t="s">
        <v>225</v>
      </c>
      <c r="G661" s="38" t="s">
        <v>225</v>
      </c>
      <c r="H661" s="38" t="s">
        <v>225</v>
      </c>
      <c r="I661" s="38" t="s">
        <v>225</v>
      </c>
      <c r="J661" s="38" t="s">
        <v>225</v>
      </c>
      <c r="K661" s="38" t="s">
        <v>225</v>
      </c>
      <c r="L661" s="38" t="s">
        <v>225</v>
      </c>
      <c r="N661" s="38" t="s">
        <v>225</v>
      </c>
      <c r="O661" s="38" t="s">
        <v>225</v>
      </c>
      <c r="P661" s="38" t="s">
        <v>225</v>
      </c>
      <c r="Q661" s="38" t="s">
        <v>225</v>
      </c>
      <c r="S661" s="38" t="s">
        <v>225</v>
      </c>
      <c r="T661" s="38" t="s">
        <v>225</v>
      </c>
      <c r="U661" s="38" t="s">
        <v>225</v>
      </c>
      <c r="X661" s="38" t="s">
        <v>225</v>
      </c>
      <c r="Y661" s="38" t="s">
        <v>225</v>
      </c>
      <c r="AA661" s="38" t="s">
        <v>225</v>
      </c>
      <c r="AB661" s="38" t="s">
        <v>225</v>
      </c>
      <c r="AG661" s="38" t="s">
        <v>225</v>
      </c>
      <c r="AH661" s="38" t="s">
        <v>225</v>
      </c>
      <c r="AI661" s="38" t="s">
        <v>225</v>
      </c>
      <c r="AJ661" s="38" t="s">
        <v>225</v>
      </c>
      <c r="AL661" s="38" t="s">
        <v>225</v>
      </c>
      <c r="AM661" s="38" t="s">
        <v>225</v>
      </c>
      <c r="AN661" s="38" t="s">
        <v>225</v>
      </c>
      <c r="AO661" s="38" t="s">
        <v>225</v>
      </c>
    </row>
    <row r="662" spans="5:41">
      <c r="E662" s="38" t="s">
        <v>225</v>
      </c>
      <c r="F662" s="38" t="s">
        <v>225</v>
      </c>
      <c r="G662" s="38" t="s">
        <v>225</v>
      </c>
      <c r="H662" s="38" t="s">
        <v>225</v>
      </c>
      <c r="I662" s="38" t="s">
        <v>225</v>
      </c>
      <c r="J662" s="38" t="s">
        <v>225</v>
      </c>
      <c r="K662" s="38" t="s">
        <v>225</v>
      </c>
      <c r="L662" s="38" t="s">
        <v>225</v>
      </c>
      <c r="N662" s="38" t="s">
        <v>225</v>
      </c>
      <c r="O662" s="38" t="s">
        <v>225</v>
      </c>
      <c r="P662" s="38" t="s">
        <v>225</v>
      </c>
      <c r="Q662" s="38" t="s">
        <v>225</v>
      </c>
      <c r="S662" s="38" t="s">
        <v>225</v>
      </c>
      <c r="T662" s="38" t="s">
        <v>225</v>
      </c>
      <c r="U662" s="38" t="s">
        <v>225</v>
      </c>
      <c r="X662" s="38" t="s">
        <v>225</v>
      </c>
      <c r="Y662" s="38" t="s">
        <v>225</v>
      </c>
      <c r="AA662" s="38" t="s">
        <v>225</v>
      </c>
      <c r="AB662" s="38" t="s">
        <v>225</v>
      </c>
      <c r="AG662" s="38" t="s">
        <v>225</v>
      </c>
      <c r="AH662" s="38" t="s">
        <v>225</v>
      </c>
      <c r="AI662" s="38" t="s">
        <v>225</v>
      </c>
      <c r="AJ662" s="38" t="s">
        <v>225</v>
      </c>
      <c r="AL662" s="38" t="s">
        <v>225</v>
      </c>
      <c r="AM662" s="38" t="s">
        <v>225</v>
      </c>
      <c r="AN662" s="38" t="s">
        <v>225</v>
      </c>
      <c r="AO662" s="38" t="s">
        <v>225</v>
      </c>
    </row>
    <row r="663" spans="5:41">
      <c r="E663" s="38" t="s">
        <v>225</v>
      </c>
      <c r="F663" s="38" t="s">
        <v>225</v>
      </c>
      <c r="G663" s="38" t="s">
        <v>225</v>
      </c>
      <c r="H663" s="38" t="s">
        <v>225</v>
      </c>
      <c r="I663" s="38" t="s">
        <v>225</v>
      </c>
      <c r="J663" s="38" t="s">
        <v>225</v>
      </c>
      <c r="K663" s="38" t="s">
        <v>225</v>
      </c>
      <c r="L663" s="38" t="s">
        <v>225</v>
      </c>
      <c r="N663" s="38" t="s">
        <v>225</v>
      </c>
      <c r="O663" s="38" t="s">
        <v>225</v>
      </c>
      <c r="P663" s="38" t="s">
        <v>225</v>
      </c>
      <c r="Q663" s="38" t="s">
        <v>225</v>
      </c>
      <c r="S663" s="38" t="s">
        <v>225</v>
      </c>
      <c r="T663" s="38" t="s">
        <v>225</v>
      </c>
      <c r="U663" s="38" t="s">
        <v>225</v>
      </c>
      <c r="X663" s="38" t="s">
        <v>225</v>
      </c>
      <c r="Y663" s="38" t="s">
        <v>225</v>
      </c>
      <c r="AA663" s="38" t="s">
        <v>225</v>
      </c>
      <c r="AB663" s="38" t="s">
        <v>225</v>
      </c>
      <c r="AG663" s="38" t="s">
        <v>225</v>
      </c>
      <c r="AH663" s="38" t="s">
        <v>225</v>
      </c>
      <c r="AI663" s="38" t="s">
        <v>225</v>
      </c>
      <c r="AJ663" s="38" t="s">
        <v>225</v>
      </c>
      <c r="AL663" s="38" t="s">
        <v>225</v>
      </c>
      <c r="AM663" s="38" t="s">
        <v>225</v>
      </c>
      <c r="AN663" s="38" t="s">
        <v>225</v>
      </c>
      <c r="AO663" s="38" t="s">
        <v>225</v>
      </c>
    </row>
    <row r="664" spans="5:41">
      <c r="E664" s="38" t="s">
        <v>225</v>
      </c>
      <c r="F664" s="38" t="s">
        <v>225</v>
      </c>
      <c r="G664" s="38" t="s">
        <v>225</v>
      </c>
      <c r="H664" s="38" t="s">
        <v>225</v>
      </c>
      <c r="I664" s="38" t="s">
        <v>225</v>
      </c>
      <c r="J664" s="38" t="s">
        <v>225</v>
      </c>
      <c r="K664" s="38" t="s">
        <v>225</v>
      </c>
      <c r="L664" s="38" t="s">
        <v>225</v>
      </c>
      <c r="N664" s="38" t="s">
        <v>225</v>
      </c>
      <c r="O664" s="38" t="s">
        <v>225</v>
      </c>
      <c r="P664" s="38" t="s">
        <v>225</v>
      </c>
      <c r="Q664" s="38" t="s">
        <v>225</v>
      </c>
      <c r="S664" s="38" t="s">
        <v>225</v>
      </c>
      <c r="T664" s="38" t="s">
        <v>225</v>
      </c>
      <c r="U664" s="38" t="s">
        <v>225</v>
      </c>
      <c r="X664" s="38" t="s">
        <v>225</v>
      </c>
      <c r="Y664" s="38" t="s">
        <v>225</v>
      </c>
      <c r="AA664" s="38" t="s">
        <v>225</v>
      </c>
      <c r="AB664" s="38" t="s">
        <v>225</v>
      </c>
      <c r="AG664" s="38" t="s">
        <v>225</v>
      </c>
      <c r="AH664" s="38" t="s">
        <v>225</v>
      </c>
      <c r="AI664" s="38" t="s">
        <v>225</v>
      </c>
      <c r="AJ664" s="38" t="s">
        <v>225</v>
      </c>
      <c r="AL664" s="38" t="s">
        <v>225</v>
      </c>
      <c r="AM664" s="38" t="s">
        <v>225</v>
      </c>
      <c r="AN664" s="38" t="s">
        <v>225</v>
      </c>
      <c r="AO664" s="38" t="s">
        <v>225</v>
      </c>
    </row>
    <row r="665" spans="5:41">
      <c r="E665" s="38" t="s">
        <v>225</v>
      </c>
      <c r="F665" s="38" t="s">
        <v>225</v>
      </c>
      <c r="G665" s="38" t="s">
        <v>225</v>
      </c>
      <c r="H665" s="38" t="s">
        <v>225</v>
      </c>
      <c r="I665" s="38" t="s">
        <v>225</v>
      </c>
      <c r="J665" s="38" t="s">
        <v>225</v>
      </c>
      <c r="K665" s="38" t="s">
        <v>225</v>
      </c>
      <c r="L665" s="38" t="s">
        <v>225</v>
      </c>
      <c r="N665" s="38" t="s">
        <v>225</v>
      </c>
      <c r="O665" s="38" t="s">
        <v>225</v>
      </c>
      <c r="P665" s="38" t="s">
        <v>225</v>
      </c>
      <c r="Q665" s="38" t="s">
        <v>225</v>
      </c>
      <c r="S665" s="38" t="s">
        <v>225</v>
      </c>
      <c r="T665" s="38" t="s">
        <v>225</v>
      </c>
      <c r="U665" s="38" t="s">
        <v>225</v>
      </c>
      <c r="X665" s="38" t="s">
        <v>225</v>
      </c>
      <c r="Y665" s="38" t="s">
        <v>225</v>
      </c>
      <c r="AA665" s="38" t="s">
        <v>225</v>
      </c>
      <c r="AB665" s="38" t="s">
        <v>225</v>
      </c>
      <c r="AG665" s="38" t="s">
        <v>225</v>
      </c>
      <c r="AH665" s="38" t="s">
        <v>225</v>
      </c>
      <c r="AI665" s="38" t="s">
        <v>225</v>
      </c>
      <c r="AJ665" s="38" t="s">
        <v>225</v>
      </c>
      <c r="AL665" s="38" t="s">
        <v>225</v>
      </c>
      <c r="AM665" s="38" t="s">
        <v>225</v>
      </c>
      <c r="AN665" s="38" t="s">
        <v>225</v>
      </c>
      <c r="AO665" s="38" t="s">
        <v>225</v>
      </c>
    </row>
    <row r="666" spans="5:41">
      <c r="E666" s="38" t="s">
        <v>225</v>
      </c>
      <c r="F666" s="38" t="s">
        <v>225</v>
      </c>
      <c r="G666" s="38" t="s">
        <v>225</v>
      </c>
      <c r="H666" s="38" t="s">
        <v>225</v>
      </c>
      <c r="I666" s="38" t="s">
        <v>225</v>
      </c>
      <c r="J666" s="38" t="s">
        <v>225</v>
      </c>
      <c r="K666" s="38" t="s">
        <v>225</v>
      </c>
      <c r="L666" s="38" t="s">
        <v>225</v>
      </c>
      <c r="N666" s="38" t="s">
        <v>225</v>
      </c>
      <c r="O666" s="38" t="s">
        <v>225</v>
      </c>
      <c r="P666" s="38" t="s">
        <v>225</v>
      </c>
      <c r="Q666" s="38" t="s">
        <v>225</v>
      </c>
      <c r="S666" s="38" t="s">
        <v>225</v>
      </c>
      <c r="T666" s="38" t="s">
        <v>225</v>
      </c>
      <c r="U666" s="38" t="s">
        <v>225</v>
      </c>
      <c r="X666" s="38" t="s">
        <v>225</v>
      </c>
      <c r="Y666" s="38" t="s">
        <v>225</v>
      </c>
      <c r="AA666" s="38" t="s">
        <v>225</v>
      </c>
      <c r="AB666" s="38" t="s">
        <v>225</v>
      </c>
      <c r="AG666" s="38" t="s">
        <v>225</v>
      </c>
      <c r="AH666" s="38" t="s">
        <v>225</v>
      </c>
      <c r="AI666" s="38" t="s">
        <v>225</v>
      </c>
      <c r="AJ666" s="38" t="s">
        <v>225</v>
      </c>
      <c r="AL666" s="38" t="s">
        <v>225</v>
      </c>
      <c r="AM666" s="38" t="s">
        <v>225</v>
      </c>
      <c r="AN666" s="38" t="s">
        <v>225</v>
      </c>
      <c r="AO666" s="38" t="s">
        <v>225</v>
      </c>
    </row>
    <row r="667" spans="5:41">
      <c r="E667" s="38" t="s">
        <v>225</v>
      </c>
      <c r="F667" s="38" t="s">
        <v>225</v>
      </c>
      <c r="G667" s="38" t="s">
        <v>225</v>
      </c>
      <c r="H667" s="38" t="s">
        <v>225</v>
      </c>
      <c r="I667" s="38" t="s">
        <v>225</v>
      </c>
      <c r="J667" s="38" t="s">
        <v>225</v>
      </c>
      <c r="K667" s="38" t="s">
        <v>225</v>
      </c>
      <c r="L667" s="38" t="s">
        <v>225</v>
      </c>
      <c r="N667" s="38" t="s">
        <v>225</v>
      </c>
      <c r="O667" s="38" t="s">
        <v>225</v>
      </c>
      <c r="P667" s="38" t="s">
        <v>225</v>
      </c>
      <c r="Q667" s="38" t="s">
        <v>225</v>
      </c>
      <c r="S667" s="38" t="s">
        <v>225</v>
      </c>
      <c r="T667" s="38" t="s">
        <v>225</v>
      </c>
      <c r="U667" s="38" t="s">
        <v>225</v>
      </c>
      <c r="X667" s="38" t="s">
        <v>225</v>
      </c>
      <c r="Y667" s="38" t="s">
        <v>225</v>
      </c>
      <c r="AA667" s="38" t="s">
        <v>225</v>
      </c>
      <c r="AB667" s="38" t="s">
        <v>225</v>
      </c>
      <c r="AG667" s="38" t="s">
        <v>225</v>
      </c>
      <c r="AH667" s="38" t="s">
        <v>225</v>
      </c>
      <c r="AI667" s="38" t="s">
        <v>225</v>
      </c>
      <c r="AJ667" s="38" t="s">
        <v>225</v>
      </c>
      <c r="AL667" s="38" t="s">
        <v>225</v>
      </c>
      <c r="AM667" s="38" t="s">
        <v>225</v>
      </c>
      <c r="AN667" s="38" t="s">
        <v>225</v>
      </c>
      <c r="AO667" s="38" t="s">
        <v>225</v>
      </c>
    </row>
    <row r="668" spans="5:41">
      <c r="E668" s="38" t="s">
        <v>225</v>
      </c>
      <c r="F668" s="38" t="s">
        <v>225</v>
      </c>
      <c r="G668" s="38" t="s">
        <v>225</v>
      </c>
      <c r="H668" s="38" t="s">
        <v>225</v>
      </c>
      <c r="I668" s="38" t="s">
        <v>225</v>
      </c>
      <c r="J668" s="38" t="s">
        <v>225</v>
      </c>
      <c r="K668" s="38" t="s">
        <v>225</v>
      </c>
      <c r="L668" s="38" t="s">
        <v>225</v>
      </c>
      <c r="N668" s="38" t="s">
        <v>225</v>
      </c>
      <c r="O668" s="38" t="s">
        <v>225</v>
      </c>
      <c r="P668" s="38" t="s">
        <v>225</v>
      </c>
      <c r="Q668" s="38" t="s">
        <v>225</v>
      </c>
      <c r="S668" s="38" t="s">
        <v>225</v>
      </c>
      <c r="T668" s="38" t="s">
        <v>225</v>
      </c>
      <c r="U668" s="38" t="s">
        <v>225</v>
      </c>
      <c r="X668" s="38" t="s">
        <v>225</v>
      </c>
      <c r="Y668" s="38" t="s">
        <v>225</v>
      </c>
      <c r="AA668" s="38" t="s">
        <v>225</v>
      </c>
      <c r="AB668" s="38" t="s">
        <v>225</v>
      </c>
      <c r="AG668" s="38" t="s">
        <v>225</v>
      </c>
      <c r="AH668" s="38" t="s">
        <v>225</v>
      </c>
      <c r="AI668" s="38" t="s">
        <v>225</v>
      </c>
      <c r="AJ668" s="38" t="s">
        <v>225</v>
      </c>
      <c r="AL668" s="38" t="s">
        <v>225</v>
      </c>
      <c r="AM668" s="38" t="s">
        <v>225</v>
      </c>
      <c r="AN668" s="38" t="s">
        <v>225</v>
      </c>
      <c r="AO668" s="38" t="s">
        <v>225</v>
      </c>
    </row>
    <row r="669" spans="5:41">
      <c r="E669" s="38" t="s">
        <v>225</v>
      </c>
      <c r="F669" s="38" t="s">
        <v>225</v>
      </c>
      <c r="G669" s="38" t="s">
        <v>225</v>
      </c>
      <c r="H669" s="38" t="s">
        <v>225</v>
      </c>
      <c r="I669" s="38" t="s">
        <v>225</v>
      </c>
      <c r="J669" s="38" t="s">
        <v>225</v>
      </c>
      <c r="K669" s="38" t="s">
        <v>225</v>
      </c>
      <c r="L669" s="38" t="s">
        <v>225</v>
      </c>
      <c r="N669" s="38" t="s">
        <v>225</v>
      </c>
      <c r="O669" s="38" t="s">
        <v>225</v>
      </c>
      <c r="P669" s="38" t="s">
        <v>225</v>
      </c>
      <c r="Q669" s="38" t="s">
        <v>225</v>
      </c>
      <c r="S669" s="38" t="s">
        <v>225</v>
      </c>
      <c r="T669" s="38" t="s">
        <v>225</v>
      </c>
      <c r="U669" s="38" t="s">
        <v>225</v>
      </c>
      <c r="X669" s="38" t="s">
        <v>225</v>
      </c>
      <c r="Y669" s="38" t="s">
        <v>225</v>
      </c>
      <c r="AA669" s="38" t="s">
        <v>225</v>
      </c>
      <c r="AB669" s="38" t="s">
        <v>225</v>
      </c>
      <c r="AG669" s="38" t="s">
        <v>225</v>
      </c>
      <c r="AH669" s="38" t="s">
        <v>225</v>
      </c>
      <c r="AI669" s="38" t="s">
        <v>225</v>
      </c>
      <c r="AJ669" s="38" t="s">
        <v>225</v>
      </c>
      <c r="AL669" s="38" t="s">
        <v>225</v>
      </c>
      <c r="AM669" s="38" t="s">
        <v>225</v>
      </c>
      <c r="AN669" s="38" t="s">
        <v>225</v>
      </c>
      <c r="AO669" s="38" t="s">
        <v>225</v>
      </c>
    </row>
    <row r="670" spans="5:41">
      <c r="E670" s="38" t="s">
        <v>225</v>
      </c>
      <c r="F670" s="38" t="s">
        <v>225</v>
      </c>
      <c r="G670" s="38" t="s">
        <v>225</v>
      </c>
      <c r="H670" s="38" t="s">
        <v>225</v>
      </c>
      <c r="I670" s="38" t="s">
        <v>225</v>
      </c>
      <c r="J670" s="38" t="s">
        <v>225</v>
      </c>
      <c r="K670" s="38" t="s">
        <v>225</v>
      </c>
      <c r="L670" s="38" t="s">
        <v>225</v>
      </c>
      <c r="N670" s="38" t="s">
        <v>225</v>
      </c>
      <c r="O670" s="38" t="s">
        <v>225</v>
      </c>
      <c r="P670" s="38" t="s">
        <v>225</v>
      </c>
      <c r="Q670" s="38" t="s">
        <v>225</v>
      </c>
      <c r="S670" s="38" t="s">
        <v>225</v>
      </c>
      <c r="T670" s="38" t="s">
        <v>225</v>
      </c>
      <c r="U670" s="38" t="s">
        <v>225</v>
      </c>
      <c r="X670" s="38" t="s">
        <v>225</v>
      </c>
      <c r="Y670" s="38" t="s">
        <v>225</v>
      </c>
      <c r="AA670" s="38" t="s">
        <v>225</v>
      </c>
      <c r="AB670" s="38" t="s">
        <v>225</v>
      </c>
      <c r="AG670" s="38" t="s">
        <v>225</v>
      </c>
      <c r="AH670" s="38" t="s">
        <v>225</v>
      </c>
      <c r="AI670" s="38" t="s">
        <v>225</v>
      </c>
      <c r="AJ670" s="38" t="s">
        <v>225</v>
      </c>
      <c r="AL670" s="38" t="s">
        <v>225</v>
      </c>
      <c r="AM670" s="38" t="s">
        <v>225</v>
      </c>
      <c r="AN670" s="38" t="s">
        <v>225</v>
      </c>
      <c r="AO670" s="38" t="s">
        <v>225</v>
      </c>
    </row>
    <row r="671" spans="5:41">
      <c r="E671" s="38" t="s">
        <v>225</v>
      </c>
      <c r="F671" s="38" t="s">
        <v>225</v>
      </c>
      <c r="G671" s="38" t="s">
        <v>225</v>
      </c>
      <c r="H671" s="38" t="s">
        <v>225</v>
      </c>
      <c r="I671" s="38" t="s">
        <v>225</v>
      </c>
      <c r="J671" s="38" t="s">
        <v>225</v>
      </c>
      <c r="K671" s="38" t="s">
        <v>225</v>
      </c>
      <c r="L671" s="38" t="s">
        <v>225</v>
      </c>
      <c r="N671" s="38" t="s">
        <v>225</v>
      </c>
      <c r="O671" s="38" t="s">
        <v>225</v>
      </c>
      <c r="P671" s="38" t="s">
        <v>225</v>
      </c>
      <c r="Q671" s="38" t="s">
        <v>225</v>
      </c>
      <c r="S671" s="38" t="s">
        <v>225</v>
      </c>
      <c r="T671" s="38" t="s">
        <v>225</v>
      </c>
      <c r="U671" s="38" t="s">
        <v>225</v>
      </c>
      <c r="X671" s="38" t="s">
        <v>225</v>
      </c>
      <c r="Y671" s="38" t="s">
        <v>225</v>
      </c>
      <c r="AA671" s="38" t="s">
        <v>225</v>
      </c>
      <c r="AB671" s="38" t="s">
        <v>225</v>
      </c>
      <c r="AG671" s="38" t="s">
        <v>225</v>
      </c>
      <c r="AH671" s="38" t="s">
        <v>225</v>
      </c>
      <c r="AI671" s="38" t="s">
        <v>225</v>
      </c>
      <c r="AJ671" s="38" t="s">
        <v>225</v>
      </c>
      <c r="AL671" s="38" t="s">
        <v>225</v>
      </c>
      <c r="AM671" s="38" t="s">
        <v>225</v>
      </c>
      <c r="AN671" s="38" t="s">
        <v>225</v>
      </c>
      <c r="AO671" s="38" t="s">
        <v>225</v>
      </c>
    </row>
    <row r="672" spans="5:41">
      <c r="E672" s="38" t="s">
        <v>225</v>
      </c>
      <c r="F672" s="38" t="s">
        <v>225</v>
      </c>
      <c r="G672" s="38" t="s">
        <v>225</v>
      </c>
      <c r="H672" s="38" t="s">
        <v>225</v>
      </c>
      <c r="I672" s="38" t="s">
        <v>225</v>
      </c>
      <c r="J672" s="38" t="s">
        <v>225</v>
      </c>
      <c r="K672" s="38" t="s">
        <v>225</v>
      </c>
      <c r="L672" s="38" t="s">
        <v>225</v>
      </c>
      <c r="N672" s="38" t="s">
        <v>225</v>
      </c>
      <c r="O672" s="38" t="s">
        <v>225</v>
      </c>
      <c r="P672" s="38" t="s">
        <v>225</v>
      </c>
      <c r="Q672" s="38" t="s">
        <v>225</v>
      </c>
      <c r="S672" s="38" t="s">
        <v>225</v>
      </c>
      <c r="T672" s="38" t="s">
        <v>225</v>
      </c>
      <c r="U672" s="38" t="s">
        <v>225</v>
      </c>
      <c r="X672" s="38" t="s">
        <v>225</v>
      </c>
      <c r="Y672" s="38" t="s">
        <v>225</v>
      </c>
      <c r="AA672" s="38" t="s">
        <v>225</v>
      </c>
      <c r="AB672" s="38" t="s">
        <v>225</v>
      </c>
      <c r="AG672" s="38" t="s">
        <v>225</v>
      </c>
      <c r="AH672" s="38" t="s">
        <v>225</v>
      </c>
      <c r="AI672" s="38" t="s">
        <v>225</v>
      </c>
      <c r="AJ672" s="38" t="s">
        <v>225</v>
      </c>
      <c r="AL672" s="38" t="s">
        <v>225</v>
      </c>
      <c r="AM672" s="38" t="s">
        <v>225</v>
      </c>
      <c r="AN672" s="38" t="s">
        <v>225</v>
      </c>
      <c r="AO672" s="38" t="s">
        <v>225</v>
      </c>
    </row>
    <row r="673" spans="5:41">
      <c r="E673" s="38" t="s">
        <v>225</v>
      </c>
      <c r="F673" s="38" t="s">
        <v>225</v>
      </c>
      <c r="G673" s="38" t="s">
        <v>225</v>
      </c>
      <c r="H673" s="38" t="s">
        <v>225</v>
      </c>
      <c r="I673" s="38" t="s">
        <v>225</v>
      </c>
      <c r="J673" s="38" t="s">
        <v>225</v>
      </c>
      <c r="K673" s="38" t="s">
        <v>225</v>
      </c>
      <c r="L673" s="38" t="s">
        <v>225</v>
      </c>
      <c r="N673" s="38" t="s">
        <v>225</v>
      </c>
      <c r="O673" s="38" t="s">
        <v>225</v>
      </c>
      <c r="P673" s="38" t="s">
        <v>225</v>
      </c>
      <c r="Q673" s="38" t="s">
        <v>225</v>
      </c>
      <c r="S673" s="38" t="s">
        <v>225</v>
      </c>
      <c r="T673" s="38" t="s">
        <v>225</v>
      </c>
      <c r="U673" s="38" t="s">
        <v>225</v>
      </c>
      <c r="X673" s="38" t="s">
        <v>225</v>
      </c>
      <c r="Y673" s="38" t="s">
        <v>225</v>
      </c>
      <c r="AA673" s="38" t="s">
        <v>225</v>
      </c>
      <c r="AB673" s="38" t="s">
        <v>225</v>
      </c>
      <c r="AG673" s="38" t="s">
        <v>225</v>
      </c>
      <c r="AH673" s="38" t="s">
        <v>225</v>
      </c>
      <c r="AI673" s="38" t="s">
        <v>225</v>
      </c>
      <c r="AJ673" s="38" t="s">
        <v>225</v>
      </c>
      <c r="AL673" s="38" t="s">
        <v>225</v>
      </c>
      <c r="AM673" s="38" t="s">
        <v>225</v>
      </c>
      <c r="AN673" s="38" t="s">
        <v>225</v>
      </c>
      <c r="AO673" s="38" t="s">
        <v>225</v>
      </c>
    </row>
    <row r="674" spans="5:41">
      <c r="E674" s="38" t="s">
        <v>225</v>
      </c>
      <c r="F674" s="38" t="s">
        <v>225</v>
      </c>
      <c r="G674" s="38" t="s">
        <v>225</v>
      </c>
      <c r="H674" s="38" t="s">
        <v>225</v>
      </c>
      <c r="I674" s="38" t="s">
        <v>225</v>
      </c>
      <c r="J674" s="38" t="s">
        <v>225</v>
      </c>
      <c r="K674" s="38" t="s">
        <v>225</v>
      </c>
      <c r="L674" s="38" t="s">
        <v>225</v>
      </c>
      <c r="N674" s="38" t="s">
        <v>225</v>
      </c>
      <c r="O674" s="38" t="s">
        <v>225</v>
      </c>
      <c r="P674" s="38" t="s">
        <v>225</v>
      </c>
      <c r="Q674" s="38" t="s">
        <v>225</v>
      </c>
      <c r="S674" s="38" t="s">
        <v>225</v>
      </c>
      <c r="T674" s="38" t="s">
        <v>225</v>
      </c>
      <c r="U674" s="38" t="s">
        <v>225</v>
      </c>
      <c r="X674" s="38" t="s">
        <v>225</v>
      </c>
      <c r="Y674" s="38" t="s">
        <v>225</v>
      </c>
      <c r="AA674" s="38" t="s">
        <v>225</v>
      </c>
      <c r="AB674" s="38" t="s">
        <v>225</v>
      </c>
      <c r="AG674" s="38" t="s">
        <v>225</v>
      </c>
      <c r="AH674" s="38" t="s">
        <v>225</v>
      </c>
      <c r="AI674" s="38" t="s">
        <v>225</v>
      </c>
      <c r="AJ674" s="38" t="s">
        <v>225</v>
      </c>
      <c r="AL674" s="38" t="s">
        <v>225</v>
      </c>
      <c r="AM674" s="38" t="s">
        <v>225</v>
      </c>
      <c r="AN674" s="38" t="s">
        <v>225</v>
      </c>
      <c r="AO674" s="38" t="s">
        <v>225</v>
      </c>
    </row>
    <row r="675" spans="5:41">
      <c r="E675" s="38" t="s">
        <v>225</v>
      </c>
      <c r="F675" s="38" t="s">
        <v>225</v>
      </c>
      <c r="G675" s="38" t="s">
        <v>225</v>
      </c>
      <c r="H675" s="38" t="s">
        <v>225</v>
      </c>
      <c r="I675" s="38" t="s">
        <v>225</v>
      </c>
      <c r="J675" s="38" t="s">
        <v>225</v>
      </c>
      <c r="K675" s="38" t="s">
        <v>225</v>
      </c>
      <c r="L675" s="38" t="s">
        <v>225</v>
      </c>
      <c r="N675" s="38" t="s">
        <v>225</v>
      </c>
      <c r="O675" s="38" t="s">
        <v>225</v>
      </c>
      <c r="P675" s="38" t="s">
        <v>225</v>
      </c>
      <c r="Q675" s="38" t="s">
        <v>225</v>
      </c>
      <c r="S675" s="38" t="s">
        <v>225</v>
      </c>
      <c r="T675" s="38" t="s">
        <v>225</v>
      </c>
      <c r="U675" s="38" t="s">
        <v>225</v>
      </c>
      <c r="X675" s="38" t="s">
        <v>225</v>
      </c>
      <c r="Y675" s="38" t="s">
        <v>225</v>
      </c>
      <c r="AA675" s="38" t="s">
        <v>225</v>
      </c>
      <c r="AB675" s="38" t="s">
        <v>225</v>
      </c>
      <c r="AG675" s="38" t="s">
        <v>225</v>
      </c>
      <c r="AH675" s="38" t="s">
        <v>225</v>
      </c>
      <c r="AI675" s="38" t="s">
        <v>225</v>
      </c>
      <c r="AJ675" s="38" t="s">
        <v>225</v>
      </c>
      <c r="AL675" s="38" t="s">
        <v>225</v>
      </c>
      <c r="AM675" s="38" t="s">
        <v>225</v>
      </c>
      <c r="AN675" s="38" t="s">
        <v>225</v>
      </c>
      <c r="AO675" s="38" t="s">
        <v>225</v>
      </c>
    </row>
    <row r="676" spans="5:41">
      <c r="E676" s="38" t="s">
        <v>225</v>
      </c>
      <c r="F676" s="38" t="s">
        <v>225</v>
      </c>
      <c r="G676" s="38" t="s">
        <v>225</v>
      </c>
      <c r="H676" s="38" t="s">
        <v>225</v>
      </c>
      <c r="I676" s="38" t="s">
        <v>225</v>
      </c>
      <c r="J676" s="38" t="s">
        <v>225</v>
      </c>
      <c r="K676" s="38" t="s">
        <v>225</v>
      </c>
      <c r="L676" s="38" t="s">
        <v>225</v>
      </c>
      <c r="N676" s="38" t="s">
        <v>225</v>
      </c>
      <c r="O676" s="38" t="s">
        <v>225</v>
      </c>
      <c r="P676" s="38" t="s">
        <v>225</v>
      </c>
      <c r="Q676" s="38" t="s">
        <v>225</v>
      </c>
      <c r="S676" s="38" t="s">
        <v>225</v>
      </c>
      <c r="T676" s="38" t="s">
        <v>225</v>
      </c>
      <c r="U676" s="38" t="s">
        <v>225</v>
      </c>
      <c r="X676" s="38" t="s">
        <v>225</v>
      </c>
      <c r="Y676" s="38" t="s">
        <v>225</v>
      </c>
      <c r="AA676" s="38" t="s">
        <v>225</v>
      </c>
      <c r="AB676" s="38" t="s">
        <v>225</v>
      </c>
      <c r="AG676" s="38" t="s">
        <v>225</v>
      </c>
      <c r="AH676" s="38" t="s">
        <v>225</v>
      </c>
      <c r="AI676" s="38" t="s">
        <v>225</v>
      </c>
      <c r="AJ676" s="38" t="s">
        <v>225</v>
      </c>
      <c r="AL676" s="38" t="s">
        <v>225</v>
      </c>
      <c r="AM676" s="38" t="s">
        <v>225</v>
      </c>
      <c r="AN676" s="38" t="s">
        <v>225</v>
      </c>
      <c r="AO676" s="38" t="s">
        <v>225</v>
      </c>
    </row>
    <row r="677" spans="5:41">
      <c r="E677" s="38" t="s">
        <v>225</v>
      </c>
      <c r="F677" s="38" t="s">
        <v>225</v>
      </c>
      <c r="G677" s="38" t="s">
        <v>225</v>
      </c>
      <c r="H677" s="38" t="s">
        <v>225</v>
      </c>
      <c r="I677" s="38" t="s">
        <v>225</v>
      </c>
      <c r="J677" s="38" t="s">
        <v>225</v>
      </c>
      <c r="K677" s="38" t="s">
        <v>225</v>
      </c>
      <c r="L677" s="38" t="s">
        <v>225</v>
      </c>
      <c r="N677" s="38" t="s">
        <v>225</v>
      </c>
      <c r="O677" s="38" t="s">
        <v>225</v>
      </c>
      <c r="P677" s="38" t="s">
        <v>225</v>
      </c>
      <c r="Q677" s="38" t="s">
        <v>225</v>
      </c>
      <c r="S677" s="38" t="s">
        <v>225</v>
      </c>
      <c r="T677" s="38" t="s">
        <v>225</v>
      </c>
      <c r="U677" s="38" t="s">
        <v>225</v>
      </c>
      <c r="X677" s="38" t="s">
        <v>225</v>
      </c>
      <c r="Y677" s="38" t="s">
        <v>225</v>
      </c>
      <c r="AA677" s="38" t="s">
        <v>225</v>
      </c>
      <c r="AB677" s="38" t="s">
        <v>225</v>
      </c>
      <c r="AG677" s="38" t="s">
        <v>225</v>
      </c>
      <c r="AH677" s="38" t="s">
        <v>225</v>
      </c>
      <c r="AI677" s="38" t="s">
        <v>225</v>
      </c>
      <c r="AJ677" s="38" t="s">
        <v>225</v>
      </c>
      <c r="AL677" s="38" t="s">
        <v>225</v>
      </c>
      <c r="AM677" s="38" t="s">
        <v>225</v>
      </c>
      <c r="AN677" s="38" t="s">
        <v>225</v>
      </c>
      <c r="AO677" s="38" t="s">
        <v>225</v>
      </c>
    </row>
    <row r="678" spans="5:41">
      <c r="E678" s="38" t="s">
        <v>225</v>
      </c>
      <c r="F678" s="38" t="s">
        <v>225</v>
      </c>
      <c r="G678" s="38" t="s">
        <v>225</v>
      </c>
      <c r="H678" s="38" t="s">
        <v>225</v>
      </c>
      <c r="I678" s="38" t="s">
        <v>225</v>
      </c>
      <c r="J678" s="38" t="s">
        <v>225</v>
      </c>
      <c r="K678" s="38" t="s">
        <v>225</v>
      </c>
      <c r="L678" s="38" t="s">
        <v>225</v>
      </c>
      <c r="N678" s="38" t="s">
        <v>225</v>
      </c>
      <c r="O678" s="38" t="s">
        <v>225</v>
      </c>
      <c r="P678" s="38" t="s">
        <v>225</v>
      </c>
      <c r="Q678" s="38" t="s">
        <v>225</v>
      </c>
      <c r="S678" s="38" t="s">
        <v>225</v>
      </c>
      <c r="T678" s="38" t="s">
        <v>225</v>
      </c>
      <c r="U678" s="38" t="s">
        <v>225</v>
      </c>
      <c r="X678" s="38" t="s">
        <v>225</v>
      </c>
      <c r="Y678" s="38" t="s">
        <v>225</v>
      </c>
      <c r="AA678" s="38" t="s">
        <v>225</v>
      </c>
      <c r="AB678" s="38" t="s">
        <v>225</v>
      </c>
      <c r="AG678" s="38" t="s">
        <v>225</v>
      </c>
      <c r="AH678" s="38" t="s">
        <v>225</v>
      </c>
      <c r="AI678" s="38" t="s">
        <v>225</v>
      </c>
      <c r="AJ678" s="38" t="s">
        <v>225</v>
      </c>
      <c r="AL678" s="38" t="s">
        <v>225</v>
      </c>
      <c r="AM678" s="38" t="s">
        <v>225</v>
      </c>
      <c r="AN678" s="38" t="s">
        <v>225</v>
      </c>
      <c r="AO678" s="38" t="s">
        <v>225</v>
      </c>
    </row>
    <row r="679" spans="5:41">
      <c r="E679" s="38" t="s">
        <v>225</v>
      </c>
      <c r="F679" s="38" t="s">
        <v>225</v>
      </c>
      <c r="G679" s="38" t="s">
        <v>225</v>
      </c>
      <c r="H679" s="38" t="s">
        <v>225</v>
      </c>
      <c r="I679" s="38" t="s">
        <v>225</v>
      </c>
      <c r="J679" s="38" t="s">
        <v>225</v>
      </c>
      <c r="K679" s="38" t="s">
        <v>225</v>
      </c>
      <c r="L679" s="38" t="s">
        <v>225</v>
      </c>
      <c r="N679" s="38" t="s">
        <v>225</v>
      </c>
      <c r="O679" s="38" t="s">
        <v>225</v>
      </c>
      <c r="P679" s="38" t="s">
        <v>225</v>
      </c>
      <c r="Q679" s="38" t="s">
        <v>225</v>
      </c>
      <c r="S679" s="38" t="s">
        <v>225</v>
      </c>
      <c r="T679" s="38" t="s">
        <v>225</v>
      </c>
      <c r="U679" s="38" t="s">
        <v>225</v>
      </c>
      <c r="X679" s="38" t="s">
        <v>225</v>
      </c>
      <c r="Y679" s="38" t="s">
        <v>225</v>
      </c>
      <c r="AA679" s="38" t="s">
        <v>225</v>
      </c>
      <c r="AB679" s="38" t="s">
        <v>225</v>
      </c>
      <c r="AG679" s="38" t="s">
        <v>225</v>
      </c>
      <c r="AH679" s="38" t="s">
        <v>225</v>
      </c>
      <c r="AI679" s="38" t="s">
        <v>225</v>
      </c>
      <c r="AJ679" s="38" t="s">
        <v>225</v>
      </c>
      <c r="AL679" s="38" t="s">
        <v>225</v>
      </c>
      <c r="AM679" s="38" t="s">
        <v>225</v>
      </c>
      <c r="AN679" s="38" t="s">
        <v>225</v>
      </c>
      <c r="AO679" s="38" t="s">
        <v>225</v>
      </c>
    </row>
    <row r="680" spans="5:41">
      <c r="E680" s="38" t="s">
        <v>225</v>
      </c>
      <c r="F680" s="38" t="s">
        <v>225</v>
      </c>
      <c r="G680" s="38" t="s">
        <v>225</v>
      </c>
      <c r="H680" s="38" t="s">
        <v>225</v>
      </c>
      <c r="I680" s="38" t="s">
        <v>225</v>
      </c>
      <c r="J680" s="38" t="s">
        <v>225</v>
      </c>
      <c r="K680" s="38" t="s">
        <v>225</v>
      </c>
      <c r="L680" s="38" t="s">
        <v>225</v>
      </c>
      <c r="N680" s="38" t="s">
        <v>225</v>
      </c>
      <c r="O680" s="38" t="s">
        <v>225</v>
      </c>
      <c r="P680" s="38" t="s">
        <v>225</v>
      </c>
      <c r="Q680" s="38" t="s">
        <v>225</v>
      </c>
      <c r="S680" s="38" t="s">
        <v>225</v>
      </c>
      <c r="T680" s="38" t="s">
        <v>225</v>
      </c>
      <c r="U680" s="38" t="s">
        <v>225</v>
      </c>
      <c r="X680" s="38" t="s">
        <v>225</v>
      </c>
      <c r="Y680" s="38" t="s">
        <v>225</v>
      </c>
      <c r="AA680" s="38" t="s">
        <v>225</v>
      </c>
      <c r="AB680" s="38" t="s">
        <v>225</v>
      </c>
      <c r="AG680" s="38" t="s">
        <v>225</v>
      </c>
      <c r="AH680" s="38" t="s">
        <v>225</v>
      </c>
      <c r="AI680" s="38" t="s">
        <v>225</v>
      </c>
      <c r="AJ680" s="38" t="s">
        <v>225</v>
      </c>
      <c r="AL680" s="38" t="s">
        <v>225</v>
      </c>
      <c r="AM680" s="38" t="s">
        <v>225</v>
      </c>
      <c r="AN680" s="38" t="s">
        <v>225</v>
      </c>
      <c r="AO680" s="38" t="s">
        <v>225</v>
      </c>
    </row>
    <row r="681" spans="5:41">
      <c r="E681" s="38" t="s">
        <v>225</v>
      </c>
      <c r="F681" s="38" t="s">
        <v>225</v>
      </c>
      <c r="G681" s="38" t="s">
        <v>225</v>
      </c>
      <c r="H681" s="38" t="s">
        <v>225</v>
      </c>
      <c r="I681" s="38" t="s">
        <v>225</v>
      </c>
      <c r="J681" s="38" t="s">
        <v>225</v>
      </c>
      <c r="K681" s="38" t="s">
        <v>225</v>
      </c>
      <c r="L681" s="38" t="s">
        <v>225</v>
      </c>
      <c r="N681" s="38" t="s">
        <v>225</v>
      </c>
      <c r="O681" s="38" t="s">
        <v>225</v>
      </c>
      <c r="P681" s="38" t="s">
        <v>225</v>
      </c>
      <c r="Q681" s="38" t="s">
        <v>225</v>
      </c>
      <c r="S681" s="38" t="s">
        <v>225</v>
      </c>
      <c r="T681" s="38" t="s">
        <v>225</v>
      </c>
      <c r="U681" s="38" t="s">
        <v>225</v>
      </c>
      <c r="X681" s="38" t="s">
        <v>225</v>
      </c>
      <c r="Y681" s="38" t="s">
        <v>225</v>
      </c>
      <c r="AA681" s="38" t="s">
        <v>225</v>
      </c>
      <c r="AB681" s="38" t="s">
        <v>225</v>
      </c>
      <c r="AG681" s="38" t="s">
        <v>225</v>
      </c>
      <c r="AH681" s="38" t="s">
        <v>225</v>
      </c>
      <c r="AI681" s="38" t="s">
        <v>225</v>
      </c>
      <c r="AJ681" s="38" t="s">
        <v>225</v>
      </c>
      <c r="AL681" s="38" t="s">
        <v>225</v>
      </c>
      <c r="AM681" s="38" t="s">
        <v>225</v>
      </c>
      <c r="AN681" s="38" t="s">
        <v>225</v>
      </c>
      <c r="AO681" s="38" t="s">
        <v>225</v>
      </c>
    </row>
    <row r="682" spans="5:41">
      <c r="E682" s="38" t="s">
        <v>225</v>
      </c>
      <c r="F682" s="38" t="s">
        <v>225</v>
      </c>
      <c r="G682" s="38" t="s">
        <v>225</v>
      </c>
      <c r="H682" s="38" t="s">
        <v>225</v>
      </c>
      <c r="I682" s="38" t="s">
        <v>225</v>
      </c>
      <c r="J682" s="38" t="s">
        <v>225</v>
      </c>
      <c r="K682" s="38" t="s">
        <v>225</v>
      </c>
      <c r="L682" s="38" t="s">
        <v>225</v>
      </c>
      <c r="N682" s="38" t="s">
        <v>225</v>
      </c>
      <c r="O682" s="38" t="s">
        <v>225</v>
      </c>
      <c r="P682" s="38" t="s">
        <v>225</v>
      </c>
      <c r="Q682" s="38" t="s">
        <v>225</v>
      </c>
      <c r="S682" s="38" t="s">
        <v>225</v>
      </c>
      <c r="T682" s="38" t="s">
        <v>225</v>
      </c>
      <c r="U682" s="38" t="s">
        <v>225</v>
      </c>
      <c r="X682" s="38" t="s">
        <v>225</v>
      </c>
      <c r="Y682" s="38" t="s">
        <v>225</v>
      </c>
      <c r="AA682" s="38" t="s">
        <v>225</v>
      </c>
      <c r="AB682" s="38" t="s">
        <v>225</v>
      </c>
      <c r="AG682" s="38" t="s">
        <v>225</v>
      </c>
      <c r="AH682" s="38" t="s">
        <v>225</v>
      </c>
      <c r="AI682" s="38" t="s">
        <v>225</v>
      </c>
      <c r="AJ682" s="38" t="s">
        <v>225</v>
      </c>
      <c r="AL682" s="38" t="s">
        <v>225</v>
      </c>
      <c r="AM682" s="38" t="s">
        <v>225</v>
      </c>
      <c r="AN682" s="38" t="s">
        <v>225</v>
      </c>
      <c r="AO682" s="38" t="s">
        <v>225</v>
      </c>
    </row>
    <row r="683" spans="5:41">
      <c r="E683" s="38" t="s">
        <v>225</v>
      </c>
      <c r="F683" s="38" t="s">
        <v>225</v>
      </c>
      <c r="G683" s="38" t="s">
        <v>225</v>
      </c>
      <c r="H683" s="38" t="s">
        <v>225</v>
      </c>
      <c r="I683" s="38" t="s">
        <v>225</v>
      </c>
      <c r="J683" s="38" t="s">
        <v>225</v>
      </c>
      <c r="K683" s="38" t="s">
        <v>225</v>
      </c>
      <c r="L683" s="38" t="s">
        <v>225</v>
      </c>
      <c r="N683" s="38" t="s">
        <v>225</v>
      </c>
      <c r="O683" s="38" t="s">
        <v>225</v>
      </c>
      <c r="P683" s="38" t="s">
        <v>225</v>
      </c>
      <c r="Q683" s="38" t="s">
        <v>225</v>
      </c>
      <c r="S683" s="38" t="s">
        <v>225</v>
      </c>
      <c r="T683" s="38" t="s">
        <v>225</v>
      </c>
      <c r="U683" s="38" t="s">
        <v>225</v>
      </c>
      <c r="X683" s="38" t="s">
        <v>225</v>
      </c>
      <c r="Y683" s="38" t="s">
        <v>225</v>
      </c>
      <c r="AA683" s="38" t="s">
        <v>225</v>
      </c>
      <c r="AB683" s="38" t="s">
        <v>225</v>
      </c>
      <c r="AG683" s="38" t="s">
        <v>225</v>
      </c>
      <c r="AH683" s="38" t="s">
        <v>225</v>
      </c>
      <c r="AI683" s="38" t="s">
        <v>225</v>
      </c>
      <c r="AJ683" s="38" t="s">
        <v>225</v>
      </c>
      <c r="AL683" s="38" t="s">
        <v>225</v>
      </c>
      <c r="AM683" s="38" t="s">
        <v>225</v>
      </c>
      <c r="AN683" s="38" t="s">
        <v>225</v>
      </c>
      <c r="AO683" s="38" t="s">
        <v>225</v>
      </c>
    </row>
    <row r="684" spans="5:41">
      <c r="E684" s="38" t="s">
        <v>225</v>
      </c>
      <c r="F684" s="38" t="s">
        <v>225</v>
      </c>
      <c r="G684" s="38" t="s">
        <v>225</v>
      </c>
      <c r="H684" s="38" t="s">
        <v>225</v>
      </c>
      <c r="I684" s="38" t="s">
        <v>225</v>
      </c>
      <c r="J684" s="38" t="s">
        <v>225</v>
      </c>
      <c r="K684" s="38" t="s">
        <v>225</v>
      </c>
      <c r="L684" s="38" t="s">
        <v>225</v>
      </c>
      <c r="N684" s="38" t="s">
        <v>225</v>
      </c>
      <c r="O684" s="38" t="s">
        <v>225</v>
      </c>
      <c r="P684" s="38" t="s">
        <v>225</v>
      </c>
      <c r="Q684" s="38" t="s">
        <v>225</v>
      </c>
      <c r="S684" s="38" t="s">
        <v>225</v>
      </c>
      <c r="T684" s="38" t="s">
        <v>225</v>
      </c>
      <c r="U684" s="38" t="s">
        <v>225</v>
      </c>
      <c r="X684" s="38" t="s">
        <v>225</v>
      </c>
      <c r="Y684" s="38" t="s">
        <v>225</v>
      </c>
      <c r="AA684" s="38" t="s">
        <v>225</v>
      </c>
      <c r="AB684" s="38" t="s">
        <v>225</v>
      </c>
      <c r="AG684" s="38" t="s">
        <v>225</v>
      </c>
      <c r="AH684" s="38" t="s">
        <v>225</v>
      </c>
      <c r="AI684" s="38" t="s">
        <v>225</v>
      </c>
      <c r="AJ684" s="38" t="s">
        <v>225</v>
      </c>
      <c r="AL684" s="38" t="s">
        <v>225</v>
      </c>
      <c r="AM684" s="38" t="s">
        <v>225</v>
      </c>
      <c r="AN684" s="38" t="s">
        <v>225</v>
      </c>
      <c r="AO684" s="38" t="s">
        <v>225</v>
      </c>
    </row>
    <row r="685" spans="5:41">
      <c r="E685" s="38" t="s">
        <v>225</v>
      </c>
      <c r="F685" s="38" t="s">
        <v>225</v>
      </c>
      <c r="G685" s="38" t="s">
        <v>225</v>
      </c>
      <c r="H685" s="38" t="s">
        <v>225</v>
      </c>
      <c r="I685" s="38" t="s">
        <v>225</v>
      </c>
      <c r="J685" s="38" t="s">
        <v>225</v>
      </c>
      <c r="K685" s="38" t="s">
        <v>225</v>
      </c>
      <c r="L685" s="38" t="s">
        <v>225</v>
      </c>
      <c r="N685" s="38" t="s">
        <v>225</v>
      </c>
      <c r="O685" s="38" t="s">
        <v>225</v>
      </c>
      <c r="P685" s="38" t="s">
        <v>225</v>
      </c>
      <c r="Q685" s="38" t="s">
        <v>225</v>
      </c>
      <c r="S685" s="38" t="s">
        <v>225</v>
      </c>
      <c r="T685" s="38" t="s">
        <v>225</v>
      </c>
      <c r="U685" s="38" t="s">
        <v>225</v>
      </c>
      <c r="X685" s="38" t="s">
        <v>225</v>
      </c>
      <c r="Y685" s="38" t="s">
        <v>225</v>
      </c>
      <c r="AA685" s="38" t="s">
        <v>225</v>
      </c>
      <c r="AB685" s="38" t="s">
        <v>225</v>
      </c>
      <c r="AG685" s="38" t="s">
        <v>225</v>
      </c>
      <c r="AH685" s="38" t="s">
        <v>225</v>
      </c>
      <c r="AI685" s="38" t="s">
        <v>225</v>
      </c>
      <c r="AJ685" s="38" t="s">
        <v>225</v>
      </c>
      <c r="AL685" s="38" t="s">
        <v>225</v>
      </c>
      <c r="AM685" s="38" t="s">
        <v>225</v>
      </c>
      <c r="AN685" s="38" t="s">
        <v>225</v>
      </c>
      <c r="AO685" s="38" t="s">
        <v>225</v>
      </c>
    </row>
    <row r="686" spans="5:41">
      <c r="E686" s="38" t="s">
        <v>225</v>
      </c>
      <c r="F686" s="38" t="s">
        <v>225</v>
      </c>
      <c r="G686" s="38" t="s">
        <v>225</v>
      </c>
      <c r="H686" s="38" t="s">
        <v>225</v>
      </c>
      <c r="I686" s="38" t="s">
        <v>225</v>
      </c>
      <c r="J686" s="38" t="s">
        <v>225</v>
      </c>
      <c r="K686" s="38" t="s">
        <v>225</v>
      </c>
      <c r="L686" s="38" t="s">
        <v>225</v>
      </c>
      <c r="N686" s="38" t="s">
        <v>225</v>
      </c>
      <c r="O686" s="38" t="s">
        <v>225</v>
      </c>
      <c r="P686" s="38" t="s">
        <v>225</v>
      </c>
      <c r="Q686" s="38" t="s">
        <v>225</v>
      </c>
      <c r="S686" s="38" t="s">
        <v>225</v>
      </c>
      <c r="T686" s="38" t="s">
        <v>225</v>
      </c>
      <c r="U686" s="38" t="s">
        <v>225</v>
      </c>
      <c r="X686" s="38" t="s">
        <v>225</v>
      </c>
      <c r="Y686" s="38" t="s">
        <v>225</v>
      </c>
      <c r="AA686" s="38" t="s">
        <v>225</v>
      </c>
      <c r="AB686" s="38" t="s">
        <v>225</v>
      </c>
      <c r="AG686" s="38" t="s">
        <v>225</v>
      </c>
      <c r="AH686" s="38" t="s">
        <v>225</v>
      </c>
      <c r="AI686" s="38" t="s">
        <v>225</v>
      </c>
      <c r="AJ686" s="38" t="s">
        <v>225</v>
      </c>
      <c r="AL686" s="38" t="s">
        <v>225</v>
      </c>
      <c r="AM686" s="38" t="s">
        <v>225</v>
      </c>
      <c r="AN686" s="38" t="s">
        <v>225</v>
      </c>
      <c r="AO686" s="38" t="s">
        <v>225</v>
      </c>
    </row>
    <row r="687" spans="5:41">
      <c r="E687" s="38" t="s">
        <v>225</v>
      </c>
      <c r="F687" s="38" t="s">
        <v>225</v>
      </c>
      <c r="G687" s="38" t="s">
        <v>225</v>
      </c>
      <c r="H687" s="38" t="s">
        <v>225</v>
      </c>
      <c r="I687" s="38" t="s">
        <v>225</v>
      </c>
      <c r="J687" s="38" t="s">
        <v>225</v>
      </c>
      <c r="K687" s="38" t="s">
        <v>225</v>
      </c>
      <c r="L687" s="38" t="s">
        <v>225</v>
      </c>
      <c r="N687" s="38" t="s">
        <v>225</v>
      </c>
      <c r="O687" s="38" t="s">
        <v>225</v>
      </c>
      <c r="P687" s="38" t="s">
        <v>225</v>
      </c>
      <c r="Q687" s="38" t="s">
        <v>225</v>
      </c>
      <c r="S687" s="38" t="s">
        <v>225</v>
      </c>
      <c r="T687" s="38" t="s">
        <v>225</v>
      </c>
      <c r="U687" s="38" t="s">
        <v>225</v>
      </c>
      <c r="X687" s="38" t="s">
        <v>225</v>
      </c>
      <c r="Y687" s="38" t="s">
        <v>225</v>
      </c>
      <c r="AA687" s="38" t="s">
        <v>225</v>
      </c>
      <c r="AB687" s="38" t="s">
        <v>225</v>
      </c>
      <c r="AG687" s="38" t="s">
        <v>225</v>
      </c>
      <c r="AH687" s="38" t="s">
        <v>225</v>
      </c>
      <c r="AI687" s="38" t="s">
        <v>225</v>
      </c>
      <c r="AJ687" s="38" t="s">
        <v>225</v>
      </c>
      <c r="AL687" s="38" t="s">
        <v>225</v>
      </c>
      <c r="AM687" s="38" t="s">
        <v>225</v>
      </c>
      <c r="AN687" s="38" t="s">
        <v>225</v>
      </c>
      <c r="AO687" s="38" t="s">
        <v>225</v>
      </c>
    </row>
    <row r="688" spans="5:41">
      <c r="E688" s="38" t="s">
        <v>225</v>
      </c>
      <c r="F688" s="38" t="s">
        <v>225</v>
      </c>
      <c r="G688" s="38" t="s">
        <v>225</v>
      </c>
      <c r="H688" s="38" t="s">
        <v>225</v>
      </c>
      <c r="I688" s="38" t="s">
        <v>225</v>
      </c>
      <c r="J688" s="38" t="s">
        <v>225</v>
      </c>
      <c r="K688" s="38" t="s">
        <v>225</v>
      </c>
      <c r="L688" s="38" t="s">
        <v>225</v>
      </c>
      <c r="N688" s="38" t="s">
        <v>225</v>
      </c>
      <c r="O688" s="38" t="s">
        <v>225</v>
      </c>
      <c r="P688" s="38" t="s">
        <v>225</v>
      </c>
      <c r="Q688" s="38" t="s">
        <v>225</v>
      </c>
      <c r="S688" s="38" t="s">
        <v>225</v>
      </c>
      <c r="T688" s="38" t="s">
        <v>225</v>
      </c>
      <c r="U688" s="38" t="s">
        <v>225</v>
      </c>
      <c r="X688" s="38" t="s">
        <v>225</v>
      </c>
      <c r="Y688" s="38" t="s">
        <v>225</v>
      </c>
      <c r="AA688" s="38" t="s">
        <v>225</v>
      </c>
      <c r="AB688" s="38" t="s">
        <v>225</v>
      </c>
      <c r="AG688" s="38" t="s">
        <v>225</v>
      </c>
      <c r="AH688" s="38" t="s">
        <v>225</v>
      </c>
      <c r="AI688" s="38" t="s">
        <v>225</v>
      </c>
      <c r="AJ688" s="38" t="s">
        <v>225</v>
      </c>
      <c r="AL688" s="38" t="s">
        <v>225</v>
      </c>
      <c r="AM688" s="38" t="s">
        <v>225</v>
      </c>
      <c r="AN688" s="38" t="s">
        <v>225</v>
      </c>
      <c r="AO688" s="38" t="s">
        <v>225</v>
      </c>
    </row>
    <row r="689" spans="5:41">
      <c r="E689" s="38" t="s">
        <v>225</v>
      </c>
      <c r="F689" s="38" t="s">
        <v>225</v>
      </c>
      <c r="G689" s="38" t="s">
        <v>225</v>
      </c>
      <c r="H689" s="38" t="s">
        <v>225</v>
      </c>
      <c r="I689" s="38" t="s">
        <v>225</v>
      </c>
      <c r="J689" s="38" t="s">
        <v>225</v>
      </c>
      <c r="K689" s="38" t="s">
        <v>225</v>
      </c>
      <c r="L689" s="38" t="s">
        <v>225</v>
      </c>
      <c r="N689" s="38" t="s">
        <v>225</v>
      </c>
      <c r="O689" s="38" t="s">
        <v>225</v>
      </c>
      <c r="P689" s="38" t="s">
        <v>225</v>
      </c>
      <c r="Q689" s="38" t="s">
        <v>225</v>
      </c>
      <c r="S689" s="38" t="s">
        <v>225</v>
      </c>
      <c r="T689" s="38" t="s">
        <v>225</v>
      </c>
      <c r="U689" s="38" t="s">
        <v>225</v>
      </c>
      <c r="X689" s="38" t="s">
        <v>225</v>
      </c>
      <c r="Y689" s="38" t="s">
        <v>225</v>
      </c>
      <c r="AA689" s="38" t="s">
        <v>225</v>
      </c>
      <c r="AB689" s="38" t="s">
        <v>225</v>
      </c>
      <c r="AG689" s="38" t="s">
        <v>225</v>
      </c>
      <c r="AH689" s="38" t="s">
        <v>225</v>
      </c>
      <c r="AI689" s="38" t="s">
        <v>225</v>
      </c>
      <c r="AJ689" s="38" t="s">
        <v>225</v>
      </c>
      <c r="AL689" s="38" t="s">
        <v>225</v>
      </c>
      <c r="AM689" s="38" t="s">
        <v>225</v>
      </c>
      <c r="AN689" s="38" t="s">
        <v>225</v>
      </c>
      <c r="AO689" s="38" t="s">
        <v>225</v>
      </c>
    </row>
    <row r="690" spans="5:41">
      <c r="E690" s="38" t="s">
        <v>225</v>
      </c>
      <c r="F690" s="38" t="s">
        <v>225</v>
      </c>
      <c r="G690" s="38" t="s">
        <v>225</v>
      </c>
      <c r="H690" s="38" t="s">
        <v>225</v>
      </c>
      <c r="I690" s="38" t="s">
        <v>225</v>
      </c>
      <c r="J690" s="38" t="s">
        <v>225</v>
      </c>
      <c r="K690" s="38" t="s">
        <v>225</v>
      </c>
      <c r="L690" s="38" t="s">
        <v>225</v>
      </c>
      <c r="N690" s="38" t="s">
        <v>225</v>
      </c>
      <c r="O690" s="38" t="s">
        <v>225</v>
      </c>
      <c r="P690" s="38" t="s">
        <v>225</v>
      </c>
      <c r="Q690" s="38" t="s">
        <v>225</v>
      </c>
      <c r="S690" s="38" t="s">
        <v>225</v>
      </c>
      <c r="T690" s="38" t="s">
        <v>225</v>
      </c>
      <c r="U690" s="38" t="s">
        <v>225</v>
      </c>
      <c r="X690" s="38" t="s">
        <v>225</v>
      </c>
      <c r="Y690" s="38" t="s">
        <v>225</v>
      </c>
      <c r="AA690" s="38" t="s">
        <v>225</v>
      </c>
      <c r="AB690" s="38" t="s">
        <v>225</v>
      </c>
      <c r="AG690" s="38" t="s">
        <v>225</v>
      </c>
      <c r="AH690" s="38" t="s">
        <v>225</v>
      </c>
      <c r="AI690" s="38" t="s">
        <v>225</v>
      </c>
      <c r="AJ690" s="38" t="s">
        <v>225</v>
      </c>
      <c r="AL690" s="38" t="s">
        <v>225</v>
      </c>
      <c r="AM690" s="38" t="s">
        <v>225</v>
      </c>
      <c r="AN690" s="38" t="s">
        <v>225</v>
      </c>
      <c r="AO690" s="38" t="s">
        <v>225</v>
      </c>
    </row>
    <row r="691" spans="5:41">
      <c r="E691" s="38" t="s">
        <v>225</v>
      </c>
      <c r="F691" s="38" t="s">
        <v>225</v>
      </c>
      <c r="G691" s="38" t="s">
        <v>225</v>
      </c>
      <c r="H691" s="38" t="s">
        <v>225</v>
      </c>
      <c r="I691" s="38" t="s">
        <v>225</v>
      </c>
      <c r="J691" s="38" t="s">
        <v>225</v>
      </c>
      <c r="K691" s="38" t="s">
        <v>225</v>
      </c>
      <c r="L691" s="38" t="s">
        <v>225</v>
      </c>
      <c r="N691" s="38" t="s">
        <v>225</v>
      </c>
      <c r="O691" s="38" t="s">
        <v>225</v>
      </c>
      <c r="P691" s="38" t="s">
        <v>225</v>
      </c>
      <c r="Q691" s="38" t="s">
        <v>225</v>
      </c>
      <c r="S691" s="38" t="s">
        <v>225</v>
      </c>
      <c r="T691" s="38" t="s">
        <v>225</v>
      </c>
      <c r="U691" s="38" t="s">
        <v>225</v>
      </c>
      <c r="X691" s="38" t="s">
        <v>225</v>
      </c>
      <c r="Y691" s="38" t="s">
        <v>225</v>
      </c>
      <c r="AA691" s="38" t="s">
        <v>225</v>
      </c>
      <c r="AB691" s="38" t="s">
        <v>225</v>
      </c>
      <c r="AG691" s="38" t="s">
        <v>225</v>
      </c>
      <c r="AH691" s="38" t="s">
        <v>225</v>
      </c>
      <c r="AI691" s="38" t="s">
        <v>225</v>
      </c>
      <c r="AJ691" s="38" t="s">
        <v>225</v>
      </c>
      <c r="AL691" s="38" t="s">
        <v>225</v>
      </c>
      <c r="AM691" s="38" t="s">
        <v>225</v>
      </c>
      <c r="AN691" s="38" t="s">
        <v>225</v>
      </c>
      <c r="AO691" s="38" t="s">
        <v>225</v>
      </c>
    </row>
    <row r="692" spans="5:41">
      <c r="E692" s="38" t="s">
        <v>225</v>
      </c>
      <c r="F692" s="38" t="s">
        <v>225</v>
      </c>
      <c r="G692" s="38" t="s">
        <v>225</v>
      </c>
      <c r="H692" s="38" t="s">
        <v>225</v>
      </c>
      <c r="I692" s="38" t="s">
        <v>225</v>
      </c>
      <c r="J692" s="38" t="s">
        <v>225</v>
      </c>
      <c r="K692" s="38" t="s">
        <v>225</v>
      </c>
      <c r="L692" s="38" t="s">
        <v>225</v>
      </c>
      <c r="N692" s="38" t="s">
        <v>225</v>
      </c>
      <c r="O692" s="38" t="s">
        <v>225</v>
      </c>
      <c r="P692" s="38" t="s">
        <v>225</v>
      </c>
      <c r="Q692" s="38" t="s">
        <v>225</v>
      </c>
      <c r="S692" s="38" t="s">
        <v>225</v>
      </c>
      <c r="T692" s="38" t="s">
        <v>225</v>
      </c>
      <c r="U692" s="38" t="s">
        <v>225</v>
      </c>
      <c r="X692" s="38" t="s">
        <v>225</v>
      </c>
      <c r="Y692" s="38" t="s">
        <v>225</v>
      </c>
      <c r="AA692" s="38" t="s">
        <v>225</v>
      </c>
      <c r="AB692" s="38" t="s">
        <v>225</v>
      </c>
      <c r="AG692" s="38" t="s">
        <v>225</v>
      </c>
      <c r="AH692" s="38" t="s">
        <v>225</v>
      </c>
      <c r="AI692" s="38" t="s">
        <v>225</v>
      </c>
      <c r="AJ692" s="38" t="s">
        <v>225</v>
      </c>
      <c r="AL692" s="38" t="s">
        <v>225</v>
      </c>
      <c r="AM692" s="38" t="s">
        <v>225</v>
      </c>
      <c r="AN692" s="38" t="s">
        <v>225</v>
      </c>
      <c r="AO692" s="38" t="s">
        <v>225</v>
      </c>
    </row>
    <row r="693" spans="5:41">
      <c r="E693" s="38" t="s">
        <v>225</v>
      </c>
      <c r="F693" s="38" t="s">
        <v>225</v>
      </c>
      <c r="G693" s="38" t="s">
        <v>225</v>
      </c>
      <c r="H693" s="38" t="s">
        <v>225</v>
      </c>
      <c r="I693" s="38" t="s">
        <v>225</v>
      </c>
      <c r="J693" s="38" t="s">
        <v>225</v>
      </c>
      <c r="K693" s="38" t="s">
        <v>225</v>
      </c>
      <c r="L693" s="38" t="s">
        <v>225</v>
      </c>
      <c r="N693" s="38" t="s">
        <v>225</v>
      </c>
      <c r="O693" s="38" t="s">
        <v>225</v>
      </c>
      <c r="P693" s="38" t="s">
        <v>225</v>
      </c>
      <c r="Q693" s="38" t="s">
        <v>225</v>
      </c>
      <c r="S693" s="38" t="s">
        <v>225</v>
      </c>
      <c r="T693" s="38" t="s">
        <v>225</v>
      </c>
      <c r="U693" s="38" t="s">
        <v>225</v>
      </c>
      <c r="X693" s="38" t="s">
        <v>225</v>
      </c>
      <c r="Y693" s="38" t="s">
        <v>225</v>
      </c>
      <c r="AA693" s="38" t="s">
        <v>225</v>
      </c>
      <c r="AB693" s="38" t="s">
        <v>225</v>
      </c>
      <c r="AG693" s="38" t="s">
        <v>225</v>
      </c>
      <c r="AH693" s="38" t="s">
        <v>225</v>
      </c>
      <c r="AI693" s="38" t="s">
        <v>225</v>
      </c>
      <c r="AJ693" s="38" t="s">
        <v>225</v>
      </c>
      <c r="AL693" s="38" t="s">
        <v>225</v>
      </c>
      <c r="AM693" s="38" t="s">
        <v>225</v>
      </c>
      <c r="AN693" s="38" t="s">
        <v>225</v>
      </c>
      <c r="AO693" s="38" t="s">
        <v>225</v>
      </c>
    </row>
    <row r="694" spans="5:41">
      <c r="E694" s="38" t="s">
        <v>225</v>
      </c>
      <c r="F694" s="38" t="s">
        <v>225</v>
      </c>
      <c r="G694" s="38" t="s">
        <v>225</v>
      </c>
      <c r="H694" s="38" t="s">
        <v>225</v>
      </c>
      <c r="I694" s="38" t="s">
        <v>225</v>
      </c>
      <c r="J694" s="38" t="s">
        <v>225</v>
      </c>
      <c r="K694" s="38" t="s">
        <v>225</v>
      </c>
      <c r="L694" s="38" t="s">
        <v>225</v>
      </c>
      <c r="N694" s="38" t="s">
        <v>225</v>
      </c>
      <c r="O694" s="38" t="s">
        <v>225</v>
      </c>
      <c r="P694" s="38" t="s">
        <v>225</v>
      </c>
      <c r="Q694" s="38" t="s">
        <v>225</v>
      </c>
      <c r="S694" s="38" t="s">
        <v>225</v>
      </c>
      <c r="T694" s="38" t="s">
        <v>225</v>
      </c>
      <c r="U694" s="38" t="s">
        <v>225</v>
      </c>
      <c r="X694" s="38" t="s">
        <v>225</v>
      </c>
      <c r="Y694" s="38" t="s">
        <v>225</v>
      </c>
      <c r="AA694" s="38" t="s">
        <v>225</v>
      </c>
      <c r="AB694" s="38" t="s">
        <v>225</v>
      </c>
      <c r="AG694" s="38" t="s">
        <v>225</v>
      </c>
      <c r="AH694" s="38" t="s">
        <v>225</v>
      </c>
      <c r="AI694" s="38" t="s">
        <v>225</v>
      </c>
      <c r="AJ694" s="38" t="s">
        <v>225</v>
      </c>
      <c r="AL694" s="38" t="s">
        <v>225</v>
      </c>
      <c r="AM694" s="38" t="s">
        <v>225</v>
      </c>
      <c r="AN694" s="38" t="s">
        <v>225</v>
      </c>
      <c r="AO694" s="38" t="s">
        <v>225</v>
      </c>
    </row>
    <row r="695" spans="5:41">
      <c r="E695" s="38" t="s">
        <v>225</v>
      </c>
      <c r="F695" s="38" t="s">
        <v>225</v>
      </c>
      <c r="G695" s="38" t="s">
        <v>225</v>
      </c>
      <c r="H695" s="38" t="s">
        <v>225</v>
      </c>
      <c r="I695" s="38" t="s">
        <v>225</v>
      </c>
      <c r="J695" s="38" t="s">
        <v>225</v>
      </c>
      <c r="K695" s="38" t="s">
        <v>225</v>
      </c>
      <c r="L695" s="38" t="s">
        <v>225</v>
      </c>
      <c r="N695" s="38" t="s">
        <v>225</v>
      </c>
      <c r="O695" s="38" t="s">
        <v>225</v>
      </c>
      <c r="P695" s="38" t="s">
        <v>225</v>
      </c>
      <c r="Q695" s="38" t="s">
        <v>225</v>
      </c>
      <c r="S695" s="38" t="s">
        <v>225</v>
      </c>
      <c r="T695" s="38" t="s">
        <v>225</v>
      </c>
      <c r="U695" s="38" t="s">
        <v>225</v>
      </c>
      <c r="X695" s="38" t="s">
        <v>225</v>
      </c>
      <c r="Y695" s="38" t="s">
        <v>225</v>
      </c>
      <c r="AA695" s="38" t="s">
        <v>225</v>
      </c>
      <c r="AB695" s="38" t="s">
        <v>225</v>
      </c>
      <c r="AG695" s="38" t="s">
        <v>225</v>
      </c>
      <c r="AH695" s="38" t="s">
        <v>225</v>
      </c>
      <c r="AI695" s="38" t="s">
        <v>225</v>
      </c>
      <c r="AJ695" s="38" t="s">
        <v>225</v>
      </c>
      <c r="AL695" s="38" t="s">
        <v>225</v>
      </c>
      <c r="AM695" s="38" t="s">
        <v>225</v>
      </c>
      <c r="AN695" s="38" t="s">
        <v>225</v>
      </c>
      <c r="AO695" s="38" t="s">
        <v>225</v>
      </c>
    </row>
    <row r="696" spans="5:41">
      <c r="E696" s="38" t="s">
        <v>225</v>
      </c>
      <c r="F696" s="38" t="s">
        <v>225</v>
      </c>
      <c r="G696" s="38" t="s">
        <v>225</v>
      </c>
      <c r="H696" s="38" t="s">
        <v>225</v>
      </c>
      <c r="I696" s="38" t="s">
        <v>225</v>
      </c>
      <c r="J696" s="38" t="s">
        <v>225</v>
      </c>
      <c r="K696" s="38" t="s">
        <v>225</v>
      </c>
      <c r="L696" s="38" t="s">
        <v>225</v>
      </c>
      <c r="N696" s="38" t="s">
        <v>225</v>
      </c>
      <c r="O696" s="38" t="s">
        <v>225</v>
      </c>
      <c r="P696" s="38" t="s">
        <v>225</v>
      </c>
      <c r="Q696" s="38" t="s">
        <v>225</v>
      </c>
      <c r="S696" s="38" t="s">
        <v>225</v>
      </c>
      <c r="T696" s="38" t="s">
        <v>225</v>
      </c>
      <c r="U696" s="38" t="s">
        <v>225</v>
      </c>
      <c r="X696" s="38" t="s">
        <v>225</v>
      </c>
      <c r="Y696" s="38" t="s">
        <v>225</v>
      </c>
      <c r="AA696" s="38" t="s">
        <v>225</v>
      </c>
      <c r="AB696" s="38" t="s">
        <v>225</v>
      </c>
      <c r="AG696" s="38" t="s">
        <v>225</v>
      </c>
      <c r="AH696" s="38" t="s">
        <v>225</v>
      </c>
      <c r="AI696" s="38" t="s">
        <v>225</v>
      </c>
      <c r="AJ696" s="38" t="s">
        <v>225</v>
      </c>
      <c r="AL696" s="38" t="s">
        <v>225</v>
      </c>
      <c r="AM696" s="38" t="s">
        <v>225</v>
      </c>
      <c r="AN696" s="38" t="s">
        <v>225</v>
      </c>
      <c r="AO696" s="38" t="s">
        <v>225</v>
      </c>
    </row>
    <row r="697" spans="5:41">
      <c r="E697" s="38" t="s">
        <v>225</v>
      </c>
      <c r="F697" s="38" t="s">
        <v>225</v>
      </c>
      <c r="G697" s="38" t="s">
        <v>225</v>
      </c>
      <c r="H697" s="38" t="s">
        <v>225</v>
      </c>
      <c r="I697" s="38" t="s">
        <v>225</v>
      </c>
      <c r="J697" s="38" t="s">
        <v>225</v>
      </c>
      <c r="K697" s="38" t="s">
        <v>225</v>
      </c>
      <c r="L697" s="38" t="s">
        <v>225</v>
      </c>
      <c r="N697" s="38" t="s">
        <v>225</v>
      </c>
      <c r="O697" s="38" t="s">
        <v>225</v>
      </c>
      <c r="P697" s="38" t="s">
        <v>225</v>
      </c>
      <c r="Q697" s="38" t="s">
        <v>225</v>
      </c>
      <c r="S697" s="38" t="s">
        <v>225</v>
      </c>
      <c r="T697" s="38" t="s">
        <v>225</v>
      </c>
      <c r="U697" s="38" t="s">
        <v>225</v>
      </c>
      <c r="X697" s="38" t="s">
        <v>225</v>
      </c>
      <c r="Y697" s="38" t="s">
        <v>225</v>
      </c>
      <c r="AA697" s="38" t="s">
        <v>225</v>
      </c>
      <c r="AB697" s="38" t="s">
        <v>225</v>
      </c>
      <c r="AG697" s="38" t="s">
        <v>225</v>
      </c>
      <c r="AH697" s="38" t="s">
        <v>225</v>
      </c>
      <c r="AI697" s="38" t="s">
        <v>225</v>
      </c>
      <c r="AJ697" s="38" t="s">
        <v>225</v>
      </c>
      <c r="AL697" s="38" t="s">
        <v>225</v>
      </c>
      <c r="AM697" s="38" t="s">
        <v>225</v>
      </c>
      <c r="AN697" s="38" t="s">
        <v>225</v>
      </c>
      <c r="AO697" s="38" t="s">
        <v>225</v>
      </c>
    </row>
    <row r="698" spans="5:41">
      <c r="E698" s="38" t="s">
        <v>225</v>
      </c>
      <c r="F698" s="38" t="s">
        <v>225</v>
      </c>
      <c r="G698" s="38" t="s">
        <v>225</v>
      </c>
      <c r="H698" s="38" t="s">
        <v>225</v>
      </c>
      <c r="I698" s="38" t="s">
        <v>225</v>
      </c>
      <c r="J698" s="38" t="s">
        <v>225</v>
      </c>
      <c r="K698" s="38" t="s">
        <v>225</v>
      </c>
      <c r="L698" s="38" t="s">
        <v>225</v>
      </c>
      <c r="N698" s="38" t="s">
        <v>225</v>
      </c>
      <c r="O698" s="38" t="s">
        <v>225</v>
      </c>
      <c r="P698" s="38" t="s">
        <v>225</v>
      </c>
      <c r="Q698" s="38" t="s">
        <v>225</v>
      </c>
      <c r="S698" s="38" t="s">
        <v>225</v>
      </c>
      <c r="T698" s="38" t="s">
        <v>225</v>
      </c>
      <c r="U698" s="38" t="s">
        <v>225</v>
      </c>
      <c r="X698" s="38" t="s">
        <v>225</v>
      </c>
      <c r="Y698" s="38" t="s">
        <v>225</v>
      </c>
      <c r="AA698" s="38" t="s">
        <v>225</v>
      </c>
      <c r="AB698" s="38" t="s">
        <v>225</v>
      </c>
      <c r="AG698" s="38" t="s">
        <v>225</v>
      </c>
      <c r="AH698" s="38" t="s">
        <v>225</v>
      </c>
      <c r="AI698" s="38" t="s">
        <v>225</v>
      </c>
      <c r="AJ698" s="38" t="s">
        <v>225</v>
      </c>
      <c r="AL698" s="38" t="s">
        <v>225</v>
      </c>
      <c r="AM698" s="38" t="s">
        <v>225</v>
      </c>
      <c r="AN698" s="38" t="s">
        <v>225</v>
      </c>
      <c r="AO698" s="38" t="s">
        <v>225</v>
      </c>
    </row>
    <row r="699" spans="5:41">
      <c r="E699" s="38" t="s">
        <v>225</v>
      </c>
      <c r="F699" s="38" t="s">
        <v>225</v>
      </c>
      <c r="G699" s="38" t="s">
        <v>225</v>
      </c>
      <c r="H699" s="38" t="s">
        <v>225</v>
      </c>
      <c r="I699" s="38" t="s">
        <v>225</v>
      </c>
      <c r="J699" s="38" t="s">
        <v>225</v>
      </c>
      <c r="K699" s="38" t="s">
        <v>225</v>
      </c>
      <c r="L699" s="38" t="s">
        <v>225</v>
      </c>
      <c r="N699" s="38" t="s">
        <v>225</v>
      </c>
      <c r="O699" s="38" t="s">
        <v>225</v>
      </c>
      <c r="P699" s="38" t="s">
        <v>225</v>
      </c>
      <c r="Q699" s="38" t="s">
        <v>225</v>
      </c>
      <c r="S699" s="38" t="s">
        <v>225</v>
      </c>
      <c r="T699" s="38" t="s">
        <v>225</v>
      </c>
      <c r="U699" s="38" t="s">
        <v>225</v>
      </c>
      <c r="X699" s="38" t="s">
        <v>225</v>
      </c>
      <c r="Y699" s="38" t="s">
        <v>225</v>
      </c>
      <c r="AA699" s="38" t="s">
        <v>225</v>
      </c>
      <c r="AB699" s="38" t="s">
        <v>225</v>
      </c>
      <c r="AG699" s="38" t="s">
        <v>225</v>
      </c>
      <c r="AH699" s="38" t="s">
        <v>225</v>
      </c>
      <c r="AI699" s="38" t="s">
        <v>225</v>
      </c>
      <c r="AJ699" s="38" t="s">
        <v>225</v>
      </c>
      <c r="AL699" s="38" t="s">
        <v>225</v>
      </c>
      <c r="AM699" s="38" t="s">
        <v>225</v>
      </c>
      <c r="AN699" s="38" t="s">
        <v>225</v>
      </c>
      <c r="AO699" s="38" t="s">
        <v>225</v>
      </c>
    </row>
    <row r="700" spans="5:41">
      <c r="E700" s="38" t="s">
        <v>225</v>
      </c>
      <c r="F700" s="38" t="s">
        <v>225</v>
      </c>
      <c r="G700" s="38" t="s">
        <v>225</v>
      </c>
      <c r="H700" s="38" t="s">
        <v>225</v>
      </c>
      <c r="I700" s="38" t="s">
        <v>225</v>
      </c>
      <c r="J700" s="38" t="s">
        <v>225</v>
      </c>
      <c r="K700" s="38" t="s">
        <v>225</v>
      </c>
      <c r="L700" s="38" t="s">
        <v>225</v>
      </c>
      <c r="N700" s="38" t="s">
        <v>225</v>
      </c>
      <c r="O700" s="38" t="s">
        <v>225</v>
      </c>
      <c r="P700" s="38" t="s">
        <v>225</v>
      </c>
      <c r="Q700" s="38" t="s">
        <v>225</v>
      </c>
      <c r="S700" s="38" t="s">
        <v>225</v>
      </c>
      <c r="T700" s="38" t="s">
        <v>225</v>
      </c>
      <c r="U700" s="38" t="s">
        <v>225</v>
      </c>
      <c r="X700" s="38" t="s">
        <v>225</v>
      </c>
      <c r="Y700" s="38" t="s">
        <v>225</v>
      </c>
      <c r="AA700" s="38" t="s">
        <v>225</v>
      </c>
      <c r="AB700" s="38" t="s">
        <v>225</v>
      </c>
      <c r="AG700" s="38" t="s">
        <v>225</v>
      </c>
      <c r="AH700" s="38" t="s">
        <v>225</v>
      </c>
      <c r="AI700" s="38" t="s">
        <v>225</v>
      </c>
      <c r="AJ700" s="38" t="s">
        <v>225</v>
      </c>
      <c r="AL700" s="38" t="s">
        <v>225</v>
      </c>
      <c r="AM700" s="38" t="s">
        <v>225</v>
      </c>
      <c r="AN700" s="38" t="s">
        <v>225</v>
      </c>
      <c r="AO700" s="38" t="s">
        <v>225</v>
      </c>
    </row>
    <row r="701" spans="5:41">
      <c r="E701" s="38" t="s">
        <v>225</v>
      </c>
      <c r="F701" s="38" t="s">
        <v>225</v>
      </c>
      <c r="G701" s="38" t="s">
        <v>225</v>
      </c>
      <c r="H701" s="38" t="s">
        <v>225</v>
      </c>
      <c r="I701" s="38" t="s">
        <v>225</v>
      </c>
      <c r="J701" s="38" t="s">
        <v>225</v>
      </c>
      <c r="K701" s="38" t="s">
        <v>225</v>
      </c>
      <c r="L701" s="38" t="s">
        <v>225</v>
      </c>
      <c r="N701" s="38" t="s">
        <v>225</v>
      </c>
      <c r="O701" s="38" t="s">
        <v>225</v>
      </c>
      <c r="P701" s="38" t="s">
        <v>225</v>
      </c>
      <c r="Q701" s="38" t="s">
        <v>225</v>
      </c>
      <c r="S701" s="38" t="s">
        <v>225</v>
      </c>
      <c r="T701" s="38" t="s">
        <v>225</v>
      </c>
      <c r="U701" s="38" t="s">
        <v>225</v>
      </c>
      <c r="X701" s="38" t="s">
        <v>225</v>
      </c>
      <c r="Y701" s="38" t="s">
        <v>225</v>
      </c>
      <c r="AA701" s="38" t="s">
        <v>225</v>
      </c>
      <c r="AB701" s="38" t="s">
        <v>225</v>
      </c>
      <c r="AG701" s="38" t="s">
        <v>225</v>
      </c>
      <c r="AH701" s="38" t="s">
        <v>225</v>
      </c>
      <c r="AI701" s="38" t="s">
        <v>225</v>
      </c>
      <c r="AJ701" s="38" t="s">
        <v>225</v>
      </c>
      <c r="AL701" s="38" t="s">
        <v>225</v>
      </c>
      <c r="AM701" s="38" t="s">
        <v>225</v>
      </c>
      <c r="AN701" s="38" t="s">
        <v>225</v>
      </c>
      <c r="AO701" s="38" t="s">
        <v>225</v>
      </c>
    </row>
    <row r="702" spans="5:41">
      <c r="E702" s="38" t="s">
        <v>225</v>
      </c>
      <c r="F702" s="38" t="s">
        <v>225</v>
      </c>
      <c r="G702" s="38" t="s">
        <v>225</v>
      </c>
      <c r="H702" s="38" t="s">
        <v>225</v>
      </c>
      <c r="I702" s="38" t="s">
        <v>225</v>
      </c>
      <c r="J702" s="38" t="s">
        <v>225</v>
      </c>
      <c r="K702" s="38" t="s">
        <v>225</v>
      </c>
      <c r="L702" s="38" t="s">
        <v>225</v>
      </c>
      <c r="N702" s="38" t="s">
        <v>225</v>
      </c>
      <c r="O702" s="38" t="s">
        <v>225</v>
      </c>
      <c r="P702" s="38" t="s">
        <v>225</v>
      </c>
      <c r="Q702" s="38" t="s">
        <v>225</v>
      </c>
      <c r="S702" s="38" t="s">
        <v>225</v>
      </c>
      <c r="T702" s="38" t="s">
        <v>225</v>
      </c>
      <c r="U702" s="38" t="s">
        <v>225</v>
      </c>
      <c r="X702" s="38" t="s">
        <v>225</v>
      </c>
      <c r="Y702" s="38" t="s">
        <v>225</v>
      </c>
      <c r="AA702" s="38" t="s">
        <v>225</v>
      </c>
      <c r="AB702" s="38" t="s">
        <v>225</v>
      </c>
      <c r="AG702" s="38" t="s">
        <v>225</v>
      </c>
      <c r="AH702" s="38" t="s">
        <v>225</v>
      </c>
      <c r="AI702" s="38" t="s">
        <v>225</v>
      </c>
      <c r="AJ702" s="38" t="s">
        <v>225</v>
      </c>
      <c r="AL702" s="38" t="s">
        <v>225</v>
      </c>
      <c r="AM702" s="38" t="s">
        <v>225</v>
      </c>
      <c r="AN702" s="38" t="s">
        <v>225</v>
      </c>
      <c r="AO702" s="38" t="s">
        <v>225</v>
      </c>
    </row>
    <row r="703" spans="5:41">
      <c r="E703" s="38" t="s">
        <v>225</v>
      </c>
      <c r="F703" s="38" t="s">
        <v>225</v>
      </c>
      <c r="G703" s="38" t="s">
        <v>225</v>
      </c>
      <c r="H703" s="38" t="s">
        <v>225</v>
      </c>
      <c r="I703" s="38" t="s">
        <v>225</v>
      </c>
      <c r="J703" s="38" t="s">
        <v>225</v>
      </c>
      <c r="K703" s="38" t="s">
        <v>225</v>
      </c>
      <c r="L703" s="38" t="s">
        <v>225</v>
      </c>
      <c r="N703" s="38" t="s">
        <v>225</v>
      </c>
      <c r="O703" s="38" t="s">
        <v>225</v>
      </c>
      <c r="P703" s="38" t="s">
        <v>225</v>
      </c>
      <c r="Q703" s="38" t="s">
        <v>225</v>
      </c>
      <c r="S703" s="38" t="s">
        <v>225</v>
      </c>
      <c r="T703" s="38" t="s">
        <v>225</v>
      </c>
      <c r="U703" s="38" t="s">
        <v>225</v>
      </c>
      <c r="X703" s="38" t="s">
        <v>225</v>
      </c>
      <c r="Y703" s="38" t="s">
        <v>225</v>
      </c>
      <c r="AA703" s="38" t="s">
        <v>225</v>
      </c>
      <c r="AB703" s="38" t="s">
        <v>225</v>
      </c>
      <c r="AG703" s="38" t="s">
        <v>225</v>
      </c>
      <c r="AH703" s="38" t="s">
        <v>225</v>
      </c>
      <c r="AI703" s="38" t="s">
        <v>225</v>
      </c>
      <c r="AJ703" s="38" t="s">
        <v>225</v>
      </c>
      <c r="AL703" s="38" t="s">
        <v>225</v>
      </c>
      <c r="AM703" s="38" t="s">
        <v>225</v>
      </c>
      <c r="AN703" s="38" t="s">
        <v>225</v>
      </c>
      <c r="AO703" s="38" t="s">
        <v>225</v>
      </c>
    </row>
    <row r="704" spans="5:41">
      <c r="E704" s="38" t="s">
        <v>225</v>
      </c>
      <c r="F704" s="38" t="s">
        <v>225</v>
      </c>
      <c r="G704" s="38" t="s">
        <v>225</v>
      </c>
      <c r="H704" s="38" t="s">
        <v>225</v>
      </c>
      <c r="I704" s="38" t="s">
        <v>225</v>
      </c>
      <c r="J704" s="38" t="s">
        <v>225</v>
      </c>
      <c r="K704" s="38" t="s">
        <v>225</v>
      </c>
      <c r="L704" s="38" t="s">
        <v>225</v>
      </c>
      <c r="N704" s="38" t="s">
        <v>225</v>
      </c>
      <c r="O704" s="38" t="s">
        <v>225</v>
      </c>
      <c r="P704" s="38" t="s">
        <v>225</v>
      </c>
      <c r="Q704" s="38" t="s">
        <v>225</v>
      </c>
      <c r="S704" s="38" t="s">
        <v>225</v>
      </c>
      <c r="T704" s="38" t="s">
        <v>225</v>
      </c>
      <c r="U704" s="38" t="s">
        <v>225</v>
      </c>
      <c r="X704" s="38" t="s">
        <v>225</v>
      </c>
      <c r="Y704" s="38" t="s">
        <v>225</v>
      </c>
      <c r="AA704" s="38" t="s">
        <v>225</v>
      </c>
      <c r="AB704" s="38" t="s">
        <v>225</v>
      </c>
      <c r="AG704" s="38" t="s">
        <v>225</v>
      </c>
      <c r="AH704" s="38" t="s">
        <v>225</v>
      </c>
      <c r="AI704" s="38" t="s">
        <v>225</v>
      </c>
      <c r="AJ704" s="38" t="s">
        <v>225</v>
      </c>
      <c r="AL704" s="38" t="s">
        <v>225</v>
      </c>
      <c r="AM704" s="38" t="s">
        <v>225</v>
      </c>
      <c r="AN704" s="38" t="s">
        <v>225</v>
      </c>
      <c r="AO704" s="38" t="s">
        <v>225</v>
      </c>
    </row>
    <row r="705" spans="5:41">
      <c r="E705" s="38" t="s">
        <v>225</v>
      </c>
      <c r="F705" s="38" t="s">
        <v>225</v>
      </c>
      <c r="G705" s="38" t="s">
        <v>225</v>
      </c>
      <c r="H705" s="38" t="s">
        <v>225</v>
      </c>
      <c r="I705" s="38" t="s">
        <v>225</v>
      </c>
      <c r="J705" s="38" t="s">
        <v>225</v>
      </c>
      <c r="K705" s="38" t="s">
        <v>225</v>
      </c>
      <c r="L705" s="38" t="s">
        <v>225</v>
      </c>
      <c r="N705" s="38" t="s">
        <v>225</v>
      </c>
      <c r="O705" s="38" t="s">
        <v>225</v>
      </c>
      <c r="P705" s="38" t="s">
        <v>225</v>
      </c>
      <c r="Q705" s="38" t="s">
        <v>225</v>
      </c>
      <c r="S705" s="38" t="s">
        <v>225</v>
      </c>
      <c r="T705" s="38" t="s">
        <v>225</v>
      </c>
      <c r="U705" s="38" t="s">
        <v>225</v>
      </c>
      <c r="X705" s="38" t="s">
        <v>225</v>
      </c>
      <c r="Y705" s="38" t="s">
        <v>225</v>
      </c>
      <c r="AA705" s="38" t="s">
        <v>225</v>
      </c>
      <c r="AB705" s="38" t="s">
        <v>225</v>
      </c>
      <c r="AG705" s="38" t="s">
        <v>225</v>
      </c>
      <c r="AH705" s="38" t="s">
        <v>225</v>
      </c>
      <c r="AI705" s="38" t="s">
        <v>225</v>
      </c>
      <c r="AJ705" s="38" t="s">
        <v>225</v>
      </c>
      <c r="AL705" s="38" t="s">
        <v>225</v>
      </c>
      <c r="AM705" s="38" t="s">
        <v>225</v>
      </c>
      <c r="AN705" s="38" t="s">
        <v>225</v>
      </c>
      <c r="AO705" s="38" t="s">
        <v>225</v>
      </c>
    </row>
    <row r="706" spans="5:41">
      <c r="E706" s="38" t="s">
        <v>225</v>
      </c>
      <c r="F706" s="38" t="s">
        <v>225</v>
      </c>
      <c r="G706" s="38" t="s">
        <v>225</v>
      </c>
      <c r="H706" s="38" t="s">
        <v>225</v>
      </c>
      <c r="I706" s="38" t="s">
        <v>225</v>
      </c>
      <c r="J706" s="38" t="s">
        <v>225</v>
      </c>
      <c r="K706" s="38" t="s">
        <v>225</v>
      </c>
      <c r="L706" s="38" t="s">
        <v>225</v>
      </c>
      <c r="N706" s="38" t="s">
        <v>225</v>
      </c>
      <c r="O706" s="38" t="s">
        <v>225</v>
      </c>
      <c r="P706" s="38" t="s">
        <v>225</v>
      </c>
      <c r="Q706" s="38" t="s">
        <v>225</v>
      </c>
      <c r="S706" s="38" t="s">
        <v>225</v>
      </c>
      <c r="T706" s="38" t="s">
        <v>225</v>
      </c>
      <c r="U706" s="38" t="s">
        <v>225</v>
      </c>
      <c r="X706" s="38" t="s">
        <v>225</v>
      </c>
      <c r="Y706" s="38" t="s">
        <v>225</v>
      </c>
      <c r="AA706" s="38" t="s">
        <v>225</v>
      </c>
      <c r="AB706" s="38" t="s">
        <v>225</v>
      </c>
      <c r="AG706" s="38" t="s">
        <v>225</v>
      </c>
      <c r="AH706" s="38" t="s">
        <v>225</v>
      </c>
      <c r="AI706" s="38" t="s">
        <v>225</v>
      </c>
      <c r="AJ706" s="38" t="s">
        <v>225</v>
      </c>
      <c r="AL706" s="38" t="s">
        <v>225</v>
      </c>
      <c r="AM706" s="38" t="s">
        <v>225</v>
      </c>
      <c r="AN706" s="38" t="s">
        <v>225</v>
      </c>
      <c r="AO706" s="38" t="s">
        <v>225</v>
      </c>
    </row>
    <row r="707" spans="5:41">
      <c r="E707" s="38" t="s">
        <v>225</v>
      </c>
      <c r="F707" s="38" t="s">
        <v>225</v>
      </c>
      <c r="G707" s="38" t="s">
        <v>225</v>
      </c>
      <c r="H707" s="38" t="s">
        <v>225</v>
      </c>
      <c r="I707" s="38" t="s">
        <v>225</v>
      </c>
      <c r="J707" s="38" t="s">
        <v>225</v>
      </c>
      <c r="K707" s="38" t="s">
        <v>225</v>
      </c>
      <c r="L707" s="38" t="s">
        <v>225</v>
      </c>
      <c r="N707" s="38" t="s">
        <v>225</v>
      </c>
      <c r="O707" s="38" t="s">
        <v>225</v>
      </c>
      <c r="P707" s="38" t="s">
        <v>225</v>
      </c>
      <c r="Q707" s="38" t="s">
        <v>225</v>
      </c>
      <c r="S707" s="38" t="s">
        <v>225</v>
      </c>
      <c r="T707" s="38" t="s">
        <v>225</v>
      </c>
      <c r="U707" s="38" t="s">
        <v>225</v>
      </c>
      <c r="X707" s="38" t="s">
        <v>225</v>
      </c>
      <c r="Y707" s="38" t="s">
        <v>225</v>
      </c>
      <c r="AA707" s="38" t="s">
        <v>225</v>
      </c>
      <c r="AB707" s="38" t="s">
        <v>225</v>
      </c>
      <c r="AG707" s="38" t="s">
        <v>225</v>
      </c>
      <c r="AH707" s="38" t="s">
        <v>225</v>
      </c>
      <c r="AI707" s="38" t="s">
        <v>225</v>
      </c>
      <c r="AJ707" s="38" t="s">
        <v>225</v>
      </c>
      <c r="AL707" s="38" t="s">
        <v>225</v>
      </c>
      <c r="AM707" s="38" t="s">
        <v>225</v>
      </c>
      <c r="AN707" s="38" t="s">
        <v>225</v>
      </c>
      <c r="AO707" s="38" t="s">
        <v>225</v>
      </c>
    </row>
    <row r="708" spans="5:41">
      <c r="E708" s="38" t="s">
        <v>225</v>
      </c>
      <c r="F708" s="38" t="s">
        <v>225</v>
      </c>
      <c r="G708" s="38" t="s">
        <v>225</v>
      </c>
      <c r="H708" s="38" t="s">
        <v>225</v>
      </c>
      <c r="I708" s="38" t="s">
        <v>225</v>
      </c>
      <c r="J708" s="38" t="s">
        <v>225</v>
      </c>
      <c r="K708" s="38" t="s">
        <v>225</v>
      </c>
      <c r="L708" s="38" t="s">
        <v>225</v>
      </c>
      <c r="N708" s="38" t="s">
        <v>225</v>
      </c>
      <c r="O708" s="38" t="s">
        <v>225</v>
      </c>
      <c r="P708" s="38" t="s">
        <v>225</v>
      </c>
      <c r="Q708" s="38" t="s">
        <v>225</v>
      </c>
      <c r="S708" s="38" t="s">
        <v>225</v>
      </c>
      <c r="T708" s="38" t="s">
        <v>225</v>
      </c>
      <c r="U708" s="38" t="s">
        <v>225</v>
      </c>
      <c r="X708" s="38" t="s">
        <v>225</v>
      </c>
      <c r="Y708" s="38" t="s">
        <v>225</v>
      </c>
      <c r="AA708" s="38" t="s">
        <v>225</v>
      </c>
      <c r="AB708" s="38" t="s">
        <v>225</v>
      </c>
      <c r="AG708" s="38" t="s">
        <v>225</v>
      </c>
      <c r="AH708" s="38" t="s">
        <v>225</v>
      </c>
      <c r="AI708" s="38" t="s">
        <v>225</v>
      </c>
      <c r="AJ708" s="38" t="s">
        <v>225</v>
      </c>
      <c r="AL708" s="38" t="s">
        <v>225</v>
      </c>
      <c r="AM708" s="38" t="s">
        <v>225</v>
      </c>
      <c r="AN708" s="38" t="s">
        <v>225</v>
      </c>
      <c r="AO708" s="38" t="s">
        <v>225</v>
      </c>
    </row>
    <row r="709" spans="5:41">
      <c r="E709" s="38" t="s">
        <v>225</v>
      </c>
      <c r="F709" s="38" t="s">
        <v>225</v>
      </c>
      <c r="G709" s="38" t="s">
        <v>225</v>
      </c>
      <c r="H709" s="38" t="s">
        <v>225</v>
      </c>
      <c r="I709" s="38" t="s">
        <v>225</v>
      </c>
      <c r="J709" s="38" t="s">
        <v>225</v>
      </c>
      <c r="K709" s="38" t="s">
        <v>225</v>
      </c>
      <c r="L709" s="38" t="s">
        <v>225</v>
      </c>
      <c r="N709" s="38" t="s">
        <v>225</v>
      </c>
      <c r="O709" s="38" t="s">
        <v>225</v>
      </c>
      <c r="P709" s="38" t="s">
        <v>225</v>
      </c>
      <c r="Q709" s="38" t="s">
        <v>225</v>
      </c>
      <c r="S709" s="38" t="s">
        <v>225</v>
      </c>
      <c r="T709" s="38" t="s">
        <v>225</v>
      </c>
      <c r="U709" s="38" t="s">
        <v>225</v>
      </c>
      <c r="X709" s="38" t="s">
        <v>225</v>
      </c>
      <c r="Y709" s="38" t="s">
        <v>225</v>
      </c>
      <c r="AA709" s="38" t="s">
        <v>225</v>
      </c>
      <c r="AB709" s="38" t="s">
        <v>225</v>
      </c>
      <c r="AG709" s="38" t="s">
        <v>225</v>
      </c>
      <c r="AH709" s="38" t="s">
        <v>225</v>
      </c>
      <c r="AI709" s="38" t="s">
        <v>225</v>
      </c>
      <c r="AJ709" s="38" t="s">
        <v>225</v>
      </c>
      <c r="AL709" s="38" t="s">
        <v>225</v>
      </c>
      <c r="AM709" s="38" t="s">
        <v>225</v>
      </c>
      <c r="AN709" s="38" t="s">
        <v>225</v>
      </c>
      <c r="AO709" s="38" t="s">
        <v>225</v>
      </c>
    </row>
    <row r="710" spans="5:41">
      <c r="E710" s="38" t="s">
        <v>225</v>
      </c>
      <c r="F710" s="38" t="s">
        <v>225</v>
      </c>
      <c r="G710" s="38" t="s">
        <v>225</v>
      </c>
      <c r="H710" s="38" t="s">
        <v>225</v>
      </c>
      <c r="I710" s="38" t="s">
        <v>225</v>
      </c>
      <c r="J710" s="38" t="s">
        <v>225</v>
      </c>
      <c r="K710" s="38" t="s">
        <v>225</v>
      </c>
      <c r="L710" s="38" t="s">
        <v>225</v>
      </c>
      <c r="N710" s="38" t="s">
        <v>225</v>
      </c>
      <c r="O710" s="38" t="s">
        <v>225</v>
      </c>
      <c r="P710" s="38" t="s">
        <v>225</v>
      </c>
      <c r="Q710" s="38" t="s">
        <v>225</v>
      </c>
      <c r="S710" s="38" t="s">
        <v>225</v>
      </c>
      <c r="T710" s="38" t="s">
        <v>225</v>
      </c>
      <c r="U710" s="38" t="s">
        <v>225</v>
      </c>
      <c r="X710" s="38" t="s">
        <v>225</v>
      </c>
      <c r="Y710" s="38" t="s">
        <v>225</v>
      </c>
      <c r="AA710" s="38" t="s">
        <v>225</v>
      </c>
      <c r="AB710" s="38" t="s">
        <v>225</v>
      </c>
      <c r="AG710" s="38" t="s">
        <v>225</v>
      </c>
      <c r="AH710" s="38" t="s">
        <v>225</v>
      </c>
      <c r="AI710" s="38" t="s">
        <v>225</v>
      </c>
      <c r="AJ710" s="38" t="s">
        <v>225</v>
      </c>
      <c r="AL710" s="38" t="s">
        <v>225</v>
      </c>
      <c r="AM710" s="38" t="s">
        <v>225</v>
      </c>
      <c r="AN710" s="38" t="s">
        <v>225</v>
      </c>
      <c r="AO710" s="38" t="s">
        <v>225</v>
      </c>
    </row>
    <row r="711" spans="5:41">
      <c r="E711" s="38" t="s">
        <v>225</v>
      </c>
      <c r="F711" s="38" t="s">
        <v>225</v>
      </c>
      <c r="G711" s="38" t="s">
        <v>225</v>
      </c>
      <c r="H711" s="38" t="s">
        <v>225</v>
      </c>
      <c r="I711" s="38" t="s">
        <v>225</v>
      </c>
      <c r="J711" s="38" t="s">
        <v>225</v>
      </c>
      <c r="K711" s="38" t="s">
        <v>225</v>
      </c>
      <c r="L711" s="38" t="s">
        <v>225</v>
      </c>
      <c r="N711" s="38" t="s">
        <v>225</v>
      </c>
      <c r="O711" s="38" t="s">
        <v>225</v>
      </c>
      <c r="P711" s="38" t="s">
        <v>225</v>
      </c>
      <c r="Q711" s="38" t="s">
        <v>225</v>
      </c>
      <c r="S711" s="38" t="s">
        <v>225</v>
      </c>
      <c r="T711" s="38" t="s">
        <v>225</v>
      </c>
      <c r="U711" s="38" t="s">
        <v>225</v>
      </c>
      <c r="X711" s="38" t="s">
        <v>225</v>
      </c>
      <c r="Y711" s="38" t="s">
        <v>225</v>
      </c>
      <c r="AA711" s="38" t="s">
        <v>225</v>
      </c>
      <c r="AB711" s="38" t="s">
        <v>225</v>
      </c>
      <c r="AG711" s="38" t="s">
        <v>225</v>
      </c>
      <c r="AH711" s="38" t="s">
        <v>225</v>
      </c>
      <c r="AI711" s="38" t="s">
        <v>225</v>
      </c>
      <c r="AJ711" s="38" t="s">
        <v>225</v>
      </c>
      <c r="AL711" s="38" t="s">
        <v>225</v>
      </c>
      <c r="AM711" s="38" t="s">
        <v>225</v>
      </c>
      <c r="AN711" s="38" t="s">
        <v>225</v>
      </c>
      <c r="AO711" s="38" t="s">
        <v>225</v>
      </c>
    </row>
    <row r="712" spans="5:41">
      <c r="E712" s="38" t="s">
        <v>225</v>
      </c>
      <c r="F712" s="38" t="s">
        <v>225</v>
      </c>
      <c r="G712" s="38" t="s">
        <v>225</v>
      </c>
      <c r="H712" s="38" t="s">
        <v>225</v>
      </c>
      <c r="I712" s="38" t="s">
        <v>225</v>
      </c>
      <c r="J712" s="38" t="s">
        <v>225</v>
      </c>
      <c r="K712" s="38" t="s">
        <v>225</v>
      </c>
      <c r="L712" s="38" t="s">
        <v>225</v>
      </c>
      <c r="N712" s="38" t="s">
        <v>225</v>
      </c>
      <c r="O712" s="38" t="s">
        <v>225</v>
      </c>
      <c r="P712" s="38" t="s">
        <v>225</v>
      </c>
      <c r="Q712" s="38" t="s">
        <v>225</v>
      </c>
      <c r="S712" s="38" t="s">
        <v>225</v>
      </c>
      <c r="T712" s="38" t="s">
        <v>225</v>
      </c>
      <c r="U712" s="38" t="s">
        <v>225</v>
      </c>
      <c r="X712" s="38" t="s">
        <v>225</v>
      </c>
      <c r="Y712" s="38" t="s">
        <v>225</v>
      </c>
      <c r="AA712" s="38" t="s">
        <v>225</v>
      </c>
      <c r="AB712" s="38" t="s">
        <v>225</v>
      </c>
      <c r="AG712" s="38" t="s">
        <v>225</v>
      </c>
      <c r="AH712" s="38" t="s">
        <v>225</v>
      </c>
      <c r="AI712" s="38" t="s">
        <v>225</v>
      </c>
      <c r="AJ712" s="38" t="s">
        <v>225</v>
      </c>
      <c r="AL712" s="38" t="s">
        <v>225</v>
      </c>
      <c r="AM712" s="38" t="s">
        <v>225</v>
      </c>
      <c r="AN712" s="38" t="s">
        <v>225</v>
      </c>
      <c r="AO712" s="38" t="s">
        <v>225</v>
      </c>
    </row>
    <row r="713" spans="5:41">
      <c r="E713" s="38" t="s">
        <v>225</v>
      </c>
      <c r="F713" s="38" t="s">
        <v>225</v>
      </c>
      <c r="G713" s="38" t="s">
        <v>225</v>
      </c>
      <c r="H713" s="38" t="s">
        <v>225</v>
      </c>
      <c r="I713" s="38" t="s">
        <v>225</v>
      </c>
      <c r="J713" s="38" t="s">
        <v>225</v>
      </c>
      <c r="K713" s="38" t="s">
        <v>225</v>
      </c>
      <c r="L713" s="38" t="s">
        <v>225</v>
      </c>
      <c r="N713" s="38" t="s">
        <v>225</v>
      </c>
      <c r="O713" s="38" t="s">
        <v>225</v>
      </c>
      <c r="P713" s="38" t="s">
        <v>225</v>
      </c>
      <c r="Q713" s="38" t="s">
        <v>225</v>
      </c>
      <c r="S713" s="38" t="s">
        <v>225</v>
      </c>
      <c r="T713" s="38" t="s">
        <v>225</v>
      </c>
      <c r="U713" s="38" t="s">
        <v>225</v>
      </c>
      <c r="X713" s="38" t="s">
        <v>225</v>
      </c>
      <c r="Y713" s="38" t="s">
        <v>225</v>
      </c>
      <c r="AA713" s="38" t="s">
        <v>225</v>
      </c>
      <c r="AB713" s="38" t="s">
        <v>225</v>
      </c>
      <c r="AG713" s="38" t="s">
        <v>225</v>
      </c>
      <c r="AH713" s="38" t="s">
        <v>225</v>
      </c>
      <c r="AI713" s="38" t="s">
        <v>225</v>
      </c>
      <c r="AJ713" s="38" t="s">
        <v>225</v>
      </c>
      <c r="AL713" s="38" t="s">
        <v>225</v>
      </c>
      <c r="AM713" s="38" t="s">
        <v>225</v>
      </c>
      <c r="AN713" s="38" t="s">
        <v>225</v>
      </c>
      <c r="AO713" s="38" t="s">
        <v>225</v>
      </c>
    </row>
    <row r="714" spans="5:41">
      <c r="E714" s="38" t="s">
        <v>225</v>
      </c>
      <c r="F714" s="38" t="s">
        <v>225</v>
      </c>
      <c r="G714" s="38" t="s">
        <v>225</v>
      </c>
      <c r="H714" s="38" t="s">
        <v>225</v>
      </c>
      <c r="I714" s="38" t="s">
        <v>225</v>
      </c>
      <c r="J714" s="38" t="s">
        <v>225</v>
      </c>
      <c r="K714" s="38" t="s">
        <v>225</v>
      </c>
      <c r="L714" s="38" t="s">
        <v>225</v>
      </c>
      <c r="N714" s="38" t="s">
        <v>225</v>
      </c>
      <c r="O714" s="38" t="s">
        <v>225</v>
      </c>
      <c r="P714" s="38" t="s">
        <v>225</v>
      </c>
      <c r="Q714" s="38" t="s">
        <v>225</v>
      </c>
      <c r="S714" s="38" t="s">
        <v>225</v>
      </c>
      <c r="T714" s="38" t="s">
        <v>225</v>
      </c>
      <c r="U714" s="38" t="s">
        <v>225</v>
      </c>
      <c r="X714" s="38" t="s">
        <v>225</v>
      </c>
      <c r="Y714" s="38" t="s">
        <v>225</v>
      </c>
      <c r="AA714" s="38" t="s">
        <v>225</v>
      </c>
      <c r="AB714" s="38" t="s">
        <v>225</v>
      </c>
      <c r="AG714" s="38" t="s">
        <v>225</v>
      </c>
      <c r="AH714" s="38" t="s">
        <v>225</v>
      </c>
      <c r="AI714" s="38" t="s">
        <v>225</v>
      </c>
      <c r="AJ714" s="38" t="s">
        <v>225</v>
      </c>
      <c r="AL714" s="38" t="s">
        <v>225</v>
      </c>
      <c r="AM714" s="38" t="s">
        <v>225</v>
      </c>
      <c r="AN714" s="38" t="s">
        <v>225</v>
      </c>
      <c r="AO714" s="38" t="s">
        <v>225</v>
      </c>
    </row>
    <row r="715" spans="5:41">
      <c r="E715" s="38" t="s">
        <v>225</v>
      </c>
      <c r="F715" s="38" t="s">
        <v>225</v>
      </c>
      <c r="G715" s="38" t="s">
        <v>225</v>
      </c>
      <c r="H715" s="38" t="s">
        <v>225</v>
      </c>
      <c r="I715" s="38" t="s">
        <v>225</v>
      </c>
      <c r="J715" s="38" t="s">
        <v>225</v>
      </c>
      <c r="K715" s="38" t="s">
        <v>225</v>
      </c>
      <c r="L715" s="38" t="s">
        <v>225</v>
      </c>
      <c r="N715" s="38" t="s">
        <v>225</v>
      </c>
      <c r="O715" s="38" t="s">
        <v>225</v>
      </c>
      <c r="P715" s="38" t="s">
        <v>225</v>
      </c>
      <c r="Q715" s="38" t="s">
        <v>225</v>
      </c>
      <c r="S715" s="38" t="s">
        <v>225</v>
      </c>
      <c r="T715" s="38" t="s">
        <v>225</v>
      </c>
      <c r="U715" s="38" t="s">
        <v>225</v>
      </c>
      <c r="X715" s="38" t="s">
        <v>225</v>
      </c>
      <c r="Y715" s="38" t="s">
        <v>225</v>
      </c>
      <c r="AA715" s="38" t="s">
        <v>225</v>
      </c>
      <c r="AB715" s="38" t="s">
        <v>225</v>
      </c>
      <c r="AG715" s="38" t="s">
        <v>225</v>
      </c>
      <c r="AH715" s="38" t="s">
        <v>225</v>
      </c>
      <c r="AI715" s="38" t="s">
        <v>225</v>
      </c>
      <c r="AJ715" s="38" t="s">
        <v>225</v>
      </c>
      <c r="AL715" s="38" t="s">
        <v>225</v>
      </c>
      <c r="AM715" s="38" t="s">
        <v>225</v>
      </c>
      <c r="AN715" s="38" t="s">
        <v>225</v>
      </c>
      <c r="AO715" s="38" t="s">
        <v>225</v>
      </c>
    </row>
    <row r="716" spans="5:41">
      <c r="E716" s="38" t="s">
        <v>225</v>
      </c>
      <c r="F716" s="38" t="s">
        <v>225</v>
      </c>
      <c r="G716" s="38" t="s">
        <v>225</v>
      </c>
      <c r="H716" s="38" t="s">
        <v>225</v>
      </c>
      <c r="I716" s="38" t="s">
        <v>225</v>
      </c>
      <c r="J716" s="38" t="s">
        <v>225</v>
      </c>
      <c r="K716" s="38" t="s">
        <v>225</v>
      </c>
      <c r="L716" s="38" t="s">
        <v>225</v>
      </c>
      <c r="N716" s="38" t="s">
        <v>225</v>
      </c>
      <c r="O716" s="38" t="s">
        <v>225</v>
      </c>
      <c r="P716" s="38" t="s">
        <v>225</v>
      </c>
      <c r="Q716" s="38" t="s">
        <v>225</v>
      </c>
      <c r="S716" s="38" t="s">
        <v>225</v>
      </c>
      <c r="T716" s="38" t="s">
        <v>225</v>
      </c>
      <c r="U716" s="38" t="s">
        <v>225</v>
      </c>
      <c r="X716" s="38" t="s">
        <v>225</v>
      </c>
      <c r="Y716" s="38" t="s">
        <v>225</v>
      </c>
      <c r="AA716" s="38" t="s">
        <v>225</v>
      </c>
      <c r="AB716" s="38" t="s">
        <v>225</v>
      </c>
      <c r="AG716" s="38" t="s">
        <v>225</v>
      </c>
      <c r="AH716" s="38" t="s">
        <v>225</v>
      </c>
      <c r="AI716" s="38" t="s">
        <v>225</v>
      </c>
      <c r="AJ716" s="38" t="s">
        <v>225</v>
      </c>
      <c r="AL716" s="38" t="s">
        <v>225</v>
      </c>
      <c r="AM716" s="38" t="s">
        <v>225</v>
      </c>
      <c r="AN716" s="38" t="s">
        <v>225</v>
      </c>
      <c r="AO716" s="38" t="s">
        <v>225</v>
      </c>
    </row>
    <row r="717" spans="5:41">
      <c r="E717" s="38" t="s">
        <v>225</v>
      </c>
      <c r="F717" s="38" t="s">
        <v>225</v>
      </c>
      <c r="G717" s="38" t="s">
        <v>225</v>
      </c>
      <c r="H717" s="38" t="s">
        <v>225</v>
      </c>
      <c r="I717" s="38" t="s">
        <v>225</v>
      </c>
      <c r="J717" s="38" t="s">
        <v>225</v>
      </c>
      <c r="K717" s="38" t="s">
        <v>225</v>
      </c>
      <c r="L717" s="38" t="s">
        <v>225</v>
      </c>
      <c r="N717" s="38" t="s">
        <v>225</v>
      </c>
      <c r="O717" s="38" t="s">
        <v>225</v>
      </c>
      <c r="P717" s="38" t="s">
        <v>225</v>
      </c>
      <c r="Q717" s="38" t="s">
        <v>225</v>
      </c>
      <c r="S717" s="38" t="s">
        <v>225</v>
      </c>
      <c r="T717" s="38" t="s">
        <v>225</v>
      </c>
      <c r="U717" s="38" t="s">
        <v>225</v>
      </c>
      <c r="X717" s="38" t="s">
        <v>225</v>
      </c>
      <c r="Y717" s="38" t="s">
        <v>225</v>
      </c>
      <c r="AA717" s="38" t="s">
        <v>225</v>
      </c>
      <c r="AB717" s="38" t="s">
        <v>225</v>
      </c>
      <c r="AG717" s="38" t="s">
        <v>225</v>
      </c>
      <c r="AH717" s="38" t="s">
        <v>225</v>
      </c>
      <c r="AI717" s="38" t="s">
        <v>225</v>
      </c>
      <c r="AJ717" s="38" t="s">
        <v>225</v>
      </c>
      <c r="AL717" s="38" t="s">
        <v>225</v>
      </c>
      <c r="AM717" s="38" t="s">
        <v>225</v>
      </c>
      <c r="AN717" s="38" t="s">
        <v>225</v>
      </c>
      <c r="AO717" s="38" t="s">
        <v>225</v>
      </c>
    </row>
    <row r="718" spans="5:41">
      <c r="E718" s="38" t="s">
        <v>225</v>
      </c>
      <c r="F718" s="38" t="s">
        <v>225</v>
      </c>
      <c r="G718" s="38" t="s">
        <v>225</v>
      </c>
      <c r="H718" s="38" t="s">
        <v>225</v>
      </c>
      <c r="I718" s="38" t="s">
        <v>225</v>
      </c>
      <c r="J718" s="38" t="s">
        <v>225</v>
      </c>
      <c r="K718" s="38" t="s">
        <v>225</v>
      </c>
      <c r="L718" s="38" t="s">
        <v>225</v>
      </c>
      <c r="N718" s="38" t="s">
        <v>225</v>
      </c>
      <c r="O718" s="38" t="s">
        <v>225</v>
      </c>
      <c r="P718" s="38" t="s">
        <v>225</v>
      </c>
      <c r="Q718" s="38" t="s">
        <v>225</v>
      </c>
      <c r="S718" s="38" t="s">
        <v>225</v>
      </c>
      <c r="T718" s="38" t="s">
        <v>225</v>
      </c>
      <c r="U718" s="38" t="s">
        <v>225</v>
      </c>
      <c r="X718" s="38" t="s">
        <v>225</v>
      </c>
      <c r="Y718" s="38" t="s">
        <v>225</v>
      </c>
      <c r="AA718" s="38" t="s">
        <v>225</v>
      </c>
      <c r="AB718" s="38" t="s">
        <v>225</v>
      </c>
      <c r="AG718" s="38" t="s">
        <v>225</v>
      </c>
      <c r="AH718" s="38" t="s">
        <v>225</v>
      </c>
      <c r="AI718" s="38" t="s">
        <v>225</v>
      </c>
      <c r="AJ718" s="38" t="s">
        <v>225</v>
      </c>
      <c r="AL718" s="38" t="s">
        <v>225</v>
      </c>
      <c r="AM718" s="38" t="s">
        <v>225</v>
      </c>
      <c r="AN718" s="38" t="s">
        <v>225</v>
      </c>
      <c r="AO718" s="38" t="s">
        <v>225</v>
      </c>
    </row>
    <row r="719" spans="5:41">
      <c r="E719" s="38" t="s">
        <v>225</v>
      </c>
      <c r="F719" s="38" t="s">
        <v>225</v>
      </c>
      <c r="G719" s="38" t="s">
        <v>225</v>
      </c>
      <c r="H719" s="38" t="s">
        <v>225</v>
      </c>
      <c r="I719" s="38" t="s">
        <v>225</v>
      </c>
      <c r="J719" s="38" t="s">
        <v>225</v>
      </c>
      <c r="K719" s="38" t="s">
        <v>225</v>
      </c>
      <c r="L719" s="38" t="s">
        <v>225</v>
      </c>
      <c r="N719" s="38" t="s">
        <v>225</v>
      </c>
      <c r="O719" s="38" t="s">
        <v>225</v>
      </c>
      <c r="P719" s="38" t="s">
        <v>225</v>
      </c>
      <c r="Q719" s="38" t="s">
        <v>225</v>
      </c>
      <c r="S719" s="38" t="s">
        <v>225</v>
      </c>
      <c r="T719" s="38" t="s">
        <v>225</v>
      </c>
      <c r="U719" s="38" t="s">
        <v>225</v>
      </c>
      <c r="X719" s="38" t="s">
        <v>225</v>
      </c>
      <c r="Y719" s="38" t="s">
        <v>225</v>
      </c>
      <c r="AA719" s="38" t="s">
        <v>225</v>
      </c>
      <c r="AB719" s="38" t="s">
        <v>225</v>
      </c>
      <c r="AG719" s="38" t="s">
        <v>225</v>
      </c>
      <c r="AH719" s="38" t="s">
        <v>225</v>
      </c>
      <c r="AI719" s="38" t="s">
        <v>225</v>
      </c>
      <c r="AJ719" s="38" t="s">
        <v>225</v>
      </c>
      <c r="AL719" s="38" t="s">
        <v>225</v>
      </c>
      <c r="AM719" s="38" t="s">
        <v>225</v>
      </c>
      <c r="AN719" s="38" t="s">
        <v>225</v>
      </c>
      <c r="AO719" s="38" t="s">
        <v>225</v>
      </c>
    </row>
    <row r="720" spans="5:41">
      <c r="E720" s="38" t="s">
        <v>225</v>
      </c>
      <c r="F720" s="38" t="s">
        <v>225</v>
      </c>
      <c r="G720" s="38" t="s">
        <v>225</v>
      </c>
      <c r="H720" s="38" t="s">
        <v>225</v>
      </c>
      <c r="I720" s="38" t="s">
        <v>225</v>
      </c>
      <c r="J720" s="38" t="s">
        <v>225</v>
      </c>
      <c r="K720" s="38" t="s">
        <v>225</v>
      </c>
      <c r="L720" s="38" t="s">
        <v>225</v>
      </c>
      <c r="N720" s="38" t="s">
        <v>225</v>
      </c>
      <c r="O720" s="38" t="s">
        <v>225</v>
      </c>
      <c r="P720" s="38" t="s">
        <v>225</v>
      </c>
      <c r="Q720" s="38" t="s">
        <v>225</v>
      </c>
      <c r="S720" s="38" t="s">
        <v>225</v>
      </c>
      <c r="T720" s="38" t="s">
        <v>225</v>
      </c>
      <c r="U720" s="38" t="s">
        <v>225</v>
      </c>
      <c r="X720" s="38" t="s">
        <v>225</v>
      </c>
      <c r="Y720" s="38" t="s">
        <v>225</v>
      </c>
      <c r="AA720" s="38" t="s">
        <v>225</v>
      </c>
      <c r="AB720" s="38" t="s">
        <v>225</v>
      </c>
      <c r="AG720" s="38" t="s">
        <v>225</v>
      </c>
      <c r="AH720" s="38" t="s">
        <v>225</v>
      </c>
      <c r="AI720" s="38" t="s">
        <v>225</v>
      </c>
      <c r="AJ720" s="38" t="s">
        <v>225</v>
      </c>
      <c r="AL720" s="38" t="s">
        <v>225</v>
      </c>
      <c r="AM720" s="38" t="s">
        <v>225</v>
      </c>
      <c r="AN720" s="38" t="s">
        <v>225</v>
      </c>
      <c r="AO720" s="38" t="s">
        <v>225</v>
      </c>
    </row>
    <row r="721" spans="5:41">
      <c r="E721" s="38" t="s">
        <v>225</v>
      </c>
      <c r="F721" s="38" t="s">
        <v>225</v>
      </c>
      <c r="G721" s="38" t="s">
        <v>225</v>
      </c>
      <c r="H721" s="38" t="s">
        <v>225</v>
      </c>
      <c r="I721" s="38" t="s">
        <v>225</v>
      </c>
      <c r="J721" s="38" t="s">
        <v>225</v>
      </c>
      <c r="K721" s="38" t="s">
        <v>225</v>
      </c>
      <c r="L721" s="38" t="s">
        <v>225</v>
      </c>
      <c r="N721" s="38" t="s">
        <v>225</v>
      </c>
      <c r="O721" s="38" t="s">
        <v>225</v>
      </c>
      <c r="P721" s="38" t="s">
        <v>225</v>
      </c>
      <c r="Q721" s="38" t="s">
        <v>225</v>
      </c>
      <c r="S721" s="38" t="s">
        <v>225</v>
      </c>
      <c r="T721" s="38" t="s">
        <v>225</v>
      </c>
      <c r="U721" s="38" t="s">
        <v>225</v>
      </c>
      <c r="X721" s="38" t="s">
        <v>225</v>
      </c>
      <c r="Y721" s="38" t="s">
        <v>225</v>
      </c>
      <c r="AA721" s="38" t="s">
        <v>225</v>
      </c>
      <c r="AB721" s="38" t="s">
        <v>225</v>
      </c>
      <c r="AG721" s="38" t="s">
        <v>225</v>
      </c>
      <c r="AH721" s="38" t="s">
        <v>225</v>
      </c>
      <c r="AI721" s="38" t="s">
        <v>225</v>
      </c>
      <c r="AJ721" s="38" t="s">
        <v>225</v>
      </c>
      <c r="AL721" s="38" t="s">
        <v>225</v>
      </c>
      <c r="AM721" s="38" t="s">
        <v>225</v>
      </c>
      <c r="AN721" s="38" t="s">
        <v>225</v>
      </c>
      <c r="AO721" s="38" t="s">
        <v>225</v>
      </c>
    </row>
    <row r="722" spans="5:41">
      <c r="E722" s="38" t="s">
        <v>225</v>
      </c>
      <c r="F722" s="38" t="s">
        <v>225</v>
      </c>
      <c r="G722" s="38" t="s">
        <v>225</v>
      </c>
      <c r="H722" s="38" t="s">
        <v>225</v>
      </c>
      <c r="I722" s="38" t="s">
        <v>225</v>
      </c>
      <c r="J722" s="38" t="s">
        <v>225</v>
      </c>
      <c r="K722" s="38" t="s">
        <v>225</v>
      </c>
      <c r="L722" s="38" t="s">
        <v>225</v>
      </c>
      <c r="N722" s="38" t="s">
        <v>225</v>
      </c>
      <c r="O722" s="38" t="s">
        <v>225</v>
      </c>
      <c r="P722" s="38" t="s">
        <v>225</v>
      </c>
      <c r="Q722" s="38" t="s">
        <v>225</v>
      </c>
      <c r="S722" s="38" t="s">
        <v>225</v>
      </c>
      <c r="T722" s="38" t="s">
        <v>225</v>
      </c>
      <c r="U722" s="38" t="s">
        <v>225</v>
      </c>
      <c r="X722" s="38" t="s">
        <v>225</v>
      </c>
      <c r="Y722" s="38" t="s">
        <v>225</v>
      </c>
      <c r="AA722" s="38" t="s">
        <v>225</v>
      </c>
      <c r="AB722" s="38" t="s">
        <v>225</v>
      </c>
      <c r="AG722" s="38" t="s">
        <v>225</v>
      </c>
      <c r="AH722" s="38" t="s">
        <v>225</v>
      </c>
      <c r="AI722" s="38" t="s">
        <v>225</v>
      </c>
      <c r="AJ722" s="38" t="s">
        <v>225</v>
      </c>
      <c r="AL722" s="38" t="s">
        <v>225</v>
      </c>
      <c r="AM722" s="38" t="s">
        <v>225</v>
      </c>
      <c r="AN722" s="38" t="s">
        <v>225</v>
      </c>
      <c r="AO722" s="38" t="s">
        <v>225</v>
      </c>
    </row>
    <row r="723" spans="5:41">
      <c r="E723" s="38" t="s">
        <v>225</v>
      </c>
      <c r="F723" s="38" t="s">
        <v>225</v>
      </c>
      <c r="G723" s="38" t="s">
        <v>225</v>
      </c>
      <c r="H723" s="38" t="s">
        <v>225</v>
      </c>
      <c r="I723" s="38" t="s">
        <v>225</v>
      </c>
      <c r="J723" s="38" t="s">
        <v>225</v>
      </c>
      <c r="K723" s="38" t="s">
        <v>225</v>
      </c>
      <c r="L723" s="38" t="s">
        <v>225</v>
      </c>
      <c r="N723" s="38" t="s">
        <v>225</v>
      </c>
      <c r="O723" s="38" t="s">
        <v>225</v>
      </c>
      <c r="P723" s="38" t="s">
        <v>225</v>
      </c>
      <c r="Q723" s="38" t="s">
        <v>225</v>
      </c>
      <c r="S723" s="38" t="s">
        <v>225</v>
      </c>
      <c r="T723" s="38" t="s">
        <v>225</v>
      </c>
      <c r="U723" s="38" t="s">
        <v>225</v>
      </c>
      <c r="X723" s="38" t="s">
        <v>225</v>
      </c>
      <c r="Y723" s="38" t="s">
        <v>225</v>
      </c>
      <c r="AA723" s="38" t="s">
        <v>225</v>
      </c>
      <c r="AB723" s="38" t="s">
        <v>225</v>
      </c>
      <c r="AG723" s="38" t="s">
        <v>225</v>
      </c>
      <c r="AH723" s="38" t="s">
        <v>225</v>
      </c>
      <c r="AI723" s="38" t="s">
        <v>225</v>
      </c>
      <c r="AJ723" s="38" t="s">
        <v>225</v>
      </c>
      <c r="AL723" s="38" t="s">
        <v>225</v>
      </c>
      <c r="AM723" s="38" t="s">
        <v>225</v>
      </c>
      <c r="AN723" s="38" t="s">
        <v>225</v>
      </c>
      <c r="AO723" s="38" t="s">
        <v>225</v>
      </c>
    </row>
    <row r="724" spans="5:41">
      <c r="E724" s="38" t="s">
        <v>225</v>
      </c>
      <c r="F724" s="38" t="s">
        <v>225</v>
      </c>
      <c r="G724" s="38" t="s">
        <v>225</v>
      </c>
      <c r="H724" s="38" t="s">
        <v>225</v>
      </c>
      <c r="I724" s="38" t="s">
        <v>225</v>
      </c>
      <c r="J724" s="38" t="s">
        <v>225</v>
      </c>
      <c r="K724" s="38" t="s">
        <v>225</v>
      </c>
      <c r="L724" s="38" t="s">
        <v>225</v>
      </c>
      <c r="N724" s="38" t="s">
        <v>225</v>
      </c>
      <c r="O724" s="38" t="s">
        <v>225</v>
      </c>
      <c r="P724" s="38" t="s">
        <v>225</v>
      </c>
      <c r="Q724" s="38" t="s">
        <v>225</v>
      </c>
      <c r="S724" s="38" t="s">
        <v>225</v>
      </c>
      <c r="T724" s="38" t="s">
        <v>225</v>
      </c>
      <c r="U724" s="38" t="s">
        <v>225</v>
      </c>
      <c r="X724" s="38" t="s">
        <v>225</v>
      </c>
      <c r="Y724" s="38" t="s">
        <v>225</v>
      </c>
      <c r="AA724" s="38" t="s">
        <v>225</v>
      </c>
      <c r="AB724" s="38" t="s">
        <v>225</v>
      </c>
      <c r="AG724" s="38" t="s">
        <v>225</v>
      </c>
      <c r="AH724" s="38" t="s">
        <v>225</v>
      </c>
      <c r="AI724" s="38" t="s">
        <v>225</v>
      </c>
      <c r="AJ724" s="38" t="s">
        <v>225</v>
      </c>
      <c r="AL724" s="38" t="s">
        <v>225</v>
      </c>
      <c r="AM724" s="38" t="s">
        <v>225</v>
      </c>
      <c r="AN724" s="38" t="s">
        <v>225</v>
      </c>
      <c r="AO724" s="38" t="s">
        <v>225</v>
      </c>
    </row>
    <row r="725" spans="5:41">
      <c r="E725" s="38" t="s">
        <v>225</v>
      </c>
      <c r="F725" s="38" t="s">
        <v>225</v>
      </c>
      <c r="G725" s="38" t="s">
        <v>225</v>
      </c>
      <c r="H725" s="38" t="s">
        <v>225</v>
      </c>
      <c r="I725" s="38" t="s">
        <v>225</v>
      </c>
      <c r="J725" s="38" t="s">
        <v>225</v>
      </c>
      <c r="K725" s="38" t="s">
        <v>225</v>
      </c>
      <c r="L725" s="38" t="s">
        <v>225</v>
      </c>
      <c r="N725" s="38" t="s">
        <v>225</v>
      </c>
      <c r="O725" s="38" t="s">
        <v>225</v>
      </c>
      <c r="P725" s="38" t="s">
        <v>225</v>
      </c>
      <c r="Q725" s="38" t="s">
        <v>225</v>
      </c>
      <c r="S725" s="38" t="s">
        <v>225</v>
      </c>
      <c r="T725" s="38" t="s">
        <v>225</v>
      </c>
      <c r="U725" s="38" t="s">
        <v>225</v>
      </c>
      <c r="X725" s="38" t="s">
        <v>225</v>
      </c>
      <c r="Y725" s="38" t="s">
        <v>225</v>
      </c>
      <c r="AA725" s="38" t="s">
        <v>225</v>
      </c>
      <c r="AB725" s="38" t="s">
        <v>225</v>
      </c>
      <c r="AG725" s="38" t="s">
        <v>225</v>
      </c>
      <c r="AH725" s="38" t="s">
        <v>225</v>
      </c>
      <c r="AI725" s="38" t="s">
        <v>225</v>
      </c>
      <c r="AJ725" s="38" t="s">
        <v>225</v>
      </c>
      <c r="AL725" s="38" t="s">
        <v>225</v>
      </c>
      <c r="AM725" s="38" t="s">
        <v>225</v>
      </c>
      <c r="AN725" s="38" t="s">
        <v>225</v>
      </c>
      <c r="AO725" s="38" t="s">
        <v>225</v>
      </c>
    </row>
    <row r="726" spans="5:41">
      <c r="E726" s="38" t="s">
        <v>225</v>
      </c>
      <c r="F726" s="38" t="s">
        <v>225</v>
      </c>
      <c r="G726" s="38" t="s">
        <v>225</v>
      </c>
      <c r="H726" s="38" t="s">
        <v>225</v>
      </c>
      <c r="I726" s="38" t="s">
        <v>225</v>
      </c>
      <c r="J726" s="38" t="s">
        <v>225</v>
      </c>
      <c r="K726" s="38" t="s">
        <v>225</v>
      </c>
      <c r="L726" s="38" t="s">
        <v>225</v>
      </c>
      <c r="N726" s="38" t="s">
        <v>225</v>
      </c>
      <c r="O726" s="38" t="s">
        <v>225</v>
      </c>
      <c r="P726" s="38" t="s">
        <v>225</v>
      </c>
      <c r="Q726" s="38" t="s">
        <v>225</v>
      </c>
      <c r="S726" s="38" t="s">
        <v>225</v>
      </c>
      <c r="T726" s="38" t="s">
        <v>225</v>
      </c>
      <c r="U726" s="38" t="s">
        <v>225</v>
      </c>
      <c r="X726" s="38" t="s">
        <v>225</v>
      </c>
      <c r="Y726" s="38" t="s">
        <v>225</v>
      </c>
      <c r="AA726" s="38" t="s">
        <v>225</v>
      </c>
      <c r="AB726" s="38" t="s">
        <v>225</v>
      </c>
      <c r="AG726" s="38" t="s">
        <v>225</v>
      </c>
      <c r="AH726" s="38" t="s">
        <v>225</v>
      </c>
      <c r="AI726" s="38" t="s">
        <v>225</v>
      </c>
      <c r="AJ726" s="38" t="s">
        <v>225</v>
      </c>
      <c r="AL726" s="38" t="s">
        <v>225</v>
      </c>
      <c r="AM726" s="38" t="s">
        <v>225</v>
      </c>
      <c r="AN726" s="38" t="s">
        <v>225</v>
      </c>
      <c r="AO726" s="38" t="s">
        <v>225</v>
      </c>
    </row>
    <row r="727" spans="5:41">
      <c r="E727" s="38" t="s">
        <v>225</v>
      </c>
      <c r="F727" s="38" t="s">
        <v>225</v>
      </c>
      <c r="G727" s="38" t="s">
        <v>225</v>
      </c>
      <c r="H727" s="38" t="s">
        <v>225</v>
      </c>
      <c r="I727" s="38" t="s">
        <v>225</v>
      </c>
      <c r="J727" s="38" t="s">
        <v>225</v>
      </c>
      <c r="K727" s="38" t="s">
        <v>225</v>
      </c>
      <c r="L727" s="38" t="s">
        <v>225</v>
      </c>
      <c r="N727" s="38" t="s">
        <v>225</v>
      </c>
      <c r="O727" s="38" t="s">
        <v>225</v>
      </c>
      <c r="P727" s="38" t="s">
        <v>225</v>
      </c>
      <c r="Q727" s="38" t="s">
        <v>225</v>
      </c>
      <c r="S727" s="38" t="s">
        <v>225</v>
      </c>
      <c r="T727" s="38" t="s">
        <v>225</v>
      </c>
      <c r="U727" s="38" t="s">
        <v>225</v>
      </c>
      <c r="X727" s="38" t="s">
        <v>225</v>
      </c>
      <c r="Y727" s="38" t="s">
        <v>225</v>
      </c>
      <c r="AA727" s="38" t="s">
        <v>225</v>
      </c>
      <c r="AB727" s="38" t="s">
        <v>225</v>
      </c>
      <c r="AG727" s="38" t="s">
        <v>225</v>
      </c>
      <c r="AH727" s="38" t="s">
        <v>225</v>
      </c>
      <c r="AI727" s="38" t="s">
        <v>225</v>
      </c>
      <c r="AJ727" s="38" t="s">
        <v>225</v>
      </c>
      <c r="AL727" s="38" t="s">
        <v>225</v>
      </c>
      <c r="AM727" s="38" t="s">
        <v>225</v>
      </c>
      <c r="AN727" s="38" t="s">
        <v>225</v>
      </c>
      <c r="AO727" s="38" t="s">
        <v>225</v>
      </c>
    </row>
    <row r="728" spans="5:41">
      <c r="E728" s="38" t="s">
        <v>225</v>
      </c>
      <c r="F728" s="38" t="s">
        <v>225</v>
      </c>
      <c r="G728" s="38" t="s">
        <v>225</v>
      </c>
      <c r="H728" s="38" t="s">
        <v>225</v>
      </c>
      <c r="I728" s="38" t="s">
        <v>225</v>
      </c>
      <c r="J728" s="38" t="s">
        <v>225</v>
      </c>
      <c r="K728" s="38" t="s">
        <v>225</v>
      </c>
      <c r="L728" s="38" t="s">
        <v>225</v>
      </c>
      <c r="N728" s="38" t="s">
        <v>225</v>
      </c>
      <c r="O728" s="38" t="s">
        <v>225</v>
      </c>
      <c r="P728" s="38" t="s">
        <v>225</v>
      </c>
      <c r="Q728" s="38" t="s">
        <v>225</v>
      </c>
      <c r="S728" s="38" t="s">
        <v>225</v>
      </c>
      <c r="T728" s="38" t="s">
        <v>225</v>
      </c>
      <c r="U728" s="38" t="s">
        <v>225</v>
      </c>
      <c r="X728" s="38" t="s">
        <v>225</v>
      </c>
      <c r="Y728" s="38" t="s">
        <v>225</v>
      </c>
      <c r="AA728" s="38" t="s">
        <v>225</v>
      </c>
      <c r="AB728" s="38" t="s">
        <v>225</v>
      </c>
      <c r="AG728" s="38" t="s">
        <v>225</v>
      </c>
      <c r="AH728" s="38" t="s">
        <v>225</v>
      </c>
      <c r="AI728" s="38" t="s">
        <v>225</v>
      </c>
      <c r="AJ728" s="38" t="s">
        <v>225</v>
      </c>
      <c r="AL728" s="38" t="s">
        <v>225</v>
      </c>
      <c r="AM728" s="38" t="s">
        <v>225</v>
      </c>
      <c r="AN728" s="38" t="s">
        <v>225</v>
      </c>
      <c r="AO728" s="38" t="s">
        <v>225</v>
      </c>
    </row>
    <row r="729" spans="5:41">
      <c r="E729" s="38" t="s">
        <v>225</v>
      </c>
      <c r="F729" s="38" t="s">
        <v>225</v>
      </c>
      <c r="G729" s="38" t="s">
        <v>225</v>
      </c>
      <c r="H729" s="38" t="s">
        <v>225</v>
      </c>
      <c r="I729" s="38" t="s">
        <v>225</v>
      </c>
      <c r="J729" s="38" t="s">
        <v>225</v>
      </c>
      <c r="K729" s="38" t="s">
        <v>225</v>
      </c>
      <c r="L729" s="38" t="s">
        <v>225</v>
      </c>
      <c r="N729" s="38" t="s">
        <v>225</v>
      </c>
      <c r="O729" s="38" t="s">
        <v>225</v>
      </c>
      <c r="P729" s="38" t="s">
        <v>225</v>
      </c>
      <c r="Q729" s="38" t="s">
        <v>225</v>
      </c>
      <c r="S729" s="38" t="s">
        <v>225</v>
      </c>
      <c r="T729" s="38" t="s">
        <v>225</v>
      </c>
      <c r="U729" s="38" t="s">
        <v>225</v>
      </c>
      <c r="X729" s="38" t="s">
        <v>225</v>
      </c>
      <c r="Y729" s="38" t="s">
        <v>225</v>
      </c>
      <c r="AA729" s="38" t="s">
        <v>225</v>
      </c>
      <c r="AB729" s="38" t="s">
        <v>225</v>
      </c>
      <c r="AG729" s="38" t="s">
        <v>225</v>
      </c>
      <c r="AH729" s="38" t="s">
        <v>225</v>
      </c>
      <c r="AI729" s="38" t="s">
        <v>225</v>
      </c>
      <c r="AJ729" s="38" t="s">
        <v>225</v>
      </c>
      <c r="AL729" s="38" t="s">
        <v>225</v>
      </c>
      <c r="AM729" s="38" t="s">
        <v>225</v>
      </c>
      <c r="AN729" s="38" t="s">
        <v>225</v>
      </c>
      <c r="AO729" s="38" t="s">
        <v>225</v>
      </c>
    </row>
    <row r="730" spans="5:41">
      <c r="E730" s="38" t="s">
        <v>225</v>
      </c>
      <c r="F730" s="38" t="s">
        <v>225</v>
      </c>
      <c r="G730" s="38" t="s">
        <v>225</v>
      </c>
      <c r="H730" s="38" t="s">
        <v>225</v>
      </c>
      <c r="I730" s="38" t="s">
        <v>225</v>
      </c>
      <c r="J730" s="38" t="s">
        <v>225</v>
      </c>
      <c r="K730" s="38" t="s">
        <v>225</v>
      </c>
      <c r="L730" s="38" t="s">
        <v>225</v>
      </c>
      <c r="N730" s="38" t="s">
        <v>225</v>
      </c>
      <c r="O730" s="38" t="s">
        <v>225</v>
      </c>
      <c r="P730" s="38" t="s">
        <v>225</v>
      </c>
      <c r="Q730" s="38" t="s">
        <v>225</v>
      </c>
      <c r="S730" s="38" t="s">
        <v>225</v>
      </c>
      <c r="T730" s="38" t="s">
        <v>225</v>
      </c>
      <c r="U730" s="38" t="s">
        <v>225</v>
      </c>
      <c r="X730" s="38" t="s">
        <v>225</v>
      </c>
      <c r="Y730" s="38" t="s">
        <v>225</v>
      </c>
      <c r="AA730" s="38" t="s">
        <v>225</v>
      </c>
      <c r="AB730" s="38" t="s">
        <v>225</v>
      </c>
      <c r="AG730" s="38" t="s">
        <v>225</v>
      </c>
      <c r="AH730" s="38" t="s">
        <v>225</v>
      </c>
      <c r="AI730" s="38" t="s">
        <v>225</v>
      </c>
      <c r="AJ730" s="38" t="s">
        <v>225</v>
      </c>
      <c r="AL730" s="38" t="s">
        <v>225</v>
      </c>
      <c r="AM730" s="38" t="s">
        <v>225</v>
      </c>
      <c r="AN730" s="38" t="s">
        <v>225</v>
      </c>
      <c r="AO730" s="38" t="s">
        <v>225</v>
      </c>
    </row>
    <row r="731" spans="5:41">
      <c r="E731" s="38" t="s">
        <v>225</v>
      </c>
      <c r="F731" s="38" t="s">
        <v>225</v>
      </c>
      <c r="G731" s="38" t="s">
        <v>225</v>
      </c>
      <c r="H731" s="38" t="s">
        <v>225</v>
      </c>
      <c r="I731" s="38" t="s">
        <v>225</v>
      </c>
      <c r="J731" s="38" t="s">
        <v>225</v>
      </c>
      <c r="K731" s="38" t="s">
        <v>225</v>
      </c>
      <c r="L731" s="38" t="s">
        <v>225</v>
      </c>
      <c r="N731" s="38" t="s">
        <v>225</v>
      </c>
      <c r="O731" s="38" t="s">
        <v>225</v>
      </c>
      <c r="P731" s="38" t="s">
        <v>225</v>
      </c>
      <c r="Q731" s="38" t="s">
        <v>225</v>
      </c>
      <c r="S731" s="38" t="s">
        <v>225</v>
      </c>
      <c r="T731" s="38" t="s">
        <v>225</v>
      </c>
      <c r="U731" s="38" t="s">
        <v>225</v>
      </c>
      <c r="X731" s="38" t="s">
        <v>225</v>
      </c>
      <c r="Y731" s="38" t="s">
        <v>225</v>
      </c>
      <c r="AA731" s="38" t="s">
        <v>225</v>
      </c>
      <c r="AB731" s="38" t="s">
        <v>225</v>
      </c>
      <c r="AG731" s="38" t="s">
        <v>225</v>
      </c>
      <c r="AH731" s="38" t="s">
        <v>225</v>
      </c>
      <c r="AI731" s="38" t="s">
        <v>225</v>
      </c>
      <c r="AJ731" s="38" t="s">
        <v>225</v>
      </c>
      <c r="AL731" s="38" t="s">
        <v>225</v>
      </c>
      <c r="AM731" s="38" t="s">
        <v>225</v>
      </c>
      <c r="AN731" s="38" t="s">
        <v>225</v>
      </c>
      <c r="AO731" s="38" t="s">
        <v>225</v>
      </c>
    </row>
    <row r="732" spans="5:41">
      <c r="E732" s="38" t="s">
        <v>225</v>
      </c>
      <c r="F732" s="38" t="s">
        <v>225</v>
      </c>
      <c r="G732" s="38" t="s">
        <v>225</v>
      </c>
      <c r="H732" s="38" t="s">
        <v>225</v>
      </c>
      <c r="I732" s="38" t="s">
        <v>225</v>
      </c>
      <c r="J732" s="38" t="s">
        <v>225</v>
      </c>
      <c r="K732" s="38" t="s">
        <v>225</v>
      </c>
      <c r="L732" s="38" t="s">
        <v>225</v>
      </c>
      <c r="N732" s="38" t="s">
        <v>225</v>
      </c>
      <c r="O732" s="38" t="s">
        <v>225</v>
      </c>
      <c r="P732" s="38" t="s">
        <v>225</v>
      </c>
      <c r="Q732" s="38" t="s">
        <v>225</v>
      </c>
      <c r="S732" s="38" t="s">
        <v>225</v>
      </c>
      <c r="T732" s="38" t="s">
        <v>225</v>
      </c>
      <c r="U732" s="38" t="s">
        <v>225</v>
      </c>
      <c r="X732" s="38" t="s">
        <v>225</v>
      </c>
      <c r="Y732" s="38" t="s">
        <v>225</v>
      </c>
      <c r="AA732" s="38" t="s">
        <v>225</v>
      </c>
      <c r="AB732" s="38" t="s">
        <v>225</v>
      </c>
      <c r="AG732" s="38" t="s">
        <v>225</v>
      </c>
      <c r="AH732" s="38" t="s">
        <v>225</v>
      </c>
      <c r="AI732" s="38" t="s">
        <v>225</v>
      </c>
      <c r="AJ732" s="38" t="s">
        <v>225</v>
      </c>
      <c r="AL732" s="38" t="s">
        <v>225</v>
      </c>
      <c r="AM732" s="38" t="s">
        <v>225</v>
      </c>
      <c r="AN732" s="38" t="s">
        <v>225</v>
      </c>
      <c r="AO732" s="38" t="s">
        <v>225</v>
      </c>
    </row>
    <row r="733" spans="5:41">
      <c r="E733" s="38" t="s">
        <v>225</v>
      </c>
      <c r="F733" s="38" t="s">
        <v>225</v>
      </c>
      <c r="G733" s="38" t="s">
        <v>225</v>
      </c>
      <c r="H733" s="38" t="s">
        <v>225</v>
      </c>
      <c r="I733" s="38" t="s">
        <v>225</v>
      </c>
      <c r="J733" s="38" t="s">
        <v>225</v>
      </c>
      <c r="K733" s="38" t="s">
        <v>225</v>
      </c>
      <c r="L733" s="38" t="s">
        <v>225</v>
      </c>
      <c r="N733" s="38" t="s">
        <v>225</v>
      </c>
      <c r="O733" s="38" t="s">
        <v>225</v>
      </c>
      <c r="P733" s="38" t="s">
        <v>225</v>
      </c>
      <c r="Q733" s="38" t="s">
        <v>225</v>
      </c>
      <c r="S733" s="38" t="s">
        <v>225</v>
      </c>
      <c r="T733" s="38" t="s">
        <v>225</v>
      </c>
      <c r="U733" s="38" t="s">
        <v>225</v>
      </c>
      <c r="X733" s="38" t="s">
        <v>225</v>
      </c>
      <c r="Y733" s="38" t="s">
        <v>225</v>
      </c>
      <c r="AA733" s="38" t="s">
        <v>225</v>
      </c>
      <c r="AB733" s="38" t="s">
        <v>225</v>
      </c>
      <c r="AG733" s="38" t="s">
        <v>225</v>
      </c>
      <c r="AH733" s="38" t="s">
        <v>225</v>
      </c>
      <c r="AI733" s="38" t="s">
        <v>225</v>
      </c>
      <c r="AJ733" s="38" t="s">
        <v>225</v>
      </c>
      <c r="AL733" s="38" t="s">
        <v>225</v>
      </c>
      <c r="AM733" s="38" t="s">
        <v>225</v>
      </c>
      <c r="AN733" s="38" t="s">
        <v>225</v>
      </c>
      <c r="AO733" s="38" t="s">
        <v>225</v>
      </c>
    </row>
    <row r="734" spans="5:41">
      <c r="E734" s="38" t="s">
        <v>225</v>
      </c>
      <c r="F734" s="38" t="s">
        <v>225</v>
      </c>
      <c r="G734" s="38" t="s">
        <v>225</v>
      </c>
      <c r="H734" s="38" t="s">
        <v>225</v>
      </c>
      <c r="I734" s="38" t="s">
        <v>225</v>
      </c>
      <c r="J734" s="38" t="s">
        <v>225</v>
      </c>
      <c r="K734" s="38" t="s">
        <v>225</v>
      </c>
      <c r="L734" s="38" t="s">
        <v>225</v>
      </c>
      <c r="N734" s="38" t="s">
        <v>225</v>
      </c>
      <c r="O734" s="38" t="s">
        <v>225</v>
      </c>
      <c r="P734" s="38" t="s">
        <v>225</v>
      </c>
      <c r="Q734" s="38" t="s">
        <v>225</v>
      </c>
      <c r="S734" s="38" t="s">
        <v>225</v>
      </c>
      <c r="T734" s="38" t="s">
        <v>225</v>
      </c>
      <c r="U734" s="38" t="s">
        <v>225</v>
      </c>
      <c r="X734" s="38" t="s">
        <v>225</v>
      </c>
      <c r="Y734" s="38" t="s">
        <v>225</v>
      </c>
      <c r="AA734" s="38" t="s">
        <v>225</v>
      </c>
      <c r="AB734" s="38" t="s">
        <v>225</v>
      </c>
      <c r="AG734" s="38" t="s">
        <v>225</v>
      </c>
      <c r="AH734" s="38" t="s">
        <v>225</v>
      </c>
      <c r="AI734" s="38" t="s">
        <v>225</v>
      </c>
      <c r="AJ734" s="38" t="s">
        <v>225</v>
      </c>
      <c r="AL734" s="38" t="s">
        <v>225</v>
      </c>
      <c r="AM734" s="38" t="s">
        <v>225</v>
      </c>
      <c r="AN734" s="38" t="s">
        <v>225</v>
      </c>
      <c r="AO734" s="38" t="s">
        <v>225</v>
      </c>
    </row>
    <row r="735" spans="5:41">
      <c r="E735" s="38" t="s">
        <v>225</v>
      </c>
      <c r="F735" s="38" t="s">
        <v>225</v>
      </c>
      <c r="G735" s="38" t="s">
        <v>225</v>
      </c>
      <c r="H735" s="38" t="s">
        <v>225</v>
      </c>
      <c r="I735" s="38" t="s">
        <v>225</v>
      </c>
      <c r="J735" s="38" t="s">
        <v>225</v>
      </c>
      <c r="K735" s="38" t="s">
        <v>225</v>
      </c>
      <c r="L735" s="38" t="s">
        <v>225</v>
      </c>
      <c r="N735" s="38" t="s">
        <v>225</v>
      </c>
      <c r="O735" s="38" t="s">
        <v>225</v>
      </c>
      <c r="P735" s="38" t="s">
        <v>225</v>
      </c>
      <c r="Q735" s="38" t="s">
        <v>225</v>
      </c>
      <c r="S735" s="38" t="s">
        <v>225</v>
      </c>
      <c r="T735" s="38" t="s">
        <v>225</v>
      </c>
      <c r="U735" s="38" t="s">
        <v>225</v>
      </c>
      <c r="X735" s="38" t="s">
        <v>225</v>
      </c>
      <c r="Y735" s="38" t="s">
        <v>225</v>
      </c>
      <c r="AA735" s="38" t="s">
        <v>225</v>
      </c>
      <c r="AB735" s="38" t="s">
        <v>225</v>
      </c>
      <c r="AG735" s="38" t="s">
        <v>225</v>
      </c>
      <c r="AH735" s="38" t="s">
        <v>225</v>
      </c>
      <c r="AI735" s="38" t="s">
        <v>225</v>
      </c>
      <c r="AJ735" s="38" t="s">
        <v>225</v>
      </c>
      <c r="AL735" s="38" t="s">
        <v>225</v>
      </c>
      <c r="AM735" s="38" t="s">
        <v>225</v>
      </c>
      <c r="AN735" s="38" t="s">
        <v>225</v>
      </c>
      <c r="AO735" s="38" t="s">
        <v>225</v>
      </c>
    </row>
    <row r="736" spans="5:41">
      <c r="E736" s="38" t="s">
        <v>225</v>
      </c>
      <c r="F736" s="38" t="s">
        <v>225</v>
      </c>
      <c r="G736" s="38" t="s">
        <v>225</v>
      </c>
      <c r="H736" s="38" t="s">
        <v>225</v>
      </c>
      <c r="I736" s="38" t="s">
        <v>225</v>
      </c>
      <c r="J736" s="38" t="s">
        <v>225</v>
      </c>
      <c r="K736" s="38" t="s">
        <v>225</v>
      </c>
      <c r="L736" s="38" t="s">
        <v>225</v>
      </c>
      <c r="N736" s="38" t="s">
        <v>225</v>
      </c>
      <c r="O736" s="38" t="s">
        <v>225</v>
      </c>
      <c r="P736" s="38" t="s">
        <v>225</v>
      </c>
      <c r="Q736" s="38" t="s">
        <v>225</v>
      </c>
      <c r="S736" s="38" t="s">
        <v>225</v>
      </c>
      <c r="T736" s="38" t="s">
        <v>225</v>
      </c>
      <c r="U736" s="38" t="s">
        <v>225</v>
      </c>
      <c r="X736" s="38" t="s">
        <v>225</v>
      </c>
      <c r="Y736" s="38" t="s">
        <v>225</v>
      </c>
      <c r="AA736" s="38" t="s">
        <v>225</v>
      </c>
      <c r="AB736" s="38" t="s">
        <v>225</v>
      </c>
      <c r="AG736" s="38" t="s">
        <v>225</v>
      </c>
      <c r="AH736" s="38" t="s">
        <v>225</v>
      </c>
      <c r="AI736" s="38" t="s">
        <v>225</v>
      </c>
      <c r="AJ736" s="38" t="s">
        <v>225</v>
      </c>
      <c r="AL736" s="38" t="s">
        <v>225</v>
      </c>
      <c r="AM736" s="38" t="s">
        <v>225</v>
      </c>
      <c r="AN736" s="38" t="s">
        <v>225</v>
      </c>
      <c r="AO736" s="38" t="s">
        <v>225</v>
      </c>
    </row>
    <row r="737" spans="5:41">
      <c r="E737" s="38" t="s">
        <v>225</v>
      </c>
      <c r="F737" s="38" t="s">
        <v>225</v>
      </c>
      <c r="G737" s="38" t="s">
        <v>225</v>
      </c>
      <c r="H737" s="38" t="s">
        <v>225</v>
      </c>
      <c r="I737" s="38" t="s">
        <v>225</v>
      </c>
      <c r="J737" s="38" t="s">
        <v>225</v>
      </c>
      <c r="K737" s="38" t="s">
        <v>225</v>
      </c>
      <c r="L737" s="38" t="s">
        <v>225</v>
      </c>
      <c r="N737" s="38" t="s">
        <v>225</v>
      </c>
      <c r="O737" s="38" t="s">
        <v>225</v>
      </c>
      <c r="P737" s="38" t="s">
        <v>225</v>
      </c>
      <c r="Q737" s="38" t="s">
        <v>225</v>
      </c>
      <c r="S737" s="38" t="s">
        <v>225</v>
      </c>
      <c r="T737" s="38" t="s">
        <v>225</v>
      </c>
      <c r="U737" s="38" t="s">
        <v>225</v>
      </c>
      <c r="X737" s="38" t="s">
        <v>225</v>
      </c>
      <c r="Y737" s="38" t="s">
        <v>225</v>
      </c>
      <c r="AA737" s="38" t="s">
        <v>225</v>
      </c>
      <c r="AB737" s="38" t="s">
        <v>225</v>
      </c>
      <c r="AG737" s="38" t="s">
        <v>225</v>
      </c>
      <c r="AH737" s="38" t="s">
        <v>225</v>
      </c>
      <c r="AI737" s="38" t="s">
        <v>225</v>
      </c>
      <c r="AJ737" s="38" t="s">
        <v>225</v>
      </c>
      <c r="AL737" s="38" t="s">
        <v>225</v>
      </c>
      <c r="AM737" s="38" t="s">
        <v>225</v>
      </c>
      <c r="AN737" s="38" t="s">
        <v>225</v>
      </c>
      <c r="AO737" s="38" t="s">
        <v>225</v>
      </c>
    </row>
    <row r="738" spans="5:41">
      <c r="E738" s="38" t="s">
        <v>225</v>
      </c>
      <c r="F738" s="38" t="s">
        <v>225</v>
      </c>
      <c r="G738" s="38" t="s">
        <v>225</v>
      </c>
      <c r="H738" s="38" t="s">
        <v>225</v>
      </c>
      <c r="I738" s="38" t="s">
        <v>225</v>
      </c>
      <c r="J738" s="38" t="s">
        <v>225</v>
      </c>
      <c r="K738" s="38" t="s">
        <v>225</v>
      </c>
      <c r="L738" s="38" t="s">
        <v>225</v>
      </c>
      <c r="N738" s="38" t="s">
        <v>225</v>
      </c>
      <c r="O738" s="38" t="s">
        <v>225</v>
      </c>
      <c r="P738" s="38" t="s">
        <v>225</v>
      </c>
      <c r="Q738" s="38" t="s">
        <v>225</v>
      </c>
      <c r="S738" s="38" t="s">
        <v>225</v>
      </c>
      <c r="T738" s="38" t="s">
        <v>225</v>
      </c>
      <c r="U738" s="38" t="s">
        <v>225</v>
      </c>
      <c r="X738" s="38" t="s">
        <v>225</v>
      </c>
      <c r="Y738" s="38" t="s">
        <v>225</v>
      </c>
      <c r="AA738" s="38" t="s">
        <v>225</v>
      </c>
      <c r="AB738" s="38" t="s">
        <v>225</v>
      </c>
      <c r="AG738" s="38" t="s">
        <v>225</v>
      </c>
      <c r="AH738" s="38" t="s">
        <v>225</v>
      </c>
      <c r="AI738" s="38" t="s">
        <v>225</v>
      </c>
      <c r="AJ738" s="38" t="s">
        <v>225</v>
      </c>
      <c r="AL738" s="38" t="s">
        <v>225</v>
      </c>
      <c r="AM738" s="38" t="s">
        <v>225</v>
      </c>
      <c r="AN738" s="38" t="s">
        <v>225</v>
      </c>
      <c r="AO738" s="38" t="s">
        <v>225</v>
      </c>
    </row>
    <row r="739" spans="5:41">
      <c r="E739" s="38" t="s">
        <v>225</v>
      </c>
      <c r="F739" s="38" t="s">
        <v>225</v>
      </c>
      <c r="G739" s="38" t="s">
        <v>225</v>
      </c>
      <c r="H739" s="38" t="s">
        <v>225</v>
      </c>
      <c r="I739" s="38" t="s">
        <v>225</v>
      </c>
      <c r="J739" s="38" t="s">
        <v>225</v>
      </c>
      <c r="K739" s="38" t="s">
        <v>225</v>
      </c>
      <c r="L739" s="38" t="s">
        <v>225</v>
      </c>
      <c r="N739" s="38" t="s">
        <v>225</v>
      </c>
      <c r="O739" s="38" t="s">
        <v>225</v>
      </c>
      <c r="P739" s="38" t="s">
        <v>225</v>
      </c>
      <c r="Q739" s="38" t="s">
        <v>225</v>
      </c>
      <c r="S739" s="38" t="s">
        <v>225</v>
      </c>
      <c r="T739" s="38" t="s">
        <v>225</v>
      </c>
      <c r="U739" s="38" t="s">
        <v>225</v>
      </c>
      <c r="X739" s="38" t="s">
        <v>225</v>
      </c>
      <c r="Y739" s="38" t="s">
        <v>225</v>
      </c>
      <c r="AA739" s="38" t="s">
        <v>225</v>
      </c>
      <c r="AB739" s="38" t="s">
        <v>225</v>
      </c>
      <c r="AG739" s="38" t="s">
        <v>225</v>
      </c>
      <c r="AH739" s="38" t="s">
        <v>225</v>
      </c>
      <c r="AI739" s="38" t="s">
        <v>225</v>
      </c>
      <c r="AJ739" s="38" t="s">
        <v>225</v>
      </c>
      <c r="AL739" s="38" t="s">
        <v>225</v>
      </c>
      <c r="AM739" s="38" t="s">
        <v>225</v>
      </c>
      <c r="AN739" s="38" t="s">
        <v>225</v>
      </c>
      <c r="AO739" s="38" t="s">
        <v>225</v>
      </c>
    </row>
    <row r="740" spans="5:41">
      <c r="E740" s="38" t="s">
        <v>225</v>
      </c>
      <c r="F740" s="38" t="s">
        <v>225</v>
      </c>
      <c r="G740" s="38" t="s">
        <v>225</v>
      </c>
      <c r="H740" s="38" t="s">
        <v>225</v>
      </c>
      <c r="I740" s="38" t="s">
        <v>225</v>
      </c>
      <c r="J740" s="38" t="s">
        <v>225</v>
      </c>
      <c r="K740" s="38" t="s">
        <v>225</v>
      </c>
      <c r="L740" s="38" t="s">
        <v>225</v>
      </c>
      <c r="N740" s="38" t="s">
        <v>225</v>
      </c>
      <c r="O740" s="38" t="s">
        <v>225</v>
      </c>
      <c r="P740" s="38" t="s">
        <v>225</v>
      </c>
      <c r="Q740" s="38" t="s">
        <v>225</v>
      </c>
      <c r="S740" s="38" t="s">
        <v>225</v>
      </c>
      <c r="T740" s="38" t="s">
        <v>225</v>
      </c>
      <c r="U740" s="38" t="s">
        <v>225</v>
      </c>
      <c r="X740" s="38" t="s">
        <v>225</v>
      </c>
      <c r="Y740" s="38" t="s">
        <v>225</v>
      </c>
      <c r="AA740" s="38" t="s">
        <v>225</v>
      </c>
      <c r="AB740" s="38" t="s">
        <v>225</v>
      </c>
      <c r="AG740" s="38" t="s">
        <v>225</v>
      </c>
      <c r="AH740" s="38" t="s">
        <v>225</v>
      </c>
      <c r="AI740" s="38" t="s">
        <v>225</v>
      </c>
      <c r="AJ740" s="38" t="s">
        <v>225</v>
      </c>
      <c r="AL740" s="38" t="s">
        <v>225</v>
      </c>
      <c r="AM740" s="38" t="s">
        <v>225</v>
      </c>
      <c r="AN740" s="38" t="s">
        <v>225</v>
      </c>
      <c r="AO740" s="38" t="s">
        <v>225</v>
      </c>
    </row>
    <row r="741" spans="5:41">
      <c r="E741" s="38" t="s">
        <v>225</v>
      </c>
      <c r="F741" s="38" t="s">
        <v>225</v>
      </c>
      <c r="G741" s="38" t="s">
        <v>225</v>
      </c>
      <c r="H741" s="38" t="s">
        <v>225</v>
      </c>
      <c r="I741" s="38" t="s">
        <v>225</v>
      </c>
      <c r="J741" s="38" t="s">
        <v>225</v>
      </c>
      <c r="K741" s="38" t="s">
        <v>225</v>
      </c>
      <c r="L741" s="38" t="s">
        <v>225</v>
      </c>
      <c r="N741" s="38" t="s">
        <v>225</v>
      </c>
      <c r="O741" s="38" t="s">
        <v>225</v>
      </c>
      <c r="P741" s="38" t="s">
        <v>225</v>
      </c>
      <c r="Q741" s="38" t="s">
        <v>225</v>
      </c>
      <c r="S741" s="38" t="s">
        <v>225</v>
      </c>
      <c r="T741" s="38" t="s">
        <v>225</v>
      </c>
      <c r="U741" s="38" t="s">
        <v>225</v>
      </c>
      <c r="X741" s="38" t="s">
        <v>225</v>
      </c>
      <c r="Y741" s="38" t="s">
        <v>225</v>
      </c>
      <c r="AA741" s="38" t="s">
        <v>225</v>
      </c>
      <c r="AB741" s="38" t="s">
        <v>225</v>
      </c>
      <c r="AG741" s="38" t="s">
        <v>225</v>
      </c>
      <c r="AH741" s="38" t="s">
        <v>225</v>
      </c>
      <c r="AI741" s="38" t="s">
        <v>225</v>
      </c>
      <c r="AJ741" s="38" t="s">
        <v>225</v>
      </c>
      <c r="AL741" s="38" t="s">
        <v>225</v>
      </c>
      <c r="AM741" s="38" t="s">
        <v>225</v>
      </c>
      <c r="AN741" s="38" t="s">
        <v>225</v>
      </c>
      <c r="AO741" s="38" t="s">
        <v>225</v>
      </c>
    </row>
    <row r="742" spans="5:41">
      <c r="E742" s="38" t="s">
        <v>225</v>
      </c>
      <c r="F742" s="38" t="s">
        <v>225</v>
      </c>
      <c r="G742" s="38" t="s">
        <v>225</v>
      </c>
      <c r="H742" s="38" t="s">
        <v>225</v>
      </c>
      <c r="I742" s="38" t="s">
        <v>225</v>
      </c>
      <c r="J742" s="38" t="s">
        <v>225</v>
      </c>
      <c r="K742" s="38" t="s">
        <v>225</v>
      </c>
      <c r="L742" s="38" t="s">
        <v>225</v>
      </c>
      <c r="N742" s="38" t="s">
        <v>225</v>
      </c>
      <c r="O742" s="38" t="s">
        <v>225</v>
      </c>
      <c r="P742" s="38" t="s">
        <v>225</v>
      </c>
      <c r="Q742" s="38" t="s">
        <v>225</v>
      </c>
      <c r="S742" s="38" t="s">
        <v>225</v>
      </c>
      <c r="T742" s="38" t="s">
        <v>225</v>
      </c>
      <c r="U742" s="38" t="s">
        <v>225</v>
      </c>
      <c r="X742" s="38" t="s">
        <v>225</v>
      </c>
      <c r="Y742" s="38" t="s">
        <v>225</v>
      </c>
      <c r="AA742" s="38" t="s">
        <v>225</v>
      </c>
      <c r="AB742" s="38" t="s">
        <v>225</v>
      </c>
      <c r="AG742" s="38" t="s">
        <v>225</v>
      </c>
      <c r="AH742" s="38" t="s">
        <v>225</v>
      </c>
      <c r="AI742" s="38" t="s">
        <v>225</v>
      </c>
      <c r="AJ742" s="38" t="s">
        <v>225</v>
      </c>
      <c r="AL742" s="38" t="s">
        <v>225</v>
      </c>
      <c r="AM742" s="38" t="s">
        <v>225</v>
      </c>
      <c r="AN742" s="38" t="s">
        <v>225</v>
      </c>
      <c r="AO742" s="38" t="s">
        <v>225</v>
      </c>
    </row>
    <row r="743" spans="5:41">
      <c r="E743" s="38" t="s">
        <v>225</v>
      </c>
      <c r="F743" s="38" t="s">
        <v>225</v>
      </c>
      <c r="G743" s="38" t="s">
        <v>225</v>
      </c>
      <c r="H743" s="38" t="s">
        <v>225</v>
      </c>
      <c r="I743" s="38" t="s">
        <v>225</v>
      </c>
      <c r="J743" s="38" t="s">
        <v>225</v>
      </c>
      <c r="K743" s="38" t="s">
        <v>225</v>
      </c>
      <c r="L743" s="38" t="s">
        <v>225</v>
      </c>
      <c r="N743" s="38" t="s">
        <v>225</v>
      </c>
      <c r="O743" s="38" t="s">
        <v>225</v>
      </c>
      <c r="P743" s="38" t="s">
        <v>225</v>
      </c>
      <c r="Q743" s="38" t="s">
        <v>225</v>
      </c>
      <c r="S743" s="38" t="s">
        <v>225</v>
      </c>
      <c r="T743" s="38" t="s">
        <v>225</v>
      </c>
      <c r="U743" s="38" t="s">
        <v>225</v>
      </c>
      <c r="X743" s="38" t="s">
        <v>225</v>
      </c>
      <c r="Y743" s="38" t="s">
        <v>225</v>
      </c>
      <c r="AA743" s="38" t="s">
        <v>225</v>
      </c>
      <c r="AB743" s="38" t="s">
        <v>225</v>
      </c>
      <c r="AG743" s="38" t="s">
        <v>225</v>
      </c>
      <c r="AH743" s="38" t="s">
        <v>225</v>
      </c>
      <c r="AI743" s="38" t="s">
        <v>225</v>
      </c>
      <c r="AJ743" s="38" t="s">
        <v>225</v>
      </c>
      <c r="AL743" s="38" t="s">
        <v>225</v>
      </c>
      <c r="AM743" s="38" t="s">
        <v>225</v>
      </c>
      <c r="AN743" s="38" t="s">
        <v>225</v>
      </c>
      <c r="AO743" s="38" t="s">
        <v>225</v>
      </c>
    </row>
    <row r="744" spans="5:41">
      <c r="E744" s="38" t="s">
        <v>225</v>
      </c>
      <c r="F744" s="38" t="s">
        <v>225</v>
      </c>
      <c r="G744" s="38" t="s">
        <v>225</v>
      </c>
      <c r="H744" s="38" t="s">
        <v>225</v>
      </c>
      <c r="I744" s="38" t="s">
        <v>225</v>
      </c>
      <c r="J744" s="38" t="s">
        <v>225</v>
      </c>
      <c r="K744" s="38" t="s">
        <v>225</v>
      </c>
      <c r="L744" s="38" t="s">
        <v>225</v>
      </c>
      <c r="N744" s="38" t="s">
        <v>225</v>
      </c>
      <c r="O744" s="38" t="s">
        <v>225</v>
      </c>
      <c r="P744" s="38" t="s">
        <v>225</v>
      </c>
      <c r="Q744" s="38" t="s">
        <v>225</v>
      </c>
      <c r="S744" s="38" t="s">
        <v>225</v>
      </c>
      <c r="T744" s="38" t="s">
        <v>225</v>
      </c>
      <c r="U744" s="38" t="s">
        <v>225</v>
      </c>
      <c r="X744" s="38" t="s">
        <v>225</v>
      </c>
      <c r="Y744" s="38" t="s">
        <v>225</v>
      </c>
      <c r="AA744" s="38" t="s">
        <v>225</v>
      </c>
      <c r="AB744" s="38" t="s">
        <v>225</v>
      </c>
      <c r="AG744" s="38" t="s">
        <v>225</v>
      </c>
      <c r="AH744" s="38" t="s">
        <v>225</v>
      </c>
      <c r="AI744" s="38" t="s">
        <v>225</v>
      </c>
      <c r="AJ744" s="38" t="s">
        <v>225</v>
      </c>
      <c r="AL744" s="38" t="s">
        <v>225</v>
      </c>
      <c r="AM744" s="38" t="s">
        <v>225</v>
      </c>
      <c r="AN744" s="38" t="s">
        <v>225</v>
      </c>
      <c r="AO744" s="38" t="s">
        <v>225</v>
      </c>
    </row>
    <row r="745" spans="5:41">
      <c r="E745" s="38" t="s">
        <v>225</v>
      </c>
      <c r="F745" s="38" t="s">
        <v>225</v>
      </c>
      <c r="G745" s="38" t="s">
        <v>225</v>
      </c>
      <c r="H745" s="38" t="s">
        <v>225</v>
      </c>
      <c r="I745" s="38" t="s">
        <v>225</v>
      </c>
      <c r="J745" s="38" t="s">
        <v>225</v>
      </c>
      <c r="K745" s="38" t="s">
        <v>225</v>
      </c>
      <c r="L745" s="38" t="s">
        <v>225</v>
      </c>
      <c r="N745" s="38" t="s">
        <v>225</v>
      </c>
      <c r="O745" s="38" t="s">
        <v>225</v>
      </c>
      <c r="P745" s="38" t="s">
        <v>225</v>
      </c>
      <c r="Q745" s="38" t="s">
        <v>225</v>
      </c>
      <c r="S745" s="38" t="s">
        <v>225</v>
      </c>
      <c r="T745" s="38" t="s">
        <v>225</v>
      </c>
      <c r="U745" s="38" t="s">
        <v>225</v>
      </c>
      <c r="X745" s="38" t="s">
        <v>225</v>
      </c>
      <c r="Y745" s="38" t="s">
        <v>225</v>
      </c>
      <c r="AA745" s="38" t="s">
        <v>225</v>
      </c>
      <c r="AB745" s="38" t="s">
        <v>225</v>
      </c>
      <c r="AG745" s="38" t="s">
        <v>225</v>
      </c>
      <c r="AH745" s="38" t="s">
        <v>225</v>
      </c>
      <c r="AI745" s="38" t="s">
        <v>225</v>
      </c>
      <c r="AJ745" s="38" t="s">
        <v>225</v>
      </c>
      <c r="AL745" s="38" t="s">
        <v>225</v>
      </c>
      <c r="AM745" s="38" t="s">
        <v>225</v>
      </c>
      <c r="AN745" s="38" t="s">
        <v>225</v>
      </c>
      <c r="AO745" s="38" t="s">
        <v>225</v>
      </c>
    </row>
    <row r="746" spans="5:41">
      <c r="E746" s="38" t="s">
        <v>225</v>
      </c>
      <c r="F746" s="38" t="s">
        <v>225</v>
      </c>
      <c r="G746" s="38" t="s">
        <v>225</v>
      </c>
      <c r="H746" s="38" t="s">
        <v>225</v>
      </c>
      <c r="I746" s="38" t="s">
        <v>225</v>
      </c>
      <c r="J746" s="38" t="s">
        <v>225</v>
      </c>
      <c r="K746" s="38" t="s">
        <v>225</v>
      </c>
      <c r="L746" s="38" t="s">
        <v>225</v>
      </c>
      <c r="N746" s="38" t="s">
        <v>225</v>
      </c>
      <c r="O746" s="38" t="s">
        <v>225</v>
      </c>
      <c r="P746" s="38" t="s">
        <v>225</v>
      </c>
      <c r="Q746" s="38" t="s">
        <v>225</v>
      </c>
      <c r="S746" s="38" t="s">
        <v>225</v>
      </c>
      <c r="T746" s="38" t="s">
        <v>225</v>
      </c>
      <c r="U746" s="38" t="s">
        <v>225</v>
      </c>
      <c r="X746" s="38" t="s">
        <v>225</v>
      </c>
      <c r="Y746" s="38" t="s">
        <v>225</v>
      </c>
      <c r="AA746" s="38" t="s">
        <v>225</v>
      </c>
      <c r="AB746" s="38" t="s">
        <v>225</v>
      </c>
      <c r="AG746" s="38" t="s">
        <v>225</v>
      </c>
      <c r="AH746" s="38" t="s">
        <v>225</v>
      </c>
      <c r="AI746" s="38" t="s">
        <v>225</v>
      </c>
      <c r="AJ746" s="38" t="s">
        <v>225</v>
      </c>
      <c r="AL746" s="38" t="s">
        <v>225</v>
      </c>
      <c r="AM746" s="38" t="s">
        <v>225</v>
      </c>
      <c r="AN746" s="38" t="s">
        <v>225</v>
      </c>
      <c r="AO746" s="38" t="s">
        <v>225</v>
      </c>
    </row>
    <row r="747" spans="5:41">
      <c r="E747" s="38" t="s">
        <v>225</v>
      </c>
      <c r="F747" s="38" t="s">
        <v>225</v>
      </c>
      <c r="G747" s="38" t="s">
        <v>225</v>
      </c>
      <c r="H747" s="38" t="s">
        <v>225</v>
      </c>
      <c r="I747" s="38" t="s">
        <v>225</v>
      </c>
      <c r="J747" s="38" t="s">
        <v>225</v>
      </c>
      <c r="K747" s="38" t="s">
        <v>225</v>
      </c>
      <c r="L747" s="38" t="s">
        <v>225</v>
      </c>
      <c r="N747" s="38" t="s">
        <v>225</v>
      </c>
      <c r="O747" s="38" t="s">
        <v>225</v>
      </c>
      <c r="P747" s="38" t="s">
        <v>225</v>
      </c>
      <c r="Q747" s="38" t="s">
        <v>225</v>
      </c>
      <c r="S747" s="38" t="s">
        <v>225</v>
      </c>
      <c r="T747" s="38" t="s">
        <v>225</v>
      </c>
      <c r="U747" s="38" t="s">
        <v>225</v>
      </c>
      <c r="X747" s="38" t="s">
        <v>225</v>
      </c>
      <c r="Y747" s="38" t="s">
        <v>225</v>
      </c>
      <c r="AA747" s="38" t="s">
        <v>225</v>
      </c>
      <c r="AB747" s="38" t="s">
        <v>225</v>
      </c>
      <c r="AG747" s="38" t="s">
        <v>225</v>
      </c>
      <c r="AH747" s="38" t="s">
        <v>225</v>
      </c>
      <c r="AI747" s="38" t="s">
        <v>225</v>
      </c>
      <c r="AJ747" s="38" t="s">
        <v>225</v>
      </c>
      <c r="AL747" s="38" t="s">
        <v>225</v>
      </c>
      <c r="AM747" s="38" t="s">
        <v>225</v>
      </c>
      <c r="AN747" s="38" t="s">
        <v>225</v>
      </c>
      <c r="AO747" s="38" t="s">
        <v>225</v>
      </c>
    </row>
    <row r="748" spans="5:41">
      <c r="E748" s="38" t="s">
        <v>225</v>
      </c>
      <c r="F748" s="38" t="s">
        <v>225</v>
      </c>
      <c r="G748" s="38" t="s">
        <v>225</v>
      </c>
      <c r="H748" s="38" t="s">
        <v>225</v>
      </c>
      <c r="I748" s="38" t="s">
        <v>225</v>
      </c>
      <c r="J748" s="38" t="s">
        <v>225</v>
      </c>
      <c r="K748" s="38" t="s">
        <v>225</v>
      </c>
      <c r="L748" s="38" t="s">
        <v>225</v>
      </c>
      <c r="N748" s="38" t="s">
        <v>225</v>
      </c>
      <c r="O748" s="38" t="s">
        <v>225</v>
      </c>
      <c r="P748" s="38" t="s">
        <v>225</v>
      </c>
      <c r="Q748" s="38" t="s">
        <v>225</v>
      </c>
      <c r="S748" s="38" t="s">
        <v>225</v>
      </c>
      <c r="T748" s="38" t="s">
        <v>225</v>
      </c>
      <c r="U748" s="38" t="s">
        <v>225</v>
      </c>
      <c r="X748" s="38" t="s">
        <v>225</v>
      </c>
      <c r="Y748" s="38" t="s">
        <v>225</v>
      </c>
      <c r="AA748" s="38" t="s">
        <v>225</v>
      </c>
      <c r="AB748" s="38" t="s">
        <v>225</v>
      </c>
      <c r="AG748" s="38" t="s">
        <v>225</v>
      </c>
      <c r="AH748" s="38" t="s">
        <v>225</v>
      </c>
      <c r="AI748" s="38" t="s">
        <v>225</v>
      </c>
      <c r="AJ748" s="38" t="s">
        <v>225</v>
      </c>
      <c r="AL748" s="38" t="s">
        <v>225</v>
      </c>
      <c r="AM748" s="38" t="s">
        <v>225</v>
      </c>
      <c r="AN748" s="38" t="s">
        <v>225</v>
      </c>
      <c r="AO748" s="38" t="s">
        <v>225</v>
      </c>
    </row>
    <row r="749" spans="5:41">
      <c r="E749" s="38" t="s">
        <v>225</v>
      </c>
      <c r="F749" s="38" t="s">
        <v>225</v>
      </c>
      <c r="G749" s="38" t="s">
        <v>225</v>
      </c>
      <c r="H749" s="38" t="s">
        <v>225</v>
      </c>
      <c r="I749" s="38" t="s">
        <v>225</v>
      </c>
      <c r="J749" s="38" t="s">
        <v>225</v>
      </c>
      <c r="K749" s="38" t="s">
        <v>225</v>
      </c>
      <c r="L749" s="38" t="s">
        <v>225</v>
      </c>
      <c r="N749" s="38" t="s">
        <v>225</v>
      </c>
      <c r="O749" s="38" t="s">
        <v>225</v>
      </c>
      <c r="P749" s="38" t="s">
        <v>225</v>
      </c>
      <c r="Q749" s="38" t="s">
        <v>225</v>
      </c>
      <c r="S749" s="38" t="s">
        <v>225</v>
      </c>
      <c r="T749" s="38" t="s">
        <v>225</v>
      </c>
      <c r="U749" s="38" t="s">
        <v>225</v>
      </c>
      <c r="X749" s="38" t="s">
        <v>225</v>
      </c>
      <c r="Y749" s="38" t="s">
        <v>225</v>
      </c>
      <c r="AA749" s="38" t="s">
        <v>225</v>
      </c>
      <c r="AB749" s="38" t="s">
        <v>225</v>
      </c>
      <c r="AG749" s="38" t="s">
        <v>225</v>
      </c>
      <c r="AH749" s="38" t="s">
        <v>225</v>
      </c>
      <c r="AI749" s="38" t="s">
        <v>225</v>
      </c>
      <c r="AJ749" s="38" t="s">
        <v>225</v>
      </c>
      <c r="AL749" s="38" t="s">
        <v>225</v>
      </c>
      <c r="AM749" s="38" t="s">
        <v>225</v>
      </c>
      <c r="AN749" s="38" t="s">
        <v>225</v>
      </c>
      <c r="AO749" s="38" t="s">
        <v>225</v>
      </c>
    </row>
    <row r="750" spans="5:41">
      <c r="E750" s="38" t="s">
        <v>225</v>
      </c>
      <c r="F750" s="38" t="s">
        <v>225</v>
      </c>
      <c r="G750" s="38" t="s">
        <v>225</v>
      </c>
      <c r="H750" s="38" t="s">
        <v>225</v>
      </c>
      <c r="I750" s="38" t="s">
        <v>225</v>
      </c>
      <c r="J750" s="38" t="s">
        <v>225</v>
      </c>
      <c r="K750" s="38" t="s">
        <v>225</v>
      </c>
      <c r="L750" s="38" t="s">
        <v>225</v>
      </c>
      <c r="N750" s="38" t="s">
        <v>225</v>
      </c>
      <c r="O750" s="38" t="s">
        <v>225</v>
      </c>
      <c r="P750" s="38" t="s">
        <v>225</v>
      </c>
      <c r="Q750" s="38" t="s">
        <v>225</v>
      </c>
      <c r="S750" s="38" t="s">
        <v>225</v>
      </c>
      <c r="T750" s="38" t="s">
        <v>225</v>
      </c>
      <c r="U750" s="38" t="s">
        <v>225</v>
      </c>
      <c r="X750" s="38" t="s">
        <v>225</v>
      </c>
      <c r="Y750" s="38" t="s">
        <v>225</v>
      </c>
      <c r="AA750" s="38" t="s">
        <v>225</v>
      </c>
      <c r="AB750" s="38" t="s">
        <v>225</v>
      </c>
      <c r="AG750" s="38" t="s">
        <v>225</v>
      </c>
      <c r="AH750" s="38" t="s">
        <v>225</v>
      </c>
      <c r="AI750" s="38" t="s">
        <v>225</v>
      </c>
      <c r="AJ750" s="38" t="s">
        <v>225</v>
      </c>
      <c r="AL750" s="38" t="s">
        <v>225</v>
      </c>
      <c r="AM750" s="38" t="s">
        <v>225</v>
      </c>
      <c r="AN750" s="38" t="s">
        <v>225</v>
      </c>
      <c r="AO750" s="38" t="s">
        <v>225</v>
      </c>
    </row>
    <row r="751" spans="5:41">
      <c r="E751" s="38" t="s">
        <v>225</v>
      </c>
      <c r="F751" s="38" t="s">
        <v>225</v>
      </c>
      <c r="G751" s="38" t="s">
        <v>225</v>
      </c>
      <c r="H751" s="38" t="s">
        <v>225</v>
      </c>
      <c r="I751" s="38" t="s">
        <v>225</v>
      </c>
      <c r="J751" s="38" t="s">
        <v>225</v>
      </c>
      <c r="K751" s="38" t="s">
        <v>225</v>
      </c>
      <c r="L751" s="38" t="s">
        <v>225</v>
      </c>
      <c r="N751" s="38" t="s">
        <v>225</v>
      </c>
      <c r="O751" s="38" t="s">
        <v>225</v>
      </c>
      <c r="P751" s="38" t="s">
        <v>225</v>
      </c>
      <c r="Q751" s="38" t="s">
        <v>225</v>
      </c>
      <c r="S751" s="38" t="s">
        <v>225</v>
      </c>
      <c r="T751" s="38" t="s">
        <v>225</v>
      </c>
      <c r="U751" s="38" t="s">
        <v>225</v>
      </c>
      <c r="X751" s="38" t="s">
        <v>225</v>
      </c>
      <c r="Y751" s="38" t="s">
        <v>225</v>
      </c>
      <c r="AA751" s="38" t="s">
        <v>225</v>
      </c>
      <c r="AB751" s="38" t="s">
        <v>225</v>
      </c>
      <c r="AG751" s="38" t="s">
        <v>225</v>
      </c>
      <c r="AH751" s="38" t="s">
        <v>225</v>
      </c>
      <c r="AI751" s="38" t="s">
        <v>225</v>
      </c>
      <c r="AJ751" s="38" t="s">
        <v>225</v>
      </c>
      <c r="AL751" s="38" t="s">
        <v>225</v>
      </c>
      <c r="AM751" s="38" t="s">
        <v>225</v>
      </c>
      <c r="AN751" s="38" t="s">
        <v>225</v>
      </c>
      <c r="AO751" s="38" t="s">
        <v>225</v>
      </c>
    </row>
    <row r="752" spans="5:41">
      <c r="E752" s="38" t="s">
        <v>225</v>
      </c>
      <c r="F752" s="38" t="s">
        <v>225</v>
      </c>
      <c r="G752" s="38" t="s">
        <v>225</v>
      </c>
      <c r="H752" s="38" t="s">
        <v>225</v>
      </c>
      <c r="I752" s="38" t="s">
        <v>225</v>
      </c>
      <c r="J752" s="38" t="s">
        <v>225</v>
      </c>
      <c r="K752" s="38" t="s">
        <v>225</v>
      </c>
      <c r="L752" s="38" t="s">
        <v>225</v>
      </c>
      <c r="N752" s="38" t="s">
        <v>225</v>
      </c>
      <c r="O752" s="38" t="s">
        <v>225</v>
      </c>
      <c r="P752" s="38" t="s">
        <v>225</v>
      </c>
      <c r="Q752" s="38" t="s">
        <v>225</v>
      </c>
      <c r="S752" s="38" t="s">
        <v>225</v>
      </c>
      <c r="T752" s="38" t="s">
        <v>225</v>
      </c>
      <c r="U752" s="38" t="s">
        <v>225</v>
      </c>
      <c r="X752" s="38" t="s">
        <v>225</v>
      </c>
      <c r="Y752" s="38" t="s">
        <v>225</v>
      </c>
      <c r="AA752" s="38" t="s">
        <v>225</v>
      </c>
      <c r="AB752" s="38" t="s">
        <v>225</v>
      </c>
      <c r="AG752" s="38" t="s">
        <v>225</v>
      </c>
      <c r="AH752" s="38" t="s">
        <v>225</v>
      </c>
      <c r="AI752" s="38" t="s">
        <v>225</v>
      </c>
      <c r="AJ752" s="38" t="s">
        <v>225</v>
      </c>
      <c r="AL752" s="38" t="s">
        <v>225</v>
      </c>
      <c r="AM752" s="38" t="s">
        <v>225</v>
      </c>
      <c r="AN752" s="38" t="s">
        <v>225</v>
      </c>
      <c r="AO752" s="38" t="s">
        <v>225</v>
      </c>
    </row>
    <row r="753" spans="5:41">
      <c r="E753" s="38" t="s">
        <v>225</v>
      </c>
      <c r="F753" s="38" t="s">
        <v>225</v>
      </c>
      <c r="G753" s="38" t="s">
        <v>225</v>
      </c>
      <c r="H753" s="38" t="s">
        <v>225</v>
      </c>
      <c r="I753" s="38" t="s">
        <v>225</v>
      </c>
      <c r="J753" s="38" t="s">
        <v>225</v>
      </c>
      <c r="K753" s="38" t="s">
        <v>225</v>
      </c>
      <c r="L753" s="38" t="s">
        <v>225</v>
      </c>
      <c r="N753" s="38" t="s">
        <v>225</v>
      </c>
      <c r="O753" s="38" t="s">
        <v>225</v>
      </c>
      <c r="P753" s="38" t="s">
        <v>225</v>
      </c>
      <c r="Q753" s="38" t="s">
        <v>225</v>
      </c>
      <c r="S753" s="38" t="s">
        <v>225</v>
      </c>
      <c r="T753" s="38" t="s">
        <v>225</v>
      </c>
      <c r="U753" s="38" t="s">
        <v>225</v>
      </c>
      <c r="X753" s="38" t="s">
        <v>225</v>
      </c>
      <c r="Y753" s="38" t="s">
        <v>225</v>
      </c>
      <c r="AA753" s="38" t="s">
        <v>225</v>
      </c>
      <c r="AB753" s="38" t="s">
        <v>225</v>
      </c>
      <c r="AG753" s="38" t="s">
        <v>225</v>
      </c>
      <c r="AH753" s="38" t="s">
        <v>225</v>
      </c>
      <c r="AI753" s="38" t="s">
        <v>225</v>
      </c>
      <c r="AJ753" s="38" t="s">
        <v>225</v>
      </c>
      <c r="AL753" s="38" t="s">
        <v>225</v>
      </c>
      <c r="AM753" s="38" t="s">
        <v>225</v>
      </c>
      <c r="AN753" s="38" t="s">
        <v>225</v>
      </c>
      <c r="AO753" s="38" t="s">
        <v>225</v>
      </c>
    </row>
    <row r="754" spans="5:41">
      <c r="E754" s="38" t="s">
        <v>225</v>
      </c>
      <c r="F754" s="38" t="s">
        <v>225</v>
      </c>
      <c r="G754" s="38" t="s">
        <v>225</v>
      </c>
      <c r="H754" s="38" t="s">
        <v>225</v>
      </c>
      <c r="I754" s="38" t="s">
        <v>225</v>
      </c>
      <c r="J754" s="38" t="s">
        <v>225</v>
      </c>
      <c r="K754" s="38" t="s">
        <v>225</v>
      </c>
      <c r="L754" s="38" t="s">
        <v>225</v>
      </c>
      <c r="N754" s="38" t="s">
        <v>225</v>
      </c>
      <c r="O754" s="38" t="s">
        <v>225</v>
      </c>
      <c r="P754" s="38" t="s">
        <v>225</v>
      </c>
      <c r="Q754" s="38" t="s">
        <v>225</v>
      </c>
      <c r="S754" s="38" t="s">
        <v>225</v>
      </c>
      <c r="T754" s="38" t="s">
        <v>225</v>
      </c>
      <c r="U754" s="38" t="s">
        <v>225</v>
      </c>
      <c r="X754" s="38" t="s">
        <v>225</v>
      </c>
      <c r="Y754" s="38" t="s">
        <v>225</v>
      </c>
      <c r="AA754" s="38" t="s">
        <v>225</v>
      </c>
      <c r="AB754" s="38" t="s">
        <v>225</v>
      </c>
      <c r="AG754" s="38" t="s">
        <v>225</v>
      </c>
      <c r="AH754" s="38" t="s">
        <v>225</v>
      </c>
      <c r="AI754" s="38" t="s">
        <v>225</v>
      </c>
      <c r="AJ754" s="38" t="s">
        <v>225</v>
      </c>
      <c r="AL754" s="38" t="s">
        <v>225</v>
      </c>
      <c r="AM754" s="38" t="s">
        <v>225</v>
      </c>
      <c r="AN754" s="38" t="s">
        <v>225</v>
      </c>
      <c r="AO754" s="38" t="s">
        <v>225</v>
      </c>
    </row>
    <row r="755" spans="5:41">
      <c r="E755" s="38" t="s">
        <v>225</v>
      </c>
      <c r="F755" s="38" t="s">
        <v>225</v>
      </c>
      <c r="G755" s="38" t="s">
        <v>225</v>
      </c>
      <c r="H755" s="38" t="s">
        <v>225</v>
      </c>
      <c r="I755" s="38" t="s">
        <v>225</v>
      </c>
      <c r="J755" s="38" t="s">
        <v>225</v>
      </c>
      <c r="K755" s="38" t="s">
        <v>225</v>
      </c>
      <c r="L755" s="38" t="s">
        <v>225</v>
      </c>
      <c r="N755" s="38" t="s">
        <v>225</v>
      </c>
      <c r="O755" s="38" t="s">
        <v>225</v>
      </c>
      <c r="P755" s="38" t="s">
        <v>225</v>
      </c>
      <c r="Q755" s="38" t="s">
        <v>225</v>
      </c>
      <c r="S755" s="38" t="s">
        <v>225</v>
      </c>
      <c r="T755" s="38" t="s">
        <v>225</v>
      </c>
      <c r="U755" s="38" t="s">
        <v>225</v>
      </c>
      <c r="X755" s="38" t="s">
        <v>225</v>
      </c>
      <c r="Y755" s="38" t="s">
        <v>225</v>
      </c>
      <c r="AA755" s="38" t="s">
        <v>225</v>
      </c>
      <c r="AB755" s="38" t="s">
        <v>225</v>
      </c>
      <c r="AG755" s="38" t="s">
        <v>225</v>
      </c>
      <c r="AH755" s="38" t="s">
        <v>225</v>
      </c>
      <c r="AI755" s="38" t="s">
        <v>225</v>
      </c>
      <c r="AJ755" s="38" t="s">
        <v>225</v>
      </c>
      <c r="AL755" s="38" t="s">
        <v>225</v>
      </c>
      <c r="AM755" s="38" t="s">
        <v>225</v>
      </c>
      <c r="AN755" s="38" t="s">
        <v>225</v>
      </c>
      <c r="AO755" s="38" t="s">
        <v>225</v>
      </c>
    </row>
    <row r="756" spans="5:41">
      <c r="E756" s="38" t="s">
        <v>225</v>
      </c>
      <c r="F756" s="38" t="s">
        <v>225</v>
      </c>
      <c r="G756" s="38" t="s">
        <v>225</v>
      </c>
      <c r="H756" s="38" t="s">
        <v>225</v>
      </c>
      <c r="I756" s="38" t="s">
        <v>225</v>
      </c>
      <c r="J756" s="38" t="s">
        <v>225</v>
      </c>
      <c r="K756" s="38" t="s">
        <v>225</v>
      </c>
      <c r="L756" s="38" t="s">
        <v>225</v>
      </c>
      <c r="N756" s="38" t="s">
        <v>225</v>
      </c>
      <c r="O756" s="38" t="s">
        <v>225</v>
      </c>
      <c r="P756" s="38" t="s">
        <v>225</v>
      </c>
      <c r="Q756" s="38" t="s">
        <v>225</v>
      </c>
      <c r="S756" s="38" t="s">
        <v>225</v>
      </c>
      <c r="T756" s="38" t="s">
        <v>225</v>
      </c>
      <c r="U756" s="38" t="s">
        <v>225</v>
      </c>
      <c r="X756" s="38" t="s">
        <v>225</v>
      </c>
      <c r="Y756" s="38" t="s">
        <v>225</v>
      </c>
      <c r="AA756" s="38" t="s">
        <v>225</v>
      </c>
      <c r="AB756" s="38" t="s">
        <v>225</v>
      </c>
      <c r="AG756" s="38" t="s">
        <v>225</v>
      </c>
      <c r="AH756" s="38" t="s">
        <v>225</v>
      </c>
      <c r="AI756" s="38" t="s">
        <v>225</v>
      </c>
      <c r="AJ756" s="38" t="s">
        <v>225</v>
      </c>
      <c r="AL756" s="38" t="s">
        <v>225</v>
      </c>
      <c r="AM756" s="38" t="s">
        <v>225</v>
      </c>
      <c r="AN756" s="38" t="s">
        <v>225</v>
      </c>
      <c r="AO756" s="38" t="s">
        <v>225</v>
      </c>
    </row>
    <row r="757" spans="5:41">
      <c r="E757" s="38" t="s">
        <v>225</v>
      </c>
      <c r="F757" s="38" t="s">
        <v>225</v>
      </c>
      <c r="G757" s="38" t="s">
        <v>225</v>
      </c>
      <c r="H757" s="38" t="s">
        <v>225</v>
      </c>
      <c r="I757" s="38" t="s">
        <v>225</v>
      </c>
      <c r="J757" s="38" t="s">
        <v>225</v>
      </c>
      <c r="K757" s="38" t="s">
        <v>225</v>
      </c>
      <c r="L757" s="38" t="s">
        <v>225</v>
      </c>
      <c r="N757" s="38" t="s">
        <v>225</v>
      </c>
      <c r="O757" s="38" t="s">
        <v>225</v>
      </c>
      <c r="P757" s="38" t="s">
        <v>225</v>
      </c>
      <c r="Q757" s="38" t="s">
        <v>225</v>
      </c>
      <c r="S757" s="38" t="s">
        <v>225</v>
      </c>
      <c r="T757" s="38" t="s">
        <v>225</v>
      </c>
      <c r="U757" s="38" t="s">
        <v>225</v>
      </c>
      <c r="X757" s="38" t="s">
        <v>225</v>
      </c>
      <c r="Y757" s="38" t="s">
        <v>225</v>
      </c>
      <c r="AA757" s="38" t="s">
        <v>225</v>
      </c>
      <c r="AB757" s="38" t="s">
        <v>225</v>
      </c>
      <c r="AG757" s="38" t="s">
        <v>225</v>
      </c>
      <c r="AH757" s="38" t="s">
        <v>225</v>
      </c>
      <c r="AI757" s="38" t="s">
        <v>225</v>
      </c>
      <c r="AJ757" s="38" t="s">
        <v>225</v>
      </c>
      <c r="AL757" s="38" t="s">
        <v>225</v>
      </c>
      <c r="AM757" s="38" t="s">
        <v>225</v>
      </c>
      <c r="AN757" s="38" t="s">
        <v>225</v>
      </c>
      <c r="AO757" s="38" t="s">
        <v>225</v>
      </c>
    </row>
    <row r="758" spans="5:41">
      <c r="E758" s="38" t="s">
        <v>225</v>
      </c>
      <c r="F758" s="38" t="s">
        <v>225</v>
      </c>
      <c r="G758" s="38" t="s">
        <v>225</v>
      </c>
      <c r="H758" s="38" t="s">
        <v>225</v>
      </c>
      <c r="I758" s="38" t="s">
        <v>225</v>
      </c>
      <c r="J758" s="38" t="s">
        <v>225</v>
      </c>
      <c r="K758" s="38" t="s">
        <v>225</v>
      </c>
      <c r="L758" s="38" t="s">
        <v>225</v>
      </c>
      <c r="N758" s="38" t="s">
        <v>225</v>
      </c>
      <c r="O758" s="38" t="s">
        <v>225</v>
      </c>
      <c r="P758" s="38" t="s">
        <v>225</v>
      </c>
      <c r="Q758" s="38" t="s">
        <v>225</v>
      </c>
      <c r="S758" s="38" t="s">
        <v>225</v>
      </c>
      <c r="T758" s="38" t="s">
        <v>225</v>
      </c>
      <c r="U758" s="38" t="s">
        <v>225</v>
      </c>
      <c r="X758" s="38" t="s">
        <v>225</v>
      </c>
      <c r="Y758" s="38" t="s">
        <v>225</v>
      </c>
      <c r="AA758" s="38" t="s">
        <v>225</v>
      </c>
      <c r="AB758" s="38" t="s">
        <v>225</v>
      </c>
      <c r="AG758" s="38" t="s">
        <v>225</v>
      </c>
      <c r="AH758" s="38" t="s">
        <v>225</v>
      </c>
      <c r="AI758" s="38" t="s">
        <v>225</v>
      </c>
      <c r="AJ758" s="38" t="s">
        <v>225</v>
      </c>
      <c r="AL758" s="38" t="s">
        <v>225</v>
      </c>
      <c r="AM758" s="38" t="s">
        <v>225</v>
      </c>
      <c r="AN758" s="38" t="s">
        <v>225</v>
      </c>
      <c r="AO758" s="38" t="s">
        <v>225</v>
      </c>
    </row>
    <row r="759" spans="5:41">
      <c r="E759" s="38" t="s">
        <v>225</v>
      </c>
      <c r="F759" s="38" t="s">
        <v>225</v>
      </c>
      <c r="G759" s="38" t="s">
        <v>225</v>
      </c>
      <c r="H759" s="38" t="s">
        <v>225</v>
      </c>
      <c r="I759" s="38" t="s">
        <v>225</v>
      </c>
      <c r="J759" s="38" t="s">
        <v>225</v>
      </c>
      <c r="K759" s="38" t="s">
        <v>225</v>
      </c>
      <c r="L759" s="38" t="s">
        <v>225</v>
      </c>
      <c r="N759" s="38" t="s">
        <v>225</v>
      </c>
      <c r="O759" s="38" t="s">
        <v>225</v>
      </c>
      <c r="P759" s="38" t="s">
        <v>225</v>
      </c>
      <c r="Q759" s="38" t="s">
        <v>225</v>
      </c>
      <c r="S759" s="38" t="s">
        <v>225</v>
      </c>
      <c r="T759" s="38" t="s">
        <v>225</v>
      </c>
      <c r="U759" s="38" t="s">
        <v>225</v>
      </c>
      <c r="X759" s="38" t="s">
        <v>225</v>
      </c>
      <c r="Y759" s="38" t="s">
        <v>225</v>
      </c>
      <c r="AA759" s="38" t="s">
        <v>225</v>
      </c>
      <c r="AB759" s="38" t="s">
        <v>225</v>
      </c>
      <c r="AG759" s="38" t="s">
        <v>225</v>
      </c>
      <c r="AH759" s="38" t="s">
        <v>225</v>
      </c>
      <c r="AI759" s="38" t="s">
        <v>225</v>
      </c>
      <c r="AJ759" s="38" t="s">
        <v>225</v>
      </c>
      <c r="AL759" s="38" t="s">
        <v>225</v>
      </c>
      <c r="AM759" s="38" t="s">
        <v>225</v>
      </c>
      <c r="AN759" s="38" t="s">
        <v>225</v>
      </c>
      <c r="AO759" s="38" t="s">
        <v>225</v>
      </c>
    </row>
    <row r="760" spans="5:41">
      <c r="E760" s="38" t="s">
        <v>225</v>
      </c>
      <c r="F760" s="38" t="s">
        <v>225</v>
      </c>
      <c r="G760" s="38" t="s">
        <v>225</v>
      </c>
      <c r="H760" s="38" t="s">
        <v>225</v>
      </c>
      <c r="I760" s="38" t="s">
        <v>225</v>
      </c>
      <c r="J760" s="38" t="s">
        <v>225</v>
      </c>
      <c r="K760" s="38" t="s">
        <v>225</v>
      </c>
      <c r="L760" s="38" t="s">
        <v>225</v>
      </c>
      <c r="N760" s="38" t="s">
        <v>225</v>
      </c>
      <c r="O760" s="38" t="s">
        <v>225</v>
      </c>
      <c r="P760" s="38" t="s">
        <v>225</v>
      </c>
      <c r="Q760" s="38" t="s">
        <v>225</v>
      </c>
      <c r="S760" s="38" t="s">
        <v>225</v>
      </c>
      <c r="T760" s="38" t="s">
        <v>225</v>
      </c>
      <c r="U760" s="38" t="s">
        <v>225</v>
      </c>
      <c r="X760" s="38" t="s">
        <v>225</v>
      </c>
      <c r="Y760" s="38" t="s">
        <v>225</v>
      </c>
      <c r="AA760" s="38" t="s">
        <v>225</v>
      </c>
      <c r="AB760" s="38" t="s">
        <v>225</v>
      </c>
      <c r="AG760" s="38" t="s">
        <v>225</v>
      </c>
      <c r="AH760" s="38" t="s">
        <v>225</v>
      </c>
      <c r="AI760" s="38" t="s">
        <v>225</v>
      </c>
      <c r="AJ760" s="38" t="s">
        <v>225</v>
      </c>
      <c r="AL760" s="38" t="s">
        <v>225</v>
      </c>
      <c r="AM760" s="38" t="s">
        <v>225</v>
      </c>
      <c r="AN760" s="38" t="s">
        <v>225</v>
      </c>
      <c r="AO760" s="38" t="s">
        <v>225</v>
      </c>
    </row>
    <row r="761" spans="5:41">
      <c r="E761" s="38" t="s">
        <v>225</v>
      </c>
      <c r="F761" s="38" t="s">
        <v>225</v>
      </c>
      <c r="G761" s="38" t="s">
        <v>225</v>
      </c>
      <c r="H761" s="38" t="s">
        <v>225</v>
      </c>
      <c r="I761" s="38" t="s">
        <v>225</v>
      </c>
      <c r="J761" s="38" t="s">
        <v>225</v>
      </c>
      <c r="K761" s="38" t="s">
        <v>225</v>
      </c>
      <c r="L761" s="38" t="s">
        <v>225</v>
      </c>
      <c r="N761" s="38" t="s">
        <v>225</v>
      </c>
      <c r="O761" s="38" t="s">
        <v>225</v>
      </c>
      <c r="P761" s="38" t="s">
        <v>225</v>
      </c>
      <c r="Q761" s="38" t="s">
        <v>225</v>
      </c>
      <c r="S761" s="38" t="s">
        <v>225</v>
      </c>
      <c r="T761" s="38" t="s">
        <v>225</v>
      </c>
      <c r="U761" s="38" t="s">
        <v>225</v>
      </c>
      <c r="X761" s="38" t="s">
        <v>225</v>
      </c>
      <c r="Y761" s="38" t="s">
        <v>225</v>
      </c>
      <c r="AA761" s="38" t="s">
        <v>225</v>
      </c>
      <c r="AB761" s="38" t="s">
        <v>225</v>
      </c>
      <c r="AG761" s="38" t="s">
        <v>225</v>
      </c>
      <c r="AH761" s="38" t="s">
        <v>225</v>
      </c>
      <c r="AI761" s="38" t="s">
        <v>225</v>
      </c>
      <c r="AJ761" s="38" t="s">
        <v>225</v>
      </c>
      <c r="AL761" s="38" t="s">
        <v>225</v>
      </c>
      <c r="AM761" s="38" t="s">
        <v>225</v>
      </c>
      <c r="AN761" s="38" t="s">
        <v>225</v>
      </c>
      <c r="AO761" s="38" t="s">
        <v>225</v>
      </c>
    </row>
    <row r="762" spans="5:41">
      <c r="E762" s="38" t="s">
        <v>225</v>
      </c>
      <c r="F762" s="38" t="s">
        <v>225</v>
      </c>
      <c r="G762" s="38" t="s">
        <v>225</v>
      </c>
      <c r="H762" s="38" t="s">
        <v>225</v>
      </c>
      <c r="I762" s="38" t="s">
        <v>225</v>
      </c>
      <c r="J762" s="38" t="s">
        <v>225</v>
      </c>
      <c r="K762" s="38" t="s">
        <v>225</v>
      </c>
      <c r="L762" s="38" t="s">
        <v>225</v>
      </c>
      <c r="N762" s="38" t="s">
        <v>225</v>
      </c>
      <c r="O762" s="38" t="s">
        <v>225</v>
      </c>
      <c r="P762" s="38" t="s">
        <v>225</v>
      </c>
      <c r="Q762" s="38" t="s">
        <v>225</v>
      </c>
      <c r="S762" s="38" t="s">
        <v>225</v>
      </c>
      <c r="T762" s="38" t="s">
        <v>225</v>
      </c>
      <c r="U762" s="38" t="s">
        <v>225</v>
      </c>
      <c r="X762" s="38" t="s">
        <v>225</v>
      </c>
      <c r="Y762" s="38" t="s">
        <v>225</v>
      </c>
      <c r="AA762" s="38" t="s">
        <v>225</v>
      </c>
      <c r="AB762" s="38" t="s">
        <v>225</v>
      </c>
      <c r="AG762" s="38" t="s">
        <v>225</v>
      </c>
      <c r="AH762" s="38" t="s">
        <v>225</v>
      </c>
      <c r="AI762" s="38" t="s">
        <v>225</v>
      </c>
      <c r="AJ762" s="38" t="s">
        <v>225</v>
      </c>
      <c r="AL762" s="38" t="s">
        <v>225</v>
      </c>
      <c r="AM762" s="38" t="s">
        <v>225</v>
      </c>
      <c r="AN762" s="38" t="s">
        <v>225</v>
      </c>
      <c r="AO762" s="38" t="s">
        <v>225</v>
      </c>
    </row>
    <row r="763" spans="5:41">
      <c r="E763" s="38" t="s">
        <v>225</v>
      </c>
      <c r="F763" s="38" t="s">
        <v>225</v>
      </c>
      <c r="G763" s="38" t="s">
        <v>225</v>
      </c>
      <c r="H763" s="38" t="s">
        <v>225</v>
      </c>
      <c r="I763" s="38" t="s">
        <v>225</v>
      </c>
      <c r="J763" s="38" t="s">
        <v>225</v>
      </c>
      <c r="K763" s="38" t="s">
        <v>225</v>
      </c>
      <c r="L763" s="38" t="s">
        <v>225</v>
      </c>
      <c r="N763" s="38" t="s">
        <v>225</v>
      </c>
      <c r="O763" s="38" t="s">
        <v>225</v>
      </c>
      <c r="P763" s="38" t="s">
        <v>225</v>
      </c>
      <c r="Q763" s="38" t="s">
        <v>225</v>
      </c>
      <c r="S763" s="38" t="s">
        <v>225</v>
      </c>
      <c r="T763" s="38" t="s">
        <v>225</v>
      </c>
      <c r="U763" s="38" t="s">
        <v>225</v>
      </c>
      <c r="X763" s="38" t="s">
        <v>225</v>
      </c>
      <c r="Y763" s="38" t="s">
        <v>225</v>
      </c>
      <c r="AA763" s="38" t="s">
        <v>225</v>
      </c>
      <c r="AB763" s="38" t="s">
        <v>225</v>
      </c>
      <c r="AG763" s="38" t="s">
        <v>225</v>
      </c>
      <c r="AH763" s="38" t="s">
        <v>225</v>
      </c>
      <c r="AI763" s="38" t="s">
        <v>225</v>
      </c>
      <c r="AJ763" s="38" t="s">
        <v>225</v>
      </c>
      <c r="AL763" s="38" t="s">
        <v>225</v>
      </c>
      <c r="AM763" s="38" t="s">
        <v>225</v>
      </c>
      <c r="AN763" s="38" t="s">
        <v>225</v>
      </c>
      <c r="AO763" s="38" t="s">
        <v>225</v>
      </c>
    </row>
    <row r="764" spans="5:41">
      <c r="E764" s="38" t="s">
        <v>225</v>
      </c>
      <c r="F764" s="38" t="s">
        <v>225</v>
      </c>
      <c r="G764" s="38" t="s">
        <v>225</v>
      </c>
      <c r="H764" s="38" t="s">
        <v>225</v>
      </c>
      <c r="I764" s="38" t="s">
        <v>225</v>
      </c>
      <c r="J764" s="38" t="s">
        <v>225</v>
      </c>
      <c r="K764" s="38" t="s">
        <v>225</v>
      </c>
      <c r="L764" s="38" t="s">
        <v>225</v>
      </c>
      <c r="N764" s="38" t="s">
        <v>225</v>
      </c>
      <c r="O764" s="38" t="s">
        <v>225</v>
      </c>
      <c r="P764" s="38" t="s">
        <v>225</v>
      </c>
      <c r="Q764" s="38" t="s">
        <v>225</v>
      </c>
      <c r="S764" s="38" t="s">
        <v>225</v>
      </c>
      <c r="T764" s="38" t="s">
        <v>225</v>
      </c>
      <c r="U764" s="38" t="s">
        <v>225</v>
      </c>
      <c r="X764" s="38" t="s">
        <v>225</v>
      </c>
      <c r="Y764" s="38" t="s">
        <v>225</v>
      </c>
      <c r="AA764" s="38" t="s">
        <v>225</v>
      </c>
      <c r="AB764" s="38" t="s">
        <v>225</v>
      </c>
      <c r="AG764" s="38" t="s">
        <v>225</v>
      </c>
      <c r="AH764" s="38" t="s">
        <v>225</v>
      </c>
      <c r="AI764" s="38" t="s">
        <v>225</v>
      </c>
      <c r="AJ764" s="38" t="s">
        <v>225</v>
      </c>
      <c r="AL764" s="38" t="s">
        <v>225</v>
      </c>
      <c r="AM764" s="38" t="s">
        <v>225</v>
      </c>
      <c r="AN764" s="38" t="s">
        <v>225</v>
      </c>
      <c r="AO764" s="38" t="s">
        <v>225</v>
      </c>
    </row>
    <row r="765" spans="5:41">
      <c r="E765" s="38" t="s">
        <v>225</v>
      </c>
      <c r="F765" s="38" t="s">
        <v>225</v>
      </c>
      <c r="G765" s="38" t="s">
        <v>225</v>
      </c>
      <c r="H765" s="38" t="s">
        <v>225</v>
      </c>
      <c r="I765" s="38" t="s">
        <v>225</v>
      </c>
      <c r="J765" s="38" t="s">
        <v>225</v>
      </c>
      <c r="K765" s="38" t="s">
        <v>225</v>
      </c>
      <c r="L765" s="38" t="s">
        <v>225</v>
      </c>
      <c r="N765" s="38" t="s">
        <v>225</v>
      </c>
      <c r="O765" s="38" t="s">
        <v>225</v>
      </c>
      <c r="P765" s="38" t="s">
        <v>225</v>
      </c>
      <c r="Q765" s="38" t="s">
        <v>225</v>
      </c>
      <c r="S765" s="38" t="s">
        <v>225</v>
      </c>
      <c r="T765" s="38" t="s">
        <v>225</v>
      </c>
      <c r="U765" s="38" t="s">
        <v>225</v>
      </c>
      <c r="X765" s="38" t="s">
        <v>225</v>
      </c>
      <c r="Y765" s="38" t="s">
        <v>225</v>
      </c>
      <c r="AA765" s="38" t="s">
        <v>225</v>
      </c>
      <c r="AB765" s="38" t="s">
        <v>225</v>
      </c>
      <c r="AG765" s="38" t="s">
        <v>225</v>
      </c>
      <c r="AH765" s="38" t="s">
        <v>225</v>
      </c>
      <c r="AI765" s="38" t="s">
        <v>225</v>
      </c>
      <c r="AJ765" s="38" t="s">
        <v>225</v>
      </c>
      <c r="AL765" s="38" t="s">
        <v>225</v>
      </c>
      <c r="AM765" s="38" t="s">
        <v>225</v>
      </c>
      <c r="AN765" s="38" t="s">
        <v>225</v>
      </c>
      <c r="AO765" s="38" t="s">
        <v>225</v>
      </c>
    </row>
    <row r="766" spans="5:41">
      <c r="E766" s="38" t="s">
        <v>225</v>
      </c>
      <c r="F766" s="38" t="s">
        <v>225</v>
      </c>
      <c r="G766" s="38" t="s">
        <v>225</v>
      </c>
      <c r="H766" s="38" t="s">
        <v>225</v>
      </c>
      <c r="I766" s="38" t="s">
        <v>225</v>
      </c>
      <c r="J766" s="38" t="s">
        <v>225</v>
      </c>
      <c r="K766" s="38" t="s">
        <v>225</v>
      </c>
      <c r="L766" s="38" t="s">
        <v>225</v>
      </c>
      <c r="N766" s="38" t="s">
        <v>225</v>
      </c>
      <c r="O766" s="38" t="s">
        <v>225</v>
      </c>
      <c r="P766" s="38" t="s">
        <v>225</v>
      </c>
      <c r="Q766" s="38" t="s">
        <v>225</v>
      </c>
      <c r="S766" s="38" t="s">
        <v>225</v>
      </c>
      <c r="T766" s="38" t="s">
        <v>225</v>
      </c>
      <c r="U766" s="38" t="s">
        <v>225</v>
      </c>
      <c r="X766" s="38" t="s">
        <v>225</v>
      </c>
      <c r="Y766" s="38" t="s">
        <v>225</v>
      </c>
      <c r="AA766" s="38" t="s">
        <v>225</v>
      </c>
      <c r="AB766" s="38" t="s">
        <v>225</v>
      </c>
      <c r="AG766" s="38" t="s">
        <v>225</v>
      </c>
      <c r="AH766" s="38" t="s">
        <v>225</v>
      </c>
      <c r="AI766" s="38" t="s">
        <v>225</v>
      </c>
      <c r="AJ766" s="38" t="s">
        <v>225</v>
      </c>
      <c r="AL766" s="38" t="s">
        <v>225</v>
      </c>
      <c r="AM766" s="38" t="s">
        <v>225</v>
      </c>
      <c r="AN766" s="38" t="s">
        <v>225</v>
      </c>
      <c r="AO766" s="38" t="s">
        <v>225</v>
      </c>
    </row>
    <row r="767" spans="5:41">
      <c r="E767" s="38" t="s">
        <v>225</v>
      </c>
      <c r="F767" s="38" t="s">
        <v>225</v>
      </c>
      <c r="G767" s="38" t="s">
        <v>225</v>
      </c>
      <c r="H767" s="38" t="s">
        <v>225</v>
      </c>
      <c r="I767" s="38" t="s">
        <v>225</v>
      </c>
      <c r="J767" s="38" t="s">
        <v>225</v>
      </c>
      <c r="K767" s="38" t="s">
        <v>225</v>
      </c>
      <c r="L767" s="38" t="s">
        <v>225</v>
      </c>
      <c r="N767" s="38" t="s">
        <v>225</v>
      </c>
      <c r="O767" s="38" t="s">
        <v>225</v>
      </c>
      <c r="P767" s="38" t="s">
        <v>225</v>
      </c>
      <c r="Q767" s="38" t="s">
        <v>225</v>
      </c>
      <c r="S767" s="38" t="s">
        <v>225</v>
      </c>
      <c r="T767" s="38" t="s">
        <v>225</v>
      </c>
      <c r="U767" s="38" t="s">
        <v>225</v>
      </c>
      <c r="X767" s="38" t="s">
        <v>225</v>
      </c>
      <c r="Y767" s="38" t="s">
        <v>225</v>
      </c>
      <c r="AA767" s="38" t="s">
        <v>225</v>
      </c>
      <c r="AB767" s="38" t="s">
        <v>225</v>
      </c>
      <c r="AG767" s="38" t="s">
        <v>225</v>
      </c>
      <c r="AH767" s="38" t="s">
        <v>225</v>
      </c>
      <c r="AI767" s="38" t="s">
        <v>225</v>
      </c>
      <c r="AJ767" s="38" t="s">
        <v>225</v>
      </c>
      <c r="AL767" s="38" t="s">
        <v>225</v>
      </c>
      <c r="AM767" s="38" t="s">
        <v>225</v>
      </c>
      <c r="AN767" s="38" t="s">
        <v>225</v>
      </c>
      <c r="AO767" s="38" t="s">
        <v>225</v>
      </c>
    </row>
    <row r="768" spans="5:41">
      <c r="E768" s="38" t="s">
        <v>225</v>
      </c>
      <c r="F768" s="38" t="s">
        <v>225</v>
      </c>
      <c r="G768" s="38" t="s">
        <v>225</v>
      </c>
      <c r="H768" s="38" t="s">
        <v>225</v>
      </c>
      <c r="I768" s="38" t="s">
        <v>225</v>
      </c>
      <c r="J768" s="38" t="s">
        <v>225</v>
      </c>
      <c r="K768" s="38" t="s">
        <v>225</v>
      </c>
      <c r="L768" s="38" t="s">
        <v>225</v>
      </c>
      <c r="N768" s="38" t="s">
        <v>225</v>
      </c>
      <c r="O768" s="38" t="s">
        <v>225</v>
      </c>
      <c r="P768" s="38" t="s">
        <v>225</v>
      </c>
      <c r="Q768" s="38" t="s">
        <v>225</v>
      </c>
      <c r="S768" s="38" t="s">
        <v>225</v>
      </c>
      <c r="T768" s="38" t="s">
        <v>225</v>
      </c>
      <c r="U768" s="38" t="s">
        <v>225</v>
      </c>
      <c r="X768" s="38" t="s">
        <v>225</v>
      </c>
      <c r="Y768" s="38" t="s">
        <v>225</v>
      </c>
      <c r="AA768" s="38" t="s">
        <v>225</v>
      </c>
      <c r="AB768" s="38" t="s">
        <v>225</v>
      </c>
      <c r="AG768" s="38" t="s">
        <v>225</v>
      </c>
      <c r="AH768" s="38" t="s">
        <v>225</v>
      </c>
      <c r="AI768" s="38" t="s">
        <v>225</v>
      </c>
      <c r="AJ768" s="38" t="s">
        <v>225</v>
      </c>
      <c r="AL768" s="38" t="s">
        <v>225</v>
      </c>
      <c r="AM768" s="38" t="s">
        <v>225</v>
      </c>
      <c r="AN768" s="38" t="s">
        <v>225</v>
      </c>
      <c r="AO768" s="38" t="s">
        <v>225</v>
      </c>
    </row>
    <row r="769" spans="5:41">
      <c r="E769" s="38" t="s">
        <v>225</v>
      </c>
      <c r="F769" s="38" t="s">
        <v>225</v>
      </c>
      <c r="G769" s="38" t="s">
        <v>225</v>
      </c>
      <c r="H769" s="38" t="s">
        <v>225</v>
      </c>
      <c r="I769" s="38" t="s">
        <v>225</v>
      </c>
      <c r="J769" s="38" t="s">
        <v>225</v>
      </c>
      <c r="K769" s="38" t="s">
        <v>225</v>
      </c>
      <c r="L769" s="38" t="s">
        <v>225</v>
      </c>
      <c r="N769" s="38" t="s">
        <v>225</v>
      </c>
      <c r="O769" s="38" t="s">
        <v>225</v>
      </c>
      <c r="P769" s="38" t="s">
        <v>225</v>
      </c>
      <c r="Q769" s="38" t="s">
        <v>225</v>
      </c>
      <c r="S769" s="38" t="s">
        <v>225</v>
      </c>
      <c r="T769" s="38" t="s">
        <v>225</v>
      </c>
      <c r="U769" s="38" t="s">
        <v>225</v>
      </c>
      <c r="X769" s="38" t="s">
        <v>225</v>
      </c>
      <c r="Y769" s="38" t="s">
        <v>225</v>
      </c>
      <c r="AA769" s="38" t="s">
        <v>225</v>
      </c>
      <c r="AB769" s="38" t="s">
        <v>225</v>
      </c>
      <c r="AG769" s="38" t="s">
        <v>225</v>
      </c>
      <c r="AH769" s="38" t="s">
        <v>225</v>
      </c>
      <c r="AI769" s="38" t="s">
        <v>225</v>
      </c>
      <c r="AJ769" s="38" t="s">
        <v>225</v>
      </c>
      <c r="AL769" s="38" t="s">
        <v>225</v>
      </c>
      <c r="AM769" s="38" t="s">
        <v>225</v>
      </c>
      <c r="AN769" s="38" t="s">
        <v>225</v>
      </c>
      <c r="AO769" s="38" t="s">
        <v>225</v>
      </c>
    </row>
    <row r="770" spans="5:41">
      <c r="E770" s="38" t="s">
        <v>225</v>
      </c>
      <c r="F770" s="38" t="s">
        <v>225</v>
      </c>
      <c r="G770" s="38" t="s">
        <v>225</v>
      </c>
      <c r="H770" s="38" t="s">
        <v>225</v>
      </c>
      <c r="I770" s="38" t="s">
        <v>225</v>
      </c>
      <c r="J770" s="38" t="s">
        <v>225</v>
      </c>
      <c r="K770" s="38" t="s">
        <v>225</v>
      </c>
      <c r="L770" s="38" t="s">
        <v>225</v>
      </c>
      <c r="N770" s="38" t="s">
        <v>225</v>
      </c>
      <c r="O770" s="38" t="s">
        <v>225</v>
      </c>
      <c r="P770" s="38" t="s">
        <v>225</v>
      </c>
      <c r="Q770" s="38" t="s">
        <v>225</v>
      </c>
      <c r="S770" s="38" t="s">
        <v>225</v>
      </c>
      <c r="T770" s="38" t="s">
        <v>225</v>
      </c>
      <c r="U770" s="38" t="s">
        <v>225</v>
      </c>
      <c r="X770" s="38" t="s">
        <v>225</v>
      </c>
      <c r="Y770" s="38" t="s">
        <v>225</v>
      </c>
      <c r="AA770" s="38" t="s">
        <v>225</v>
      </c>
      <c r="AB770" s="38" t="s">
        <v>225</v>
      </c>
      <c r="AG770" s="38" t="s">
        <v>225</v>
      </c>
      <c r="AH770" s="38" t="s">
        <v>225</v>
      </c>
      <c r="AI770" s="38" t="s">
        <v>225</v>
      </c>
      <c r="AJ770" s="38" t="s">
        <v>225</v>
      </c>
      <c r="AL770" s="38" t="s">
        <v>225</v>
      </c>
      <c r="AM770" s="38" t="s">
        <v>225</v>
      </c>
      <c r="AN770" s="38" t="s">
        <v>225</v>
      </c>
      <c r="AO770" s="38" t="s">
        <v>225</v>
      </c>
    </row>
    <row r="771" spans="5:41">
      <c r="E771" s="38" t="s">
        <v>225</v>
      </c>
      <c r="F771" s="38" t="s">
        <v>225</v>
      </c>
      <c r="G771" s="38" t="s">
        <v>225</v>
      </c>
      <c r="H771" s="38" t="s">
        <v>225</v>
      </c>
      <c r="I771" s="38" t="s">
        <v>225</v>
      </c>
      <c r="J771" s="38" t="s">
        <v>225</v>
      </c>
      <c r="K771" s="38" t="s">
        <v>225</v>
      </c>
      <c r="L771" s="38" t="s">
        <v>225</v>
      </c>
      <c r="N771" s="38" t="s">
        <v>225</v>
      </c>
      <c r="O771" s="38" t="s">
        <v>225</v>
      </c>
      <c r="P771" s="38" t="s">
        <v>225</v>
      </c>
      <c r="Q771" s="38" t="s">
        <v>225</v>
      </c>
      <c r="S771" s="38" t="s">
        <v>225</v>
      </c>
      <c r="T771" s="38" t="s">
        <v>225</v>
      </c>
      <c r="U771" s="38" t="s">
        <v>225</v>
      </c>
      <c r="X771" s="38" t="s">
        <v>225</v>
      </c>
      <c r="Y771" s="38" t="s">
        <v>225</v>
      </c>
      <c r="AA771" s="38" t="s">
        <v>225</v>
      </c>
      <c r="AB771" s="38" t="s">
        <v>225</v>
      </c>
      <c r="AG771" s="38" t="s">
        <v>225</v>
      </c>
      <c r="AH771" s="38" t="s">
        <v>225</v>
      </c>
      <c r="AI771" s="38" t="s">
        <v>225</v>
      </c>
      <c r="AJ771" s="38" t="s">
        <v>225</v>
      </c>
      <c r="AL771" s="38" t="s">
        <v>225</v>
      </c>
      <c r="AM771" s="38" t="s">
        <v>225</v>
      </c>
      <c r="AN771" s="38" t="s">
        <v>225</v>
      </c>
      <c r="AO771" s="38" t="s">
        <v>225</v>
      </c>
    </row>
    <row r="772" spans="5:41">
      <c r="E772" s="38" t="s">
        <v>225</v>
      </c>
      <c r="F772" s="38" t="s">
        <v>225</v>
      </c>
      <c r="G772" s="38" t="s">
        <v>225</v>
      </c>
      <c r="H772" s="38" t="s">
        <v>225</v>
      </c>
      <c r="I772" s="38" t="s">
        <v>225</v>
      </c>
      <c r="J772" s="38" t="s">
        <v>225</v>
      </c>
      <c r="K772" s="38" t="s">
        <v>225</v>
      </c>
      <c r="L772" s="38" t="s">
        <v>225</v>
      </c>
      <c r="N772" s="38" t="s">
        <v>225</v>
      </c>
      <c r="O772" s="38" t="s">
        <v>225</v>
      </c>
      <c r="P772" s="38" t="s">
        <v>225</v>
      </c>
      <c r="Q772" s="38" t="s">
        <v>225</v>
      </c>
      <c r="S772" s="38" t="s">
        <v>225</v>
      </c>
      <c r="T772" s="38" t="s">
        <v>225</v>
      </c>
      <c r="U772" s="38" t="s">
        <v>225</v>
      </c>
      <c r="X772" s="38" t="s">
        <v>225</v>
      </c>
      <c r="Y772" s="38" t="s">
        <v>225</v>
      </c>
      <c r="AA772" s="38" t="s">
        <v>225</v>
      </c>
      <c r="AB772" s="38" t="s">
        <v>225</v>
      </c>
      <c r="AG772" s="38" t="s">
        <v>225</v>
      </c>
      <c r="AH772" s="38" t="s">
        <v>225</v>
      </c>
      <c r="AI772" s="38" t="s">
        <v>225</v>
      </c>
      <c r="AJ772" s="38" t="s">
        <v>225</v>
      </c>
      <c r="AL772" s="38" t="s">
        <v>225</v>
      </c>
      <c r="AM772" s="38" t="s">
        <v>225</v>
      </c>
      <c r="AN772" s="38" t="s">
        <v>225</v>
      </c>
      <c r="AO772" s="38" t="s">
        <v>225</v>
      </c>
    </row>
    <row r="773" spans="5:41">
      <c r="E773" s="38" t="s">
        <v>225</v>
      </c>
      <c r="F773" s="38" t="s">
        <v>225</v>
      </c>
      <c r="G773" s="38" t="s">
        <v>225</v>
      </c>
      <c r="H773" s="38" t="s">
        <v>225</v>
      </c>
      <c r="I773" s="38" t="s">
        <v>225</v>
      </c>
      <c r="J773" s="38" t="s">
        <v>225</v>
      </c>
      <c r="K773" s="38" t="s">
        <v>225</v>
      </c>
      <c r="L773" s="38" t="s">
        <v>225</v>
      </c>
      <c r="N773" s="38" t="s">
        <v>225</v>
      </c>
      <c r="O773" s="38" t="s">
        <v>225</v>
      </c>
      <c r="P773" s="38" t="s">
        <v>225</v>
      </c>
      <c r="Q773" s="38" t="s">
        <v>225</v>
      </c>
      <c r="S773" s="38" t="s">
        <v>225</v>
      </c>
      <c r="T773" s="38" t="s">
        <v>225</v>
      </c>
      <c r="U773" s="38" t="s">
        <v>225</v>
      </c>
      <c r="X773" s="38" t="s">
        <v>225</v>
      </c>
      <c r="Y773" s="38" t="s">
        <v>225</v>
      </c>
      <c r="AA773" s="38" t="s">
        <v>225</v>
      </c>
      <c r="AB773" s="38" t="s">
        <v>225</v>
      </c>
      <c r="AG773" s="38" t="s">
        <v>225</v>
      </c>
      <c r="AH773" s="38" t="s">
        <v>225</v>
      </c>
      <c r="AI773" s="38" t="s">
        <v>225</v>
      </c>
      <c r="AJ773" s="38" t="s">
        <v>225</v>
      </c>
      <c r="AL773" s="38" t="s">
        <v>225</v>
      </c>
      <c r="AM773" s="38" t="s">
        <v>225</v>
      </c>
      <c r="AN773" s="38" t="s">
        <v>225</v>
      </c>
      <c r="AO773" s="38" t="s">
        <v>225</v>
      </c>
    </row>
    <row r="774" spans="5:41">
      <c r="E774" s="38" t="s">
        <v>225</v>
      </c>
      <c r="F774" s="38" t="s">
        <v>225</v>
      </c>
      <c r="G774" s="38" t="s">
        <v>225</v>
      </c>
      <c r="H774" s="38" t="s">
        <v>225</v>
      </c>
      <c r="I774" s="38" t="s">
        <v>225</v>
      </c>
      <c r="J774" s="38" t="s">
        <v>225</v>
      </c>
      <c r="K774" s="38" t="s">
        <v>225</v>
      </c>
      <c r="L774" s="38" t="s">
        <v>225</v>
      </c>
      <c r="N774" s="38" t="s">
        <v>225</v>
      </c>
      <c r="O774" s="38" t="s">
        <v>225</v>
      </c>
      <c r="P774" s="38" t="s">
        <v>225</v>
      </c>
      <c r="Q774" s="38" t="s">
        <v>225</v>
      </c>
      <c r="S774" s="38" t="s">
        <v>225</v>
      </c>
      <c r="T774" s="38" t="s">
        <v>225</v>
      </c>
      <c r="U774" s="38" t="s">
        <v>225</v>
      </c>
      <c r="X774" s="38" t="s">
        <v>225</v>
      </c>
      <c r="Y774" s="38" t="s">
        <v>225</v>
      </c>
      <c r="AA774" s="38" t="s">
        <v>225</v>
      </c>
      <c r="AB774" s="38" t="s">
        <v>225</v>
      </c>
      <c r="AG774" s="38" t="s">
        <v>225</v>
      </c>
      <c r="AH774" s="38" t="s">
        <v>225</v>
      </c>
      <c r="AI774" s="38" t="s">
        <v>225</v>
      </c>
      <c r="AJ774" s="38" t="s">
        <v>225</v>
      </c>
      <c r="AL774" s="38" t="s">
        <v>225</v>
      </c>
      <c r="AM774" s="38" t="s">
        <v>225</v>
      </c>
      <c r="AN774" s="38" t="s">
        <v>225</v>
      </c>
      <c r="AO774" s="38" t="s">
        <v>225</v>
      </c>
    </row>
    <row r="775" spans="5:41">
      <c r="E775" s="38" t="s">
        <v>225</v>
      </c>
      <c r="F775" s="38" t="s">
        <v>225</v>
      </c>
      <c r="G775" s="38" t="s">
        <v>225</v>
      </c>
      <c r="H775" s="38" t="s">
        <v>225</v>
      </c>
      <c r="I775" s="38" t="s">
        <v>225</v>
      </c>
      <c r="J775" s="38" t="s">
        <v>225</v>
      </c>
      <c r="K775" s="38" t="s">
        <v>225</v>
      </c>
      <c r="L775" s="38" t="s">
        <v>225</v>
      </c>
      <c r="N775" s="38" t="s">
        <v>225</v>
      </c>
      <c r="O775" s="38" t="s">
        <v>225</v>
      </c>
      <c r="P775" s="38" t="s">
        <v>225</v>
      </c>
      <c r="Q775" s="38" t="s">
        <v>225</v>
      </c>
      <c r="S775" s="38" t="s">
        <v>225</v>
      </c>
      <c r="T775" s="38" t="s">
        <v>225</v>
      </c>
      <c r="U775" s="38" t="s">
        <v>225</v>
      </c>
      <c r="X775" s="38" t="s">
        <v>225</v>
      </c>
      <c r="Y775" s="38" t="s">
        <v>225</v>
      </c>
      <c r="AA775" s="38" t="s">
        <v>225</v>
      </c>
      <c r="AB775" s="38" t="s">
        <v>225</v>
      </c>
      <c r="AG775" s="38" t="s">
        <v>225</v>
      </c>
      <c r="AH775" s="38" t="s">
        <v>225</v>
      </c>
      <c r="AI775" s="38" t="s">
        <v>225</v>
      </c>
      <c r="AJ775" s="38" t="s">
        <v>225</v>
      </c>
      <c r="AL775" s="38" t="s">
        <v>225</v>
      </c>
      <c r="AM775" s="38" t="s">
        <v>225</v>
      </c>
      <c r="AN775" s="38" t="s">
        <v>225</v>
      </c>
      <c r="AO775" s="38" t="s">
        <v>225</v>
      </c>
    </row>
    <row r="776" spans="5:41">
      <c r="E776" s="38" t="s">
        <v>225</v>
      </c>
      <c r="F776" s="38" t="s">
        <v>225</v>
      </c>
      <c r="G776" s="38" t="s">
        <v>225</v>
      </c>
      <c r="H776" s="38" t="s">
        <v>225</v>
      </c>
      <c r="I776" s="38" t="s">
        <v>225</v>
      </c>
      <c r="J776" s="38" t="s">
        <v>225</v>
      </c>
      <c r="K776" s="38" t="s">
        <v>225</v>
      </c>
      <c r="L776" s="38" t="s">
        <v>225</v>
      </c>
      <c r="N776" s="38" t="s">
        <v>225</v>
      </c>
      <c r="O776" s="38" t="s">
        <v>225</v>
      </c>
      <c r="P776" s="38" t="s">
        <v>225</v>
      </c>
      <c r="Q776" s="38" t="s">
        <v>225</v>
      </c>
      <c r="S776" s="38" t="s">
        <v>225</v>
      </c>
      <c r="T776" s="38" t="s">
        <v>225</v>
      </c>
      <c r="U776" s="38" t="s">
        <v>225</v>
      </c>
      <c r="X776" s="38" t="s">
        <v>225</v>
      </c>
      <c r="Y776" s="38" t="s">
        <v>225</v>
      </c>
      <c r="AA776" s="38" t="s">
        <v>225</v>
      </c>
      <c r="AB776" s="38" t="s">
        <v>225</v>
      </c>
      <c r="AG776" s="38" t="s">
        <v>225</v>
      </c>
      <c r="AH776" s="38" t="s">
        <v>225</v>
      </c>
      <c r="AI776" s="38" t="s">
        <v>225</v>
      </c>
      <c r="AJ776" s="38" t="s">
        <v>225</v>
      </c>
      <c r="AL776" s="38" t="s">
        <v>225</v>
      </c>
      <c r="AM776" s="38" t="s">
        <v>225</v>
      </c>
      <c r="AN776" s="38" t="s">
        <v>225</v>
      </c>
      <c r="AO776" s="38" t="s">
        <v>225</v>
      </c>
    </row>
    <row r="777" spans="5:41">
      <c r="E777" s="38" t="s">
        <v>225</v>
      </c>
      <c r="F777" s="38" t="s">
        <v>225</v>
      </c>
      <c r="G777" s="38" t="s">
        <v>225</v>
      </c>
      <c r="H777" s="38" t="s">
        <v>225</v>
      </c>
      <c r="I777" s="38" t="s">
        <v>225</v>
      </c>
      <c r="J777" s="38" t="s">
        <v>225</v>
      </c>
      <c r="K777" s="38" t="s">
        <v>225</v>
      </c>
      <c r="L777" s="38" t="s">
        <v>225</v>
      </c>
      <c r="N777" s="38" t="s">
        <v>225</v>
      </c>
      <c r="O777" s="38" t="s">
        <v>225</v>
      </c>
      <c r="P777" s="38" t="s">
        <v>225</v>
      </c>
      <c r="Q777" s="38" t="s">
        <v>225</v>
      </c>
      <c r="S777" s="38" t="s">
        <v>225</v>
      </c>
      <c r="T777" s="38" t="s">
        <v>225</v>
      </c>
      <c r="U777" s="38" t="s">
        <v>225</v>
      </c>
      <c r="X777" s="38" t="s">
        <v>225</v>
      </c>
      <c r="Y777" s="38" t="s">
        <v>225</v>
      </c>
      <c r="AA777" s="38" t="s">
        <v>225</v>
      </c>
      <c r="AB777" s="38" t="s">
        <v>225</v>
      </c>
      <c r="AG777" s="38" t="s">
        <v>225</v>
      </c>
      <c r="AH777" s="38" t="s">
        <v>225</v>
      </c>
      <c r="AI777" s="38" t="s">
        <v>225</v>
      </c>
      <c r="AJ777" s="38" t="s">
        <v>225</v>
      </c>
      <c r="AL777" s="38" t="s">
        <v>225</v>
      </c>
      <c r="AM777" s="38" t="s">
        <v>225</v>
      </c>
      <c r="AN777" s="38" t="s">
        <v>225</v>
      </c>
      <c r="AO777" s="38" t="s">
        <v>225</v>
      </c>
    </row>
    <row r="778" spans="5:41">
      <c r="E778" s="38" t="s">
        <v>225</v>
      </c>
      <c r="F778" s="38" t="s">
        <v>225</v>
      </c>
      <c r="G778" s="38" t="s">
        <v>225</v>
      </c>
      <c r="H778" s="38" t="s">
        <v>225</v>
      </c>
      <c r="I778" s="38" t="s">
        <v>225</v>
      </c>
      <c r="J778" s="38" t="s">
        <v>225</v>
      </c>
      <c r="K778" s="38" t="s">
        <v>225</v>
      </c>
      <c r="L778" s="38" t="s">
        <v>225</v>
      </c>
      <c r="N778" s="38" t="s">
        <v>225</v>
      </c>
      <c r="O778" s="38" t="s">
        <v>225</v>
      </c>
      <c r="P778" s="38" t="s">
        <v>225</v>
      </c>
      <c r="Q778" s="38" t="s">
        <v>225</v>
      </c>
      <c r="S778" s="38" t="s">
        <v>225</v>
      </c>
      <c r="T778" s="38" t="s">
        <v>225</v>
      </c>
      <c r="U778" s="38" t="s">
        <v>225</v>
      </c>
      <c r="X778" s="38" t="s">
        <v>225</v>
      </c>
      <c r="Y778" s="38" t="s">
        <v>225</v>
      </c>
      <c r="AA778" s="38" t="s">
        <v>225</v>
      </c>
      <c r="AB778" s="38" t="s">
        <v>225</v>
      </c>
      <c r="AG778" s="38" t="s">
        <v>225</v>
      </c>
      <c r="AH778" s="38" t="s">
        <v>225</v>
      </c>
      <c r="AI778" s="38" t="s">
        <v>225</v>
      </c>
      <c r="AJ778" s="38" t="s">
        <v>225</v>
      </c>
      <c r="AL778" s="38" t="s">
        <v>225</v>
      </c>
      <c r="AM778" s="38" t="s">
        <v>225</v>
      </c>
      <c r="AN778" s="38" t="s">
        <v>225</v>
      </c>
      <c r="AO778" s="38" t="s">
        <v>225</v>
      </c>
    </row>
    <row r="779" spans="5:41">
      <c r="E779" s="38" t="s">
        <v>225</v>
      </c>
      <c r="F779" s="38" t="s">
        <v>225</v>
      </c>
      <c r="G779" s="38" t="s">
        <v>225</v>
      </c>
      <c r="H779" s="38" t="s">
        <v>225</v>
      </c>
      <c r="I779" s="38" t="s">
        <v>225</v>
      </c>
      <c r="J779" s="38" t="s">
        <v>225</v>
      </c>
      <c r="K779" s="38" t="s">
        <v>225</v>
      </c>
      <c r="L779" s="38" t="s">
        <v>225</v>
      </c>
      <c r="N779" s="38" t="s">
        <v>225</v>
      </c>
      <c r="O779" s="38" t="s">
        <v>225</v>
      </c>
      <c r="P779" s="38" t="s">
        <v>225</v>
      </c>
      <c r="Q779" s="38" t="s">
        <v>225</v>
      </c>
      <c r="S779" s="38" t="s">
        <v>225</v>
      </c>
      <c r="T779" s="38" t="s">
        <v>225</v>
      </c>
      <c r="U779" s="38" t="s">
        <v>225</v>
      </c>
      <c r="X779" s="38" t="s">
        <v>225</v>
      </c>
      <c r="Y779" s="38" t="s">
        <v>225</v>
      </c>
      <c r="AA779" s="38" t="s">
        <v>225</v>
      </c>
      <c r="AB779" s="38" t="s">
        <v>225</v>
      </c>
      <c r="AG779" s="38" t="s">
        <v>225</v>
      </c>
      <c r="AH779" s="38" t="s">
        <v>225</v>
      </c>
      <c r="AI779" s="38" t="s">
        <v>225</v>
      </c>
      <c r="AJ779" s="38" t="s">
        <v>225</v>
      </c>
      <c r="AL779" s="38" t="s">
        <v>225</v>
      </c>
      <c r="AM779" s="38" t="s">
        <v>225</v>
      </c>
      <c r="AN779" s="38" t="s">
        <v>225</v>
      </c>
      <c r="AO779" s="38" t="s">
        <v>225</v>
      </c>
    </row>
    <row r="780" spans="5:41">
      <c r="E780" s="38" t="s">
        <v>225</v>
      </c>
      <c r="F780" s="38" t="s">
        <v>225</v>
      </c>
      <c r="G780" s="38" t="s">
        <v>225</v>
      </c>
      <c r="H780" s="38" t="s">
        <v>225</v>
      </c>
      <c r="I780" s="38" t="s">
        <v>225</v>
      </c>
      <c r="J780" s="38" t="s">
        <v>225</v>
      </c>
      <c r="K780" s="38" t="s">
        <v>225</v>
      </c>
      <c r="L780" s="38" t="s">
        <v>225</v>
      </c>
      <c r="N780" s="38" t="s">
        <v>225</v>
      </c>
      <c r="O780" s="38" t="s">
        <v>225</v>
      </c>
      <c r="P780" s="38" t="s">
        <v>225</v>
      </c>
      <c r="Q780" s="38" t="s">
        <v>225</v>
      </c>
      <c r="S780" s="38" t="s">
        <v>225</v>
      </c>
      <c r="T780" s="38" t="s">
        <v>225</v>
      </c>
      <c r="U780" s="38" t="s">
        <v>225</v>
      </c>
      <c r="X780" s="38" t="s">
        <v>225</v>
      </c>
      <c r="Y780" s="38" t="s">
        <v>225</v>
      </c>
      <c r="AA780" s="38" t="s">
        <v>225</v>
      </c>
      <c r="AB780" s="38" t="s">
        <v>225</v>
      </c>
      <c r="AG780" s="38" t="s">
        <v>225</v>
      </c>
      <c r="AH780" s="38" t="s">
        <v>225</v>
      </c>
      <c r="AI780" s="38" t="s">
        <v>225</v>
      </c>
      <c r="AJ780" s="38" t="s">
        <v>225</v>
      </c>
      <c r="AL780" s="38" t="s">
        <v>225</v>
      </c>
      <c r="AM780" s="38" t="s">
        <v>225</v>
      </c>
      <c r="AN780" s="38" t="s">
        <v>225</v>
      </c>
      <c r="AO780" s="38" t="s">
        <v>225</v>
      </c>
    </row>
    <row r="781" spans="5:41">
      <c r="E781" s="38" t="s">
        <v>225</v>
      </c>
      <c r="F781" s="38" t="s">
        <v>225</v>
      </c>
      <c r="G781" s="38" t="s">
        <v>225</v>
      </c>
      <c r="H781" s="38" t="s">
        <v>225</v>
      </c>
      <c r="I781" s="38" t="s">
        <v>225</v>
      </c>
      <c r="J781" s="38" t="s">
        <v>225</v>
      </c>
      <c r="K781" s="38" t="s">
        <v>225</v>
      </c>
      <c r="L781" s="38" t="s">
        <v>225</v>
      </c>
      <c r="N781" s="38" t="s">
        <v>225</v>
      </c>
      <c r="O781" s="38" t="s">
        <v>225</v>
      </c>
      <c r="P781" s="38" t="s">
        <v>225</v>
      </c>
      <c r="Q781" s="38" t="s">
        <v>225</v>
      </c>
      <c r="S781" s="38" t="s">
        <v>225</v>
      </c>
      <c r="T781" s="38" t="s">
        <v>225</v>
      </c>
      <c r="U781" s="38" t="s">
        <v>225</v>
      </c>
      <c r="X781" s="38" t="s">
        <v>225</v>
      </c>
      <c r="Y781" s="38" t="s">
        <v>225</v>
      </c>
      <c r="AA781" s="38" t="s">
        <v>225</v>
      </c>
      <c r="AB781" s="38" t="s">
        <v>225</v>
      </c>
      <c r="AG781" s="38" t="s">
        <v>225</v>
      </c>
      <c r="AH781" s="38" t="s">
        <v>225</v>
      </c>
      <c r="AI781" s="38" t="s">
        <v>225</v>
      </c>
      <c r="AJ781" s="38" t="s">
        <v>225</v>
      </c>
      <c r="AL781" s="38" t="s">
        <v>225</v>
      </c>
      <c r="AM781" s="38" t="s">
        <v>225</v>
      </c>
      <c r="AN781" s="38" t="s">
        <v>225</v>
      </c>
      <c r="AO781" s="38" t="s">
        <v>225</v>
      </c>
    </row>
    <row r="782" spans="5:41">
      <c r="E782" s="38" t="s">
        <v>225</v>
      </c>
      <c r="F782" s="38" t="s">
        <v>225</v>
      </c>
      <c r="G782" s="38" t="s">
        <v>225</v>
      </c>
      <c r="H782" s="38" t="s">
        <v>225</v>
      </c>
      <c r="I782" s="38" t="s">
        <v>225</v>
      </c>
      <c r="J782" s="38" t="s">
        <v>225</v>
      </c>
      <c r="K782" s="38" t="s">
        <v>225</v>
      </c>
      <c r="L782" s="38" t="s">
        <v>225</v>
      </c>
      <c r="N782" s="38" t="s">
        <v>225</v>
      </c>
      <c r="O782" s="38" t="s">
        <v>225</v>
      </c>
      <c r="P782" s="38" t="s">
        <v>225</v>
      </c>
      <c r="Q782" s="38" t="s">
        <v>225</v>
      </c>
      <c r="S782" s="38" t="s">
        <v>225</v>
      </c>
      <c r="T782" s="38" t="s">
        <v>225</v>
      </c>
      <c r="U782" s="38" t="s">
        <v>225</v>
      </c>
      <c r="X782" s="38" t="s">
        <v>225</v>
      </c>
      <c r="Y782" s="38" t="s">
        <v>225</v>
      </c>
      <c r="AA782" s="38" t="s">
        <v>225</v>
      </c>
      <c r="AB782" s="38" t="s">
        <v>225</v>
      </c>
      <c r="AG782" s="38" t="s">
        <v>225</v>
      </c>
      <c r="AH782" s="38" t="s">
        <v>225</v>
      </c>
      <c r="AI782" s="38" t="s">
        <v>225</v>
      </c>
      <c r="AJ782" s="38" t="s">
        <v>225</v>
      </c>
      <c r="AL782" s="38" t="s">
        <v>225</v>
      </c>
      <c r="AM782" s="38" t="s">
        <v>225</v>
      </c>
      <c r="AN782" s="38" t="s">
        <v>225</v>
      </c>
      <c r="AO782" s="38" t="s">
        <v>225</v>
      </c>
    </row>
    <row r="783" spans="5:41">
      <c r="E783" s="38" t="s">
        <v>225</v>
      </c>
      <c r="F783" s="38" t="s">
        <v>225</v>
      </c>
      <c r="G783" s="38" t="s">
        <v>225</v>
      </c>
      <c r="H783" s="38" t="s">
        <v>225</v>
      </c>
      <c r="I783" s="38" t="s">
        <v>225</v>
      </c>
      <c r="J783" s="38" t="s">
        <v>225</v>
      </c>
      <c r="K783" s="38" t="s">
        <v>225</v>
      </c>
      <c r="L783" s="38" t="s">
        <v>225</v>
      </c>
      <c r="N783" s="38" t="s">
        <v>225</v>
      </c>
      <c r="O783" s="38" t="s">
        <v>225</v>
      </c>
      <c r="P783" s="38" t="s">
        <v>225</v>
      </c>
      <c r="Q783" s="38" t="s">
        <v>225</v>
      </c>
      <c r="S783" s="38" t="s">
        <v>225</v>
      </c>
      <c r="T783" s="38" t="s">
        <v>225</v>
      </c>
      <c r="U783" s="38" t="s">
        <v>225</v>
      </c>
      <c r="X783" s="38" t="s">
        <v>225</v>
      </c>
      <c r="Y783" s="38" t="s">
        <v>225</v>
      </c>
      <c r="AA783" s="38" t="s">
        <v>225</v>
      </c>
      <c r="AB783" s="38" t="s">
        <v>225</v>
      </c>
      <c r="AG783" s="38" t="s">
        <v>225</v>
      </c>
      <c r="AH783" s="38" t="s">
        <v>225</v>
      </c>
      <c r="AI783" s="38" t="s">
        <v>225</v>
      </c>
      <c r="AJ783" s="38" t="s">
        <v>225</v>
      </c>
      <c r="AL783" s="38" t="s">
        <v>225</v>
      </c>
      <c r="AM783" s="38" t="s">
        <v>225</v>
      </c>
      <c r="AN783" s="38" t="s">
        <v>225</v>
      </c>
      <c r="AO783" s="38" t="s">
        <v>225</v>
      </c>
    </row>
    <row r="784" spans="5:41">
      <c r="E784" s="38" t="s">
        <v>225</v>
      </c>
      <c r="F784" s="38" t="s">
        <v>225</v>
      </c>
      <c r="G784" s="38" t="s">
        <v>225</v>
      </c>
      <c r="H784" s="38" t="s">
        <v>225</v>
      </c>
      <c r="I784" s="38" t="s">
        <v>225</v>
      </c>
      <c r="J784" s="38" t="s">
        <v>225</v>
      </c>
      <c r="K784" s="38" t="s">
        <v>225</v>
      </c>
      <c r="L784" s="38" t="s">
        <v>225</v>
      </c>
      <c r="N784" s="38" t="s">
        <v>225</v>
      </c>
      <c r="O784" s="38" t="s">
        <v>225</v>
      </c>
      <c r="P784" s="38" t="s">
        <v>225</v>
      </c>
      <c r="Q784" s="38" t="s">
        <v>225</v>
      </c>
      <c r="S784" s="38" t="s">
        <v>225</v>
      </c>
      <c r="T784" s="38" t="s">
        <v>225</v>
      </c>
      <c r="U784" s="38" t="s">
        <v>225</v>
      </c>
      <c r="X784" s="38" t="s">
        <v>225</v>
      </c>
      <c r="Y784" s="38" t="s">
        <v>225</v>
      </c>
      <c r="AA784" s="38" t="s">
        <v>225</v>
      </c>
      <c r="AB784" s="38" t="s">
        <v>225</v>
      </c>
      <c r="AG784" s="38" t="s">
        <v>225</v>
      </c>
      <c r="AH784" s="38" t="s">
        <v>225</v>
      </c>
      <c r="AI784" s="38" t="s">
        <v>225</v>
      </c>
      <c r="AJ784" s="38" t="s">
        <v>225</v>
      </c>
      <c r="AL784" s="38" t="s">
        <v>225</v>
      </c>
      <c r="AM784" s="38" t="s">
        <v>225</v>
      </c>
      <c r="AN784" s="38" t="s">
        <v>225</v>
      </c>
      <c r="AO784" s="38" t="s">
        <v>225</v>
      </c>
    </row>
    <row r="785" spans="5:41">
      <c r="E785" s="38" t="s">
        <v>225</v>
      </c>
      <c r="F785" s="38" t="s">
        <v>225</v>
      </c>
      <c r="G785" s="38" t="s">
        <v>225</v>
      </c>
      <c r="H785" s="38" t="s">
        <v>225</v>
      </c>
      <c r="I785" s="38" t="s">
        <v>225</v>
      </c>
      <c r="J785" s="38" t="s">
        <v>225</v>
      </c>
      <c r="K785" s="38" t="s">
        <v>225</v>
      </c>
      <c r="L785" s="38" t="s">
        <v>225</v>
      </c>
      <c r="N785" s="38" t="s">
        <v>225</v>
      </c>
      <c r="O785" s="38" t="s">
        <v>225</v>
      </c>
      <c r="P785" s="38" t="s">
        <v>225</v>
      </c>
      <c r="Q785" s="38" t="s">
        <v>225</v>
      </c>
      <c r="S785" s="38" t="s">
        <v>225</v>
      </c>
      <c r="T785" s="38" t="s">
        <v>225</v>
      </c>
      <c r="U785" s="38" t="s">
        <v>225</v>
      </c>
      <c r="X785" s="38" t="s">
        <v>225</v>
      </c>
      <c r="Y785" s="38" t="s">
        <v>225</v>
      </c>
      <c r="AA785" s="38" t="s">
        <v>225</v>
      </c>
      <c r="AB785" s="38" t="s">
        <v>225</v>
      </c>
      <c r="AG785" s="38" t="s">
        <v>225</v>
      </c>
      <c r="AH785" s="38" t="s">
        <v>225</v>
      </c>
      <c r="AI785" s="38" t="s">
        <v>225</v>
      </c>
      <c r="AJ785" s="38" t="s">
        <v>225</v>
      </c>
      <c r="AL785" s="38" t="s">
        <v>225</v>
      </c>
      <c r="AM785" s="38" t="s">
        <v>225</v>
      </c>
      <c r="AN785" s="38" t="s">
        <v>225</v>
      </c>
      <c r="AO785" s="38" t="s">
        <v>225</v>
      </c>
    </row>
    <row r="786" spans="5:41">
      <c r="E786" s="38" t="s">
        <v>225</v>
      </c>
      <c r="F786" s="38" t="s">
        <v>225</v>
      </c>
      <c r="G786" s="38" t="s">
        <v>225</v>
      </c>
      <c r="H786" s="38" t="s">
        <v>225</v>
      </c>
      <c r="I786" s="38" t="s">
        <v>225</v>
      </c>
      <c r="J786" s="38" t="s">
        <v>225</v>
      </c>
      <c r="K786" s="38" t="s">
        <v>225</v>
      </c>
      <c r="L786" s="38" t="s">
        <v>225</v>
      </c>
      <c r="N786" s="38" t="s">
        <v>225</v>
      </c>
      <c r="O786" s="38" t="s">
        <v>225</v>
      </c>
      <c r="P786" s="38" t="s">
        <v>225</v>
      </c>
      <c r="Q786" s="38" t="s">
        <v>225</v>
      </c>
      <c r="S786" s="38" t="s">
        <v>225</v>
      </c>
      <c r="T786" s="38" t="s">
        <v>225</v>
      </c>
      <c r="U786" s="38" t="s">
        <v>225</v>
      </c>
      <c r="X786" s="38" t="s">
        <v>225</v>
      </c>
      <c r="Y786" s="38" t="s">
        <v>225</v>
      </c>
      <c r="AA786" s="38" t="s">
        <v>225</v>
      </c>
      <c r="AB786" s="38" t="s">
        <v>225</v>
      </c>
      <c r="AG786" s="38" t="s">
        <v>225</v>
      </c>
      <c r="AH786" s="38" t="s">
        <v>225</v>
      </c>
      <c r="AI786" s="38" t="s">
        <v>225</v>
      </c>
      <c r="AJ786" s="38" t="s">
        <v>225</v>
      </c>
      <c r="AL786" s="38" t="s">
        <v>225</v>
      </c>
      <c r="AM786" s="38" t="s">
        <v>225</v>
      </c>
      <c r="AN786" s="38" t="s">
        <v>225</v>
      </c>
      <c r="AO786" s="38" t="s">
        <v>225</v>
      </c>
    </row>
    <row r="787" spans="5:41">
      <c r="E787" s="38" t="s">
        <v>225</v>
      </c>
      <c r="F787" s="38" t="s">
        <v>225</v>
      </c>
      <c r="G787" s="38" t="s">
        <v>225</v>
      </c>
      <c r="H787" s="38" t="s">
        <v>225</v>
      </c>
      <c r="I787" s="38" t="s">
        <v>225</v>
      </c>
      <c r="J787" s="38" t="s">
        <v>225</v>
      </c>
      <c r="K787" s="38" t="s">
        <v>225</v>
      </c>
      <c r="L787" s="38" t="s">
        <v>225</v>
      </c>
      <c r="N787" s="38" t="s">
        <v>225</v>
      </c>
      <c r="O787" s="38" t="s">
        <v>225</v>
      </c>
      <c r="P787" s="38" t="s">
        <v>225</v>
      </c>
      <c r="Q787" s="38" t="s">
        <v>225</v>
      </c>
      <c r="S787" s="38" t="s">
        <v>225</v>
      </c>
      <c r="T787" s="38" t="s">
        <v>225</v>
      </c>
      <c r="U787" s="38" t="s">
        <v>225</v>
      </c>
      <c r="X787" s="38" t="s">
        <v>225</v>
      </c>
      <c r="Y787" s="38" t="s">
        <v>225</v>
      </c>
      <c r="AA787" s="38" t="s">
        <v>225</v>
      </c>
      <c r="AB787" s="38" t="s">
        <v>225</v>
      </c>
      <c r="AG787" s="38" t="s">
        <v>225</v>
      </c>
      <c r="AH787" s="38" t="s">
        <v>225</v>
      </c>
      <c r="AI787" s="38" t="s">
        <v>225</v>
      </c>
      <c r="AJ787" s="38" t="s">
        <v>225</v>
      </c>
      <c r="AL787" s="38" t="s">
        <v>225</v>
      </c>
      <c r="AM787" s="38" t="s">
        <v>225</v>
      </c>
      <c r="AN787" s="38" t="s">
        <v>225</v>
      </c>
      <c r="AO787" s="38" t="s">
        <v>225</v>
      </c>
    </row>
    <row r="788" spans="5:41">
      <c r="E788" s="38" t="s">
        <v>225</v>
      </c>
      <c r="F788" s="38" t="s">
        <v>225</v>
      </c>
      <c r="G788" s="38" t="s">
        <v>225</v>
      </c>
      <c r="H788" s="38" t="s">
        <v>225</v>
      </c>
      <c r="I788" s="38" t="s">
        <v>225</v>
      </c>
      <c r="J788" s="38" t="s">
        <v>225</v>
      </c>
      <c r="K788" s="38" t="s">
        <v>225</v>
      </c>
      <c r="L788" s="38" t="s">
        <v>225</v>
      </c>
      <c r="N788" s="38" t="s">
        <v>225</v>
      </c>
      <c r="O788" s="38" t="s">
        <v>225</v>
      </c>
      <c r="P788" s="38" t="s">
        <v>225</v>
      </c>
      <c r="Q788" s="38" t="s">
        <v>225</v>
      </c>
      <c r="S788" s="38" t="s">
        <v>225</v>
      </c>
      <c r="T788" s="38" t="s">
        <v>225</v>
      </c>
      <c r="U788" s="38" t="s">
        <v>225</v>
      </c>
      <c r="X788" s="38" t="s">
        <v>225</v>
      </c>
      <c r="Y788" s="38" t="s">
        <v>225</v>
      </c>
      <c r="AA788" s="38" t="s">
        <v>225</v>
      </c>
      <c r="AB788" s="38" t="s">
        <v>225</v>
      </c>
      <c r="AG788" s="38" t="s">
        <v>225</v>
      </c>
      <c r="AH788" s="38" t="s">
        <v>225</v>
      </c>
      <c r="AI788" s="38" t="s">
        <v>225</v>
      </c>
      <c r="AJ788" s="38" t="s">
        <v>225</v>
      </c>
      <c r="AL788" s="38" t="s">
        <v>225</v>
      </c>
      <c r="AM788" s="38" t="s">
        <v>225</v>
      </c>
      <c r="AN788" s="38" t="s">
        <v>225</v>
      </c>
      <c r="AO788" s="38" t="s">
        <v>225</v>
      </c>
    </row>
    <row r="789" spans="5:41">
      <c r="E789" s="38" t="s">
        <v>225</v>
      </c>
      <c r="F789" s="38" t="s">
        <v>225</v>
      </c>
      <c r="G789" s="38" t="s">
        <v>225</v>
      </c>
      <c r="H789" s="38" t="s">
        <v>225</v>
      </c>
      <c r="I789" s="38" t="s">
        <v>225</v>
      </c>
      <c r="J789" s="38" t="s">
        <v>225</v>
      </c>
      <c r="K789" s="38" t="s">
        <v>225</v>
      </c>
      <c r="L789" s="38" t="s">
        <v>225</v>
      </c>
      <c r="N789" s="38" t="s">
        <v>225</v>
      </c>
      <c r="O789" s="38" t="s">
        <v>225</v>
      </c>
      <c r="P789" s="38" t="s">
        <v>225</v>
      </c>
      <c r="Q789" s="38" t="s">
        <v>225</v>
      </c>
      <c r="S789" s="38" t="s">
        <v>225</v>
      </c>
      <c r="T789" s="38" t="s">
        <v>225</v>
      </c>
      <c r="U789" s="38" t="s">
        <v>225</v>
      </c>
      <c r="X789" s="38" t="s">
        <v>225</v>
      </c>
      <c r="Y789" s="38" t="s">
        <v>225</v>
      </c>
      <c r="AA789" s="38" t="s">
        <v>225</v>
      </c>
      <c r="AB789" s="38" t="s">
        <v>225</v>
      </c>
      <c r="AG789" s="38" t="s">
        <v>225</v>
      </c>
      <c r="AH789" s="38" t="s">
        <v>225</v>
      </c>
      <c r="AI789" s="38" t="s">
        <v>225</v>
      </c>
      <c r="AJ789" s="38" t="s">
        <v>225</v>
      </c>
      <c r="AL789" s="38" t="s">
        <v>225</v>
      </c>
      <c r="AM789" s="38" t="s">
        <v>225</v>
      </c>
      <c r="AN789" s="38" t="s">
        <v>225</v>
      </c>
      <c r="AO789" s="38" t="s">
        <v>225</v>
      </c>
    </row>
    <row r="790" spans="5:41">
      <c r="E790" s="38" t="s">
        <v>225</v>
      </c>
      <c r="F790" s="38" t="s">
        <v>225</v>
      </c>
      <c r="G790" s="38" t="s">
        <v>225</v>
      </c>
      <c r="H790" s="38" t="s">
        <v>225</v>
      </c>
      <c r="I790" s="38" t="s">
        <v>225</v>
      </c>
      <c r="J790" s="38" t="s">
        <v>225</v>
      </c>
      <c r="K790" s="38" t="s">
        <v>225</v>
      </c>
      <c r="L790" s="38" t="s">
        <v>225</v>
      </c>
      <c r="N790" s="38" t="s">
        <v>225</v>
      </c>
      <c r="O790" s="38" t="s">
        <v>225</v>
      </c>
      <c r="P790" s="38" t="s">
        <v>225</v>
      </c>
      <c r="Q790" s="38" t="s">
        <v>225</v>
      </c>
      <c r="S790" s="38" t="s">
        <v>225</v>
      </c>
      <c r="T790" s="38" t="s">
        <v>225</v>
      </c>
      <c r="U790" s="38" t="s">
        <v>225</v>
      </c>
      <c r="X790" s="38" t="s">
        <v>225</v>
      </c>
      <c r="Y790" s="38" t="s">
        <v>225</v>
      </c>
      <c r="AA790" s="38" t="s">
        <v>225</v>
      </c>
      <c r="AB790" s="38" t="s">
        <v>225</v>
      </c>
      <c r="AG790" s="38" t="s">
        <v>225</v>
      </c>
      <c r="AH790" s="38" t="s">
        <v>225</v>
      </c>
      <c r="AI790" s="38" t="s">
        <v>225</v>
      </c>
      <c r="AJ790" s="38" t="s">
        <v>225</v>
      </c>
      <c r="AL790" s="38" t="s">
        <v>225</v>
      </c>
      <c r="AM790" s="38" t="s">
        <v>225</v>
      </c>
      <c r="AN790" s="38" t="s">
        <v>225</v>
      </c>
      <c r="AO790" s="38" t="s">
        <v>225</v>
      </c>
    </row>
    <row r="791" spans="5:41">
      <c r="E791" s="38" t="s">
        <v>225</v>
      </c>
      <c r="F791" s="38" t="s">
        <v>225</v>
      </c>
      <c r="G791" s="38" t="s">
        <v>225</v>
      </c>
      <c r="H791" s="38" t="s">
        <v>225</v>
      </c>
      <c r="I791" s="38" t="s">
        <v>225</v>
      </c>
      <c r="J791" s="38" t="s">
        <v>225</v>
      </c>
      <c r="K791" s="38" t="s">
        <v>225</v>
      </c>
      <c r="L791" s="38" t="s">
        <v>225</v>
      </c>
      <c r="N791" s="38" t="s">
        <v>225</v>
      </c>
      <c r="O791" s="38" t="s">
        <v>225</v>
      </c>
      <c r="P791" s="38" t="s">
        <v>225</v>
      </c>
      <c r="Q791" s="38" t="s">
        <v>225</v>
      </c>
      <c r="S791" s="38" t="s">
        <v>225</v>
      </c>
      <c r="T791" s="38" t="s">
        <v>225</v>
      </c>
      <c r="U791" s="38" t="s">
        <v>225</v>
      </c>
      <c r="X791" s="38" t="s">
        <v>225</v>
      </c>
      <c r="Y791" s="38" t="s">
        <v>225</v>
      </c>
      <c r="AA791" s="38" t="s">
        <v>225</v>
      </c>
      <c r="AB791" s="38" t="s">
        <v>225</v>
      </c>
      <c r="AG791" s="38" t="s">
        <v>225</v>
      </c>
      <c r="AH791" s="38" t="s">
        <v>225</v>
      </c>
      <c r="AI791" s="38" t="s">
        <v>225</v>
      </c>
      <c r="AJ791" s="38" t="s">
        <v>225</v>
      </c>
      <c r="AL791" s="38" t="s">
        <v>225</v>
      </c>
      <c r="AM791" s="38" t="s">
        <v>225</v>
      </c>
      <c r="AN791" s="38" t="s">
        <v>225</v>
      </c>
      <c r="AO791" s="38" t="s">
        <v>225</v>
      </c>
    </row>
    <row r="792" spans="5:41">
      <c r="E792" s="38" t="s">
        <v>225</v>
      </c>
      <c r="F792" s="38" t="s">
        <v>225</v>
      </c>
      <c r="G792" s="38" t="s">
        <v>225</v>
      </c>
      <c r="H792" s="38" t="s">
        <v>225</v>
      </c>
      <c r="I792" s="38" t="s">
        <v>225</v>
      </c>
      <c r="J792" s="38" t="s">
        <v>225</v>
      </c>
      <c r="K792" s="38" t="s">
        <v>225</v>
      </c>
      <c r="L792" s="38" t="s">
        <v>225</v>
      </c>
      <c r="N792" s="38" t="s">
        <v>225</v>
      </c>
      <c r="O792" s="38" t="s">
        <v>225</v>
      </c>
      <c r="P792" s="38" t="s">
        <v>225</v>
      </c>
      <c r="Q792" s="38" t="s">
        <v>225</v>
      </c>
      <c r="S792" s="38" t="s">
        <v>225</v>
      </c>
      <c r="T792" s="38" t="s">
        <v>225</v>
      </c>
      <c r="U792" s="38" t="s">
        <v>225</v>
      </c>
      <c r="X792" s="38" t="s">
        <v>225</v>
      </c>
      <c r="Y792" s="38" t="s">
        <v>225</v>
      </c>
      <c r="AA792" s="38" t="s">
        <v>225</v>
      </c>
      <c r="AB792" s="38" t="s">
        <v>225</v>
      </c>
      <c r="AG792" s="38" t="s">
        <v>225</v>
      </c>
      <c r="AH792" s="38" t="s">
        <v>225</v>
      </c>
      <c r="AI792" s="38" t="s">
        <v>225</v>
      </c>
      <c r="AJ792" s="38" t="s">
        <v>225</v>
      </c>
      <c r="AL792" s="38" t="s">
        <v>225</v>
      </c>
      <c r="AM792" s="38" t="s">
        <v>225</v>
      </c>
      <c r="AN792" s="38" t="s">
        <v>225</v>
      </c>
      <c r="AO792" s="38" t="s">
        <v>225</v>
      </c>
    </row>
    <row r="793" spans="5:41">
      <c r="E793" s="38" t="s">
        <v>225</v>
      </c>
      <c r="F793" s="38" t="s">
        <v>225</v>
      </c>
      <c r="G793" s="38" t="s">
        <v>225</v>
      </c>
      <c r="H793" s="38" t="s">
        <v>225</v>
      </c>
      <c r="I793" s="38" t="s">
        <v>225</v>
      </c>
      <c r="J793" s="38" t="s">
        <v>225</v>
      </c>
      <c r="K793" s="38" t="s">
        <v>225</v>
      </c>
      <c r="L793" s="38" t="s">
        <v>225</v>
      </c>
      <c r="N793" s="38" t="s">
        <v>225</v>
      </c>
      <c r="O793" s="38" t="s">
        <v>225</v>
      </c>
      <c r="P793" s="38" t="s">
        <v>225</v>
      </c>
      <c r="Q793" s="38" t="s">
        <v>225</v>
      </c>
      <c r="S793" s="38" t="s">
        <v>225</v>
      </c>
      <c r="T793" s="38" t="s">
        <v>225</v>
      </c>
      <c r="U793" s="38" t="s">
        <v>225</v>
      </c>
      <c r="X793" s="38" t="s">
        <v>225</v>
      </c>
      <c r="Y793" s="38" t="s">
        <v>225</v>
      </c>
      <c r="AA793" s="38" t="s">
        <v>225</v>
      </c>
      <c r="AB793" s="38" t="s">
        <v>225</v>
      </c>
      <c r="AG793" s="38" t="s">
        <v>225</v>
      </c>
      <c r="AH793" s="38" t="s">
        <v>225</v>
      </c>
      <c r="AI793" s="38" t="s">
        <v>225</v>
      </c>
      <c r="AJ793" s="38" t="s">
        <v>225</v>
      </c>
      <c r="AL793" s="38" t="s">
        <v>225</v>
      </c>
      <c r="AM793" s="38" t="s">
        <v>225</v>
      </c>
      <c r="AN793" s="38" t="s">
        <v>225</v>
      </c>
      <c r="AO793" s="38" t="s">
        <v>225</v>
      </c>
    </row>
    <row r="794" spans="5:41">
      <c r="E794" s="38" t="s">
        <v>225</v>
      </c>
      <c r="F794" s="38" t="s">
        <v>225</v>
      </c>
      <c r="G794" s="38" t="s">
        <v>225</v>
      </c>
      <c r="H794" s="38" t="s">
        <v>225</v>
      </c>
      <c r="I794" s="38" t="s">
        <v>225</v>
      </c>
      <c r="J794" s="38" t="s">
        <v>225</v>
      </c>
      <c r="K794" s="38" t="s">
        <v>225</v>
      </c>
      <c r="L794" s="38" t="s">
        <v>225</v>
      </c>
      <c r="N794" s="38" t="s">
        <v>225</v>
      </c>
      <c r="O794" s="38" t="s">
        <v>225</v>
      </c>
      <c r="P794" s="38" t="s">
        <v>225</v>
      </c>
      <c r="Q794" s="38" t="s">
        <v>225</v>
      </c>
      <c r="S794" s="38" t="s">
        <v>225</v>
      </c>
      <c r="T794" s="38" t="s">
        <v>225</v>
      </c>
      <c r="U794" s="38" t="s">
        <v>225</v>
      </c>
      <c r="X794" s="38" t="s">
        <v>225</v>
      </c>
      <c r="Y794" s="38" t="s">
        <v>225</v>
      </c>
      <c r="AA794" s="38" t="s">
        <v>225</v>
      </c>
      <c r="AB794" s="38" t="s">
        <v>225</v>
      </c>
      <c r="AG794" s="38" t="s">
        <v>225</v>
      </c>
      <c r="AH794" s="38" t="s">
        <v>225</v>
      </c>
      <c r="AI794" s="38" t="s">
        <v>225</v>
      </c>
      <c r="AJ794" s="38" t="s">
        <v>225</v>
      </c>
      <c r="AL794" s="38" t="s">
        <v>225</v>
      </c>
      <c r="AM794" s="38" t="s">
        <v>225</v>
      </c>
      <c r="AN794" s="38" t="s">
        <v>225</v>
      </c>
      <c r="AO794" s="38" t="s">
        <v>225</v>
      </c>
    </row>
    <row r="795" spans="5:41">
      <c r="E795" s="38" t="s">
        <v>225</v>
      </c>
      <c r="F795" s="38" t="s">
        <v>225</v>
      </c>
      <c r="G795" s="38" t="s">
        <v>225</v>
      </c>
      <c r="H795" s="38" t="s">
        <v>225</v>
      </c>
      <c r="I795" s="38" t="s">
        <v>225</v>
      </c>
      <c r="J795" s="38" t="s">
        <v>225</v>
      </c>
      <c r="K795" s="38" t="s">
        <v>225</v>
      </c>
      <c r="L795" s="38" t="s">
        <v>225</v>
      </c>
      <c r="N795" s="38" t="s">
        <v>225</v>
      </c>
      <c r="O795" s="38" t="s">
        <v>225</v>
      </c>
      <c r="P795" s="38" t="s">
        <v>225</v>
      </c>
      <c r="Q795" s="38" t="s">
        <v>225</v>
      </c>
      <c r="S795" s="38" t="s">
        <v>225</v>
      </c>
      <c r="T795" s="38" t="s">
        <v>225</v>
      </c>
      <c r="U795" s="38" t="s">
        <v>225</v>
      </c>
      <c r="X795" s="38" t="s">
        <v>225</v>
      </c>
      <c r="Y795" s="38" t="s">
        <v>225</v>
      </c>
      <c r="AA795" s="38" t="s">
        <v>225</v>
      </c>
      <c r="AB795" s="38" t="s">
        <v>225</v>
      </c>
      <c r="AG795" s="38" t="s">
        <v>225</v>
      </c>
      <c r="AH795" s="38" t="s">
        <v>225</v>
      </c>
      <c r="AI795" s="38" t="s">
        <v>225</v>
      </c>
      <c r="AJ795" s="38" t="s">
        <v>225</v>
      </c>
      <c r="AL795" s="38" t="s">
        <v>225</v>
      </c>
      <c r="AM795" s="38" t="s">
        <v>225</v>
      </c>
      <c r="AN795" s="38" t="s">
        <v>225</v>
      </c>
      <c r="AO795" s="38" t="s">
        <v>225</v>
      </c>
    </row>
    <row r="796" spans="5:41">
      <c r="E796" s="38" t="s">
        <v>225</v>
      </c>
      <c r="F796" s="38" t="s">
        <v>225</v>
      </c>
      <c r="G796" s="38" t="s">
        <v>225</v>
      </c>
      <c r="H796" s="38" t="s">
        <v>225</v>
      </c>
      <c r="I796" s="38" t="s">
        <v>225</v>
      </c>
      <c r="J796" s="38" t="s">
        <v>225</v>
      </c>
      <c r="K796" s="38" t="s">
        <v>225</v>
      </c>
      <c r="L796" s="38" t="s">
        <v>225</v>
      </c>
      <c r="N796" s="38" t="s">
        <v>225</v>
      </c>
      <c r="O796" s="38" t="s">
        <v>225</v>
      </c>
      <c r="P796" s="38" t="s">
        <v>225</v>
      </c>
      <c r="Q796" s="38" t="s">
        <v>225</v>
      </c>
      <c r="S796" s="38" t="s">
        <v>225</v>
      </c>
      <c r="T796" s="38" t="s">
        <v>225</v>
      </c>
      <c r="U796" s="38" t="s">
        <v>225</v>
      </c>
      <c r="X796" s="38" t="s">
        <v>225</v>
      </c>
      <c r="Y796" s="38" t="s">
        <v>225</v>
      </c>
      <c r="AA796" s="38" t="s">
        <v>225</v>
      </c>
      <c r="AB796" s="38" t="s">
        <v>225</v>
      </c>
      <c r="AG796" s="38" t="s">
        <v>225</v>
      </c>
      <c r="AH796" s="38" t="s">
        <v>225</v>
      </c>
      <c r="AI796" s="38" t="s">
        <v>225</v>
      </c>
      <c r="AJ796" s="38" t="s">
        <v>225</v>
      </c>
      <c r="AL796" s="38" t="s">
        <v>225</v>
      </c>
      <c r="AM796" s="38" t="s">
        <v>225</v>
      </c>
      <c r="AN796" s="38" t="s">
        <v>225</v>
      </c>
      <c r="AO796" s="38" t="s">
        <v>225</v>
      </c>
    </row>
    <row r="797" spans="5:41">
      <c r="E797" s="38" t="s">
        <v>225</v>
      </c>
      <c r="F797" s="38" t="s">
        <v>225</v>
      </c>
      <c r="G797" s="38" t="s">
        <v>225</v>
      </c>
      <c r="H797" s="38" t="s">
        <v>225</v>
      </c>
      <c r="I797" s="38" t="s">
        <v>225</v>
      </c>
      <c r="J797" s="38" t="s">
        <v>225</v>
      </c>
      <c r="K797" s="38" t="s">
        <v>225</v>
      </c>
      <c r="L797" s="38" t="s">
        <v>225</v>
      </c>
      <c r="N797" s="38" t="s">
        <v>225</v>
      </c>
      <c r="O797" s="38" t="s">
        <v>225</v>
      </c>
      <c r="P797" s="38" t="s">
        <v>225</v>
      </c>
      <c r="Q797" s="38" t="s">
        <v>225</v>
      </c>
      <c r="S797" s="38" t="s">
        <v>225</v>
      </c>
      <c r="T797" s="38" t="s">
        <v>225</v>
      </c>
      <c r="U797" s="38" t="s">
        <v>225</v>
      </c>
      <c r="X797" s="38" t="s">
        <v>225</v>
      </c>
      <c r="Y797" s="38" t="s">
        <v>225</v>
      </c>
      <c r="AA797" s="38" t="s">
        <v>225</v>
      </c>
      <c r="AB797" s="38" t="s">
        <v>225</v>
      </c>
      <c r="AG797" s="38" t="s">
        <v>225</v>
      </c>
      <c r="AH797" s="38" t="s">
        <v>225</v>
      </c>
      <c r="AI797" s="38" t="s">
        <v>225</v>
      </c>
      <c r="AJ797" s="38" t="s">
        <v>225</v>
      </c>
      <c r="AL797" s="38" t="s">
        <v>225</v>
      </c>
      <c r="AM797" s="38" t="s">
        <v>225</v>
      </c>
      <c r="AN797" s="38" t="s">
        <v>225</v>
      </c>
      <c r="AO797" s="38" t="s">
        <v>225</v>
      </c>
    </row>
    <row r="798" spans="5:41">
      <c r="E798" s="38" t="s">
        <v>225</v>
      </c>
      <c r="F798" s="38" t="s">
        <v>225</v>
      </c>
      <c r="G798" s="38" t="s">
        <v>225</v>
      </c>
      <c r="H798" s="38" t="s">
        <v>225</v>
      </c>
      <c r="I798" s="38" t="s">
        <v>225</v>
      </c>
      <c r="J798" s="38" t="s">
        <v>225</v>
      </c>
      <c r="K798" s="38" t="s">
        <v>225</v>
      </c>
      <c r="L798" s="38" t="s">
        <v>225</v>
      </c>
      <c r="N798" s="38" t="s">
        <v>225</v>
      </c>
      <c r="O798" s="38" t="s">
        <v>225</v>
      </c>
      <c r="P798" s="38" t="s">
        <v>225</v>
      </c>
      <c r="Q798" s="38" t="s">
        <v>225</v>
      </c>
      <c r="S798" s="38" t="s">
        <v>225</v>
      </c>
      <c r="T798" s="38" t="s">
        <v>225</v>
      </c>
      <c r="U798" s="38" t="s">
        <v>225</v>
      </c>
      <c r="X798" s="38" t="s">
        <v>225</v>
      </c>
      <c r="Y798" s="38" t="s">
        <v>225</v>
      </c>
      <c r="AA798" s="38" t="s">
        <v>225</v>
      </c>
      <c r="AB798" s="38" t="s">
        <v>225</v>
      </c>
      <c r="AG798" s="38" t="s">
        <v>225</v>
      </c>
      <c r="AH798" s="38" t="s">
        <v>225</v>
      </c>
      <c r="AI798" s="38" t="s">
        <v>225</v>
      </c>
      <c r="AJ798" s="38" t="s">
        <v>225</v>
      </c>
      <c r="AL798" s="38" t="s">
        <v>225</v>
      </c>
      <c r="AM798" s="38" t="s">
        <v>225</v>
      </c>
      <c r="AN798" s="38" t="s">
        <v>225</v>
      </c>
      <c r="AO798" s="38" t="s">
        <v>225</v>
      </c>
    </row>
    <row r="799" spans="5:41">
      <c r="E799" s="38" t="s">
        <v>225</v>
      </c>
      <c r="F799" s="38" t="s">
        <v>225</v>
      </c>
      <c r="G799" s="38" t="s">
        <v>225</v>
      </c>
      <c r="H799" s="38" t="s">
        <v>225</v>
      </c>
      <c r="I799" s="38" t="s">
        <v>225</v>
      </c>
      <c r="J799" s="38" t="s">
        <v>225</v>
      </c>
      <c r="K799" s="38" t="s">
        <v>225</v>
      </c>
      <c r="L799" s="38" t="s">
        <v>225</v>
      </c>
      <c r="N799" s="38" t="s">
        <v>225</v>
      </c>
      <c r="O799" s="38" t="s">
        <v>225</v>
      </c>
      <c r="P799" s="38" t="s">
        <v>225</v>
      </c>
      <c r="Q799" s="38" t="s">
        <v>225</v>
      </c>
      <c r="S799" s="38" t="s">
        <v>225</v>
      </c>
      <c r="T799" s="38" t="s">
        <v>225</v>
      </c>
      <c r="U799" s="38" t="s">
        <v>225</v>
      </c>
      <c r="X799" s="38" t="s">
        <v>225</v>
      </c>
      <c r="Y799" s="38" t="s">
        <v>225</v>
      </c>
      <c r="AA799" s="38" t="s">
        <v>225</v>
      </c>
      <c r="AB799" s="38" t="s">
        <v>225</v>
      </c>
      <c r="AG799" s="38" t="s">
        <v>225</v>
      </c>
      <c r="AH799" s="38" t="s">
        <v>225</v>
      </c>
      <c r="AI799" s="38" t="s">
        <v>225</v>
      </c>
      <c r="AJ799" s="38" t="s">
        <v>225</v>
      </c>
      <c r="AL799" s="38" t="s">
        <v>225</v>
      </c>
      <c r="AM799" s="38" t="s">
        <v>225</v>
      </c>
      <c r="AN799" s="38" t="s">
        <v>225</v>
      </c>
      <c r="AO799" s="38" t="s">
        <v>225</v>
      </c>
    </row>
    <row r="800" spans="5:41">
      <c r="E800" s="38" t="s">
        <v>225</v>
      </c>
      <c r="F800" s="38" t="s">
        <v>225</v>
      </c>
      <c r="G800" s="38" t="s">
        <v>225</v>
      </c>
      <c r="H800" s="38" t="s">
        <v>225</v>
      </c>
      <c r="I800" s="38" t="s">
        <v>225</v>
      </c>
      <c r="J800" s="38" t="s">
        <v>225</v>
      </c>
      <c r="K800" s="38" t="s">
        <v>225</v>
      </c>
      <c r="L800" s="38" t="s">
        <v>225</v>
      </c>
      <c r="N800" s="38" t="s">
        <v>225</v>
      </c>
      <c r="O800" s="38" t="s">
        <v>225</v>
      </c>
      <c r="P800" s="38" t="s">
        <v>225</v>
      </c>
      <c r="Q800" s="38" t="s">
        <v>225</v>
      </c>
      <c r="S800" s="38" t="s">
        <v>225</v>
      </c>
      <c r="T800" s="38" t="s">
        <v>225</v>
      </c>
      <c r="U800" s="38" t="s">
        <v>225</v>
      </c>
      <c r="X800" s="38" t="s">
        <v>225</v>
      </c>
      <c r="Y800" s="38" t="s">
        <v>225</v>
      </c>
      <c r="AA800" s="38" t="s">
        <v>225</v>
      </c>
      <c r="AB800" s="38" t="s">
        <v>225</v>
      </c>
      <c r="AG800" s="38" t="s">
        <v>225</v>
      </c>
      <c r="AH800" s="38" t="s">
        <v>225</v>
      </c>
      <c r="AI800" s="38" t="s">
        <v>225</v>
      </c>
      <c r="AJ800" s="38" t="s">
        <v>225</v>
      </c>
      <c r="AL800" s="38" t="s">
        <v>225</v>
      </c>
      <c r="AM800" s="38" t="s">
        <v>225</v>
      </c>
      <c r="AN800" s="38" t="s">
        <v>225</v>
      </c>
      <c r="AO800" s="38" t="s">
        <v>225</v>
      </c>
    </row>
    <row r="801" spans="5:41">
      <c r="E801" s="38" t="s">
        <v>225</v>
      </c>
      <c r="F801" s="38" t="s">
        <v>225</v>
      </c>
      <c r="G801" s="38" t="s">
        <v>225</v>
      </c>
      <c r="H801" s="38" t="s">
        <v>225</v>
      </c>
      <c r="I801" s="38" t="s">
        <v>225</v>
      </c>
      <c r="J801" s="38" t="s">
        <v>225</v>
      </c>
      <c r="K801" s="38" t="s">
        <v>225</v>
      </c>
      <c r="L801" s="38" t="s">
        <v>225</v>
      </c>
      <c r="N801" s="38" t="s">
        <v>225</v>
      </c>
      <c r="O801" s="38" t="s">
        <v>225</v>
      </c>
      <c r="P801" s="38" t="s">
        <v>225</v>
      </c>
      <c r="Q801" s="38" t="s">
        <v>225</v>
      </c>
      <c r="S801" s="38" t="s">
        <v>225</v>
      </c>
      <c r="T801" s="38" t="s">
        <v>225</v>
      </c>
      <c r="U801" s="38" t="s">
        <v>225</v>
      </c>
      <c r="X801" s="38" t="s">
        <v>225</v>
      </c>
      <c r="Y801" s="38" t="s">
        <v>225</v>
      </c>
      <c r="AA801" s="38" t="s">
        <v>225</v>
      </c>
      <c r="AB801" s="38" t="s">
        <v>225</v>
      </c>
      <c r="AG801" s="38" t="s">
        <v>225</v>
      </c>
      <c r="AH801" s="38" t="s">
        <v>225</v>
      </c>
      <c r="AI801" s="38" t="s">
        <v>225</v>
      </c>
      <c r="AJ801" s="38" t="s">
        <v>225</v>
      </c>
      <c r="AL801" s="38" t="s">
        <v>225</v>
      </c>
      <c r="AM801" s="38" t="s">
        <v>225</v>
      </c>
      <c r="AN801" s="38" t="s">
        <v>225</v>
      </c>
      <c r="AO801" s="38" t="s">
        <v>225</v>
      </c>
    </row>
    <row r="802" spans="5:41">
      <c r="E802" s="38" t="s">
        <v>225</v>
      </c>
      <c r="F802" s="38" t="s">
        <v>225</v>
      </c>
      <c r="G802" s="38" t="s">
        <v>225</v>
      </c>
      <c r="H802" s="38" t="s">
        <v>225</v>
      </c>
      <c r="I802" s="38" t="s">
        <v>225</v>
      </c>
      <c r="J802" s="38" t="s">
        <v>225</v>
      </c>
      <c r="K802" s="38" t="s">
        <v>225</v>
      </c>
      <c r="L802" s="38" t="s">
        <v>225</v>
      </c>
      <c r="N802" s="38" t="s">
        <v>225</v>
      </c>
      <c r="O802" s="38" t="s">
        <v>225</v>
      </c>
      <c r="P802" s="38" t="s">
        <v>225</v>
      </c>
      <c r="Q802" s="38" t="s">
        <v>225</v>
      </c>
      <c r="S802" s="38" t="s">
        <v>225</v>
      </c>
      <c r="T802" s="38" t="s">
        <v>225</v>
      </c>
      <c r="U802" s="38" t="s">
        <v>225</v>
      </c>
      <c r="X802" s="38" t="s">
        <v>225</v>
      </c>
      <c r="Y802" s="38" t="s">
        <v>225</v>
      </c>
      <c r="AA802" s="38" t="s">
        <v>225</v>
      </c>
      <c r="AB802" s="38" t="s">
        <v>225</v>
      </c>
      <c r="AG802" s="38" t="s">
        <v>225</v>
      </c>
      <c r="AH802" s="38" t="s">
        <v>225</v>
      </c>
      <c r="AI802" s="38" t="s">
        <v>225</v>
      </c>
      <c r="AJ802" s="38" t="s">
        <v>225</v>
      </c>
      <c r="AL802" s="38" t="s">
        <v>225</v>
      </c>
      <c r="AM802" s="38" t="s">
        <v>225</v>
      </c>
      <c r="AN802" s="38" t="s">
        <v>225</v>
      </c>
      <c r="AO802" s="38" t="s">
        <v>225</v>
      </c>
    </row>
    <row r="803" spans="5:41">
      <c r="E803" s="38" t="s">
        <v>225</v>
      </c>
      <c r="F803" s="38" t="s">
        <v>225</v>
      </c>
      <c r="G803" s="38" t="s">
        <v>225</v>
      </c>
      <c r="H803" s="38" t="s">
        <v>225</v>
      </c>
      <c r="I803" s="38" t="s">
        <v>225</v>
      </c>
      <c r="J803" s="38" t="s">
        <v>225</v>
      </c>
      <c r="K803" s="38" t="s">
        <v>225</v>
      </c>
      <c r="L803" s="38" t="s">
        <v>225</v>
      </c>
      <c r="N803" s="38" t="s">
        <v>225</v>
      </c>
      <c r="O803" s="38" t="s">
        <v>225</v>
      </c>
      <c r="P803" s="38" t="s">
        <v>225</v>
      </c>
      <c r="Q803" s="38" t="s">
        <v>225</v>
      </c>
      <c r="S803" s="38" t="s">
        <v>225</v>
      </c>
      <c r="T803" s="38" t="s">
        <v>225</v>
      </c>
      <c r="U803" s="38" t="s">
        <v>225</v>
      </c>
      <c r="X803" s="38" t="s">
        <v>225</v>
      </c>
      <c r="Y803" s="38" t="s">
        <v>225</v>
      </c>
      <c r="AA803" s="38" t="s">
        <v>225</v>
      </c>
      <c r="AB803" s="38" t="s">
        <v>225</v>
      </c>
      <c r="AG803" s="38" t="s">
        <v>225</v>
      </c>
      <c r="AH803" s="38" t="s">
        <v>225</v>
      </c>
      <c r="AI803" s="38" t="s">
        <v>225</v>
      </c>
      <c r="AJ803" s="38" t="s">
        <v>225</v>
      </c>
      <c r="AL803" s="38" t="s">
        <v>225</v>
      </c>
      <c r="AM803" s="38" t="s">
        <v>225</v>
      </c>
      <c r="AN803" s="38" t="s">
        <v>225</v>
      </c>
      <c r="AO803" s="38" t="s">
        <v>225</v>
      </c>
    </row>
    <row r="804" spans="5:41">
      <c r="E804" s="38" t="s">
        <v>225</v>
      </c>
      <c r="F804" s="38" t="s">
        <v>225</v>
      </c>
      <c r="G804" s="38" t="s">
        <v>225</v>
      </c>
      <c r="H804" s="38" t="s">
        <v>225</v>
      </c>
      <c r="I804" s="38" t="s">
        <v>225</v>
      </c>
      <c r="J804" s="38" t="s">
        <v>225</v>
      </c>
      <c r="K804" s="38" t="s">
        <v>225</v>
      </c>
      <c r="L804" s="38" t="s">
        <v>225</v>
      </c>
      <c r="N804" s="38" t="s">
        <v>225</v>
      </c>
      <c r="O804" s="38" t="s">
        <v>225</v>
      </c>
      <c r="P804" s="38" t="s">
        <v>225</v>
      </c>
      <c r="Q804" s="38" t="s">
        <v>225</v>
      </c>
      <c r="S804" s="38" t="s">
        <v>225</v>
      </c>
      <c r="T804" s="38" t="s">
        <v>225</v>
      </c>
      <c r="U804" s="38" t="s">
        <v>225</v>
      </c>
      <c r="X804" s="38" t="s">
        <v>225</v>
      </c>
      <c r="Y804" s="38" t="s">
        <v>225</v>
      </c>
      <c r="AA804" s="38" t="s">
        <v>225</v>
      </c>
      <c r="AB804" s="38" t="s">
        <v>225</v>
      </c>
      <c r="AG804" s="38" t="s">
        <v>225</v>
      </c>
      <c r="AH804" s="38" t="s">
        <v>225</v>
      </c>
      <c r="AI804" s="38" t="s">
        <v>225</v>
      </c>
      <c r="AJ804" s="38" t="s">
        <v>225</v>
      </c>
      <c r="AL804" s="38" t="s">
        <v>225</v>
      </c>
      <c r="AM804" s="38" t="s">
        <v>225</v>
      </c>
      <c r="AN804" s="38" t="s">
        <v>225</v>
      </c>
      <c r="AO804" s="38" t="s">
        <v>225</v>
      </c>
    </row>
    <row r="805" spans="5:41">
      <c r="E805" s="38" t="s">
        <v>225</v>
      </c>
      <c r="F805" s="38" t="s">
        <v>225</v>
      </c>
      <c r="G805" s="38" t="s">
        <v>225</v>
      </c>
      <c r="H805" s="38" t="s">
        <v>225</v>
      </c>
      <c r="I805" s="38" t="s">
        <v>225</v>
      </c>
      <c r="J805" s="38" t="s">
        <v>225</v>
      </c>
      <c r="K805" s="38" t="s">
        <v>225</v>
      </c>
      <c r="L805" s="38" t="s">
        <v>225</v>
      </c>
      <c r="N805" s="38" t="s">
        <v>225</v>
      </c>
      <c r="O805" s="38" t="s">
        <v>225</v>
      </c>
      <c r="P805" s="38" t="s">
        <v>225</v>
      </c>
      <c r="Q805" s="38" t="s">
        <v>225</v>
      </c>
      <c r="S805" s="38" t="s">
        <v>225</v>
      </c>
      <c r="T805" s="38" t="s">
        <v>225</v>
      </c>
      <c r="U805" s="38" t="s">
        <v>225</v>
      </c>
      <c r="X805" s="38" t="s">
        <v>225</v>
      </c>
      <c r="Y805" s="38" t="s">
        <v>225</v>
      </c>
      <c r="AA805" s="38" t="s">
        <v>225</v>
      </c>
      <c r="AB805" s="38" t="s">
        <v>225</v>
      </c>
      <c r="AG805" s="38" t="s">
        <v>225</v>
      </c>
      <c r="AH805" s="38" t="s">
        <v>225</v>
      </c>
      <c r="AI805" s="38" t="s">
        <v>225</v>
      </c>
      <c r="AJ805" s="38" t="s">
        <v>225</v>
      </c>
      <c r="AL805" s="38" t="s">
        <v>225</v>
      </c>
      <c r="AM805" s="38" t="s">
        <v>225</v>
      </c>
      <c r="AN805" s="38" t="s">
        <v>225</v>
      </c>
      <c r="AO805" s="38" t="s">
        <v>225</v>
      </c>
    </row>
    <row r="806" spans="5:41">
      <c r="E806" s="38" t="s">
        <v>225</v>
      </c>
      <c r="F806" s="38" t="s">
        <v>225</v>
      </c>
      <c r="G806" s="38" t="s">
        <v>225</v>
      </c>
      <c r="H806" s="38" t="s">
        <v>225</v>
      </c>
      <c r="I806" s="38" t="s">
        <v>225</v>
      </c>
      <c r="J806" s="38" t="s">
        <v>225</v>
      </c>
      <c r="K806" s="38" t="s">
        <v>225</v>
      </c>
      <c r="L806" s="38" t="s">
        <v>225</v>
      </c>
      <c r="N806" s="38" t="s">
        <v>225</v>
      </c>
      <c r="O806" s="38" t="s">
        <v>225</v>
      </c>
      <c r="P806" s="38" t="s">
        <v>225</v>
      </c>
      <c r="Q806" s="38" t="s">
        <v>225</v>
      </c>
      <c r="S806" s="38" t="s">
        <v>225</v>
      </c>
      <c r="T806" s="38" t="s">
        <v>225</v>
      </c>
      <c r="U806" s="38" t="s">
        <v>225</v>
      </c>
      <c r="X806" s="38" t="s">
        <v>225</v>
      </c>
      <c r="Y806" s="38" t="s">
        <v>225</v>
      </c>
      <c r="AA806" s="38" t="s">
        <v>225</v>
      </c>
      <c r="AB806" s="38" t="s">
        <v>225</v>
      </c>
      <c r="AG806" s="38" t="s">
        <v>225</v>
      </c>
      <c r="AH806" s="38" t="s">
        <v>225</v>
      </c>
      <c r="AI806" s="38" t="s">
        <v>225</v>
      </c>
      <c r="AJ806" s="38" t="s">
        <v>225</v>
      </c>
      <c r="AL806" s="38" t="s">
        <v>225</v>
      </c>
      <c r="AM806" s="38" t="s">
        <v>225</v>
      </c>
      <c r="AN806" s="38" t="s">
        <v>225</v>
      </c>
      <c r="AO806" s="38" t="s">
        <v>225</v>
      </c>
    </row>
    <row r="807" spans="5:41">
      <c r="E807" s="38" t="s">
        <v>225</v>
      </c>
      <c r="F807" s="38" t="s">
        <v>225</v>
      </c>
      <c r="G807" s="38" t="s">
        <v>225</v>
      </c>
      <c r="H807" s="38" t="s">
        <v>225</v>
      </c>
      <c r="I807" s="38" t="s">
        <v>225</v>
      </c>
      <c r="J807" s="38" t="s">
        <v>225</v>
      </c>
      <c r="K807" s="38" t="s">
        <v>225</v>
      </c>
      <c r="L807" s="38" t="s">
        <v>225</v>
      </c>
      <c r="N807" s="38" t="s">
        <v>225</v>
      </c>
      <c r="O807" s="38" t="s">
        <v>225</v>
      </c>
      <c r="P807" s="38" t="s">
        <v>225</v>
      </c>
      <c r="Q807" s="38" t="s">
        <v>225</v>
      </c>
      <c r="S807" s="38" t="s">
        <v>225</v>
      </c>
      <c r="T807" s="38" t="s">
        <v>225</v>
      </c>
      <c r="U807" s="38" t="s">
        <v>225</v>
      </c>
      <c r="X807" s="38" t="s">
        <v>225</v>
      </c>
      <c r="Y807" s="38" t="s">
        <v>225</v>
      </c>
      <c r="AA807" s="38" t="s">
        <v>225</v>
      </c>
      <c r="AB807" s="38" t="s">
        <v>225</v>
      </c>
      <c r="AG807" s="38" t="s">
        <v>225</v>
      </c>
      <c r="AH807" s="38" t="s">
        <v>225</v>
      </c>
      <c r="AI807" s="38" t="s">
        <v>225</v>
      </c>
      <c r="AJ807" s="38" t="s">
        <v>225</v>
      </c>
      <c r="AL807" s="38" t="s">
        <v>225</v>
      </c>
      <c r="AM807" s="38" t="s">
        <v>225</v>
      </c>
      <c r="AN807" s="38" t="s">
        <v>225</v>
      </c>
      <c r="AO807" s="38" t="s">
        <v>225</v>
      </c>
    </row>
    <row r="808" spans="5:41">
      <c r="E808" s="38" t="s">
        <v>225</v>
      </c>
      <c r="F808" s="38" t="s">
        <v>225</v>
      </c>
      <c r="G808" s="38" t="s">
        <v>225</v>
      </c>
      <c r="H808" s="38" t="s">
        <v>225</v>
      </c>
      <c r="I808" s="38" t="s">
        <v>225</v>
      </c>
      <c r="J808" s="38" t="s">
        <v>225</v>
      </c>
      <c r="K808" s="38" t="s">
        <v>225</v>
      </c>
      <c r="L808" s="38" t="s">
        <v>225</v>
      </c>
      <c r="N808" s="38" t="s">
        <v>225</v>
      </c>
      <c r="O808" s="38" t="s">
        <v>225</v>
      </c>
      <c r="P808" s="38" t="s">
        <v>225</v>
      </c>
      <c r="Q808" s="38" t="s">
        <v>225</v>
      </c>
      <c r="S808" s="38" t="s">
        <v>225</v>
      </c>
      <c r="T808" s="38" t="s">
        <v>225</v>
      </c>
      <c r="U808" s="38" t="s">
        <v>225</v>
      </c>
      <c r="X808" s="38" t="s">
        <v>225</v>
      </c>
      <c r="Y808" s="38" t="s">
        <v>225</v>
      </c>
      <c r="AA808" s="38" t="s">
        <v>225</v>
      </c>
      <c r="AB808" s="38" t="s">
        <v>225</v>
      </c>
      <c r="AG808" s="38" t="s">
        <v>225</v>
      </c>
      <c r="AH808" s="38" t="s">
        <v>225</v>
      </c>
      <c r="AI808" s="38" t="s">
        <v>225</v>
      </c>
      <c r="AJ808" s="38" t="s">
        <v>225</v>
      </c>
      <c r="AL808" s="38" t="s">
        <v>225</v>
      </c>
      <c r="AM808" s="38" t="s">
        <v>225</v>
      </c>
      <c r="AN808" s="38" t="s">
        <v>225</v>
      </c>
      <c r="AO808" s="38" t="s">
        <v>225</v>
      </c>
    </row>
    <row r="809" spans="5:41">
      <c r="E809" s="38" t="s">
        <v>225</v>
      </c>
      <c r="F809" s="38" t="s">
        <v>225</v>
      </c>
      <c r="G809" s="38" t="s">
        <v>225</v>
      </c>
      <c r="H809" s="38" t="s">
        <v>225</v>
      </c>
      <c r="I809" s="38" t="s">
        <v>225</v>
      </c>
      <c r="J809" s="38" t="s">
        <v>225</v>
      </c>
      <c r="K809" s="38" t="s">
        <v>225</v>
      </c>
      <c r="L809" s="38" t="s">
        <v>225</v>
      </c>
      <c r="N809" s="38" t="s">
        <v>225</v>
      </c>
      <c r="O809" s="38" t="s">
        <v>225</v>
      </c>
      <c r="P809" s="38" t="s">
        <v>225</v>
      </c>
      <c r="Q809" s="38" t="s">
        <v>225</v>
      </c>
      <c r="S809" s="38" t="s">
        <v>225</v>
      </c>
      <c r="T809" s="38" t="s">
        <v>225</v>
      </c>
      <c r="U809" s="38" t="s">
        <v>225</v>
      </c>
      <c r="X809" s="38" t="s">
        <v>225</v>
      </c>
      <c r="Y809" s="38" t="s">
        <v>225</v>
      </c>
      <c r="AA809" s="38" t="s">
        <v>225</v>
      </c>
      <c r="AB809" s="38" t="s">
        <v>225</v>
      </c>
      <c r="AG809" s="38" t="s">
        <v>225</v>
      </c>
      <c r="AH809" s="38" t="s">
        <v>225</v>
      </c>
      <c r="AI809" s="38" t="s">
        <v>225</v>
      </c>
      <c r="AJ809" s="38" t="s">
        <v>225</v>
      </c>
      <c r="AL809" s="38" t="s">
        <v>225</v>
      </c>
      <c r="AM809" s="38" t="s">
        <v>225</v>
      </c>
      <c r="AN809" s="38" t="s">
        <v>225</v>
      </c>
      <c r="AO809" s="38" t="s">
        <v>225</v>
      </c>
    </row>
    <row r="810" spans="5:41">
      <c r="E810" s="38" t="s">
        <v>225</v>
      </c>
      <c r="F810" s="38" t="s">
        <v>225</v>
      </c>
      <c r="G810" s="38" t="s">
        <v>225</v>
      </c>
      <c r="H810" s="38" t="s">
        <v>225</v>
      </c>
      <c r="I810" s="38" t="s">
        <v>225</v>
      </c>
      <c r="J810" s="38" t="s">
        <v>225</v>
      </c>
      <c r="K810" s="38" t="s">
        <v>225</v>
      </c>
      <c r="L810" s="38" t="s">
        <v>225</v>
      </c>
      <c r="N810" s="38" t="s">
        <v>225</v>
      </c>
      <c r="O810" s="38" t="s">
        <v>225</v>
      </c>
      <c r="P810" s="38" t="s">
        <v>225</v>
      </c>
      <c r="Q810" s="38" t="s">
        <v>225</v>
      </c>
      <c r="S810" s="38" t="s">
        <v>225</v>
      </c>
      <c r="T810" s="38" t="s">
        <v>225</v>
      </c>
      <c r="U810" s="38" t="s">
        <v>225</v>
      </c>
      <c r="X810" s="38" t="s">
        <v>225</v>
      </c>
      <c r="Y810" s="38" t="s">
        <v>225</v>
      </c>
      <c r="AA810" s="38" t="s">
        <v>225</v>
      </c>
      <c r="AB810" s="38" t="s">
        <v>225</v>
      </c>
      <c r="AG810" s="38" t="s">
        <v>225</v>
      </c>
      <c r="AH810" s="38" t="s">
        <v>225</v>
      </c>
      <c r="AI810" s="38" t="s">
        <v>225</v>
      </c>
      <c r="AJ810" s="38" t="s">
        <v>225</v>
      </c>
      <c r="AL810" s="38" t="s">
        <v>225</v>
      </c>
      <c r="AM810" s="38" t="s">
        <v>225</v>
      </c>
      <c r="AN810" s="38" t="s">
        <v>225</v>
      </c>
      <c r="AO810" s="38" t="s">
        <v>225</v>
      </c>
    </row>
    <row r="811" spans="5:41">
      <c r="E811" s="38" t="s">
        <v>225</v>
      </c>
      <c r="F811" s="38" t="s">
        <v>225</v>
      </c>
      <c r="G811" s="38" t="s">
        <v>225</v>
      </c>
      <c r="H811" s="38" t="s">
        <v>225</v>
      </c>
      <c r="I811" s="38" t="s">
        <v>225</v>
      </c>
      <c r="J811" s="38" t="s">
        <v>225</v>
      </c>
      <c r="K811" s="38" t="s">
        <v>225</v>
      </c>
      <c r="L811" s="38" t="s">
        <v>225</v>
      </c>
      <c r="N811" s="38" t="s">
        <v>225</v>
      </c>
      <c r="O811" s="38" t="s">
        <v>225</v>
      </c>
      <c r="P811" s="38" t="s">
        <v>225</v>
      </c>
      <c r="Q811" s="38" t="s">
        <v>225</v>
      </c>
      <c r="S811" s="38" t="s">
        <v>225</v>
      </c>
      <c r="T811" s="38" t="s">
        <v>225</v>
      </c>
      <c r="U811" s="38" t="s">
        <v>225</v>
      </c>
      <c r="X811" s="38" t="s">
        <v>225</v>
      </c>
      <c r="Y811" s="38" t="s">
        <v>225</v>
      </c>
      <c r="AA811" s="38" t="s">
        <v>225</v>
      </c>
      <c r="AB811" s="38" t="s">
        <v>225</v>
      </c>
      <c r="AG811" s="38" t="s">
        <v>225</v>
      </c>
      <c r="AH811" s="38" t="s">
        <v>225</v>
      </c>
      <c r="AI811" s="38" t="s">
        <v>225</v>
      </c>
      <c r="AJ811" s="38" t="s">
        <v>225</v>
      </c>
      <c r="AL811" s="38" t="s">
        <v>225</v>
      </c>
      <c r="AM811" s="38" t="s">
        <v>225</v>
      </c>
      <c r="AN811" s="38" t="s">
        <v>225</v>
      </c>
      <c r="AO811" s="38" t="s">
        <v>225</v>
      </c>
    </row>
    <row r="812" spans="5:41">
      <c r="E812" s="38" t="s">
        <v>225</v>
      </c>
      <c r="F812" s="38" t="s">
        <v>225</v>
      </c>
      <c r="G812" s="38" t="s">
        <v>225</v>
      </c>
      <c r="H812" s="38" t="s">
        <v>225</v>
      </c>
      <c r="I812" s="38" t="s">
        <v>225</v>
      </c>
      <c r="J812" s="38" t="s">
        <v>225</v>
      </c>
      <c r="K812" s="38" t="s">
        <v>225</v>
      </c>
      <c r="L812" s="38" t="s">
        <v>225</v>
      </c>
      <c r="N812" s="38" t="s">
        <v>225</v>
      </c>
      <c r="O812" s="38" t="s">
        <v>225</v>
      </c>
      <c r="P812" s="38" t="s">
        <v>225</v>
      </c>
      <c r="Q812" s="38" t="s">
        <v>225</v>
      </c>
      <c r="S812" s="38" t="s">
        <v>225</v>
      </c>
      <c r="T812" s="38" t="s">
        <v>225</v>
      </c>
      <c r="U812" s="38" t="s">
        <v>225</v>
      </c>
      <c r="X812" s="38" t="s">
        <v>225</v>
      </c>
      <c r="Y812" s="38" t="s">
        <v>225</v>
      </c>
      <c r="AA812" s="38" t="s">
        <v>225</v>
      </c>
      <c r="AB812" s="38" t="s">
        <v>225</v>
      </c>
      <c r="AG812" s="38" t="s">
        <v>225</v>
      </c>
      <c r="AH812" s="38" t="s">
        <v>225</v>
      </c>
      <c r="AI812" s="38" t="s">
        <v>225</v>
      </c>
      <c r="AJ812" s="38" t="s">
        <v>225</v>
      </c>
      <c r="AL812" s="38" t="s">
        <v>225</v>
      </c>
      <c r="AM812" s="38" t="s">
        <v>225</v>
      </c>
      <c r="AN812" s="38" t="s">
        <v>225</v>
      </c>
      <c r="AO812" s="38" t="s">
        <v>225</v>
      </c>
    </row>
    <row r="813" spans="5:41">
      <c r="E813" s="38" t="s">
        <v>225</v>
      </c>
      <c r="F813" s="38" t="s">
        <v>225</v>
      </c>
      <c r="G813" s="38" t="s">
        <v>225</v>
      </c>
      <c r="H813" s="38" t="s">
        <v>225</v>
      </c>
      <c r="I813" s="38" t="s">
        <v>225</v>
      </c>
      <c r="J813" s="38" t="s">
        <v>225</v>
      </c>
      <c r="K813" s="38" t="s">
        <v>225</v>
      </c>
      <c r="L813" s="38" t="s">
        <v>225</v>
      </c>
      <c r="N813" s="38" t="s">
        <v>225</v>
      </c>
      <c r="O813" s="38" t="s">
        <v>225</v>
      </c>
      <c r="P813" s="38" t="s">
        <v>225</v>
      </c>
      <c r="Q813" s="38" t="s">
        <v>225</v>
      </c>
      <c r="S813" s="38" t="s">
        <v>225</v>
      </c>
      <c r="T813" s="38" t="s">
        <v>225</v>
      </c>
      <c r="U813" s="38" t="s">
        <v>225</v>
      </c>
      <c r="X813" s="38" t="s">
        <v>225</v>
      </c>
      <c r="Y813" s="38" t="s">
        <v>225</v>
      </c>
      <c r="AA813" s="38" t="s">
        <v>225</v>
      </c>
      <c r="AB813" s="38" t="s">
        <v>225</v>
      </c>
      <c r="AG813" s="38" t="s">
        <v>225</v>
      </c>
      <c r="AH813" s="38" t="s">
        <v>225</v>
      </c>
      <c r="AI813" s="38" t="s">
        <v>225</v>
      </c>
      <c r="AJ813" s="38" t="s">
        <v>225</v>
      </c>
      <c r="AL813" s="38" t="s">
        <v>225</v>
      </c>
      <c r="AM813" s="38" t="s">
        <v>225</v>
      </c>
      <c r="AN813" s="38" t="s">
        <v>225</v>
      </c>
      <c r="AO813" s="38" t="s">
        <v>225</v>
      </c>
    </row>
    <row r="814" spans="5:41">
      <c r="E814" s="38" t="s">
        <v>225</v>
      </c>
      <c r="F814" s="38" t="s">
        <v>225</v>
      </c>
      <c r="G814" s="38" t="s">
        <v>225</v>
      </c>
      <c r="H814" s="38" t="s">
        <v>225</v>
      </c>
      <c r="I814" s="38" t="s">
        <v>225</v>
      </c>
      <c r="J814" s="38" t="s">
        <v>225</v>
      </c>
      <c r="K814" s="38" t="s">
        <v>225</v>
      </c>
      <c r="L814" s="38" t="s">
        <v>225</v>
      </c>
      <c r="N814" s="38" t="s">
        <v>225</v>
      </c>
      <c r="O814" s="38" t="s">
        <v>225</v>
      </c>
      <c r="P814" s="38" t="s">
        <v>225</v>
      </c>
      <c r="Q814" s="38" t="s">
        <v>225</v>
      </c>
      <c r="S814" s="38" t="s">
        <v>225</v>
      </c>
      <c r="T814" s="38" t="s">
        <v>225</v>
      </c>
      <c r="U814" s="38" t="s">
        <v>225</v>
      </c>
      <c r="X814" s="38" t="s">
        <v>225</v>
      </c>
      <c r="Y814" s="38" t="s">
        <v>225</v>
      </c>
      <c r="AA814" s="38" t="s">
        <v>225</v>
      </c>
      <c r="AB814" s="38" t="s">
        <v>225</v>
      </c>
      <c r="AG814" s="38" t="s">
        <v>225</v>
      </c>
      <c r="AH814" s="38" t="s">
        <v>225</v>
      </c>
      <c r="AI814" s="38" t="s">
        <v>225</v>
      </c>
      <c r="AJ814" s="38" t="s">
        <v>225</v>
      </c>
      <c r="AL814" s="38" t="s">
        <v>225</v>
      </c>
      <c r="AM814" s="38" t="s">
        <v>225</v>
      </c>
      <c r="AN814" s="38" t="s">
        <v>225</v>
      </c>
      <c r="AO814" s="38" t="s">
        <v>225</v>
      </c>
    </row>
    <row r="815" spans="5:41">
      <c r="E815" s="38" t="s">
        <v>225</v>
      </c>
      <c r="F815" s="38" t="s">
        <v>225</v>
      </c>
      <c r="G815" s="38" t="s">
        <v>225</v>
      </c>
      <c r="H815" s="38" t="s">
        <v>225</v>
      </c>
      <c r="I815" s="38" t="s">
        <v>225</v>
      </c>
      <c r="J815" s="38" t="s">
        <v>225</v>
      </c>
      <c r="K815" s="38" t="s">
        <v>225</v>
      </c>
      <c r="L815" s="38" t="s">
        <v>225</v>
      </c>
      <c r="N815" s="38" t="s">
        <v>225</v>
      </c>
      <c r="O815" s="38" t="s">
        <v>225</v>
      </c>
      <c r="P815" s="38" t="s">
        <v>225</v>
      </c>
      <c r="Q815" s="38" t="s">
        <v>225</v>
      </c>
      <c r="S815" s="38" t="s">
        <v>225</v>
      </c>
      <c r="T815" s="38" t="s">
        <v>225</v>
      </c>
      <c r="U815" s="38" t="s">
        <v>225</v>
      </c>
      <c r="X815" s="38" t="s">
        <v>225</v>
      </c>
      <c r="Y815" s="38" t="s">
        <v>225</v>
      </c>
      <c r="AA815" s="38" t="s">
        <v>225</v>
      </c>
      <c r="AB815" s="38" t="s">
        <v>225</v>
      </c>
      <c r="AG815" s="38" t="s">
        <v>225</v>
      </c>
      <c r="AH815" s="38" t="s">
        <v>225</v>
      </c>
      <c r="AI815" s="38" t="s">
        <v>225</v>
      </c>
      <c r="AJ815" s="38" t="s">
        <v>225</v>
      </c>
      <c r="AL815" s="38" t="s">
        <v>225</v>
      </c>
      <c r="AM815" s="38" t="s">
        <v>225</v>
      </c>
      <c r="AN815" s="38" t="s">
        <v>225</v>
      </c>
      <c r="AO815" s="38" t="s">
        <v>225</v>
      </c>
    </row>
    <row r="816" spans="5:41">
      <c r="E816" s="38" t="s">
        <v>225</v>
      </c>
      <c r="F816" s="38" t="s">
        <v>225</v>
      </c>
      <c r="G816" s="38" t="s">
        <v>225</v>
      </c>
      <c r="H816" s="38" t="s">
        <v>225</v>
      </c>
      <c r="I816" s="38" t="s">
        <v>225</v>
      </c>
      <c r="J816" s="38" t="s">
        <v>225</v>
      </c>
      <c r="K816" s="38" t="s">
        <v>225</v>
      </c>
      <c r="L816" s="38" t="s">
        <v>225</v>
      </c>
      <c r="N816" s="38" t="s">
        <v>225</v>
      </c>
      <c r="O816" s="38" t="s">
        <v>225</v>
      </c>
      <c r="P816" s="38" t="s">
        <v>225</v>
      </c>
      <c r="Q816" s="38" t="s">
        <v>225</v>
      </c>
      <c r="S816" s="38" t="s">
        <v>225</v>
      </c>
      <c r="T816" s="38" t="s">
        <v>225</v>
      </c>
      <c r="U816" s="38" t="s">
        <v>225</v>
      </c>
      <c r="X816" s="38" t="s">
        <v>225</v>
      </c>
      <c r="Y816" s="38" t="s">
        <v>225</v>
      </c>
      <c r="AA816" s="38" t="s">
        <v>225</v>
      </c>
      <c r="AB816" s="38" t="s">
        <v>225</v>
      </c>
      <c r="AG816" s="38" t="s">
        <v>225</v>
      </c>
      <c r="AH816" s="38" t="s">
        <v>225</v>
      </c>
      <c r="AI816" s="38" t="s">
        <v>225</v>
      </c>
      <c r="AJ816" s="38" t="s">
        <v>225</v>
      </c>
      <c r="AL816" s="38" t="s">
        <v>225</v>
      </c>
      <c r="AM816" s="38" t="s">
        <v>225</v>
      </c>
      <c r="AN816" s="38" t="s">
        <v>225</v>
      </c>
      <c r="AO816" s="38" t="s">
        <v>225</v>
      </c>
    </row>
    <row r="817" spans="5:41">
      <c r="E817" s="38" t="s">
        <v>225</v>
      </c>
      <c r="F817" s="38" t="s">
        <v>225</v>
      </c>
      <c r="G817" s="38" t="s">
        <v>225</v>
      </c>
      <c r="H817" s="38" t="s">
        <v>225</v>
      </c>
      <c r="I817" s="38" t="s">
        <v>225</v>
      </c>
      <c r="J817" s="38" t="s">
        <v>225</v>
      </c>
      <c r="K817" s="38" t="s">
        <v>225</v>
      </c>
      <c r="L817" s="38" t="s">
        <v>225</v>
      </c>
      <c r="N817" s="38" t="s">
        <v>225</v>
      </c>
      <c r="O817" s="38" t="s">
        <v>225</v>
      </c>
      <c r="P817" s="38" t="s">
        <v>225</v>
      </c>
      <c r="Q817" s="38" t="s">
        <v>225</v>
      </c>
      <c r="S817" s="38" t="s">
        <v>225</v>
      </c>
      <c r="T817" s="38" t="s">
        <v>225</v>
      </c>
      <c r="U817" s="38" t="s">
        <v>225</v>
      </c>
      <c r="X817" s="38" t="s">
        <v>225</v>
      </c>
      <c r="Y817" s="38" t="s">
        <v>225</v>
      </c>
      <c r="AA817" s="38" t="s">
        <v>225</v>
      </c>
      <c r="AB817" s="38" t="s">
        <v>225</v>
      </c>
      <c r="AG817" s="38" t="s">
        <v>225</v>
      </c>
      <c r="AH817" s="38" t="s">
        <v>225</v>
      </c>
      <c r="AI817" s="38" t="s">
        <v>225</v>
      </c>
      <c r="AJ817" s="38" t="s">
        <v>225</v>
      </c>
      <c r="AL817" s="38" t="s">
        <v>225</v>
      </c>
      <c r="AM817" s="38" t="s">
        <v>225</v>
      </c>
      <c r="AN817" s="38" t="s">
        <v>225</v>
      </c>
      <c r="AO817" s="38" t="s">
        <v>225</v>
      </c>
    </row>
    <row r="818" spans="5:41">
      <c r="E818" s="38" t="s">
        <v>225</v>
      </c>
      <c r="F818" s="38" t="s">
        <v>225</v>
      </c>
      <c r="G818" s="38" t="s">
        <v>225</v>
      </c>
      <c r="H818" s="38" t="s">
        <v>225</v>
      </c>
      <c r="I818" s="38" t="s">
        <v>225</v>
      </c>
      <c r="J818" s="38" t="s">
        <v>225</v>
      </c>
      <c r="K818" s="38" t="s">
        <v>225</v>
      </c>
      <c r="L818" s="38" t="s">
        <v>225</v>
      </c>
      <c r="N818" s="38" t="s">
        <v>225</v>
      </c>
      <c r="O818" s="38" t="s">
        <v>225</v>
      </c>
      <c r="P818" s="38" t="s">
        <v>225</v>
      </c>
      <c r="Q818" s="38" t="s">
        <v>225</v>
      </c>
      <c r="S818" s="38" t="s">
        <v>225</v>
      </c>
      <c r="T818" s="38" t="s">
        <v>225</v>
      </c>
      <c r="U818" s="38" t="s">
        <v>225</v>
      </c>
      <c r="X818" s="38" t="s">
        <v>225</v>
      </c>
      <c r="Y818" s="38" t="s">
        <v>225</v>
      </c>
      <c r="AA818" s="38" t="s">
        <v>225</v>
      </c>
      <c r="AB818" s="38" t="s">
        <v>225</v>
      </c>
      <c r="AG818" s="38" t="s">
        <v>225</v>
      </c>
      <c r="AH818" s="38" t="s">
        <v>225</v>
      </c>
      <c r="AI818" s="38" t="s">
        <v>225</v>
      </c>
      <c r="AJ818" s="38" t="s">
        <v>225</v>
      </c>
      <c r="AL818" s="38" t="s">
        <v>225</v>
      </c>
      <c r="AM818" s="38" t="s">
        <v>225</v>
      </c>
      <c r="AN818" s="38" t="s">
        <v>225</v>
      </c>
      <c r="AO818" s="38" t="s">
        <v>225</v>
      </c>
    </row>
    <row r="819" spans="5:41">
      <c r="E819" s="38" t="s">
        <v>225</v>
      </c>
      <c r="F819" s="38" t="s">
        <v>225</v>
      </c>
      <c r="G819" s="38" t="s">
        <v>225</v>
      </c>
      <c r="H819" s="38" t="s">
        <v>225</v>
      </c>
      <c r="I819" s="38" t="s">
        <v>225</v>
      </c>
      <c r="J819" s="38" t="s">
        <v>225</v>
      </c>
      <c r="K819" s="38" t="s">
        <v>225</v>
      </c>
      <c r="L819" s="38" t="s">
        <v>225</v>
      </c>
      <c r="N819" s="38" t="s">
        <v>225</v>
      </c>
      <c r="O819" s="38" t="s">
        <v>225</v>
      </c>
      <c r="P819" s="38" t="s">
        <v>225</v>
      </c>
      <c r="Q819" s="38" t="s">
        <v>225</v>
      </c>
      <c r="S819" s="38" t="s">
        <v>225</v>
      </c>
      <c r="T819" s="38" t="s">
        <v>225</v>
      </c>
      <c r="U819" s="38" t="s">
        <v>225</v>
      </c>
      <c r="X819" s="38" t="s">
        <v>225</v>
      </c>
      <c r="Y819" s="38" t="s">
        <v>225</v>
      </c>
      <c r="AA819" s="38" t="s">
        <v>225</v>
      </c>
      <c r="AB819" s="38" t="s">
        <v>225</v>
      </c>
      <c r="AG819" s="38" t="s">
        <v>225</v>
      </c>
      <c r="AH819" s="38" t="s">
        <v>225</v>
      </c>
      <c r="AI819" s="38" t="s">
        <v>225</v>
      </c>
      <c r="AJ819" s="38" t="s">
        <v>225</v>
      </c>
      <c r="AL819" s="38" t="s">
        <v>225</v>
      </c>
      <c r="AM819" s="38" t="s">
        <v>225</v>
      </c>
      <c r="AN819" s="38" t="s">
        <v>225</v>
      </c>
      <c r="AO819" s="38" t="s">
        <v>225</v>
      </c>
    </row>
    <row r="820" spans="5:41">
      <c r="E820" s="38" t="s">
        <v>225</v>
      </c>
      <c r="F820" s="38" t="s">
        <v>225</v>
      </c>
      <c r="G820" s="38" t="s">
        <v>225</v>
      </c>
      <c r="H820" s="38" t="s">
        <v>225</v>
      </c>
      <c r="I820" s="38" t="s">
        <v>225</v>
      </c>
      <c r="J820" s="38" t="s">
        <v>225</v>
      </c>
      <c r="K820" s="38" t="s">
        <v>225</v>
      </c>
      <c r="L820" s="38" t="s">
        <v>225</v>
      </c>
      <c r="N820" s="38" t="s">
        <v>225</v>
      </c>
      <c r="O820" s="38" t="s">
        <v>225</v>
      </c>
      <c r="P820" s="38" t="s">
        <v>225</v>
      </c>
      <c r="Q820" s="38" t="s">
        <v>225</v>
      </c>
      <c r="S820" s="38" t="s">
        <v>225</v>
      </c>
      <c r="T820" s="38" t="s">
        <v>225</v>
      </c>
      <c r="U820" s="38" t="s">
        <v>225</v>
      </c>
      <c r="X820" s="38" t="s">
        <v>225</v>
      </c>
      <c r="Y820" s="38" t="s">
        <v>225</v>
      </c>
      <c r="AA820" s="38" t="s">
        <v>225</v>
      </c>
      <c r="AB820" s="38" t="s">
        <v>225</v>
      </c>
      <c r="AG820" s="38" t="s">
        <v>225</v>
      </c>
      <c r="AH820" s="38" t="s">
        <v>225</v>
      </c>
      <c r="AI820" s="38" t="s">
        <v>225</v>
      </c>
      <c r="AJ820" s="38" t="s">
        <v>225</v>
      </c>
      <c r="AL820" s="38" t="s">
        <v>225</v>
      </c>
      <c r="AM820" s="38" t="s">
        <v>225</v>
      </c>
      <c r="AN820" s="38" t="s">
        <v>225</v>
      </c>
      <c r="AO820" s="38" t="s">
        <v>225</v>
      </c>
    </row>
    <row r="821" spans="5:41">
      <c r="E821" s="38" t="s">
        <v>225</v>
      </c>
      <c r="F821" s="38" t="s">
        <v>225</v>
      </c>
      <c r="G821" s="38" t="s">
        <v>225</v>
      </c>
      <c r="H821" s="38" t="s">
        <v>225</v>
      </c>
      <c r="I821" s="38" t="s">
        <v>225</v>
      </c>
      <c r="J821" s="38" t="s">
        <v>225</v>
      </c>
      <c r="K821" s="38" t="s">
        <v>225</v>
      </c>
      <c r="L821" s="38" t="s">
        <v>225</v>
      </c>
      <c r="N821" s="38" t="s">
        <v>225</v>
      </c>
      <c r="O821" s="38" t="s">
        <v>225</v>
      </c>
      <c r="P821" s="38" t="s">
        <v>225</v>
      </c>
      <c r="Q821" s="38" t="s">
        <v>225</v>
      </c>
      <c r="S821" s="38" t="s">
        <v>225</v>
      </c>
      <c r="T821" s="38" t="s">
        <v>225</v>
      </c>
      <c r="U821" s="38" t="s">
        <v>225</v>
      </c>
      <c r="X821" s="38" t="s">
        <v>225</v>
      </c>
      <c r="Y821" s="38" t="s">
        <v>225</v>
      </c>
      <c r="AA821" s="38" t="s">
        <v>225</v>
      </c>
      <c r="AB821" s="38" t="s">
        <v>225</v>
      </c>
      <c r="AG821" s="38" t="s">
        <v>225</v>
      </c>
      <c r="AH821" s="38" t="s">
        <v>225</v>
      </c>
      <c r="AI821" s="38" t="s">
        <v>225</v>
      </c>
      <c r="AJ821" s="38" t="s">
        <v>225</v>
      </c>
      <c r="AL821" s="38" t="s">
        <v>225</v>
      </c>
      <c r="AM821" s="38" t="s">
        <v>225</v>
      </c>
      <c r="AN821" s="38" t="s">
        <v>225</v>
      </c>
      <c r="AO821" s="38" t="s">
        <v>225</v>
      </c>
    </row>
    <row r="822" spans="5:41">
      <c r="E822" s="38" t="s">
        <v>225</v>
      </c>
      <c r="F822" s="38" t="s">
        <v>225</v>
      </c>
      <c r="G822" s="38" t="s">
        <v>225</v>
      </c>
      <c r="H822" s="38" t="s">
        <v>225</v>
      </c>
      <c r="I822" s="38" t="s">
        <v>225</v>
      </c>
      <c r="J822" s="38" t="s">
        <v>225</v>
      </c>
      <c r="K822" s="38" t="s">
        <v>225</v>
      </c>
      <c r="L822" s="38" t="s">
        <v>225</v>
      </c>
      <c r="N822" s="38" t="s">
        <v>225</v>
      </c>
      <c r="O822" s="38" t="s">
        <v>225</v>
      </c>
      <c r="P822" s="38" t="s">
        <v>225</v>
      </c>
      <c r="Q822" s="38" t="s">
        <v>225</v>
      </c>
      <c r="S822" s="38" t="s">
        <v>225</v>
      </c>
      <c r="T822" s="38" t="s">
        <v>225</v>
      </c>
      <c r="U822" s="38" t="s">
        <v>225</v>
      </c>
      <c r="X822" s="38" t="s">
        <v>225</v>
      </c>
      <c r="Y822" s="38" t="s">
        <v>225</v>
      </c>
      <c r="AA822" s="38" t="s">
        <v>225</v>
      </c>
      <c r="AB822" s="38" t="s">
        <v>225</v>
      </c>
      <c r="AG822" s="38" t="s">
        <v>225</v>
      </c>
      <c r="AH822" s="38" t="s">
        <v>225</v>
      </c>
      <c r="AI822" s="38" t="s">
        <v>225</v>
      </c>
      <c r="AJ822" s="38" t="s">
        <v>225</v>
      </c>
      <c r="AL822" s="38" t="s">
        <v>225</v>
      </c>
      <c r="AM822" s="38" t="s">
        <v>225</v>
      </c>
      <c r="AN822" s="38" t="s">
        <v>225</v>
      </c>
      <c r="AO822" s="38" t="s">
        <v>225</v>
      </c>
    </row>
    <row r="823" spans="5:41">
      <c r="E823" s="38" t="s">
        <v>225</v>
      </c>
      <c r="F823" s="38" t="s">
        <v>225</v>
      </c>
      <c r="G823" s="38" t="s">
        <v>225</v>
      </c>
      <c r="H823" s="38" t="s">
        <v>225</v>
      </c>
      <c r="I823" s="38" t="s">
        <v>225</v>
      </c>
      <c r="J823" s="38" t="s">
        <v>225</v>
      </c>
      <c r="K823" s="38" t="s">
        <v>225</v>
      </c>
      <c r="L823" s="38" t="s">
        <v>225</v>
      </c>
      <c r="N823" s="38" t="s">
        <v>225</v>
      </c>
      <c r="O823" s="38" t="s">
        <v>225</v>
      </c>
      <c r="P823" s="38" t="s">
        <v>225</v>
      </c>
      <c r="Q823" s="38" t="s">
        <v>225</v>
      </c>
      <c r="S823" s="38" t="s">
        <v>225</v>
      </c>
      <c r="T823" s="38" t="s">
        <v>225</v>
      </c>
      <c r="U823" s="38" t="s">
        <v>225</v>
      </c>
      <c r="X823" s="38" t="s">
        <v>225</v>
      </c>
      <c r="Y823" s="38" t="s">
        <v>225</v>
      </c>
      <c r="AA823" s="38" t="s">
        <v>225</v>
      </c>
      <c r="AB823" s="38" t="s">
        <v>225</v>
      </c>
      <c r="AG823" s="38" t="s">
        <v>225</v>
      </c>
      <c r="AH823" s="38" t="s">
        <v>225</v>
      </c>
      <c r="AI823" s="38" t="s">
        <v>225</v>
      </c>
      <c r="AJ823" s="38" t="s">
        <v>225</v>
      </c>
      <c r="AL823" s="38" t="s">
        <v>225</v>
      </c>
      <c r="AM823" s="38" t="s">
        <v>225</v>
      </c>
      <c r="AN823" s="38" t="s">
        <v>225</v>
      </c>
      <c r="AO823" s="38" t="s">
        <v>225</v>
      </c>
    </row>
    <row r="824" spans="5:41">
      <c r="E824" s="38" t="s">
        <v>225</v>
      </c>
      <c r="F824" s="38" t="s">
        <v>225</v>
      </c>
      <c r="G824" s="38" t="s">
        <v>225</v>
      </c>
      <c r="H824" s="38" t="s">
        <v>225</v>
      </c>
      <c r="I824" s="38" t="s">
        <v>225</v>
      </c>
      <c r="J824" s="38" t="s">
        <v>225</v>
      </c>
      <c r="K824" s="38" t="s">
        <v>225</v>
      </c>
      <c r="L824" s="38" t="s">
        <v>225</v>
      </c>
      <c r="N824" s="38" t="s">
        <v>225</v>
      </c>
      <c r="O824" s="38" t="s">
        <v>225</v>
      </c>
      <c r="P824" s="38" t="s">
        <v>225</v>
      </c>
      <c r="Q824" s="38" t="s">
        <v>225</v>
      </c>
      <c r="S824" s="38" t="s">
        <v>225</v>
      </c>
      <c r="T824" s="38" t="s">
        <v>225</v>
      </c>
      <c r="U824" s="38" t="s">
        <v>225</v>
      </c>
      <c r="X824" s="38" t="s">
        <v>225</v>
      </c>
      <c r="Y824" s="38" t="s">
        <v>225</v>
      </c>
      <c r="AA824" s="38" t="s">
        <v>225</v>
      </c>
      <c r="AB824" s="38" t="s">
        <v>225</v>
      </c>
      <c r="AG824" s="38" t="s">
        <v>225</v>
      </c>
      <c r="AH824" s="38" t="s">
        <v>225</v>
      </c>
      <c r="AI824" s="38" t="s">
        <v>225</v>
      </c>
      <c r="AJ824" s="38" t="s">
        <v>225</v>
      </c>
      <c r="AL824" s="38" t="s">
        <v>225</v>
      </c>
      <c r="AM824" s="38" t="s">
        <v>225</v>
      </c>
      <c r="AN824" s="38" t="s">
        <v>225</v>
      </c>
      <c r="AO824" s="38" t="s">
        <v>225</v>
      </c>
    </row>
    <row r="825" spans="5:41">
      <c r="E825" s="38" t="s">
        <v>225</v>
      </c>
      <c r="F825" s="38" t="s">
        <v>225</v>
      </c>
      <c r="G825" s="38" t="s">
        <v>225</v>
      </c>
      <c r="H825" s="38" t="s">
        <v>225</v>
      </c>
      <c r="I825" s="38" t="s">
        <v>225</v>
      </c>
      <c r="J825" s="38" t="s">
        <v>225</v>
      </c>
      <c r="K825" s="38" t="s">
        <v>225</v>
      </c>
      <c r="L825" s="38" t="s">
        <v>225</v>
      </c>
      <c r="N825" s="38" t="s">
        <v>225</v>
      </c>
      <c r="O825" s="38" t="s">
        <v>225</v>
      </c>
      <c r="P825" s="38" t="s">
        <v>225</v>
      </c>
      <c r="Q825" s="38" t="s">
        <v>225</v>
      </c>
      <c r="S825" s="38" t="s">
        <v>225</v>
      </c>
      <c r="T825" s="38" t="s">
        <v>225</v>
      </c>
      <c r="U825" s="38" t="s">
        <v>225</v>
      </c>
      <c r="X825" s="38" t="s">
        <v>225</v>
      </c>
      <c r="Y825" s="38" t="s">
        <v>225</v>
      </c>
      <c r="AA825" s="38" t="s">
        <v>225</v>
      </c>
      <c r="AB825" s="38" t="s">
        <v>225</v>
      </c>
      <c r="AG825" s="38" t="s">
        <v>225</v>
      </c>
      <c r="AH825" s="38" t="s">
        <v>225</v>
      </c>
      <c r="AI825" s="38" t="s">
        <v>225</v>
      </c>
      <c r="AJ825" s="38" t="s">
        <v>225</v>
      </c>
      <c r="AL825" s="38" t="s">
        <v>225</v>
      </c>
      <c r="AM825" s="38" t="s">
        <v>225</v>
      </c>
      <c r="AN825" s="38" t="s">
        <v>225</v>
      </c>
      <c r="AO825" s="38" t="s">
        <v>225</v>
      </c>
    </row>
    <row r="826" spans="5:41">
      <c r="E826" s="38" t="s">
        <v>225</v>
      </c>
      <c r="F826" s="38" t="s">
        <v>225</v>
      </c>
      <c r="G826" s="38" t="s">
        <v>225</v>
      </c>
      <c r="H826" s="38" t="s">
        <v>225</v>
      </c>
      <c r="I826" s="38" t="s">
        <v>225</v>
      </c>
      <c r="J826" s="38" t="s">
        <v>225</v>
      </c>
      <c r="K826" s="38" t="s">
        <v>225</v>
      </c>
      <c r="L826" s="38" t="s">
        <v>225</v>
      </c>
      <c r="N826" s="38" t="s">
        <v>225</v>
      </c>
      <c r="O826" s="38" t="s">
        <v>225</v>
      </c>
      <c r="P826" s="38" t="s">
        <v>225</v>
      </c>
      <c r="Q826" s="38" t="s">
        <v>225</v>
      </c>
      <c r="S826" s="38" t="s">
        <v>225</v>
      </c>
      <c r="T826" s="38" t="s">
        <v>225</v>
      </c>
      <c r="U826" s="38" t="s">
        <v>225</v>
      </c>
      <c r="X826" s="38" t="s">
        <v>225</v>
      </c>
      <c r="Y826" s="38" t="s">
        <v>225</v>
      </c>
      <c r="AA826" s="38" t="s">
        <v>225</v>
      </c>
      <c r="AB826" s="38" t="s">
        <v>225</v>
      </c>
      <c r="AG826" s="38" t="s">
        <v>225</v>
      </c>
      <c r="AH826" s="38" t="s">
        <v>225</v>
      </c>
      <c r="AI826" s="38" t="s">
        <v>225</v>
      </c>
      <c r="AJ826" s="38" t="s">
        <v>225</v>
      </c>
      <c r="AL826" s="38" t="s">
        <v>225</v>
      </c>
      <c r="AM826" s="38" t="s">
        <v>225</v>
      </c>
      <c r="AN826" s="38" t="s">
        <v>225</v>
      </c>
      <c r="AO826" s="38" t="s">
        <v>225</v>
      </c>
    </row>
    <row r="827" spans="5:41">
      <c r="E827" s="38" t="s">
        <v>225</v>
      </c>
      <c r="F827" s="38" t="s">
        <v>225</v>
      </c>
      <c r="G827" s="38" t="s">
        <v>225</v>
      </c>
      <c r="H827" s="38" t="s">
        <v>225</v>
      </c>
      <c r="I827" s="38" t="s">
        <v>225</v>
      </c>
      <c r="J827" s="38" t="s">
        <v>225</v>
      </c>
      <c r="K827" s="38" t="s">
        <v>225</v>
      </c>
      <c r="L827" s="38" t="s">
        <v>225</v>
      </c>
      <c r="N827" s="38" t="s">
        <v>225</v>
      </c>
      <c r="O827" s="38" t="s">
        <v>225</v>
      </c>
      <c r="P827" s="38" t="s">
        <v>225</v>
      </c>
      <c r="Q827" s="38" t="s">
        <v>225</v>
      </c>
      <c r="S827" s="38" t="s">
        <v>225</v>
      </c>
      <c r="T827" s="38" t="s">
        <v>225</v>
      </c>
      <c r="U827" s="38" t="s">
        <v>225</v>
      </c>
      <c r="X827" s="38" t="s">
        <v>225</v>
      </c>
      <c r="Y827" s="38" t="s">
        <v>225</v>
      </c>
      <c r="AA827" s="38" t="s">
        <v>225</v>
      </c>
      <c r="AB827" s="38" t="s">
        <v>225</v>
      </c>
      <c r="AG827" s="38" t="s">
        <v>225</v>
      </c>
      <c r="AH827" s="38" t="s">
        <v>225</v>
      </c>
      <c r="AI827" s="38" t="s">
        <v>225</v>
      </c>
      <c r="AJ827" s="38" t="s">
        <v>225</v>
      </c>
      <c r="AL827" s="38" t="s">
        <v>225</v>
      </c>
      <c r="AM827" s="38" t="s">
        <v>225</v>
      </c>
      <c r="AN827" s="38" t="s">
        <v>225</v>
      </c>
      <c r="AO827" s="38" t="s">
        <v>225</v>
      </c>
    </row>
    <row r="828" spans="5:41">
      <c r="E828" s="38" t="s">
        <v>225</v>
      </c>
      <c r="F828" s="38" t="s">
        <v>225</v>
      </c>
      <c r="G828" s="38" t="s">
        <v>225</v>
      </c>
      <c r="H828" s="38" t="s">
        <v>225</v>
      </c>
      <c r="I828" s="38" t="s">
        <v>225</v>
      </c>
      <c r="J828" s="38" t="s">
        <v>225</v>
      </c>
      <c r="K828" s="38" t="s">
        <v>225</v>
      </c>
      <c r="L828" s="38" t="s">
        <v>225</v>
      </c>
      <c r="N828" s="38" t="s">
        <v>225</v>
      </c>
      <c r="O828" s="38" t="s">
        <v>225</v>
      </c>
      <c r="P828" s="38" t="s">
        <v>225</v>
      </c>
      <c r="Q828" s="38" t="s">
        <v>225</v>
      </c>
      <c r="S828" s="38" t="s">
        <v>225</v>
      </c>
      <c r="T828" s="38" t="s">
        <v>225</v>
      </c>
      <c r="U828" s="38" t="s">
        <v>225</v>
      </c>
      <c r="X828" s="38" t="s">
        <v>225</v>
      </c>
      <c r="Y828" s="38" t="s">
        <v>225</v>
      </c>
      <c r="AA828" s="38" t="s">
        <v>225</v>
      </c>
      <c r="AB828" s="38" t="s">
        <v>225</v>
      </c>
      <c r="AG828" s="38" t="s">
        <v>225</v>
      </c>
      <c r="AH828" s="38" t="s">
        <v>225</v>
      </c>
      <c r="AI828" s="38" t="s">
        <v>225</v>
      </c>
      <c r="AJ828" s="38" t="s">
        <v>225</v>
      </c>
      <c r="AL828" s="38" t="s">
        <v>225</v>
      </c>
      <c r="AM828" s="38" t="s">
        <v>225</v>
      </c>
      <c r="AN828" s="38" t="s">
        <v>225</v>
      </c>
      <c r="AO828" s="38" t="s">
        <v>225</v>
      </c>
    </row>
    <row r="829" spans="5:41">
      <c r="E829" s="38" t="s">
        <v>225</v>
      </c>
      <c r="F829" s="38" t="s">
        <v>225</v>
      </c>
      <c r="G829" s="38" t="s">
        <v>225</v>
      </c>
      <c r="H829" s="38" t="s">
        <v>225</v>
      </c>
      <c r="I829" s="38" t="s">
        <v>225</v>
      </c>
      <c r="J829" s="38" t="s">
        <v>225</v>
      </c>
      <c r="K829" s="38" t="s">
        <v>225</v>
      </c>
      <c r="L829" s="38" t="s">
        <v>225</v>
      </c>
      <c r="N829" s="38" t="s">
        <v>225</v>
      </c>
      <c r="O829" s="38" t="s">
        <v>225</v>
      </c>
      <c r="P829" s="38" t="s">
        <v>225</v>
      </c>
      <c r="Q829" s="38" t="s">
        <v>225</v>
      </c>
      <c r="S829" s="38" t="s">
        <v>225</v>
      </c>
      <c r="T829" s="38" t="s">
        <v>225</v>
      </c>
      <c r="U829" s="38" t="s">
        <v>225</v>
      </c>
      <c r="X829" s="38" t="s">
        <v>225</v>
      </c>
      <c r="Y829" s="38" t="s">
        <v>225</v>
      </c>
      <c r="AA829" s="38" t="s">
        <v>225</v>
      </c>
      <c r="AB829" s="38" t="s">
        <v>225</v>
      </c>
      <c r="AG829" s="38" t="s">
        <v>225</v>
      </c>
      <c r="AH829" s="38" t="s">
        <v>225</v>
      </c>
      <c r="AI829" s="38" t="s">
        <v>225</v>
      </c>
      <c r="AJ829" s="38" t="s">
        <v>225</v>
      </c>
      <c r="AL829" s="38" t="s">
        <v>225</v>
      </c>
      <c r="AM829" s="38" t="s">
        <v>225</v>
      </c>
      <c r="AN829" s="38" t="s">
        <v>225</v>
      </c>
      <c r="AO829" s="38" t="s">
        <v>225</v>
      </c>
    </row>
    <row r="830" spans="5:41">
      <c r="E830" s="38" t="s">
        <v>225</v>
      </c>
      <c r="F830" s="38" t="s">
        <v>225</v>
      </c>
      <c r="G830" s="38" t="s">
        <v>225</v>
      </c>
      <c r="H830" s="38" t="s">
        <v>225</v>
      </c>
      <c r="I830" s="38" t="s">
        <v>225</v>
      </c>
      <c r="J830" s="38" t="s">
        <v>225</v>
      </c>
      <c r="K830" s="38" t="s">
        <v>225</v>
      </c>
      <c r="L830" s="38" t="s">
        <v>225</v>
      </c>
      <c r="N830" s="38" t="s">
        <v>225</v>
      </c>
      <c r="O830" s="38" t="s">
        <v>225</v>
      </c>
      <c r="P830" s="38" t="s">
        <v>225</v>
      </c>
      <c r="Q830" s="38" t="s">
        <v>225</v>
      </c>
      <c r="S830" s="38" t="s">
        <v>225</v>
      </c>
      <c r="T830" s="38" t="s">
        <v>225</v>
      </c>
      <c r="U830" s="38" t="s">
        <v>225</v>
      </c>
      <c r="X830" s="38" t="s">
        <v>225</v>
      </c>
      <c r="Y830" s="38" t="s">
        <v>225</v>
      </c>
      <c r="AA830" s="38" t="s">
        <v>225</v>
      </c>
      <c r="AB830" s="38" t="s">
        <v>225</v>
      </c>
      <c r="AG830" s="38" t="s">
        <v>225</v>
      </c>
      <c r="AH830" s="38" t="s">
        <v>225</v>
      </c>
      <c r="AI830" s="38" t="s">
        <v>225</v>
      </c>
      <c r="AJ830" s="38" t="s">
        <v>225</v>
      </c>
      <c r="AL830" s="38" t="s">
        <v>225</v>
      </c>
      <c r="AM830" s="38" t="s">
        <v>225</v>
      </c>
      <c r="AN830" s="38" t="s">
        <v>225</v>
      </c>
      <c r="AO830" s="38" t="s">
        <v>225</v>
      </c>
    </row>
    <row r="831" spans="5:41">
      <c r="E831" s="38" t="s">
        <v>225</v>
      </c>
      <c r="F831" s="38" t="s">
        <v>225</v>
      </c>
      <c r="G831" s="38" t="s">
        <v>225</v>
      </c>
      <c r="H831" s="38" t="s">
        <v>225</v>
      </c>
      <c r="I831" s="38" t="s">
        <v>225</v>
      </c>
      <c r="J831" s="38" t="s">
        <v>225</v>
      </c>
      <c r="K831" s="38" t="s">
        <v>225</v>
      </c>
      <c r="L831" s="38" t="s">
        <v>225</v>
      </c>
      <c r="N831" s="38" t="s">
        <v>225</v>
      </c>
      <c r="O831" s="38" t="s">
        <v>225</v>
      </c>
      <c r="P831" s="38" t="s">
        <v>225</v>
      </c>
      <c r="Q831" s="38" t="s">
        <v>225</v>
      </c>
      <c r="S831" s="38" t="s">
        <v>225</v>
      </c>
      <c r="T831" s="38" t="s">
        <v>225</v>
      </c>
      <c r="U831" s="38" t="s">
        <v>225</v>
      </c>
      <c r="X831" s="38" t="s">
        <v>225</v>
      </c>
      <c r="Y831" s="38" t="s">
        <v>225</v>
      </c>
      <c r="AA831" s="38" t="s">
        <v>225</v>
      </c>
      <c r="AB831" s="38" t="s">
        <v>225</v>
      </c>
      <c r="AG831" s="38" t="s">
        <v>225</v>
      </c>
      <c r="AH831" s="38" t="s">
        <v>225</v>
      </c>
      <c r="AI831" s="38" t="s">
        <v>225</v>
      </c>
      <c r="AJ831" s="38" t="s">
        <v>225</v>
      </c>
      <c r="AL831" s="38" t="s">
        <v>225</v>
      </c>
      <c r="AM831" s="38" t="s">
        <v>225</v>
      </c>
      <c r="AN831" s="38" t="s">
        <v>225</v>
      </c>
      <c r="AO831" s="38" t="s">
        <v>225</v>
      </c>
    </row>
    <row r="832" spans="5:41">
      <c r="E832" s="38" t="s">
        <v>225</v>
      </c>
      <c r="F832" s="38" t="s">
        <v>225</v>
      </c>
      <c r="G832" s="38" t="s">
        <v>225</v>
      </c>
      <c r="H832" s="38" t="s">
        <v>225</v>
      </c>
      <c r="I832" s="38" t="s">
        <v>225</v>
      </c>
      <c r="J832" s="38" t="s">
        <v>225</v>
      </c>
      <c r="K832" s="38" t="s">
        <v>225</v>
      </c>
      <c r="L832" s="38" t="s">
        <v>225</v>
      </c>
      <c r="N832" s="38" t="s">
        <v>225</v>
      </c>
      <c r="O832" s="38" t="s">
        <v>225</v>
      </c>
      <c r="P832" s="38" t="s">
        <v>225</v>
      </c>
      <c r="Q832" s="38" t="s">
        <v>225</v>
      </c>
      <c r="S832" s="38" t="s">
        <v>225</v>
      </c>
      <c r="T832" s="38" t="s">
        <v>225</v>
      </c>
      <c r="U832" s="38" t="s">
        <v>225</v>
      </c>
      <c r="X832" s="38" t="s">
        <v>225</v>
      </c>
      <c r="Y832" s="38" t="s">
        <v>225</v>
      </c>
      <c r="AA832" s="38" t="s">
        <v>225</v>
      </c>
      <c r="AB832" s="38" t="s">
        <v>225</v>
      </c>
      <c r="AG832" s="38" t="s">
        <v>225</v>
      </c>
      <c r="AH832" s="38" t="s">
        <v>225</v>
      </c>
      <c r="AI832" s="38" t="s">
        <v>225</v>
      </c>
      <c r="AJ832" s="38" t="s">
        <v>225</v>
      </c>
      <c r="AL832" s="38" t="s">
        <v>225</v>
      </c>
      <c r="AM832" s="38" t="s">
        <v>225</v>
      </c>
      <c r="AN832" s="38" t="s">
        <v>225</v>
      </c>
      <c r="AO832" s="38" t="s">
        <v>225</v>
      </c>
    </row>
    <row r="833" spans="5:41">
      <c r="E833" s="38" t="s">
        <v>225</v>
      </c>
      <c r="F833" s="38" t="s">
        <v>225</v>
      </c>
      <c r="G833" s="38" t="s">
        <v>225</v>
      </c>
      <c r="H833" s="38" t="s">
        <v>225</v>
      </c>
      <c r="I833" s="38" t="s">
        <v>225</v>
      </c>
      <c r="J833" s="38" t="s">
        <v>225</v>
      </c>
      <c r="K833" s="38" t="s">
        <v>225</v>
      </c>
      <c r="L833" s="38" t="s">
        <v>225</v>
      </c>
      <c r="N833" s="38" t="s">
        <v>225</v>
      </c>
      <c r="O833" s="38" t="s">
        <v>225</v>
      </c>
      <c r="P833" s="38" t="s">
        <v>225</v>
      </c>
      <c r="Q833" s="38" t="s">
        <v>225</v>
      </c>
      <c r="S833" s="38" t="s">
        <v>225</v>
      </c>
      <c r="T833" s="38" t="s">
        <v>225</v>
      </c>
      <c r="U833" s="38" t="s">
        <v>225</v>
      </c>
      <c r="X833" s="38" t="s">
        <v>225</v>
      </c>
      <c r="Y833" s="38" t="s">
        <v>225</v>
      </c>
      <c r="AA833" s="38" t="s">
        <v>225</v>
      </c>
      <c r="AB833" s="38" t="s">
        <v>225</v>
      </c>
      <c r="AG833" s="38" t="s">
        <v>225</v>
      </c>
      <c r="AH833" s="38" t="s">
        <v>225</v>
      </c>
      <c r="AI833" s="38" t="s">
        <v>225</v>
      </c>
      <c r="AJ833" s="38" t="s">
        <v>225</v>
      </c>
      <c r="AL833" s="38" t="s">
        <v>225</v>
      </c>
      <c r="AM833" s="38" t="s">
        <v>225</v>
      </c>
      <c r="AN833" s="38" t="s">
        <v>225</v>
      </c>
      <c r="AO833" s="38" t="s">
        <v>225</v>
      </c>
    </row>
    <row r="834" spans="5:41">
      <c r="E834" s="38" t="s">
        <v>225</v>
      </c>
      <c r="F834" s="38" t="s">
        <v>225</v>
      </c>
      <c r="G834" s="38" t="s">
        <v>225</v>
      </c>
      <c r="H834" s="38" t="s">
        <v>225</v>
      </c>
      <c r="I834" s="38" t="s">
        <v>225</v>
      </c>
      <c r="J834" s="38" t="s">
        <v>225</v>
      </c>
      <c r="K834" s="38" t="s">
        <v>225</v>
      </c>
      <c r="L834" s="38" t="s">
        <v>225</v>
      </c>
      <c r="N834" s="38" t="s">
        <v>225</v>
      </c>
      <c r="O834" s="38" t="s">
        <v>225</v>
      </c>
      <c r="P834" s="38" t="s">
        <v>225</v>
      </c>
      <c r="Q834" s="38" t="s">
        <v>225</v>
      </c>
      <c r="S834" s="38" t="s">
        <v>225</v>
      </c>
      <c r="T834" s="38" t="s">
        <v>225</v>
      </c>
      <c r="U834" s="38" t="s">
        <v>225</v>
      </c>
      <c r="X834" s="38" t="s">
        <v>225</v>
      </c>
      <c r="Y834" s="38" t="s">
        <v>225</v>
      </c>
      <c r="AA834" s="38" t="s">
        <v>225</v>
      </c>
      <c r="AB834" s="38" t="s">
        <v>225</v>
      </c>
      <c r="AG834" s="38" t="s">
        <v>225</v>
      </c>
      <c r="AH834" s="38" t="s">
        <v>225</v>
      </c>
      <c r="AI834" s="38" t="s">
        <v>225</v>
      </c>
      <c r="AJ834" s="38" t="s">
        <v>225</v>
      </c>
      <c r="AL834" s="38" t="s">
        <v>225</v>
      </c>
      <c r="AM834" s="38" t="s">
        <v>225</v>
      </c>
      <c r="AN834" s="38" t="s">
        <v>225</v>
      </c>
      <c r="AO834" s="38" t="s">
        <v>225</v>
      </c>
    </row>
    <row r="835" spans="5:41">
      <c r="E835" s="38" t="s">
        <v>225</v>
      </c>
      <c r="F835" s="38" t="s">
        <v>225</v>
      </c>
      <c r="G835" s="38" t="s">
        <v>225</v>
      </c>
      <c r="H835" s="38" t="s">
        <v>225</v>
      </c>
      <c r="I835" s="38" t="s">
        <v>225</v>
      </c>
      <c r="J835" s="38" t="s">
        <v>225</v>
      </c>
      <c r="K835" s="38" t="s">
        <v>225</v>
      </c>
      <c r="L835" s="38" t="s">
        <v>225</v>
      </c>
      <c r="N835" s="38" t="s">
        <v>225</v>
      </c>
      <c r="O835" s="38" t="s">
        <v>225</v>
      </c>
      <c r="P835" s="38" t="s">
        <v>225</v>
      </c>
      <c r="Q835" s="38" t="s">
        <v>225</v>
      </c>
      <c r="S835" s="38" t="s">
        <v>225</v>
      </c>
      <c r="T835" s="38" t="s">
        <v>225</v>
      </c>
      <c r="U835" s="38" t="s">
        <v>225</v>
      </c>
      <c r="X835" s="38" t="s">
        <v>225</v>
      </c>
      <c r="Y835" s="38" t="s">
        <v>225</v>
      </c>
      <c r="AA835" s="38" t="s">
        <v>225</v>
      </c>
      <c r="AB835" s="38" t="s">
        <v>225</v>
      </c>
      <c r="AG835" s="38" t="s">
        <v>225</v>
      </c>
      <c r="AH835" s="38" t="s">
        <v>225</v>
      </c>
      <c r="AI835" s="38" t="s">
        <v>225</v>
      </c>
      <c r="AJ835" s="38" t="s">
        <v>225</v>
      </c>
      <c r="AL835" s="38" t="s">
        <v>225</v>
      </c>
      <c r="AM835" s="38" t="s">
        <v>225</v>
      </c>
      <c r="AN835" s="38" t="s">
        <v>225</v>
      </c>
      <c r="AO835" s="38" t="s">
        <v>225</v>
      </c>
    </row>
    <row r="836" spans="5:41">
      <c r="E836" s="38" t="s">
        <v>225</v>
      </c>
      <c r="F836" s="38" t="s">
        <v>225</v>
      </c>
      <c r="G836" s="38" t="s">
        <v>225</v>
      </c>
      <c r="H836" s="38" t="s">
        <v>225</v>
      </c>
      <c r="I836" s="38" t="s">
        <v>225</v>
      </c>
      <c r="J836" s="38" t="s">
        <v>225</v>
      </c>
      <c r="K836" s="38" t="s">
        <v>225</v>
      </c>
      <c r="L836" s="38" t="s">
        <v>225</v>
      </c>
      <c r="N836" s="38" t="s">
        <v>225</v>
      </c>
      <c r="O836" s="38" t="s">
        <v>225</v>
      </c>
      <c r="P836" s="38" t="s">
        <v>225</v>
      </c>
      <c r="Q836" s="38" t="s">
        <v>225</v>
      </c>
      <c r="S836" s="38" t="s">
        <v>225</v>
      </c>
      <c r="T836" s="38" t="s">
        <v>225</v>
      </c>
      <c r="U836" s="38" t="s">
        <v>225</v>
      </c>
      <c r="X836" s="38" t="s">
        <v>225</v>
      </c>
      <c r="Y836" s="38" t="s">
        <v>225</v>
      </c>
      <c r="AA836" s="38" t="s">
        <v>225</v>
      </c>
      <c r="AB836" s="38" t="s">
        <v>225</v>
      </c>
      <c r="AG836" s="38" t="s">
        <v>225</v>
      </c>
      <c r="AH836" s="38" t="s">
        <v>225</v>
      </c>
      <c r="AI836" s="38" t="s">
        <v>225</v>
      </c>
      <c r="AJ836" s="38" t="s">
        <v>225</v>
      </c>
      <c r="AL836" s="38" t="s">
        <v>225</v>
      </c>
      <c r="AM836" s="38" t="s">
        <v>225</v>
      </c>
      <c r="AN836" s="38" t="s">
        <v>225</v>
      </c>
      <c r="AO836" s="38" t="s">
        <v>225</v>
      </c>
    </row>
    <row r="837" spans="5:41">
      <c r="E837" s="38" t="s">
        <v>225</v>
      </c>
      <c r="F837" s="38" t="s">
        <v>225</v>
      </c>
      <c r="G837" s="38" t="s">
        <v>225</v>
      </c>
      <c r="H837" s="38" t="s">
        <v>225</v>
      </c>
      <c r="I837" s="38" t="s">
        <v>225</v>
      </c>
      <c r="J837" s="38" t="s">
        <v>225</v>
      </c>
      <c r="K837" s="38" t="s">
        <v>225</v>
      </c>
      <c r="L837" s="38" t="s">
        <v>225</v>
      </c>
      <c r="N837" s="38" t="s">
        <v>225</v>
      </c>
      <c r="O837" s="38" t="s">
        <v>225</v>
      </c>
      <c r="P837" s="38" t="s">
        <v>225</v>
      </c>
      <c r="Q837" s="38" t="s">
        <v>225</v>
      </c>
      <c r="S837" s="38" t="s">
        <v>225</v>
      </c>
      <c r="T837" s="38" t="s">
        <v>225</v>
      </c>
      <c r="U837" s="38" t="s">
        <v>225</v>
      </c>
      <c r="X837" s="38" t="s">
        <v>225</v>
      </c>
      <c r="Y837" s="38" t="s">
        <v>225</v>
      </c>
      <c r="AA837" s="38" t="s">
        <v>225</v>
      </c>
      <c r="AB837" s="38" t="s">
        <v>225</v>
      </c>
      <c r="AG837" s="38" t="s">
        <v>225</v>
      </c>
      <c r="AH837" s="38" t="s">
        <v>225</v>
      </c>
      <c r="AI837" s="38" t="s">
        <v>225</v>
      </c>
      <c r="AJ837" s="38" t="s">
        <v>225</v>
      </c>
      <c r="AL837" s="38" t="s">
        <v>225</v>
      </c>
      <c r="AM837" s="38" t="s">
        <v>225</v>
      </c>
      <c r="AN837" s="38" t="s">
        <v>225</v>
      </c>
      <c r="AO837" s="38" t="s">
        <v>225</v>
      </c>
    </row>
    <row r="838" spans="5:41">
      <c r="E838" s="38" t="s">
        <v>225</v>
      </c>
      <c r="F838" s="38" t="s">
        <v>225</v>
      </c>
      <c r="G838" s="38" t="s">
        <v>225</v>
      </c>
      <c r="H838" s="38" t="s">
        <v>225</v>
      </c>
      <c r="I838" s="38" t="s">
        <v>225</v>
      </c>
      <c r="J838" s="38" t="s">
        <v>225</v>
      </c>
      <c r="K838" s="38" t="s">
        <v>225</v>
      </c>
      <c r="L838" s="38" t="s">
        <v>225</v>
      </c>
      <c r="N838" s="38" t="s">
        <v>225</v>
      </c>
      <c r="O838" s="38" t="s">
        <v>225</v>
      </c>
      <c r="P838" s="38" t="s">
        <v>225</v>
      </c>
      <c r="Q838" s="38" t="s">
        <v>225</v>
      </c>
      <c r="S838" s="38" t="s">
        <v>225</v>
      </c>
      <c r="T838" s="38" t="s">
        <v>225</v>
      </c>
      <c r="U838" s="38" t="s">
        <v>225</v>
      </c>
      <c r="X838" s="38" t="s">
        <v>225</v>
      </c>
      <c r="Y838" s="38" t="s">
        <v>225</v>
      </c>
      <c r="AA838" s="38" t="s">
        <v>225</v>
      </c>
      <c r="AB838" s="38" t="s">
        <v>225</v>
      </c>
      <c r="AG838" s="38" t="s">
        <v>225</v>
      </c>
      <c r="AH838" s="38" t="s">
        <v>225</v>
      </c>
      <c r="AI838" s="38" t="s">
        <v>225</v>
      </c>
      <c r="AJ838" s="38" t="s">
        <v>225</v>
      </c>
      <c r="AL838" s="38" t="s">
        <v>225</v>
      </c>
      <c r="AM838" s="38" t="s">
        <v>225</v>
      </c>
      <c r="AN838" s="38" t="s">
        <v>225</v>
      </c>
      <c r="AO838" s="38" t="s">
        <v>225</v>
      </c>
    </row>
    <row r="839" spans="5:41">
      <c r="E839" s="38" t="s">
        <v>225</v>
      </c>
      <c r="F839" s="38" t="s">
        <v>225</v>
      </c>
      <c r="G839" s="38" t="s">
        <v>225</v>
      </c>
      <c r="H839" s="38" t="s">
        <v>225</v>
      </c>
      <c r="I839" s="38" t="s">
        <v>225</v>
      </c>
      <c r="J839" s="38" t="s">
        <v>225</v>
      </c>
      <c r="K839" s="38" t="s">
        <v>225</v>
      </c>
      <c r="L839" s="38" t="s">
        <v>225</v>
      </c>
      <c r="N839" s="38" t="s">
        <v>225</v>
      </c>
      <c r="O839" s="38" t="s">
        <v>225</v>
      </c>
      <c r="P839" s="38" t="s">
        <v>225</v>
      </c>
      <c r="Q839" s="38" t="s">
        <v>225</v>
      </c>
      <c r="S839" s="38" t="s">
        <v>225</v>
      </c>
      <c r="T839" s="38" t="s">
        <v>225</v>
      </c>
      <c r="U839" s="38" t="s">
        <v>225</v>
      </c>
      <c r="X839" s="38" t="s">
        <v>225</v>
      </c>
      <c r="Y839" s="38" t="s">
        <v>225</v>
      </c>
      <c r="AA839" s="38" t="s">
        <v>225</v>
      </c>
      <c r="AB839" s="38" t="s">
        <v>225</v>
      </c>
      <c r="AG839" s="38" t="s">
        <v>225</v>
      </c>
      <c r="AH839" s="38" t="s">
        <v>225</v>
      </c>
      <c r="AI839" s="38" t="s">
        <v>225</v>
      </c>
      <c r="AJ839" s="38" t="s">
        <v>225</v>
      </c>
      <c r="AL839" s="38" t="s">
        <v>225</v>
      </c>
      <c r="AM839" s="38" t="s">
        <v>225</v>
      </c>
      <c r="AN839" s="38" t="s">
        <v>225</v>
      </c>
      <c r="AO839" s="38" t="s">
        <v>225</v>
      </c>
    </row>
    <row r="840" spans="5:41">
      <c r="E840" s="38" t="s">
        <v>225</v>
      </c>
      <c r="F840" s="38" t="s">
        <v>225</v>
      </c>
      <c r="G840" s="38" t="s">
        <v>225</v>
      </c>
      <c r="H840" s="38" t="s">
        <v>225</v>
      </c>
      <c r="I840" s="38" t="s">
        <v>225</v>
      </c>
      <c r="J840" s="38" t="s">
        <v>225</v>
      </c>
      <c r="K840" s="38" t="s">
        <v>225</v>
      </c>
      <c r="L840" s="38" t="s">
        <v>225</v>
      </c>
      <c r="N840" s="38" t="s">
        <v>225</v>
      </c>
      <c r="O840" s="38" t="s">
        <v>225</v>
      </c>
      <c r="P840" s="38" t="s">
        <v>225</v>
      </c>
      <c r="Q840" s="38" t="s">
        <v>225</v>
      </c>
      <c r="S840" s="38" t="s">
        <v>225</v>
      </c>
      <c r="T840" s="38" t="s">
        <v>225</v>
      </c>
      <c r="U840" s="38" t="s">
        <v>225</v>
      </c>
      <c r="X840" s="38" t="s">
        <v>225</v>
      </c>
      <c r="Y840" s="38" t="s">
        <v>225</v>
      </c>
      <c r="AA840" s="38" t="s">
        <v>225</v>
      </c>
      <c r="AB840" s="38" t="s">
        <v>225</v>
      </c>
      <c r="AG840" s="38" t="s">
        <v>225</v>
      </c>
      <c r="AH840" s="38" t="s">
        <v>225</v>
      </c>
      <c r="AI840" s="38" t="s">
        <v>225</v>
      </c>
      <c r="AJ840" s="38" t="s">
        <v>225</v>
      </c>
      <c r="AL840" s="38" t="s">
        <v>225</v>
      </c>
      <c r="AM840" s="38" t="s">
        <v>225</v>
      </c>
      <c r="AN840" s="38" t="s">
        <v>225</v>
      </c>
      <c r="AO840" s="38" t="s">
        <v>225</v>
      </c>
    </row>
    <row r="841" spans="5:41">
      <c r="E841" s="38" t="s">
        <v>225</v>
      </c>
      <c r="F841" s="38" t="s">
        <v>225</v>
      </c>
      <c r="G841" s="38" t="s">
        <v>225</v>
      </c>
      <c r="H841" s="38" t="s">
        <v>225</v>
      </c>
      <c r="I841" s="38" t="s">
        <v>225</v>
      </c>
      <c r="J841" s="38" t="s">
        <v>225</v>
      </c>
      <c r="K841" s="38" t="s">
        <v>225</v>
      </c>
      <c r="L841" s="38" t="s">
        <v>225</v>
      </c>
      <c r="N841" s="38" t="s">
        <v>225</v>
      </c>
      <c r="O841" s="38" t="s">
        <v>225</v>
      </c>
      <c r="P841" s="38" t="s">
        <v>225</v>
      </c>
      <c r="Q841" s="38" t="s">
        <v>225</v>
      </c>
      <c r="S841" s="38" t="s">
        <v>225</v>
      </c>
      <c r="T841" s="38" t="s">
        <v>225</v>
      </c>
      <c r="U841" s="38" t="s">
        <v>225</v>
      </c>
      <c r="X841" s="38" t="s">
        <v>225</v>
      </c>
      <c r="Y841" s="38" t="s">
        <v>225</v>
      </c>
      <c r="AA841" s="38" t="s">
        <v>225</v>
      </c>
      <c r="AB841" s="38" t="s">
        <v>225</v>
      </c>
      <c r="AG841" s="38" t="s">
        <v>225</v>
      </c>
      <c r="AH841" s="38" t="s">
        <v>225</v>
      </c>
      <c r="AI841" s="38" t="s">
        <v>225</v>
      </c>
      <c r="AJ841" s="38" t="s">
        <v>225</v>
      </c>
      <c r="AL841" s="38" t="s">
        <v>225</v>
      </c>
      <c r="AM841" s="38" t="s">
        <v>225</v>
      </c>
      <c r="AN841" s="38" t="s">
        <v>225</v>
      </c>
      <c r="AO841" s="38" t="s">
        <v>225</v>
      </c>
    </row>
    <row r="842" spans="5:41">
      <c r="E842" s="38" t="s">
        <v>225</v>
      </c>
      <c r="F842" s="38" t="s">
        <v>225</v>
      </c>
      <c r="G842" s="38" t="s">
        <v>225</v>
      </c>
      <c r="H842" s="38" t="s">
        <v>225</v>
      </c>
      <c r="I842" s="38" t="s">
        <v>225</v>
      </c>
      <c r="J842" s="38" t="s">
        <v>225</v>
      </c>
      <c r="K842" s="38" t="s">
        <v>225</v>
      </c>
      <c r="L842" s="38" t="s">
        <v>225</v>
      </c>
      <c r="N842" s="38" t="s">
        <v>225</v>
      </c>
      <c r="O842" s="38" t="s">
        <v>225</v>
      </c>
      <c r="P842" s="38" t="s">
        <v>225</v>
      </c>
      <c r="Q842" s="38" t="s">
        <v>225</v>
      </c>
      <c r="S842" s="38" t="s">
        <v>225</v>
      </c>
      <c r="T842" s="38" t="s">
        <v>225</v>
      </c>
      <c r="U842" s="38" t="s">
        <v>225</v>
      </c>
      <c r="X842" s="38" t="s">
        <v>225</v>
      </c>
      <c r="Y842" s="38" t="s">
        <v>225</v>
      </c>
      <c r="AA842" s="38" t="s">
        <v>225</v>
      </c>
      <c r="AB842" s="38" t="s">
        <v>225</v>
      </c>
      <c r="AG842" s="38" t="s">
        <v>225</v>
      </c>
      <c r="AH842" s="38" t="s">
        <v>225</v>
      </c>
      <c r="AI842" s="38" t="s">
        <v>225</v>
      </c>
      <c r="AJ842" s="38" t="s">
        <v>225</v>
      </c>
      <c r="AL842" s="38" t="s">
        <v>225</v>
      </c>
      <c r="AM842" s="38" t="s">
        <v>225</v>
      </c>
      <c r="AN842" s="38" t="s">
        <v>225</v>
      </c>
      <c r="AO842" s="38" t="s">
        <v>225</v>
      </c>
    </row>
    <row r="843" spans="5:41">
      <c r="E843" s="38" t="s">
        <v>225</v>
      </c>
      <c r="F843" s="38" t="s">
        <v>225</v>
      </c>
      <c r="G843" s="38" t="s">
        <v>225</v>
      </c>
      <c r="H843" s="38" t="s">
        <v>225</v>
      </c>
      <c r="I843" s="38" t="s">
        <v>225</v>
      </c>
      <c r="J843" s="38" t="s">
        <v>225</v>
      </c>
      <c r="K843" s="38" t="s">
        <v>225</v>
      </c>
      <c r="L843" s="38" t="s">
        <v>225</v>
      </c>
      <c r="N843" s="38" t="s">
        <v>225</v>
      </c>
      <c r="O843" s="38" t="s">
        <v>225</v>
      </c>
      <c r="P843" s="38" t="s">
        <v>225</v>
      </c>
      <c r="Q843" s="38" t="s">
        <v>225</v>
      </c>
      <c r="S843" s="38" t="s">
        <v>225</v>
      </c>
      <c r="T843" s="38" t="s">
        <v>225</v>
      </c>
      <c r="U843" s="38" t="s">
        <v>225</v>
      </c>
      <c r="X843" s="38" t="s">
        <v>225</v>
      </c>
      <c r="Y843" s="38" t="s">
        <v>225</v>
      </c>
      <c r="AA843" s="38" t="s">
        <v>225</v>
      </c>
      <c r="AB843" s="38" t="s">
        <v>225</v>
      </c>
      <c r="AG843" s="38" t="s">
        <v>225</v>
      </c>
      <c r="AH843" s="38" t="s">
        <v>225</v>
      </c>
      <c r="AI843" s="38" t="s">
        <v>225</v>
      </c>
      <c r="AJ843" s="38" t="s">
        <v>225</v>
      </c>
      <c r="AL843" s="38" t="s">
        <v>225</v>
      </c>
      <c r="AM843" s="38" t="s">
        <v>225</v>
      </c>
      <c r="AN843" s="38" t="s">
        <v>225</v>
      </c>
      <c r="AO843" s="38" t="s">
        <v>225</v>
      </c>
    </row>
    <row r="844" spans="5:41">
      <c r="E844" s="38" t="s">
        <v>225</v>
      </c>
      <c r="F844" s="38" t="s">
        <v>225</v>
      </c>
      <c r="G844" s="38" t="s">
        <v>225</v>
      </c>
      <c r="H844" s="38" t="s">
        <v>225</v>
      </c>
      <c r="I844" s="38" t="s">
        <v>225</v>
      </c>
      <c r="J844" s="38" t="s">
        <v>225</v>
      </c>
      <c r="K844" s="38" t="s">
        <v>225</v>
      </c>
      <c r="L844" s="38" t="s">
        <v>225</v>
      </c>
      <c r="N844" s="38" t="s">
        <v>225</v>
      </c>
      <c r="O844" s="38" t="s">
        <v>225</v>
      </c>
      <c r="P844" s="38" t="s">
        <v>225</v>
      </c>
      <c r="Q844" s="38" t="s">
        <v>225</v>
      </c>
      <c r="S844" s="38" t="s">
        <v>225</v>
      </c>
      <c r="T844" s="38" t="s">
        <v>225</v>
      </c>
      <c r="U844" s="38" t="s">
        <v>225</v>
      </c>
      <c r="X844" s="38" t="s">
        <v>225</v>
      </c>
      <c r="Y844" s="38" t="s">
        <v>225</v>
      </c>
      <c r="AA844" s="38" t="s">
        <v>225</v>
      </c>
      <c r="AB844" s="38" t="s">
        <v>225</v>
      </c>
      <c r="AG844" s="38" t="s">
        <v>225</v>
      </c>
      <c r="AH844" s="38" t="s">
        <v>225</v>
      </c>
      <c r="AI844" s="38" t="s">
        <v>225</v>
      </c>
      <c r="AJ844" s="38" t="s">
        <v>225</v>
      </c>
      <c r="AL844" s="38" t="s">
        <v>225</v>
      </c>
      <c r="AM844" s="38" t="s">
        <v>225</v>
      </c>
      <c r="AN844" s="38" t="s">
        <v>225</v>
      </c>
      <c r="AO844" s="38" t="s">
        <v>225</v>
      </c>
    </row>
    <row r="845" spans="5:41">
      <c r="E845" s="38" t="s">
        <v>225</v>
      </c>
      <c r="F845" s="38" t="s">
        <v>225</v>
      </c>
      <c r="G845" s="38" t="s">
        <v>225</v>
      </c>
      <c r="H845" s="38" t="s">
        <v>225</v>
      </c>
      <c r="I845" s="38" t="s">
        <v>225</v>
      </c>
      <c r="J845" s="38" t="s">
        <v>225</v>
      </c>
      <c r="K845" s="38" t="s">
        <v>225</v>
      </c>
      <c r="L845" s="38" t="s">
        <v>225</v>
      </c>
      <c r="N845" s="38" t="s">
        <v>225</v>
      </c>
      <c r="O845" s="38" t="s">
        <v>225</v>
      </c>
      <c r="P845" s="38" t="s">
        <v>225</v>
      </c>
      <c r="Q845" s="38" t="s">
        <v>225</v>
      </c>
      <c r="S845" s="38" t="s">
        <v>225</v>
      </c>
      <c r="T845" s="38" t="s">
        <v>225</v>
      </c>
      <c r="U845" s="38" t="s">
        <v>225</v>
      </c>
      <c r="X845" s="38" t="s">
        <v>225</v>
      </c>
      <c r="Y845" s="38" t="s">
        <v>225</v>
      </c>
      <c r="AA845" s="38" t="s">
        <v>225</v>
      </c>
      <c r="AB845" s="38" t="s">
        <v>225</v>
      </c>
      <c r="AG845" s="38" t="s">
        <v>225</v>
      </c>
      <c r="AH845" s="38" t="s">
        <v>225</v>
      </c>
      <c r="AI845" s="38" t="s">
        <v>225</v>
      </c>
      <c r="AJ845" s="38" t="s">
        <v>225</v>
      </c>
      <c r="AL845" s="38" t="s">
        <v>225</v>
      </c>
      <c r="AM845" s="38" t="s">
        <v>225</v>
      </c>
      <c r="AN845" s="38" t="s">
        <v>225</v>
      </c>
      <c r="AO845" s="38" t="s">
        <v>225</v>
      </c>
    </row>
    <row r="846" spans="5:41">
      <c r="E846" s="38" t="s">
        <v>225</v>
      </c>
      <c r="F846" s="38" t="s">
        <v>225</v>
      </c>
      <c r="G846" s="38" t="s">
        <v>225</v>
      </c>
      <c r="H846" s="38" t="s">
        <v>225</v>
      </c>
      <c r="I846" s="38" t="s">
        <v>225</v>
      </c>
      <c r="J846" s="38" t="s">
        <v>225</v>
      </c>
      <c r="K846" s="38" t="s">
        <v>225</v>
      </c>
      <c r="L846" s="38" t="s">
        <v>225</v>
      </c>
      <c r="N846" s="38" t="s">
        <v>225</v>
      </c>
      <c r="O846" s="38" t="s">
        <v>225</v>
      </c>
      <c r="P846" s="38" t="s">
        <v>225</v>
      </c>
      <c r="Q846" s="38" t="s">
        <v>225</v>
      </c>
      <c r="S846" s="38" t="s">
        <v>225</v>
      </c>
      <c r="T846" s="38" t="s">
        <v>225</v>
      </c>
      <c r="U846" s="38" t="s">
        <v>225</v>
      </c>
      <c r="X846" s="38" t="s">
        <v>225</v>
      </c>
      <c r="Y846" s="38" t="s">
        <v>225</v>
      </c>
      <c r="AA846" s="38" t="s">
        <v>225</v>
      </c>
      <c r="AB846" s="38" t="s">
        <v>225</v>
      </c>
      <c r="AG846" s="38" t="s">
        <v>225</v>
      </c>
      <c r="AH846" s="38" t="s">
        <v>225</v>
      </c>
      <c r="AI846" s="38" t="s">
        <v>225</v>
      </c>
      <c r="AJ846" s="38" t="s">
        <v>225</v>
      </c>
      <c r="AL846" s="38" t="s">
        <v>225</v>
      </c>
      <c r="AM846" s="38" t="s">
        <v>225</v>
      </c>
      <c r="AN846" s="38" t="s">
        <v>225</v>
      </c>
      <c r="AO846" s="38" t="s">
        <v>225</v>
      </c>
    </row>
    <row r="847" spans="5:41">
      <c r="E847" s="38" t="s">
        <v>225</v>
      </c>
      <c r="F847" s="38" t="s">
        <v>225</v>
      </c>
      <c r="G847" s="38" t="s">
        <v>225</v>
      </c>
      <c r="H847" s="38" t="s">
        <v>225</v>
      </c>
      <c r="I847" s="38" t="s">
        <v>225</v>
      </c>
      <c r="J847" s="38" t="s">
        <v>225</v>
      </c>
      <c r="K847" s="38" t="s">
        <v>225</v>
      </c>
      <c r="L847" s="38" t="s">
        <v>225</v>
      </c>
      <c r="N847" s="38" t="s">
        <v>225</v>
      </c>
      <c r="O847" s="38" t="s">
        <v>225</v>
      </c>
      <c r="P847" s="38" t="s">
        <v>225</v>
      </c>
      <c r="Q847" s="38" t="s">
        <v>225</v>
      </c>
      <c r="S847" s="38" t="s">
        <v>225</v>
      </c>
      <c r="T847" s="38" t="s">
        <v>225</v>
      </c>
      <c r="U847" s="38" t="s">
        <v>225</v>
      </c>
      <c r="X847" s="38" t="s">
        <v>225</v>
      </c>
      <c r="Y847" s="38" t="s">
        <v>225</v>
      </c>
      <c r="AA847" s="38" t="s">
        <v>225</v>
      </c>
      <c r="AB847" s="38" t="s">
        <v>225</v>
      </c>
      <c r="AG847" s="38" t="s">
        <v>225</v>
      </c>
      <c r="AH847" s="38" t="s">
        <v>225</v>
      </c>
      <c r="AI847" s="38" t="s">
        <v>225</v>
      </c>
      <c r="AJ847" s="38" t="s">
        <v>225</v>
      </c>
      <c r="AL847" s="38" t="s">
        <v>225</v>
      </c>
      <c r="AM847" s="38" t="s">
        <v>225</v>
      </c>
      <c r="AN847" s="38" t="s">
        <v>225</v>
      </c>
      <c r="AO847" s="38" t="s">
        <v>225</v>
      </c>
    </row>
    <row r="848" spans="5:41">
      <c r="E848" s="38" t="s">
        <v>225</v>
      </c>
      <c r="F848" s="38" t="s">
        <v>225</v>
      </c>
      <c r="G848" s="38" t="s">
        <v>225</v>
      </c>
      <c r="H848" s="38" t="s">
        <v>225</v>
      </c>
      <c r="I848" s="38" t="s">
        <v>225</v>
      </c>
      <c r="J848" s="38" t="s">
        <v>225</v>
      </c>
      <c r="K848" s="38" t="s">
        <v>225</v>
      </c>
      <c r="L848" s="38" t="s">
        <v>225</v>
      </c>
      <c r="N848" s="38" t="s">
        <v>225</v>
      </c>
      <c r="O848" s="38" t="s">
        <v>225</v>
      </c>
      <c r="P848" s="38" t="s">
        <v>225</v>
      </c>
      <c r="Q848" s="38" t="s">
        <v>225</v>
      </c>
      <c r="S848" s="38" t="s">
        <v>225</v>
      </c>
      <c r="T848" s="38" t="s">
        <v>225</v>
      </c>
      <c r="U848" s="38" t="s">
        <v>225</v>
      </c>
      <c r="X848" s="38" t="s">
        <v>225</v>
      </c>
      <c r="Y848" s="38" t="s">
        <v>225</v>
      </c>
      <c r="AA848" s="38" t="s">
        <v>225</v>
      </c>
      <c r="AB848" s="38" t="s">
        <v>225</v>
      </c>
      <c r="AG848" s="38" t="s">
        <v>225</v>
      </c>
      <c r="AH848" s="38" t="s">
        <v>225</v>
      </c>
      <c r="AI848" s="38" t="s">
        <v>225</v>
      </c>
      <c r="AJ848" s="38" t="s">
        <v>225</v>
      </c>
      <c r="AL848" s="38" t="s">
        <v>225</v>
      </c>
      <c r="AM848" s="38" t="s">
        <v>225</v>
      </c>
      <c r="AN848" s="38" t="s">
        <v>225</v>
      </c>
      <c r="AO848" s="38" t="s">
        <v>225</v>
      </c>
    </row>
    <row r="849" spans="5:41">
      <c r="E849" s="38" t="s">
        <v>225</v>
      </c>
      <c r="F849" s="38" t="s">
        <v>225</v>
      </c>
      <c r="G849" s="38" t="s">
        <v>225</v>
      </c>
      <c r="H849" s="38" t="s">
        <v>225</v>
      </c>
      <c r="I849" s="38" t="s">
        <v>225</v>
      </c>
      <c r="J849" s="38" t="s">
        <v>225</v>
      </c>
      <c r="K849" s="38" t="s">
        <v>225</v>
      </c>
      <c r="L849" s="38" t="s">
        <v>225</v>
      </c>
      <c r="N849" s="38" t="s">
        <v>225</v>
      </c>
      <c r="O849" s="38" t="s">
        <v>225</v>
      </c>
      <c r="P849" s="38" t="s">
        <v>225</v>
      </c>
      <c r="Q849" s="38" t="s">
        <v>225</v>
      </c>
      <c r="S849" s="38" t="s">
        <v>225</v>
      </c>
      <c r="T849" s="38" t="s">
        <v>225</v>
      </c>
      <c r="U849" s="38" t="s">
        <v>225</v>
      </c>
      <c r="X849" s="38" t="s">
        <v>225</v>
      </c>
      <c r="Y849" s="38" t="s">
        <v>225</v>
      </c>
      <c r="AA849" s="38" t="s">
        <v>225</v>
      </c>
      <c r="AB849" s="38" t="s">
        <v>225</v>
      </c>
      <c r="AG849" s="38" t="s">
        <v>225</v>
      </c>
      <c r="AH849" s="38" t="s">
        <v>225</v>
      </c>
      <c r="AI849" s="38" t="s">
        <v>225</v>
      </c>
      <c r="AJ849" s="38" t="s">
        <v>225</v>
      </c>
      <c r="AL849" s="38" t="s">
        <v>225</v>
      </c>
      <c r="AM849" s="38" t="s">
        <v>225</v>
      </c>
      <c r="AN849" s="38" t="s">
        <v>225</v>
      </c>
      <c r="AO849" s="38" t="s">
        <v>225</v>
      </c>
    </row>
    <row r="850" spans="5:41">
      <c r="E850" s="38" t="s">
        <v>225</v>
      </c>
      <c r="F850" s="38" t="s">
        <v>225</v>
      </c>
      <c r="G850" s="38" t="s">
        <v>225</v>
      </c>
      <c r="H850" s="38" t="s">
        <v>225</v>
      </c>
      <c r="I850" s="38" t="s">
        <v>225</v>
      </c>
      <c r="J850" s="38" t="s">
        <v>225</v>
      </c>
      <c r="K850" s="38" t="s">
        <v>225</v>
      </c>
      <c r="L850" s="38" t="s">
        <v>225</v>
      </c>
      <c r="N850" s="38" t="s">
        <v>225</v>
      </c>
      <c r="O850" s="38" t="s">
        <v>225</v>
      </c>
      <c r="P850" s="38" t="s">
        <v>225</v>
      </c>
      <c r="Q850" s="38" t="s">
        <v>225</v>
      </c>
      <c r="S850" s="38" t="s">
        <v>225</v>
      </c>
      <c r="T850" s="38" t="s">
        <v>225</v>
      </c>
      <c r="U850" s="38" t="s">
        <v>225</v>
      </c>
      <c r="X850" s="38" t="s">
        <v>225</v>
      </c>
      <c r="Y850" s="38" t="s">
        <v>225</v>
      </c>
      <c r="AA850" s="38" t="s">
        <v>225</v>
      </c>
      <c r="AB850" s="38" t="s">
        <v>225</v>
      </c>
      <c r="AG850" s="38" t="s">
        <v>225</v>
      </c>
      <c r="AH850" s="38" t="s">
        <v>225</v>
      </c>
      <c r="AI850" s="38" t="s">
        <v>225</v>
      </c>
      <c r="AJ850" s="38" t="s">
        <v>225</v>
      </c>
      <c r="AL850" s="38" t="s">
        <v>225</v>
      </c>
      <c r="AM850" s="38" t="s">
        <v>225</v>
      </c>
      <c r="AN850" s="38" t="s">
        <v>225</v>
      </c>
      <c r="AO850" s="38" t="s">
        <v>225</v>
      </c>
    </row>
    <row r="851" spans="5:41">
      <c r="E851" s="38" t="s">
        <v>225</v>
      </c>
      <c r="F851" s="38" t="s">
        <v>225</v>
      </c>
      <c r="G851" s="38" t="s">
        <v>225</v>
      </c>
      <c r="H851" s="38" t="s">
        <v>225</v>
      </c>
      <c r="I851" s="38" t="s">
        <v>225</v>
      </c>
      <c r="J851" s="38" t="s">
        <v>225</v>
      </c>
      <c r="K851" s="38" t="s">
        <v>225</v>
      </c>
      <c r="L851" s="38" t="s">
        <v>225</v>
      </c>
      <c r="N851" s="38" t="s">
        <v>225</v>
      </c>
      <c r="O851" s="38" t="s">
        <v>225</v>
      </c>
      <c r="P851" s="38" t="s">
        <v>225</v>
      </c>
      <c r="Q851" s="38" t="s">
        <v>225</v>
      </c>
      <c r="S851" s="38" t="s">
        <v>225</v>
      </c>
      <c r="T851" s="38" t="s">
        <v>225</v>
      </c>
      <c r="U851" s="38" t="s">
        <v>225</v>
      </c>
      <c r="X851" s="38" t="s">
        <v>225</v>
      </c>
      <c r="Y851" s="38" t="s">
        <v>225</v>
      </c>
      <c r="AA851" s="38" t="s">
        <v>225</v>
      </c>
      <c r="AB851" s="38" t="s">
        <v>225</v>
      </c>
      <c r="AG851" s="38" t="s">
        <v>225</v>
      </c>
      <c r="AH851" s="38" t="s">
        <v>225</v>
      </c>
      <c r="AI851" s="38" t="s">
        <v>225</v>
      </c>
      <c r="AJ851" s="38" t="s">
        <v>225</v>
      </c>
      <c r="AL851" s="38" t="s">
        <v>225</v>
      </c>
      <c r="AM851" s="38" t="s">
        <v>225</v>
      </c>
      <c r="AN851" s="38" t="s">
        <v>225</v>
      </c>
      <c r="AO851" s="38" t="s">
        <v>225</v>
      </c>
    </row>
    <row r="852" spans="5:41">
      <c r="E852" s="38" t="s">
        <v>225</v>
      </c>
      <c r="F852" s="38" t="s">
        <v>225</v>
      </c>
      <c r="G852" s="38" t="s">
        <v>225</v>
      </c>
      <c r="H852" s="38" t="s">
        <v>225</v>
      </c>
      <c r="I852" s="38" t="s">
        <v>225</v>
      </c>
      <c r="J852" s="38" t="s">
        <v>225</v>
      </c>
      <c r="K852" s="38" t="s">
        <v>225</v>
      </c>
      <c r="L852" s="38" t="s">
        <v>225</v>
      </c>
      <c r="N852" s="38" t="s">
        <v>225</v>
      </c>
      <c r="O852" s="38" t="s">
        <v>225</v>
      </c>
      <c r="P852" s="38" t="s">
        <v>225</v>
      </c>
      <c r="Q852" s="38" t="s">
        <v>225</v>
      </c>
      <c r="S852" s="38" t="s">
        <v>225</v>
      </c>
      <c r="T852" s="38" t="s">
        <v>225</v>
      </c>
      <c r="U852" s="38" t="s">
        <v>225</v>
      </c>
      <c r="X852" s="38" t="s">
        <v>225</v>
      </c>
      <c r="Y852" s="38" t="s">
        <v>225</v>
      </c>
      <c r="AA852" s="38" t="s">
        <v>225</v>
      </c>
      <c r="AB852" s="38" t="s">
        <v>225</v>
      </c>
      <c r="AG852" s="38" t="s">
        <v>225</v>
      </c>
      <c r="AH852" s="38" t="s">
        <v>225</v>
      </c>
      <c r="AI852" s="38" t="s">
        <v>225</v>
      </c>
      <c r="AJ852" s="38" t="s">
        <v>225</v>
      </c>
      <c r="AL852" s="38" t="s">
        <v>225</v>
      </c>
      <c r="AM852" s="38" t="s">
        <v>225</v>
      </c>
      <c r="AN852" s="38" t="s">
        <v>225</v>
      </c>
      <c r="AO852" s="38" t="s">
        <v>225</v>
      </c>
    </row>
    <row r="853" spans="5:41">
      <c r="E853" s="38" t="s">
        <v>225</v>
      </c>
      <c r="F853" s="38" t="s">
        <v>225</v>
      </c>
      <c r="G853" s="38" t="s">
        <v>225</v>
      </c>
      <c r="H853" s="38" t="s">
        <v>225</v>
      </c>
      <c r="I853" s="38" t="s">
        <v>225</v>
      </c>
      <c r="J853" s="38" t="s">
        <v>225</v>
      </c>
      <c r="K853" s="38" t="s">
        <v>225</v>
      </c>
      <c r="L853" s="38" t="s">
        <v>225</v>
      </c>
      <c r="N853" s="38" t="s">
        <v>225</v>
      </c>
      <c r="O853" s="38" t="s">
        <v>225</v>
      </c>
      <c r="P853" s="38" t="s">
        <v>225</v>
      </c>
      <c r="Q853" s="38" t="s">
        <v>225</v>
      </c>
      <c r="S853" s="38" t="s">
        <v>225</v>
      </c>
      <c r="T853" s="38" t="s">
        <v>225</v>
      </c>
      <c r="U853" s="38" t="s">
        <v>225</v>
      </c>
      <c r="X853" s="38" t="s">
        <v>225</v>
      </c>
      <c r="Y853" s="38" t="s">
        <v>225</v>
      </c>
      <c r="AA853" s="38" t="s">
        <v>225</v>
      </c>
      <c r="AB853" s="38" t="s">
        <v>225</v>
      </c>
      <c r="AG853" s="38" t="s">
        <v>225</v>
      </c>
      <c r="AH853" s="38" t="s">
        <v>225</v>
      </c>
      <c r="AI853" s="38" t="s">
        <v>225</v>
      </c>
      <c r="AJ853" s="38" t="s">
        <v>225</v>
      </c>
      <c r="AL853" s="38" t="s">
        <v>225</v>
      </c>
      <c r="AM853" s="38" t="s">
        <v>225</v>
      </c>
      <c r="AN853" s="38" t="s">
        <v>225</v>
      </c>
      <c r="AO853" s="38" t="s">
        <v>225</v>
      </c>
    </row>
    <row r="854" spans="5:41">
      <c r="E854" s="38" t="s">
        <v>225</v>
      </c>
      <c r="F854" s="38" t="s">
        <v>225</v>
      </c>
      <c r="G854" s="38" t="s">
        <v>225</v>
      </c>
      <c r="H854" s="38" t="s">
        <v>225</v>
      </c>
      <c r="I854" s="38" t="s">
        <v>225</v>
      </c>
      <c r="J854" s="38" t="s">
        <v>225</v>
      </c>
      <c r="K854" s="38" t="s">
        <v>225</v>
      </c>
      <c r="L854" s="38" t="s">
        <v>225</v>
      </c>
      <c r="N854" s="38" t="s">
        <v>225</v>
      </c>
      <c r="O854" s="38" t="s">
        <v>225</v>
      </c>
      <c r="P854" s="38" t="s">
        <v>225</v>
      </c>
      <c r="Q854" s="38" t="s">
        <v>225</v>
      </c>
      <c r="S854" s="38" t="s">
        <v>225</v>
      </c>
      <c r="T854" s="38" t="s">
        <v>225</v>
      </c>
      <c r="U854" s="38" t="s">
        <v>225</v>
      </c>
      <c r="X854" s="38" t="s">
        <v>225</v>
      </c>
      <c r="Y854" s="38" t="s">
        <v>225</v>
      </c>
      <c r="AA854" s="38" t="s">
        <v>225</v>
      </c>
      <c r="AB854" s="38" t="s">
        <v>225</v>
      </c>
      <c r="AG854" s="38" t="s">
        <v>225</v>
      </c>
      <c r="AH854" s="38" t="s">
        <v>225</v>
      </c>
      <c r="AI854" s="38" t="s">
        <v>225</v>
      </c>
      <c r="AJ854" s="38" t="s">
        <v>225</v>
      </c>
      <c r="AL854" s="38" t="s">
        <v>225</v>
      </c>
      <c r="AM854" s="38" t="s">
        <v>225</v>
      </c>
      <c r="AN854" s="38" t="s">
        <v>225</v>
      </c>
      <c r="AO854" s="38" t="s">
        <v>225</v>
      </c>
    </row>
    <row r="855" spans="5:41">
      <c r="E855" s="38" t="s">
        <v>225</v>
      </c>
      <c r="F855" s="38" t="s">
        <v>225</v>
      </c>
      <c r="G855" s="38" t="s">
        <v>225</v>
      </c>
      <c r="H855" s="38" t="s">
        <v>225</v>
      </c>
      <c r="I855" s="38" t="s">
        <v>225</v>
      </c>
      <c r="J855" s="38" t="s">
        <v>225</v>
      </c>
      <c r="K855" s="38" t="s">
        <v>225</v>
      </c>
      <c r="L855" s="38" t="s">
        <v>225</v>
      </c>
      <c r="N855" s="38" t="s">
        <v>225</v>
      </c>
      <c r="O855" s="38" t="s">
        <v>225</v>
      </c>
      <c r="P855" s="38" t="s">
        <v>225</v>
      </c>
      <c r="Q855" s="38" t="s">
        <v>225</v>
      </c>
      <c r="S855" s="38" t="s">
        <v>225</v>
      </c>
      <c r="T855" s="38" t="s">
        <v>225</v>
      </c>
      <c r="U855" s="38" t="s">
        <v>225</v>
      </c>
      <c r="X855" s="38" t="s">
        <v>225</v>
      </c>
      <c r="Y855" s="38" t="s">
        <v>225</v>
      </c>
      <c r="AA855" s="38" t="s">
        <v>225</v>
      </c>
      <c r="AB855" s="38" t="s">
        <v>225</v>
      </c>
      <c r="AG855" s="38" t="s">
        <v>225</v>
      </c>
      <c r="AH855" s="38" t="s">
        <v>225</v>
      </c>
      <c r="AI855" s="38" t="s">
        <v>225</v>
      </c>
      <c r="AJ855" s="38" t="s">
        <v>225</v>
      </c>
      <c r="AL855" s="38" t="s">
        <v>225</v>
      </c>
      <c r="AM855" s="38" t="s">
        <v>225</v>
      </c>
      <c r="AN855" s="38" t="s">
        <v>225</v>
      </c>
      <c r="AO855" s="38" t="s">
        <v>225</v>
      </c>
    </row>
    <row r="856" spans="5:41">
      <c r="E856" s="38" t="s">
        <v>225</v>
      </c>
      <c r="F856" s="38" t="s">
        <v>225</v>
      </c>
      <c r="G856" s="38" t="s">
        <v>225</v>
      </c>
      <c r="H856" s="38" t="s">
        <v>225</v>
      </c>
      <c r="I856" s="38" t="s">
        <v>225</v>
      </c>
      <c r="J856" s="38" t="s">
        <v>225</v>
      </c>
      <c r="K856" s="38" t="s">
        <v>225</v>
      </c>
      <c r="L856" s="38" t="s">
        <v>225</v>
      </c>
      <c r="N856" s="38" t="s">
        <v>225</v>
      </c>
      <c r="O856" s="38" t="s">
        <v>225</v>
      </c>
      <c r="P856" s="38" t="s">
        <v>225</v>
      </c>
      <c r="Q856" s="38" t="s">
        <v>225</v>
      </c>
      <c r="S856" s="38" t="s">
        <v>225</v>
      </c>
      <c r="T856" s="38" t="s">
        <v>225</v>
      </c>
      <c r="U856" s="38" t="s">
        <v>225</v>
      </c>
      <c r="X856" s="38" t="s">
        <v>225</v>
      </c>
      <c r="Y856" s="38" t="s">
        <v>225</v>
      </c>
      <c r="AA856" s="38" t="s">
        <v>225</v>
      </c>
      <c r="AB856" s="38" t="s">
        <v>225</v>
      </c>
      <c r="AG856" s="38" t="s">
        <v>225</v>
      </c>
      <c r="AH856" s="38" t="s">
        <v>225</v>
      </c>
      <c r="AI856" s="38" t="s">
        <v>225</v>
      </c>
      <c r="AJ856" s="38" t="s">
        <v>225</v>
      </c>
      <c r="AL856" s="38" t="s">
        <v>225</v>
      </c>
      <c r="AM856" s="38" t="s">
        <v>225</v>
      </c>
      <c r="AN856" s="38" t="s">
        <v>225</v>
      </c>
      <c r="AO856" s="38" t="s">
        <v>225</v>
      </c>
    </row>
    <row r="857" spans="5:41">
      <c r="E857" s="38" t="s">
        <v>225</v>
      </c>
      <c r="F857" s="38" t="s">
        <v>225</v>
      </c>
      <c r="G857" s="38" t="s">
        <v>225</v>
      </c>
      <c r="H857" s="38" t="s">
        <v>225</v>
      </c>
      <c r="I857" s="38" t="s">
        <v>225</v>
      </c>
      <c r="J857" s="38" t="s">
        <v>225</v>
      </c>
      <c r="K857" s="38" t="s">
        <v>225</v>
      </c>
      <c r="L857" s="38" t="s">
        <v>225</v>
      </c>
      <c r="N857" s="38" t="s">
        <v>225</v>
      </c>
      <c r="O857" s="38" t="s">
        <v>225</v>
      </c>
      <c r="P857" s="38" t="s">
        <v>225</v>
      </c>
      <c r="Q857" s="38" t="s">
        <v>225</v>
      </c>
      <c r="S857" s="38" t="s">
        <v>225</v>
      </c>
      <c r="T857" s="38" t="s">
        <v>225</v>
      </c>
      <c r="U857" s="38" t="s">
        <v>225</v>
      </c>
      <c r="X857" s="38" t="s">
        <v>225</v>
      </c>
      <c r="Y857" s="38" t="s">
        <v>225</v>
      </c>
      <c r="AA857" s="38" t="s">
        <v>225</v>
      </c>
      <c r="AB857" s="38" t="s">
        <v>225</v>
      </c>
      <c r="AG857" s="38" t="s">
        <v>225</v>
      </c>
      <c r="AH857" s="38" t="s">
        <v>225</v>
      </c>
      <c r="AI857" s="38" t="s">
        <v>225</v>
      </c>
      <c r="AJ857" s="38" t="s">
        <v>225</v>
      </c>
      <c r="AL857" s="38" t="s">
        <v>225</v>
      </c>
      <c r="AM857" s="38" t="s">
        <v>225</v>
      </c>
      <c r="AN857" s="38" t="s">
        <v>225</v>
      </c>
      <c r="AO857" s="38" t="s">
        <v>225</v>
      </c>
    </row>
    <row r="858" spans="5:41">
      <c r="E858" s="38" t="s">
        <v>225</v>
      </c>
      <c r="F858" s="38" t="s">
        <v>225</v>
      </c>
      <c r="G858" s="38" t="s">
        <v>225</v>
      </c>
      <c r="H858" s="38" t="s">
        <v>225</v>
      </c>
      <c r="I858" s="38" t="s">
        <v>225</v>
      </c>
      <c r="J858" s="38" t="s">
        <v>225</v>
      </c>
      <c r="K858" s="38" t="s">
        <v>225</v>
      </c>
      <c r="L858" s="38" t="s">
        <v>225</v>
      </c>
      <c r="N858" s="38" t="s">
        <v>225</v>
      </c>
      <c r="O858" s="38" t="s">
        <v>225</v>
      </c>
      <c r="P858" s="38" t="s">
        <v>225</v>
      </c>
      <c r="Q858" s="38" t="s">
        <v>225</v>
      </c>
      <c r="S858" s="38" t="s">
        <v>225</v>
      </c>
      <c r="T858" s="38" t="s">
        <v>225</v>
      </c>
      <c r="U858" s="38" t="s">
        <v>225</v>
      </c>
      <c r="X858" s="38" t="s">
        <v>225</v>
      </c>
      <c r="Y858" s="38" t="s">
        <v>225</v>
      </c>
      <c r="AA858" s="38" t="s">
        <v>225</v>
      </c>
      <c r="AB858" s="38" t="s">
        <v>225</v>
      </c>
      <c r="AG858" s="38" t="s">
        <v>225</v>
      </c>
      <c r="AH858" s="38" t="s">
        <v>225</v>
      </c>
      <c r="AI858" s="38" t="s">
        <v>225</v>
      </c>
      <c r="AJ858" s="38" t="s">
        <v>225</v>
      </c>
      <c r="AL858" s="38" t="s">
        <v>225</v>
      </c>
      <c r="AM858" s="38" t="s">
        <v>225</v>
      </c>
      <c r="AN858" s="38" t="s">
        <v>225</v>
      </c>
      <c r="AO858" s="38" t="s">
        <v>225</v>
      </c>
    </row>
    <row r="859" spans="5:41">
      <c r="E859" s="38" t="s">
        <v>225</v>
      </c>
      <c r="F859" s="38" t="s">
        <v>225</v>
      </c>
      <c r="G859" s="38" t="s">
        <v>225</v>
      </c>
      <c r="H859" s="38" t="s">
        <v>225</v>
      </c>
      <c r="I859" s="38" t="s">
        <v>225</v>
      </c>
      <c r="J859" s="38" t="s">
        <v>225</v>
      </c>
      <c r="K859" s="38" t="s">
        <v>225</v>
      </c>
      <c r="L859" s="38" t="s">
        <v>225</v>
      </c>
      <c r="N859" s="38" t="s">
        <v>225</v>
      </c>
      <c r="O859" s="38" t="s">
        <v>225</v>
      </c>
      <c r="P859" s="38" t="s">
        <v>225</v>
      </c>
      <c r="Q859" s="38" t="s">
        <v>225</v>
      </c>
      <c r="S859" s="38" t="s">
        <v>225</v>
      </c>
      <c r="T859" s="38" t="s">
        <v>225</v>
      </c>
      <c r="U859" s="38" t="s">
        <v>225</v>
      </c>
      <c r="X859" s="38" t="s">
        <v>225</v>
      </c>
      <c r="Y859" s="38" t="s">
        <v>225</v>
      </c>
      <c r="AA859" s="38" t="s">
        <v>225</v>
      </c>
      <c r="AB859" s="38" t="s">
        <v>225</v>
      </c>
      <c r="AG859" s="38" t="s">
        <v>225</v>
      </c>
      <c r="AH859" s="38" t="s">
        <v>225</v>
      </c>
      <c r="AI859" s="38" t="s">
        <v>225</v>
      </c>
      <c r="AJ859" s="38" t="s">
        <v>225</v>
      </c>
      <c r="AL859" s="38" t="s">
        <v>225</v>
      </c>
      <c r="AM859" s="38" t="s">
        <v>225</v>
      </c>
      <c r="AN859" s="38" t="s">
        <v>225</v>
      </c>
      <c r="AO859" s="38" t="s">
        <v>225</v>
      </c>
    </row>
    <row r="860" spans="5:41">
      <c r="E860" s="38" t="s">
        <v>225</v>
      </c>
      <c r="F860" s="38" t="s">
        <v>225</v>
      </c>
      <c r="G860" s="38" t="s">
        <v>225</v>
      </c>
      <c r="H860" s="38" t="s">
        <v>225</v>
      </c>
      <c r="I860" s="38" t="s">
        <v>225</v>
      </c>
      <c r="J860" s="38" t="s">
        <v>225</v>
      </c>
      <c r="K860" s="38" t="s">
        <v>225</v>
      </c>
      <c r="L860" s="38" t="s">
        <v>225</v>
      </c>
      <c r="N860" s="38" t="s">
        <v>225</v>
      </c>
      <c r="O860" s="38" t="s">
        <v>225</v>
      </c>
      <c r="P860" s="38" t="s">
        <v>225</v>
      </c>
      <c r="Q860" s="38" t="s">
        <v>225</v>
      </c>
      <c r="S860" s="38" t="s">
        <v>225</v>
      </c>
      <c r="T860" s="38" t="s">
        <v>225</v>
      </c>
      <c r="U860" s="38" t="s">
        <v>225</v>
      </c>
      <c r="X860" s="38" t="s">
        <v>225</v>
      </c>
      <c r="Y860" s="38" t="s">
        <v>225</v>
      </c>
      <c r="AA860" s="38" t="s">
        <v>225</v>
      </c>
      <c r="AB860" s="38" t="s">
        <v>225</v>
      </c>
      <c r="AG860" s="38" t="s">
        <v>225</v>
      </c>
      <c r="AH860" s="38" t="s">
        <v>225</v>
      </c>
      <c r="AI860" s="38" t="s">
        <v>225</v>
      </c>
      <c r="AJ860" s="38" t="s">
        <v>225</v>
      </c>
      <c r="AL860" s="38" t="s">
        <v>225</v>
      </c>
      <c r="AM860" s="38" t="s">
        <v>225</v>
      </c>
      <c r="AN860" s="38" t="s">
        <v>225</v>
      </c>
      <c r="AO860" s="38" t="s">
        <v>225</v>
      </c>
    </row>
    <row r="861" spans="5:41">
      <c r="E861" s="38" t="s">
        <v>225</v>
      </c>
      <c r="F861" s="38" t="s">
        <v>225</v>
      </c>
      <c r="G861" s="38" t="s">
        <v>225</v>
      </c>
      <c r="H861" s="38" t="s">
        <v>225</v>
      </c>
      <c r="I861" s="38" t="s">
        <v>225</v>
      </c>
      <c r="J861" s="38" t="s">
        <v>225</v>
      </c>
      <c r="K861" s="38" t="s">
        <v>225</v>
      </c>
      <c r="L861" s="38" t="s">
        <v>225</v>
      </c>
      <c r="N861" s="38" t="s">
        <v>225</v>
      </c>
      <c r="O861" s="38" t="s">
        <v>225</v>
      </c>
      <c r="P861" s="38" t="s">
        <v>225</v>
      </c>
      <c r="Q861" s="38" t="s">
        <v>225</v>
      </c>
      <c r="S861" s="38" t="s">
        <v>225</v>
      </c>
      <c r="T861" s="38" t="s">
        <v>225</v>
      </c>
      <c r="U861" s="38" t="s">
        <v>225</v>
      </c>
      <c r="X861" s="38" t="s">
        <v>225</v>
      </c>
      <c r="Y861" s="38" t="s">
        <v>225</v>
      </c>
      <c r="AA861" s="38" t="s">
        <v>225</v>
      </c>
      <c r="AB861" s="38" t="s">
        <v>225</v>
      </c>
      <c r="AG861" s="38" t="s">
        <v>225</v>
      </c>
      <c r="AH861" s="38" t="s">
        <v>225</v>
      </c>
      <c r="AI861" s="38" t="s">
        <v>225</v>
      </c>
      <c r="AJ861" s="38" t="s">
        <v>225</v>
      </c>
      <c r="AL861" s="38" t="s">
        <v>225</v>
      </c>
      <c r="AM861" s="38" t="s">
        <v>225</v>
      </c>
      <c r="AN861" s="38" t="s">
        <v>225</v>
      </c>
      <c r="AO861" s="38" t="s">
        <v>225</v>
      </c>
    </row>
    <row r="862" spans="5:41">
      <c r="E862" s="38" t="s">
        <v>225</v>
      </c>
      <c r="F862" s="38" t="s">
        <v>225</v>
      </c>
      <c r="G862" s="38" t="s">
        <v>225</v>
      </c>
      <c r="H862" s="38" t="s">
        <v>225</v>
      </c>
      <c r="I862" s="38" t="s">
        <v>225</v>
      </c>
      <c r="J862" s="38" t="s">
        <v>225</v>
      </c>
      <c r="K862" s="38" t="s">
        <v>225</v>
      </c>
      <c r="L862" s="38" t="s">
        <v>225</v>
      </c>
      <c r="N862" s="38" t="s">
        <v>225</v>
      </c>
      <c r="O862" s="38" t="s">
        <v>225</v>
      </c>
      <c r="P862" s="38" t="s">
        <v>225</v>
      </c>
      <c r="Q862" s="38" t="s">
        <v>225</v>
      </c>
      <c r="S862" s="38" t="s">
        <v>225</v>
      </c>
      <c r="T862" s="38" t="s">
        <v>225</v>
      </c>
      <c r="U862" s="38" t="s">
        <v>225</v>
      </c>
      <c r="X862" s="38" t="s">
        <v>225</v>
      </c>
      <c r="Y862" s="38" t="s">
        <v>225</v>
      </c>
      <c r="AA862" s="38" t="s">
        <v>225</v>
      </c>
      <c r="AB862" s="38" t="s">
        <v>225</v>
      </c>
      <c r="AG862" s="38" t="s">
        <v>225</v>
      </c>
      <c r="AH862" s="38" t="s">
        <v>225</v>
      </c>
      <c r="AI862" s="38" t="s">
        <v>225</v>
      </c>
      <c r="AJ862" s="38" t="s">
        <v>225</v>
      </c>
      <c r="AL862" s="38" t="s">
        <v>225</v>
      </c>
      <c r="AM862" s="38" t="s">
        <v>225</v>
      </c>
      <c r="AN862" s="38" t="s">
        <v>225</v>
      </c>
      <c r="AO862" s="38" t="s">
        <v>225</v>
      </c>
    </row>
    <row r="863" spans="5:41">
      <c r="E863" s="38" t="s">
        <v>225</v>
      </c>
      <c r="F863" s="38" t="s">
        <v>225</v>
      </c>
      <c r="G863" s="38" t="s">
        <v>225</v>
      </c>
      <c r="H863" s="38" t="s">
        <v>225</v>
      </c>
      <c r="I863" s="38" t="s">
        <v>225</v>
      </c>
      <c r="J863" s="38" t="s">
        <v>225</v>
      </c>
      <c r="K863" s="38" t="s">
        <v>225</v>
      </c>
      <c r="L863" s="38" t="s">
        <v>225</v>
      </c>
      <c r="N863" s="38" t="s">
        <v>225</v>
      </c>
      <c r="O863" s="38" t="s">
        <v>225</v>
      </c>
      <c r="P863" s="38" t="s">
        <v>225</v>
      </c>
      <c r="Q863" s="38" t="s">
        <v>225</v>
      </c>
      <c r="S863" s="38" t="s">
        <v>225</v>
      </c>
      <c r="T863" s="38" t="s">
        <v>225</v>
      </c>
      <c r="U863" s="38" t="s">
        <v>225</v>
      </c>
      <c r="X863" s="38" t="s">
        <v>225</v>
      </c>
      <c r="Y863" s="38" t="s">
        <v>225</v>
      </c>
      <c r="AA863" s="38" t="s">
        <v>225</v>
      </c>
      <c r="AB863" s="38" t="s">
        <v>225</v>
      </c>
      <c r="AG863" s="38" t="s">
        <v>225</v>
      </c>
      <c r="AH863" s="38" t="s">
        <v>225</v>
      </c>
      <c r="AI863" s="38" t="s">
        <v>225</v>
      </c>
      <c r="AJ863" s="38" t="s">
        <v>225</v>
      </c>
      <c r="AL863" s="38" t="s">
        <v>225</v>
      </c>
      <c r="AM863" s="38" t="s">
        <v>225</v>
      </c>
      <c r="AN863" s="38" t="s">
        <v>225</v>
      </c>
      <c r="AO863" s="38" t="s">
        <v>225</v>
      </c>
    </row>
    <row r="864" spans="5:41">
      <c r="E864" s="38" t="s">
        <v>225</v>
      </c>
      <c r="F864" s="38" t="s">
        <v>225</v>
      </c>
      <c r="G864" s="38" t="s">
        <v>225</v>
      </c>
      <c r="H864" s="38" t="s">
        <v>225</v>
      </c>
      <c r="I864" s="38" t="s">
        <v>225</v>
      </c>
      <c r="J864" s="38" t="s">
        <v>225</v>
      </c>
      <c r="K864" s="38" t="s">
        <v>225</v>
      </c>
      <c r="L864" s="38" t="s">
        <v>225</v>
      </c>
      <c r="N864" s="38" t="s">
        <v>225</v>
      </c>
      <c r="O864" s="38" t="s">
        <v>225</v>
      </c>
      <c r="P864" s="38" t="s">
        <v>225</v>
      </c>
      <c r="Q864" s="38" t="s">
        <v>225</v>
      </c>
      <c r="S864" s="38" t="s">
        <v>225</v>
      </c>
      <c r="T864" s="38" t="s">
        <v>225</v>
      </c>
      <c r="U864" s="38" t="s">
        <v>225</v>
      </c>
      <c r="X864" s="38" t="s">
        <v>225</v>
      </c>
      <c r="Y864" s="38" t="s">
        <v>225</v>
      </c>
      <c r="AA864" s="38" t="s">
        <v>225</v>
      </c>
      <c r="AB864" s="38" t="s">
        <v>225</v>
      </c>
      <c r="AG864" s="38" t="s">
        <v>225</v>
      </c>
      <c r="AH864" s="38" t="s">
        <v>225</v>
      </c>
      <c r="AI864" s="38" t="s">
        <v>225</v>
      </c>
      <c r="AJ864" s="38" t="s">
        <v>225</v>
      </c>
      <c r="AL864" s="38" t="s">
        <v>225</v>
      </c>
      <c r="AM864" s="38" t="s">
        <v>225</v>
      </c>
      <c r="AN864" s="38" t="s">
        <v>225</v>
      </c>
      <c r="AO864" s="38" t="s">
        <v>225</v>
      </c>
    </row>
    <row r="865" spans="5:41">
      <c r="E865" s="38" t="s">
        <v>225</v>
      </c>
      <c r="F865" s="38" t="s">
        <v>225</v>
      </c>
      <c r="G865" s="38" t="s">
        <v>225</v>
      </c>
      <c r="H865" s="38" t="s">
        <v>225</v>
      </c>
      <c r="I865" s="38" t="s">
        <v>225</v>
      </c>
      <c r="J865" s="38" t="s">
        <v>225</v>
      </c>
      <c r="K865" s="38" t="s">
        <v>225</v>
      </c>
      <c r="L865" s="38" t="s">
        <v>225</v>
      </c>
      <c r="N865" s="38" t="s">
        <v>225</v>
      </c>
      <c r="O865" s="38" t="s">
        <v>225</v>
      </c>
      <c r="P865" s="38" t="s">
        <v>225</v>
      </c>
      <c r="Q865" s="38" t="s">
        <v>225</v>
      </c>
      <c r="S865" s="38" t="s">
        <v>225</v>
      </c>
      <c r="T865" s="38" t="s">
        <v>225</v>
      </c>
      <c r="U865" s="38" t="s">
        <v>225</v>
      </c>
      <c r="X865" s="38" t="s">
        <v>225</v>
      </c>
      <c r="Y865" s="38" t="s">
        <v>225</v>
      </c>
      <c r="AA865" s="38" t="s">
        <v>225</v>
      </c>
      <c r="AB865" s="38" t="s">
        <v>225</v>
      </c>
      <c r="AG865" s="38" t="s">
        <v>225</v>
      </c>
      <c r="AH865" s="38" t="s">
        <v>225</v>
      </c>
      <c r="AI865" s="38" t="s">
        <v>225</v>
      </c>
      <c r="AJ865" s="38" t="s">
        <v>225</v>
      </c>
      <c r="AL865" s="38" t="s">
        <v>225</v>
      </c>
      <c r="AM865" s="38" t="s">
        <v>225</v>
      </c>
      <c r="AN865" s="38" t="s">
        <v>225</v>
      </c>
      <c r="AO865" s="38" t="s">
        <v>225</v>
      </c>
    </row>
    <row r="866" spans="5:41">
      <c r="E866" s="38" t="s">
        <v>225</v>
      </c>
      <c r="F866" s="38" t="s">
        <v>225</v>
      </c>
      <c r="G866" s="38" t="s">
        <v>225</v>
      </c>
      <c r="H866" s="38" t="s">
        <v>225</v>
      </c>
      <c r="I866" s="38" t="s">
        <v>225</v>
      </c>
      <c r="J866" s="38" t="s">
        <v>225</v>
      </c>
      <c r="K866" s="38" t="s">
        <v>225</v>
      </c>
      <c r="L866" s="38" t="s">
        <v>225</v>
      </c>
      <c r="N866" s="38" t="s">
        <v>225</v>
      </c>
      <c r="O866" s="38" t="s">
        <v>225</v>
      </c>
      <c r="P866" s="38" t="s">
        <v>225</v>
      </c>
      <c r="Q866" s="38" t="s">
        <v>225</v>
      </c>
      <c r="S866" s="38" t="s">
        <v>225</v>
      </c>
      <c r="T866" s="38" t="s">
        <v>225</v>
      </c>
      <c r="U866" s="38" t="s">
        <v>225</v>
      </c>
      <c r="X866" s="38" t="s">
        <v>225</v>
      </c>
      <c r="Y866" s="38" t="s">
        <v>225</v>
      </c>
      <c r="AA866" s="38" t="s">
        <v>225</v>
      </c>
      <c r="AB866" s="38" t="s">
        <v>225</v>
      </c>
      <c r="AG866" s="38" t="s">
        <v>225</v>
      </c>
      <c r="AH866" s="38" t="s">
        <v>225</v>
      </c>
      <c r="AI866" s="38" t="s">
        <v>225</v>
      </c>
      <c r="AJ866" s="38" t="s">
        <v>225</v>
      </c>
      <c r="AL866" s="38" t="s">
        <v>225</v>
      </c>
      <c r="AM866" s="38" t="s">
        <v>225</v>
      </c>
      <c r="AN866" s="38" t="s">
        <v>225</v>
      </c>
      <c r="AO866" s="38" t="s">
        <v>225</v>
      </c>
    </row>
    <row r="867" spans="5:41">
      <c r="E867" s="38" t="s">
        <v>225</v>
      </c>
      <c r="F867" s="38" t="s">
        <v>225</v>
      </c>
      <c r="G867" s="38" t="s">
        <v>225</v>
      </c>
      <c r="H867" s="38" t="s">
        <v>225</v>
      </c>
      <c r="I867" s="38" t="s">
        <v>225</v>
      </c>
      <c r="J867" s="38" t="s">
        <v>225</v>
      </c>
      <c r="K867" s="38" t="s">
        <v>225</v>
      </c>
      <c r="L867" s="38" t="s">
        <v>225</v>
      </c>
      <c r="N867" s="38" t="s">
        <v>225</v>
      </c>
      <c r="O867" s="38" t="s">
        <v>225</v>
      </c>
      <c r="P867" s="38" t="s">
        <v>225</v>
      </c>
      <c r="Q867" s="38" t="s">
        <v>225</v>
      </c>
      <c r="S867" s="38" t="s">
        <v>225</v>
      </c>
      <c r="T867" s="38" t="s">
        <v>225</v>
      </c>
      <c r="U867" s="38" t="s">
        <v>225</v>
      </c>
      <c r="X867" s="38" t="s">
        <v>225</v>
      </c>
      <c r="Y867" s="38" t="s">
        <v>225</v>
      </c>
      <c r="AA867" s="38" t="s">
        <v>225</v>
      </c>
      <c r="AB867" s="38" t="s">
        <v>225</v>
      </c>
      <c r="AG867" s="38" t="s">
        <v>225</v>
      </c>
      <c r="AH867" s="38" t="s">
        <v>225</v>
      </c>
      <c r="AI867" s="38" t="s">
        <v>225</v>
      </c>
      <c r="AJ867" s="38" t="s">
        <v>225</v>
      </c>
      <c r="AL867" s="38" t="s">
        <v>225</v>
      </c>
      <c r="AM867" s="38" t="s">
        <v>225</v>
      </c>
      <c r="AN867" s="38" t="s">
        <v>225</v>
      </c>
      <c r="AO867" s="38" t="s">
        <v>225</v>
      </c>
    </row>
    <row r="868" spans="5:41">
      <c r="E868" s="38" t="s">
        <v>225</v>
      </c>
      <c r="F868" s="38" t="s">
        <v>225</v>
      </c>
      <c r="G868" s="38" t="s">
        <v>225</v>
      </c>
      <c r="H868" s="38" t="s">
        <v>225</v>
      </c>
      <c r="I868" s="38" t="s">
        <v>225</v>
      </c>
      <c r="J868" s="38" t="s">
        <v>225</v>
      </c>
      <c r="K868" s="38" t="s">
        <v>225</v>
      </c>
      <c r="L868" s="38" t="s">
        <v>225</v>
      </c>
      <c r="N868" s="38" t="s">
        <v>225</v>
      </c>
      <c r="O868" s="38" t="s">
        <v>225</v>
      </c>
      <c r="P868" s="38" t="s">
        <v>225</v>
      </c>
      <c r="Q868" s="38" t="s">
        <v>225</v>
      </c>
      <c r="S868" s="38" t="s">
        <v>225</v>
      </c>
      <c r="T868" s="38" t="s">
        <v>225</v>
      </c>
      <c r="U868" s="38" t="s">
        <v>225</v>
      </c>
      <c r="X868" s="38" t="s">
        <v>225</v>
      </c>
      <c r="Y868" s="38" t="s">
        <v>225</v>
      </c>
      <c r="AA868" s="38" t="s">
        <v>225</v>
      </c>
      <c r="AB868" s="38" t="s">
        <v>225</v>
      </c>
      <c r="AG868" s="38" t="s">
        <v>225</v>
      </c>
      <c r="AH868" s="38" t="s">
        <v>225</v>
      </c>
      <c r="AI868" s="38" t="s">
        <v>225</v>
      </c>
      <c r="AJ868" s="38" t="s">
        <v>225</v>
      </c>
      <c r="AL868" s="38" t="s">
        <v>225</v>
      </c>
      <c r="AM868" s="38" t="s">
        <v>225</v>
      </c>
      <c r="AN868" s="38" t="s">
        <v>225</v>
      </c>
      <c r="AO868" s="38" t="s">
        <v>225</v>
      </c>
    </row>
    <row r="869" spans="5:41">
      <c r="E869" s="38" t="s">
        <v>225</v>
      </c>
      <c r="F869" s="38" t="s">
        <v>225</v>
      </c>
      <c r="G869" s="38" t="s">
        <v>225</v>
      </c>
      <c r="H869" s="38" t="s">
        <v>225</v>
      </c>
      <c r="I869" s="38" t="s">
        <v>225</v>
      </c>
      <c r="J869" s="38" t="s">
        <v>225</v>
      </c>
      <c r="K869" s="38" t="s">
        <v>225</v>
      </c>
      <c r="L869" s="38" t="s">
        <v>225</v>
      </c>
      <c r="N869" s="38" t="s">
        <v>225</v>
      </c>
      <c r="O869" s="38" t="s">
        <v>225</v>
      </c>
      <c r="P869" s="38" t="s">
        <v>225</v>
      </c>
      <c r="Q869" s="38" t="s">
        <v>225</v>
      </c>
      <c r="S869" s="38" t="s">
        <v>225</v>
      </c>
      <c r="T869" s="38" t="s">
        <v>225</v>
      </c>
      <c r="U869" s="38" t="s">
        <v>225</v>
      </c>
      <c r="X869" s="38" t="s">
        <v>225</v>
      </c>
      <c r="Y869" s="38" t="s">
        <v>225</v>
      </c>
      <c r="AA869" s="38" t="s">
        <v>225</v>
      </c>
      <c r="AB869" s="38" t="s">
        <v>225</v>
      </c>
      <c r="AG869" s="38" t="s">
        <v>225</v>
      </c>
      <c r="AH869" s="38" t="s">
        <v>225</v>
      </c>
      <c r="AI869" s="38" t="s">
        <v>225</v>
      </c>
      <c r="AJ869" s="38" t="s">
        <v>225</v>
      </c>
      <c r="AL869" s="38" t="s">
        <v>225</v>
      </c>
      <c r="AM869" s="38" t="s">
        <v>225</v>
      </c>
      <c r="AN869" s="38" t="s">
        <v>225</v>
      </c>
      <c r="AO869" s="38" t="s">
        <v>225</v>
      </c>
    </row>
    <row r="870" spans="5:41">
      <c r="E870" s="38" t="s">
        <v>225</v>
      </c>
      <c r="F870" s="38" t="s">
        <v>225</v>
      </c>
      <c r="G870" s="38" t="s">
        <v>225</v>
      </c>
      <c r="H870" s="38" t="s">
        <v>225</v>
      </c>
      <c r="I870" s="38" t="s">
        <v>225</v>
      </c>
      <c r="J870" s="38" t="s">
        <v>225</v>
      </c>
      <c r="K870" s="38" t="s">
        <v>225</v>
      </c>
      <c r="L870" s="38" t="s">
        <v>225</v>
      </c>
      <c r="N870" s="38" t="s">
        <v>225</v>
      </c>
      <c r="O870" s="38" t="s">
        <v>225</v>
      </c>
      <c r="P870" s="38" t="s">
        <v>225</v>
      </c>
      <c r="Q870" s="38" t="s">
        <v>225</v>
      </c>
      <c r="S870" s="38" t="s">
        <v>225</v>
      </c>
      <c r="T870" s="38" t="s">
        <v>225</v>
      </c>
      <c r="U870" s="38" t="s">
        <v>225</v>
      </c>
      <c r="X870" s="38" t="s">
        <v>225</v>
      </c>
      <c r="Y870" s="38" t="s">
        <v>225</v>
      </c>
      <c r="AA870" s="38" t="s">
        <v>225</v>
      </c>
      <c r="AB870" s="38" t="s">
        <v>225</v>
      </c>
      <c r="AG870" s="38" t="s">
        <v>225</v>
      </c>
      <c r="AH870" s="38" t="s">
        <v>225</v>
      </c>
      <c r="AI870" s="38" t="s">
        <v>225</v>
      </c>
      <c r="AJ870" s="38" t="s">
        <v>225</v>
      </c>
      <c r="AL870" s="38" t="s">
        <v>225</v>
      </c>
      <c r="AM870" s="38" t="s">
        <v>225</v>
      </c>
      <c r="AN870" s="38" t="s">
        <v>225</v>
      </c>
      <c r="AO870" s="38" t="s">
        <v>225</v>
      </c>
    </row>
    <row r="871" spans="5:41">
      <c r="E871" s="38" t="s">
        <v>225</v>
      </c>
      <c r="F871" s="38" t="s">
        <v>225</v>
      </c>
      <c r="G871" s="38" t="s">
        <v>225</v>
      </c>
      <c r="H871" s="38" t="s">
        <v>225</v>
      </c>
      <c r="I871" s="38" t="s">
        <v>225</v>
      </c>
      <c r="J871" s="38" t="s">
        <v>225</v>
      </c>
      <c r="K871" s="38" t="s">
        <v>225</v>
      </c>
      <c r="L871" s="38" t="s">
        <v>225</v>
      </c>
      <c r="N871" s="38" t="s">
        <v>225</v>
      </c>
      <c r="O871" s="38" t="s">
        <v>225</v>
      </c>
      <c r="P871" s="38" t="s">
        <v>225</v>
      </c>
      <c r="Q871" s="38" t="s">
        <v>225</v>
      </c>
      <c r="S871" s="38" t="s">
        <v>225</v>
      </c>
      <c r="T871" s="38" t="s">
        <v>225</v>
      </c>
      <c r="U871" s="38" t="s">
        <v>225</v>
      </c>
      <c r="X871" s="38" t="s">
        <v>225</v>
      </c>
      <c r="Y871" s="38" t="s">
        <v>225</v>
      </c>
      <c r="AA871" s="38" t="s">
        <v>225</v>
      </c>
      <c r="AB871" s="38" t="s">
        <v>225</v>
      </c>
      <c r="AG871" s="38" t="s">
        <v>225</v>
      </c>
      <c r="AH871" s="38" t="s">
        <v>225</v>
      </c>
      <c r="AI871" s="38" t="s">
        <v>225</v>
      </c>
      <c r="AJ871" s="38" t="s">
        <v>225</v>
      </c>
      <c r="AL871" s="38" t="s">
        <v>225</v>
      </c>
      <c r="AM871" s="38" t="s">
        <v>225</v>
      </c>
      <c r="AN871" s="38" t="s">
        <v>225</v>
      </c>
      <c r="AO871" s="38" t="s">
        <v>225</v>
      </c>
    </row>
    <row r="872" spans="5:41">
      <c r="E872" s="38" t="s">
        <v>225</v>
      </c>
      <c r="F872" s="38" t="s">
        <v>225</v>
      </c>
      <c r="G872" s="38" t="s">
        <v>225</v>
      </c>
      <c r="H872" s="38" t="s">
        <v>225</v>
      </c>
      <c r="I872" s="38" t="s">
        <v>225</v>
      </c>
      <c r="J872" s="38" t="s">
        <v>225</v>
      </c>
      <c r="K872" s="38" t="s">
        <v>225</v>
      </c>
      <c r="L872" s="38" t="s">
        <v>225</v>
      </c>
      <c r="N872" s="38" t="s">
        <v>225</v>
      </c>
      <c r="O872" s="38" t="s">
        <v>225</v>
      </c>
      <c r="P872" s="38" t="s">
        <v>225</v>
      </c>
      <c r="Q872" s="38" t="s">
        <v>225</v>
      </c>
      <c r="S872" s="38" t="s">
        <v>225</v>
      </c>
      <c r="T872" s="38" t="s">
        <v>225</v>
      </c>
      <c r="U872" s="38" t="s">
        <v>225</v>
      </c>
      <c r="X872" s="38" t="s">
        <v>225</v>
      </c>
      <c r="Y872" s="38" t="s">
        <v>225</v>
      </c>
      <c r="AA872" s="38" t="s">
        <v>225</v>
      </c>
      <c r="AB872" s="38" t="s">
        <v>225</v>
      </c>
      <c r="AG872" s="38" t="s">
        <v>225</v>
      </c>
      <c r="AH872" s="38" t="s">
        <v>225</v>
      </c>
      <c r="AI872" s="38" t="s">
        <v>225</v>
      </c>
      <c r="AJ872" s="38" t="s">
        <v>225</v>
      </c>
      <c r="AL872" s="38" t="s">
        <v>225</v>
      </c>
      <c r="AM872" s="38" t="s">
        <v>225</v>
      </c>
      <c r="AN872" s="38" t="s">
        <v>225</v>
      </c>
      <c r="AO872" s="38" t="s">
        <v>225</v>
      </c>
    </row>
    <row r="873" spans="5:41">
      <c r="E873" s="38" t="s">
        <v>225</v>
      </c>
      <c r="F873" s="38" t="s">
        <v>225</v>
      </c>
      <c r="G873" s="38" t="s">
        <v>225</v>
      </c>
      <c r="H873" s="38" t="s">
        <v>225</v>
      </c>
      <c r="I873" s="38" t="s">
        <v>225</v>
      </c>
      <c r="J873" s="38" t="s">
        <v>225</v>
      </c>
      <c r="K873" s="38" t="s">
        <v>225</v>
      </c>
      <c r="L873" s="38" t="s">
        <v>225</v>
      </c>
      <c r="N873" s="38" t="s">
        <v>225</v>
      </c>
      <c r="O873" s="38" t="s">
        <v>225</v>
      </c>
      <c r="P873" s="38" t="s">
        <v>225</v>
      </c>
      <c r="Q873" s="38" t="s">
        <v>225</v>
      </c>
      <c r="S873" s="38" t="s">
        <v>225</v>
      </c>
      <c r="T873" s="38" t="s">
        <v>225</v>
      </c>
      <c r="U873" s="38" t="s">
        <v>225</v>
      </c>
      <c r="X873" s="38" t="s">
        <v>225</v>
      </c>
      <c r="Y873" s="38" t="s">
        <v>225</v>
      </c>
      <c r="AA873" s="38" t="s">
        <v>225</v>
      </c>
      <c r="AB873" s="38" t="s">
        <v>225</v>
      </c>
      <c r="AG873" s="38" t="s">
        <v>225</v>
      </c>
      <c r="AH873" s="38" t="s">
        <v>225</v>
      </c>
      <c r="AI873" s="38" t="s">
        <v>225</v>
      </c>
      <c r="AJ873" s="38" t="s">
        <v>225</v>
      </c>
      <c r="AL873" s="38" t="s">
        <v>225</v>
      </c>
      <c r="AM873" s="38" t="s">
        <v>225</v>
      </c>
      <c r="AN873" s="38" t="s">
        <v>225</v>
      </c>
      <c r="AO873" s="38" t="s">
        <v>225</v>
      </c>
    </row>
    <row r="874" spans="5:41">
      <c r="E874" s="38" t="s">
        <v>225</v>
      </c>
      <c r="F874" s="38" t="s">
        <v>225</v>
      </c>
      <c r="G874" s="38" t="s">
        <v>225</v>
      </c>
      <c r="H874" s="38" t="s">
        <v>225</v>
      </c>
      <c r="I874" s="38" t="s">
        <v>225</v>
      </c>
      <c r="J874" s="38" t="s">
        <v>225</v>
      </c>
      <c r="K874" s="38" t="s">
        <v>225</v>
      </c>
      <c r="L874" s="38" t="s">
        <v>225</v>
      </c>
      <c r="N874" s="38" t="s">
        <v>225</v>
      </c>
      <c r="O874" s="38" t="s">
        <v>225</v>
      </c>
      <c r="P874" s="38" t="s">
        <v>225</v>
      </c>
      <c r="Q874" s="38" t="s">
        <v>225</v>
      </c>
      <c r="S874" s="38" t="s">
        <v>225</v>
      </c>
      <c r="T874" s="38" t="s">
        <v>225</v>
      </c>
      <c r="U874" s="38" t="s">
        <v>225</v>
      </c>
      <c r="X874" s="38" t="s">
        <v>225</v>
      </c>
      <c r="Y874" s="38" t="s">
        <v>225</v>
      </c>
      <c r="AA874" s="38" t="s">
        <v>225</v>
      </c>
      <c r="AB874" s="38" t="s">
        <v>225</v>
      </c>
      <c r="AG874" s="38" t="s">
        <v>225</v>
      </c>
      <c r="AH874" s="38" t="s">
        <v>225</v>
      </c>
      <c r="AI874" s="38" t="s">
        <v>225</v>
      </c>
      <c r="AJ874" s="38" t="s">
        <v>225</v>
      </c>
      <c r="AL874" s="38" t="s">
        <v>225</v>
      </c>
      <c r="AM874" s="38" t="s">
        <v>225</v>
      </c>
      <c r="AN874" s="38" t="s">
        <v>225</v>
      </c>
      <c r="AO874" s="38" t="s">
        <v>225</v>
      </c>
    </row>
    <row r="875" spans="5:41">
      <c r="E875" s="38" t="s">
        <v>225</v>
      </c>
      <c r="F875" s="38" t="s">
        <v>225</v>
      </c>
      <c r="G875" s="38" t="s">
        <v>225</v>
      </c>
      <c r="H875" s="38" t="s">
        <v>225</v>
      </c>
      <c r="I875" s="38" t="s">
        <v>225</v>
      </c>
      <c r="J875" s="38" t="s">
        <v>225</v>
      </c>
      <c r="K875" s="38" t="s">
        <v>225</v>
      </c>
      <c r="L875" s="38" t="s">
        <v>225</v>
      </c>
      <c r="N875" s="38" t="s">
        <v>225</v>
      </c>
      <c r="O875" s="38" t="s">
        <v>225</v>
      </c>
      <c r="P875" s="38" t="s">
        <v>225</v>
      </c>
      <c r="Q875" s="38" t="s">
        <v>225</v>
      </c>
      <c r="S875" s="38" t="s">
        <v>225</v>
      </c>
      <c r="T875" s="38" t="s">
        <v>225</v>
      </c>
      <c r="U875" s="38" t="s">
        <v>225</v>
      </c>
      <c r="X875" s="38" t="s">
        <v>225</v>
      </c>
      <c r="Y875" s="38" t="s">
        <v>225</v>
      </c>
      <c r="AA875" s="38" t="s">
        <v>225</v>
      </c>
      <c r="AB875" s="38" t="s">
        <v>225</v>
      </c>
      <c r="AG875" s="38" t="s">
        <v>225</v>
      </c>
      <c r="AH875" s="38" t="s">
        <v>225</v>
      </c>
      <c r="AI875" s="38" t="s">
        <v>225</v>
      </c>
      <c r="AJ875" s="38" t="s">
        <v>225</v>
      </c>
      <c r="AL875" s="38" t="s">
        <v>225</v>
      </c>
      <c r="AM875" s="38" t="s">
        <v>225</v>
      </c>
      <c r="AN875" s="38" t="s">
        <v>225</v>
      </c>
      <c r="AO875" s="38" t="s">
        <v>225</v>
      </c>
    </row>
    <row r="876" spans="5:41">
      <c r="E876" s="38" t="s">
        <v>225</v>
      </c>
      <c r="F876" s="38" t="s">
        <v>225</v>
      </c>
      <c r="G876" s="38" t="s">
        <v>225</v>
      </c>
      <c r="H876" s="38" t="s">
        <v>225</v>
      </c>
      <c r="I876" s="38" t="s">
        <v>225</v>
      </c>
      <c r="J876" s="38" t="s">
        <v>225</v>
      </c>
      <c r="K876" s="38" t="s">
        <v>225</v>
      </c>
      <c r="L876" s="38" t="s">
        <v>225</v>
      </c>
      <c r="N876" s="38" t="s">
        <v>225</v>
      </c>
      <c r="O876" s="38" t="s">
        <v>225</v>
      </c>
      <c r="P876" s="38" t="s">
        <v>225</v>
      </c>
      <c r="Q876" s="38" t="s">
        <v>225</v>
      </c>
      <c r="S876" s="38" t="s">
        <v>225</v>
      </c>
      <c r="T876" s="38" t="s">
        <v>225</v>
      </c>
      <c r="U876" s="38" t="s">
        <v>225</v>
      </c>
      <c r="X876" s="38" t="s">
        <v>225</v>
      </c>
      <c r="Y876" s="38" t="s">
        <v>225</v>
      </c>
      <c r="AA876" s="38" t="s">
        <v>225</v>
      </c>
      <c r="AB876" s="38" t="s">
        <v>225</v>
      </c>
      <c r="AG876" s="38" t="s">
        <v>225</v>
      </c>
      <c r="AH876" s="38" t="s">
        <v>225</v>
      </c>
      <c r="AI876" s="38" t="s">
        <v>225</v>
      </c>
      <c r="AJ876" s="38" t="s">
        <v>225</v>
      </c>
      <c r="AL876" s="38" t="s">
        <v>225</v>
      </c>
      <c r="AM876" s="38" t="s">
        <v>225</v>
      </c>
      <c r="AN876" s="38" t="s">
        <v>225</v>
      </c>
      <c r="AO876" s="38" t="s">
        <v>225</v>
      </c>
    </row>
    <row r="877" spans="5:41">
      <c r="E877" s="38" t="s">
        <v>225</v>
      </c>
      <c r="F877" s="38" t="s">
        <v>225</v>
      </c>
      <c r="G877" s="38" t="s">
        <v>225</v>
      </c>
      <c r="H877" s="38" t="s">
        <v>225</v>
      </c>
      <c r="I877" s="38" t="s">
        <v>225</v>
      </c>
      <c r="J877" s="38" t="s">
        <v>225</v>
      </c>
      <c r="K877" s="38" t="s">
        <v>225</v>
      </c>
      <c r="L877" s="38" t="s">
        <v>225</v>
      </c>
      <c r="N877" s="38" t="s">
        <v>225</v>
      </c>
      <c r="O877" s="38" t="s">
        <v>225</v>
      </c>
      <c r="P877" s="38" t="s">
        <v>225</v>
      </c>
      <c r="Q877" s="38" t="s">
        <v>225</v>
      </c>
      <c r="S877" s="38" t="s">
        <v>225</v>
      </c>
      <c r="T877" s="38" t="s">
        <v>225</v>
      </c>
      <c r="U877" s="38" t="s">
        <v>225</v>
      </c>
      <c r="X877" s="38" t="s">
        <v>225</v>
      </c>
      <c r="Y877" s="38" t="s">
        <v>225</v>
      </c>
      <c r="AA877" s="38" t="s">
        <v>225</v>
      </c>
      <c r="AB877" s="38" t="s">
        <v>225</v>
      </c>
      <c r="AG877" s="38" t="s">
        <v>225</v>
      </c>
      <c r="AH877" s="38" t="s">
        <v>225</v>
      </c>
      <c r="AI877" s="38" t="s">
        <v>225</v>
      </c>
      <c r="AJ877" s="38" t="s">
        <v>225</v>
      </c>
      <c r="AL877" s="38" t="s">
        <v>225</v>
      </c>
      <c r="AM877" s="38" t="s">
        <v>225</v>
      </c>
      <c r="AN877" s="38" t="s">
        <v>225</v>
      </c>
      <c r="AO877" s="38" t="s">
        <v>225</v>
      </c>
    </row>
    <row r="878" spans="5:41">
      <c r="E878" s="38" t="s">
        <v>225</v>
      </c>
      <c r="F878" s="38" t="s">
        <v>225</v>
      </c>
      <c r="G878" s="38" t="s">
        <v>225</v>
      </c>
      <c r="H878" s="38" t="s">
        <v>225</v>
      </c>
      <c r="I878" s="38" t="s">
        <v>225</v>
      </c>
      <c r="J878" s="38" t="s">
        <v>225</v>
      </c>
      <c r="K878" s="38" t="s">
        <v>225</v>
      </c>
      <c r="L878" s="38" t="s">
        <v>225</v>
      </c>
      <c r="N878" s="38" t="s">
        <v>225</v>
      </c>
      <c r="O878" s="38" t="s">
        <v>225</v>
      </c>
      <c r="P878" s="38" t="s">
        <v>225</v>
      </c>
      <c r="Q878" s="38" t="s">
        <v>225</v>
      </c>
      <c r="S878" s="38" t="s">
        <v>225</v>
      </c>
      <c r="T878" s="38" t="s">
        <v>225</v>
      </c>
      <c r="U878" s="38" t="s">
        <v>225</v>
      </c>
      <c r="X878" s="38" t="s">
        <v>225</v>
      </c>
      <c r="Y878" s="38" t="s">
        <v>225</v>
      </c>
      <c r="AA878" s="38" t="s">
        <v>225</v>
      </c>
      <c r="AB878" s="38" t="s">
        <v>225</v>
      </c>
      <c r="AG878" s="38" t="s">
        <v>225</v>
      </c>
      <c r="AH878" s="38" t="s">
        <v>225</v>
      </c>
      <c r="AI878" s="38" t="s">
        <v>225</v>
      </c>
      <c r="AJ878" s="38" t="s">
        <v>225</v>
      </c>
      <c r="AL878" s="38" t="s">
        <v>225</v>
      </c>
      <c r="AM878" s="38" t="s">
        <v>225</v>
      </c>
      <c r="AN878" s="38" t="s">
        <v>225</v>
      </c>
      <c r="AO878" s="38" t="s">
        <v>225</v>
      </c>
    </row>
    <row r="879" spans="5:41">
      <c r="E879" s="38" t="s">
        <v>225</v>
      </c>
      <c r="F879" s="38" t="s">
        <v>225</v>
      </c>
      <c r="G879" s="38" t="s">
        <v>225</v>
      </c>
      <c r="H879" s="38" t="s">
        <v>225</v>
      </c>
      <c r="I879" s="38" t="s">
        <v>225</v>
      </c>
      <c r="J879" s="38" t="s">
        <v>225</v>
      </c>
      <c r="K879" s="38" t="s">
        <v>225</v>
      </c>
      <c r="L879" s="38" t="s">
        <v>225</v>
      </c>
      <c r="N879" s="38" t="s">
        <v>225</v>
      </c>
      <c r="O879" s="38" t="s">
        <v>225</v>
      </c>
      <c r="P879" s="38" t="s">
        <v>225</v>
      </c>
      <c r="Q879" s="38" t="s">
        <v>225</v>
      </c>
      <c r="S879" s="38" t="s">
        <v>225</v>
      </c>
      <c r="T879" s="38" t="s">
        <v>225</v>
      </c>
      <c r="U879" s="38" t="s">
        <v>225</v>
      </c>
      <c r="X879" s="38" t="s">
        <v>225</v>
      </c>
      <c r="Y879" s="38" t="s">
        <v>225</v>
      </c>
      <c r="AA879" s="38" t="s">
        <v>225</v>
      </c>
      <c r="AB879" s="38" t="s">
        <v>225</v>
      </c>
      <c r="AG879" s="38" t="s">
        <v>225</v>
      </c>
      <c r="AH879" s="38" t="s">
        <v>225</v>
      </c>
      <c r="AI879" s="38" t="s">
        <v>225</v>
      </c>
      <c r="AJ879" s="38" t="s">
        <v>225</v>
      </c>
      <c r="AL879" s="38" t="s">
        <v>225</v>
      </c>
      <c r="AM879" s="38" t="s">
        <v>225</v>
      </c>
      <c r="AN879" s="38" t="s">
        <v>225</v>
      </c>
      <c r="AO879" s="38" t="s">
        <v>225</v>
      </c>
    </row>
    <row r="880" spans="5:41">
      <c r="E880" s="38" t="s">
        <v>225</v>
      </c>
      <c r="F880" s="38" t="s">
        <v>225</v>
      </c>
      <c r="G880" s="38" t="s">
        <v>225</v>
      </c>
      <c r="H880" s="38" t="s">
        <v>225</v>
      </c>
      <c r="I880" s="38" t="s">
        <v>225</v>
      </c>
      <c r="J880" s="38" t="s">
        <v>225</v>
      </c>
      <c r="K880" s="38" t="s">
        <v>225</v>
      </c>
      <c r="L880" s="38" t="s">
        <v>225</v>
      </c>
      <c r="N880" s="38" t="s">
        <v>225</v>
      </c>
      <c r="O880" s="38" t="s">
        <v>225</v>
      </c>
      <c r="P880" s="38" t="s">
        <v>225</v>
      </c>
      <c r="Q880" s="38" t="s">
        <v>225</v>
      </c>
      <c r="S880" s="38" t="s">
        <v>225</v>
      </c>
      <c r="T880" s="38" t="s">
        <v>225</v>
      </c>
      <c r="U880" s="38" t="s">
        <v>225</v>
      </c>
      <c r="X880" s="38" t="s">
        <v>225</v>
      </c>
      <c r="Y880" s="38" t="s">
        <v>225</v>
      </c>
      <c r="AA880" s="38" t="s">
        <v>225</v>
      </c>
      <c r="AB880" s="38" t="s">
        <v>225</v>
      </c>
      <c r="AG880" s="38" t="s">
        <v>225</v>
      </c>
      <c r="AH880" s="38" t="s">
        <v>225</v>
      </c>
      <c r="AI880" s="38" t="s">
        <v>225</v>
      </c>
      <c r="AJ880" s="38" t="s">
        <v>225</v>
      </c>
      <c r="AL880" s="38" t="s">
        <v>225</v>
      </c>
      <c r="AM880" s="38" t="s">
        <v>225</v>
      </c>
      <c r="AN880" s="38" t="s">
        <v>225</v>
      </c>
      <c r="AO880" s="38" t="s">
        <v>225</v>
      </c>
    </row>
    <row r="881" spans="5:41">
      <c r="E881" s="38" t="s">
        <v>225</v>
      </c>
      <c r="F881" s="38" t="s">
        <v>225</v>
      </c>
      <c r="G881" s="38" t="s">
        <v>225</v>
      </c>
      <c r="H881" s="38" t="s">
        <v>225</v>
      </c>
      <c r="I881" s="38" t="s">
        <v>225</v>
      </c>
      <c r="J881" s="38" t="s">
        <v>225</v>
      </c>
      <c r="K881" s="38" t="s">
        <v>225</v>
      </c>
      <c r="L881" s="38" t="s">
        <v>225</v>
      </c>
      <c r="N881" s="38" t="s">
        <v>225</v>
      </c>
      <c r="O881" s="38" t="s">
        <v>225</v>
      </c>
      <c r="P881" s="38" t="s">
        <v>225</v>
      </c>
      <c r="Q881" s="38" t="s">
        <v>225</v>
      </c>
      <c r="S881" s="38" t="s">
        <v>225</v>
      </c>
      <c r="T881" s="38" t="s">
        <v>225</v>
      </c>
      <c r="U881" s="38" t="s">
        <v>225</v>
      </c>
      <c r="X881" s="38" t="s">
        <v>225</v>
      </c>
      <c r="Y881" s="38" t="s">
        <v>225</v>
      </c>
      <c r="AA881" s="38" t="s">
        <v>225</v>
      </c>
      <c r="AB881" s="38" t="s">
        <v>225</v>
      </c>
      <c r="AG881" s="38" t="s">
        <v>225</v>
      </c>
      <c r="AH881" s="38" t="s">
        <v>225</v>
      </c>
      <c r="AI881" s="38" t="s">
        <v>225</v>
      </c>
      <c r="AJ881" s="38" t="s">
        <v>225</v>
      </c>
      <c r="AL881" s="38" t="s">
        <v>225</v>
      </c>
      <c r="AM881" s="38" t="s">
        <v>225</v>
      </c>
      <c r="AN881" s="38" t="s">
        <v>225</v>
      </c>
      <c r="AO881" s="38" t="s">
        <v>225</v>
      </c>
    </row>
    <row r="882" spans="5:41">
      <c r="E882" s="38" t="s">
        <v>225</v>
      </c>
      <c r="F882" s="38" t="s">
        <v>225</v>
      </c>
      <c r="G882" s="38" t="s">
        <v>225</v>
      </c>
      <c r="H882" s="38" t="s">
        <v>225</v>
      </c>
      <c r="I882" s="38" t="s">
        <v>225</v>
      </c>
      <c r="J882" s="38" t="s">
        <v>225</v>
      </c>
      <c r="K882" s="38" t="s">
        <v>225</v>
      </c>
      <c r="L882" s="38" t="s">
        <v>225</v>
      </c>
      <c r="N882" s="38" t="s">
        <v>225</v>
      </c>
      <c r="O882" s="38" t="s">
        <v>225</v>
      </c>
      <c r="P882" s="38" t="s">
        <v>225</v>
      </c>
      <c r="Q882" s="38" t="s">
        <v>225</v>
      </c>
      <c r="S882" s="38" t="s">
        <v>225</v>
      </c>
      <c r="T882" s="38" t="s">
        <v>225</v>
      </c>
      <c r="U882" s="38" t="s">
        <v>225</v>
      </c>
      <c r="X882" s="38" t="s">
        <v>225</v>
      </c>
      <c r="Y882" s="38" t="s">
        <v>225</v>
      </c>
      <c r="AA882" s="38" t="s">
        <v>225</v>
      </c>
      <c r="AB882" s="38" t="s">
        <v>225</v>
      </c>
      <c r="AG882" s="38" t="s">
        <v>225</v>
      </c>
      <c r="AH882" s="38" t="s">
        <v>225</v>
      </c>
      <c r="AI882" s="38" t="s">
        <v>225</v>
      </c>
      <c r="AJ882" s="38" t="s">
        <v>225</v>
      </c>
      <c r="AL882" s="38" t="s">
        <v>225</v>
      </c>
      <c r="AM882" s="38" t="s">
        <v>225</v>
      </c>
      <c r="AN882" s="38" t="s">
        <v>225</v>
      </c>
      <c r="AO882" s="38" t="s">
        <v>225</v>
      </c>
    </row>
    <row r="883" spans="5:41">
      <c r="E883" s="38" t="s">
        <v>225</v>
      </c>
      <c r="F883" s="38" t="s">
        <v>225</v>
      </c>
      <c r="G883" s="38" t="s">
        <v>225</v>
      </c>
      <c r="H883" s="38" t="s">
        <v>225</v>
      </c>
      <c r="I883" s="38" t="s">
        <v>225</v>
      </c>
      <c r="J883" s="38" t="s">
        <v>225</v>
      </c>
      <c r="K883" s="38" t="s">
        <v>225</v>
      </c>
      <c r="L883" s="38" t="s">
        <v>225</v>
      </c>
      <c r="N883" s="38" t="s">
        <v>225</v>
      </c>
      <c r="O883" s="38" t="s">
        <v>225</v>
      </c>
      <c r="P883" s="38" t="s">
        <v>225</v>
      </c>
      <c r="Q883" s="38" t="s">
        <v>225</v>
      </c>
      <c r="S883" s="38" t="s">
        <v>225</v>
      </c>
      <c r="T883" s="38" t="s">
        <v>225</v>
      </c>
      <c r="U883" s="38" t="s">
        <v>225</v>
      </c>
      <c r="X883" s="38" t="s">
        <v>225</v>
      </c>
      <c r="Y883" s="38" t="s">
        <v>225</v>
      </c>
      <c r="AA883" s="38" t="s">
        <v>225</v>
      </c>
      <c r="AB883" s="38" t="s">
        <v>225</v>
      </c>
      <c r="AG883" s="38" t="s">
        <v>225</v>
      </c>
      <c r="AH883" s="38" t="s">
        <v>225</v>
      </c>
      <c r="AI883" s="38" t="s">
        <v>225</v>
      </c>
      <c r="AJ883" s="38" t="s">
        <v>225</v>
      </c>
      <c r="AL883" s="38" t="s">
        <v>225</v>
      </c>
      <c r="AM883" s="38" t="s">
        <v>225</v>
      </c>
      <c r="AN883" s="38" t="s">
        <v>225</v>
      </c>
      <c r="AO883" s="38" t="s">
        <v>225</v>
      </c>
    </row>
    <row r="884" spans="5:41">
      <c r="E884" s="38" t="s">
        <v>225</v>
      </c>
      <c r="F884" s="38" t="s">
        <v>225</v>
      </c>
      <c r="G884" s="38" t="s">
        <v>225</v>
      </c>
      <c r="H884" s="38" t="s">
        <v>225</v>
      </c>
      <c r="I884" s="38" t="s">
        <v>225</v>
      </c>
      <c r="J884" s="38" t="s">
        <v>225</v>
      </c>
      <c r="K884" s="38" t="s">
        <v>225</v>
      </c>
      <c r="L884" s="38" t="s">
        <v>225</v>
      </c>
      <c r="N884" s="38" t="s">
        <v>225</v>
      </c>
      <c r="O884" s="38" t="s">
        <v>225</v>
      </c>
      <c r="P884" s="38" t="s">
        <v>225</v>
      </c>
      <c r="Q884" s="38" t="s">
        <v>225</v>
      </c>
      <c r="S884" s="38" t="s">
        <v>225</v>
      </c>
      <c r="T884" s="38" t="s">
        <v>225</v>
      </c>
      <c r="U884" s="38" t="s">
        <v>225</v>
      </c>
      <c r="X884" s="38" t="s">
        <v>225</v>
      </c>
      <c r="Y884" s="38" t="s">
        <v>225</v>
      </c>
      <c r="AA884" s="38" t="s">
        <v>225</v>
      </c>
      <c r="AB884" s="38" t="s">
        <v>225</v>
      </c>
      <c r="AG884" s="38" t="s">
        <v>225</v>
      </c>
      <c r="AH884" s="38" t="s">
        <v>225</v>
      </c>
      <c r="AI884" s="38" t="s">
        <v>225</v>
      </c>
      <c r="AJ884" s="38" t="s">
        <v>225</v>
      </c>
      <c r="AL884" s="38" t="s">
        <v>225</v>
      </c>
      <c r="AM884" s="38" t="s">
        <v>225</v>
      </c>
      <c r="AN884" s="38" t="s">
        <v>225</v>
      </c>
      <c r="AO884" s="38" t="s">
        <v>225</v>
      </c>
    </row>
    <row r="885" spans="5:41">
      <c r="E885" s="38" t="s">
        <v>225</v>
      </c>
      <c r="F885" s="38" t="s">
        <v>225</v>
      </c>
      <c r="G885" s="38" t="s">
        <v>225</v>
      </c>
      <c r="H885" s="38" t="s">
        <v>225</v>
      </c>
      <c r="I885" s="38" t="s">
        <v>225</v>
      </c>
      <c r="J885" s="38" t="s">
        <v>225</v>
      </c>
      <c r="K885" s="38" t="s">
        <v>225</v>
      </c>
      <c r="L885" s="38" t="s">
        <v>225</v>
      </c>
      <c r="N885" s="38" t="s">
        <v>225</v>
      </c>
      <c r="O885" s="38" t="s">
        <v>225</v>
      </c>
      <c r="P885" s="38" t="s">
        <v>225</v>
      </c>
      <c r="Q885" s="38" t="s">
        <v>225</v>
      </c>
      <c r="S885" s="38" t="s">
        <v>225</v>
      </c>
      <c r="T885" s="38" t="s">
        <v>225</v>
      </c>
      <c r="U885" s="38" t="s">
        <v>225</v>
      </c>
      <c r="X885" s="38" t="s">
        <v>225</v>
      </c>
      <c r="Y885" s="38" t="s">
        <v>225</v>
      </c>
      <c r="AA885" s="38" t="s">
        <v>225</v>
      </c>
      <c r="AB885" s="38" t="s">
        <v>225</v>
      </c>
      <c r="AG885" s="38" t="s">
        <v>225</v>
      </c>
      <c r="AH885" s="38" t="s">
        <v>225</v>
      </c>
      <c r="AI885" s="38" t="s">
        <v>225</v>
      </c>
      <c r="AJ885" s="38" t="s">
        <v>225</v>
      </c>
      <c r="AL885" s="38" t="s">
        <v>225</v>
      </c>
      <c r="AM885" s="38" t="s">
        <v>225</v>
      </c>
      <c r="AN885" s="38" t="s">
        <v>225</v>
      </c>
      <c r="AO885" s="38" t="s">
        <v>225</v>
      </c>
    </row>
    <row r="886" spans="5:41">
      <c r="E886" s="38" t="s">
        <v>225</v>
      </c>
      <c r="F886" s="38" t="s">
        <v>225</v>
      </c>
      <c r="G886" s="38" t="s">
        <v>225</v>
      </c>
      <c r="H886" s="38" t="s">
        <v>225</v>
      </c>
      <c r="I886" s="38" t="s">
        <v>225</v>
      </c>
      <c r="J886" s="38" t="s">
        <v>225</v>
      </c>
      <c r="K886" s="38" t="s">
        <v>225</v>
      </c>
      <c r="L886" s="38" t="s">
        <v>225</v>
      </c>
      <c r="N886" s="38" t="s">
        <v>225</v>
      </c>
      <c r="O886" s="38" t="s">
        <v>225</v>
      </c>
      <c r="P886" s="38" t="s">
        <v>225</v>
      </c>
      <c r="Q886" s="38" t="s">
        <v>225</v>
      </c>
      <c r="S886" s="38" t="s">
        <v>225</v>
      </c>
      <c r="T886" s="38" t="s">
        <v>225</v>
      </c>
      <c r="U886" s="38" t="s">
        <v>225</v>
      </c>
      <c r="X886" s="38" t="s">
        <v>225</v>
      </c>
      <c r="Y886" s="38" t="s">
        <v>225</v>
      </c>
      <c r="AA886" s="38" t="s">
        <v>225</v>
      </c>
      <c r="AB886" s="38" t="s">
        <v>225</v>
      </c>
      <c r="AG886" s="38" t="s">
        <v>225</v>
      </c>
      <c r="AH886" s="38" t="s">
        <v>225</v>
      </c>
      <c r="AI886" s="38" t="s">
        <v>225</v>
      </c>
      <c r="AJ886" s="38" t="s">
        <v>225</v>
      </c>
      <c r="AL886" s="38" t="s">
        <v>225</v>
      </c>
      <c r="AM886" s="38" t="s">
        <v>225</v>
      </c>
      <c r="AN886" s="38" t="s">
        <v>225</v>
      </c>
      <c r="AO886" s="38" t="s">
        <v>225</v>
      </c>
    </row>
    <row r="887" spans="5:41">
      <c r="E887" s="38" t="s">
        <v>225</v>
      </c>
      <c r="F887" s="38" t="s">
        <v>225</v>
      </c>
      <c r="G887" s="38" t="s">
        <v>225</v>
      </c>
      <c r="H887" s="38" t="s">
        <v>225</v>
      </c>
      <c r="I887" s="38" t="s">
        <v>225</v>
      </c>
      <c r="J887" s="38" t="s">
        <v>225</v>
      </c>
      <c r="K887" s="38" t="s">
        <v>225</v>
      </c>
      <c r="L887" s="38" t="s">
        <v>225</v>
      </c>
      <c r="N887" s="38" t="s">
        <v>225</v>
      </c>
      <c r="O887" s="38" t="s">
        <v>225</v>
      </c>
      <c r="P887" s="38" t="s">
        <v>225</v>
      </c>
      <c r="Q887" s="38" t="s">
        <v>225</v>
      </c>
      <c r="S887" s="38" t="s">
        <v>225</v>
      </c>
      <c r="T887" s="38" t="s">
        <v>225</v>
      </c>
      <c r="U887" s="38" t="s">
        <v>225</v>
      </c>
      <c r="X887" s="38" t="s">
        <v>225</v>
      </c>
      <c r="Y887" s="38" t="s">
        <v>225</v>
      </c>
      <c r="AA887" s="38" t="s">
        <v>225</v>
      </c>
      <c r="AB887" s="38" t="s">
        <v>225</v>
      </c>
      <c r="AG887" s="38" t="s">
        <v>225</v>
      </c>
      <c r="AH887" s="38" t="s">
        <v>225</v>
      </c>
      <c r="AI887" s="38" t="s">
        <v>225</v>
      </c>
      <c r="AJ887" s="38" t="s">
        <v>225</v>
      </c>
      <c r="AL887" s="38" t="s">
        <v>225</v>
      </c>
      <c r="AM887" s="38" t="s">
        <v>225</v>
      </c>
      <c r="AN887" s="38" t="s">
        <v>225</v>
      </c>
      <c r="AO887" s="38" t="s">
        <v>225</v>
      </c>
    </row>
    <row r="888" spans="5:41">
      <c r="E888" s="38" t="s">
        <v>225</v>
      </c>
      <c r="F888" s="38" t="s">
        <v>225</v>
      </c>
      <c r="G888" s="38" t="s">
        <v>225</v>
      </c>
      <c r="H888" s="38" t="s">
        <v>225</v>
      </c>
      <c r="I888" s="38" t="s">
        <v>225</v>
      </c>
      <c r="J888" s="38" t="s">
        <v>225</v>
      </c>
      <c r="K888" s="38" t="s">
        <v>225</v>
      </c>
      <c r="L888" s="38" t="s">
        <v>225</v>
      </c>
      <c r="N888" s="38" t="s">
        <v>225</v>
      </c>
      <c r="O888" s="38" t="s">
        <v>225</v>
      </c>
      <c r="P888" s="38" t="s">
        <v>225</v>
      </c>
      <c r="Q888" s="38" t="s">
        <v>225</v>
      </c>
      <c r="S888" s="38" t="s">
        <v>225</v>
      </c>
      <c r="T888" s="38" t="s">
        <v>225</v>
      </c>
      <c r="U888" s="38" t="s">
        <v>225</v>
      </c>
      <c r="X888" s="38" t="s">
        <v>225</v>
      </c>
      <c r="Y888" s="38" t="s">
        <v>225</v>
      </c>
      <c r="AA888" s="38" t="s">
        <v>225</v>
      </c>
      <c r="AB888" s="38" t="s">
        <v>225</v>
      </c>
      <c r="AG888" s="38" t="s">
        <v>225</v>
      </c>
      <c r="AH888" s="38" t="s">
        <v>225</v>
      </c>
      <c r="AI888" s="38" t="s">
        <v>225</v>
      </c>
      <c r="AJ888" s="38" t="s">
        <v>225</v>
      </c>
      <c r="AL888" s="38" t="s">
        <v>225</v>
      </c>
      <c r="AM888" s="38" t="s">
        <v>225</v>
      </c>
      <c r="AN888" s="38" t="s">
        <v>225</v>
      </c>
      <c r="AO888" s="38" t="s">
        <v>225</v>
      </c>
    </row>
    <row r="889" spans="5:41">
      <c r="E889" s="38" t="s">
        <v>225</v>
      </c>
      <c r="F889" s="38" t="s">
        <v>225</v>
      </c>
      <c r="G889" s="38" t="s">
        <v>225</v>
      </c>
      <c r="H889" s="38" t="s">
        <v>225</v>
      </c>
      <c r="I889" s="38" t="s">
        <v>225</v>
      </c>
      <c r="J889" s="38" t="s">
        <v>225</v>
      </c>
      <c r="K889" s="38" t="s">
        <v>225</v>
      </c>
      <c r="L889" s="38" t="s">
        <v>225</v>
      </c>
      <c r="N889" s="38" t="s">
        <v>225</v>
      </c>
      <c r="O889" s="38" t="s">
        <v>225</v>
      </c>
      <c r="P889" s="38" t="s">
        <v>225</v>
      </c>
      <c r="Q889" s="38" t="s">
        <v>225</v>
      </c>
      <c r="S889" s="38" t="s">
        <v>225</v>
      </c>
      <c r="T889" s="38" t="s">
        <v>225</v>
      </c>
      <c r="U889" s="38" t="s">
        <v>225</v>
      </c>
      <c r="X889" s="38" t="s">
        <v>225</v>
      </c>
      <c r="Y889" s="38" t="s">
        <v>225</v>
      </c>
      <c r="AA889" s="38" t="s">
        <v>225</v>
      </c>
      <c r="AB889" s="38" t="s">
        <v>225</v>
      </c>
      <c r="AG889" s="38" t="s">
        <v>225</v>
      </c>
      <c r="AH889" s="38" t="s">
        <v>225</v>
      </c>
      <c r="AI889" s="38" t="s">
        <v>225</v>
      </c>
      <c r="AJ889" s="38" t="s">
        <v>225</v>
      </c>
      <c r="AL889" s="38" t="s">
        <v>225</v>
      </c>
      <c r="AM889" s="38" t="s">
        <v>225</v>
      </c>
      <c r="AN889" s="38" t="s">
        <v>225</v>
      </c>
      <c r="AO889" s="38" t="s">
        <v>225</v>
      </c>
    </row>
    <row r="890" spans="5:41">
      <c r="E890" s="38" t="s">
        <v>225</v>
      </c>
      <c r="F890" s="38" t="s">
        <v>225</v>
      </c>
      <c r="G890" s="38" t="s">
        <v>225</v>
      </c>
      <c r="H890" s="38" t="s">
        <v>225</v>
      </c>
      <c r="I890" s="38" t="s">
        <v>225</v>
      </c>
      <c r="J890" s="38" t="s">
        <v>225</v>
      </c>
      <c r="K890" s="38" t="s">
        <v>225</v>
      </c>
      <c r="L890" s="38" t="s">
        <v>225</v>
      </c>
      <c r="N890" s="38" t="s">
        <v>225</v>
      </c>
      <c r="O890" s="38" t="s">
        <v>225</v>
      </c>
      <c r="P890" s="38" t="s">
        <v>225</v>
      </c>
      <c r="Q890" s="38" t="s">
        <v>225</v>
      </c>
      <c r="S890" s="38" t="s">
        <v>225</v>
      </c>
      <c r="T890" s="38" t="s">
        <v>225</v>
      </c>
      <c r="U890" s="38" t="s">
        <v>225</v>
      </c>
      <c r="X890" s="38" t="s">
        <v>225</v>
      </c>
      <c r="Y890" s="38" t="s">
        <v>225</v>
      </c>
      <c r="AA890" s="38" t="s">
        <v>225</v>
      </c>
      <c r="AB890" s="38" t="s">
        <v>225</v>
      </c>
      <c r="AG890" s="38" t="s">
        <v>225</v>
      </c>
      <c r="AH890" s="38" t="s">
        <v>225</v>
      </c>
      <c r="AI890" s="38" t="s">
        <v>225</v>
      </c>
      <c r="AJ890" s="38" t="s">
        <v>225</v>
      </c>
      <c r="AL890" s="38" t="s">
        <v>225</v>
      </c>
      <c r="AM890" s="38" t="s">
        <v>225</v>
      </c>
      <c r="AN890" s="38" t="s">
        <v>225</v>
      </c>
      <c r="AO890" s="38" t="s">
        <v>225</v>
      </c>
    </row>
    <row r="891" spans="5:41">
      <c r="E891" s="38" t="s">
        <v>225</v>
      </c>
      <c r="F891" s="38" t="s">
        <v>225</v>
      </c>
      <c r="G891" s="38" t="s">
        <v>225</v>
      </c>
      <c r="H891" s="38" t="s">
        <v>225</v>
      </c>
      <c r="I891" s="38" t="s">
        <v>225</v>
      </c>
      <c r="J891" s="38" t="s">
        <v>225</v>
      </c>
      <c r="K891" s="38" t="s">
        <v>225</v>
      </c>
      <c r="L891" s="38" t="s">
        <v>225</v>
      </c>
      <c r="N891" s="38" t="s">
        <v>225</v>
      </c>
      <c r="O891" s="38" t="s">
        <v>225</v>
      </c>
      <c r="P891" s="38" t="s">
        <v>225</v>
      </c>
      <c r="Q891" s="38" t="s">
        <v>225</v>
      </c>
      <c r="S891" s="38" t="s">
        <v>225</v>
      </c>
      <c r="T891" s="38" t="s">
        <v>225</v>
      </c>
      <c r="U891" s="38" t="s">
        <v>225</v>
      </c>
      <c r="X891" s="38" t="s">
        <v>225</v>
      </c>
      <c r="Y891" s="38" t="s">
        <v>225</v>
      </c>
      <c r="AA891" s="38" t="s">
        <v>225</v>
      </c>
      <c r="AB891" s="38" t="s">
        <v>225</v>
      </c>
      <c r="AG891" s="38" t="s">
        <v>225</v>
      </c>
      <c r="AH891" s="38" t="s">
        <v>225</v>
      </c>
      <c r="AI891" s="38" t="s">
        <v>225</v>
      </c>
      <c r="AJ891" s="38" t="s">
        <v>225</v>
      </c>
      <c r="AL891" s="38" t="s">
        <v>225</v>
      </c>
      <c r="AM891" s="38" t="s">
        <v>225</v>
      </c>
      <c r="AN891" s="38" t="s">
        <v>225</v>
      </c>
      <c r="AO891" s="38" t="s">
        <v>225</v>
      </c>
    </row>
    <row r="892" spans="5:41">
      <c r="E892" s="38" t="s">
        <v>225</v>
      </c>
      <c r="F892" s="38" t="s">
        <v>225</v>
      </c>
      <c r="G892" s="38" t="s">
        <v>225</v>
      </c>
      <c r="H892" s="38" t="s">
        <v>225</v>
      </c>
      <c r="I892" s="38" t="s">
        <v>225</v>
      </c>
      <c r="J892" s="38" t="s">
        <v>225</v>
      </c>
      <c r="K892" s="38" t="s">
        <v>225</v>
      </c>
      <c r="L892" s="38" t="s">
        <v>225</v>
      </c>
      <c r="N892" s="38" t="s">
        <v>225</v>
      </c>
      <c r="O892" s="38" t="s">
        <v>225</v>
      </c>
      <c r="P892" s="38" t="s">
        <v>225</v>
      </c>
      <c r="Q892" s="38" t="s">
        <v>225</v>
      </c>
      <c r="S892" s="38" t="s">
        <v>225</v>
      </c>
      <c r="T892" s="38" t="s">
        <v>225</v>
      </c>
      <c r="U892" s="38" t="s">
        <v>225</v>
      </c>
      <c r="X892" s="38" t="s">
        <v>225</v>
      </c>
      <c r="Y892" s="38" t="s">
        <v>225</v>
      </c>
      <c r="AA892" s="38" t="s">
        <v>225</v>
      </c>
      <c r="AB892" s="38" t="s">
        <v>225</v>
      </c>
      <c r="AG892" s="38" t="s">
        <v>225</v>
      </c>
      <c r="AH892" s="38" t="s">
        <v>225</v>
      </c>
      <c r="AI892" s="38" t="s">
        <v>225</v>
      </c>
      <c r="AJ892" s="38" t="s">
        <v>225</v>
      </c>
      <c r="AL892" s="38" t="s">
        <v>225</v>
      </c>
      <c r="AM892" s="38" t="s">
        <v>225</v>
      </c>
      <c r="AN892" s="38" t="s">
        <v>225</v>
      </c>
      <c r="AO892" s="38" t="s">
        <v>225</v>
      </c>
    </row>
    <row r="893" spans="5:41">
      <c r="E893" s="38" t="s">
        <v>225</v>
      </c>
      <c r="F893" s="38" t="s">
        <v>225</v>
      </c>
      <c r="G893" s="38" t="s">
        <v>225</v>
      </c>
      <c r="H893" s="38" t="s">
        <v>225</v>
      </c>
      <c r="I893" s="38" t="s">
        <v>225</v>
      </c>
      <c r="J893" s="38" t="s">
        <v>225</v>
      </c>
      <c r="K893" s="38" t="s">
        <v>225</v>
      </c>
      <c r="L893" s="38" t="s">
        <v>225</v>
      </c>
      <c r="N893" s="38" t="s">
        <v>225</v>
      </c>
      <c r="O893" s="38" t="s">
        <v>225</v>
      </c>
      <c r="P893" s="38" t="s">
        <v>225</v>
      </c>
      <c r="Q893" s="38" t="s">
        <v>225</v>
      </c>
      <c r="S893" s="38" t="s">
        <v>225</v>
      </c>
      <c r="T893" s="38" t="s">
        <v>225</v>
      </c>
      <c r="U893" s="38" t="s">
        <v>225</v>
      </c>
      <c r="X893" s="38" t="s">
        <v>225</v>
      </c>
      <c r="Y893" s="38" t="s">
        <v>225</v>
      </c>
      <c r="AA893" s="38" t="s">
        <v>225</v>
      </c>
      <c r="AB893" s="38" t="s">
        <v>225</v>
      </c>
      <c r="AG893" s="38" t="s">
        <v>225</v>
      </c>
      <c r="AH893" s="38" t="s">
        <v>225</v>
      </c>
      <c r="AI893" s="38" t="s">
        <v>225</v>
      </c>
      <c r="AJ893" s="38" t="s">
        <v>225</v>
      </c>
      <c r="AL893" s="38" t="s">
        <v>225</v>
      </c>
      <c r="AM893" s="38" t="s">
        <v>225</v>
      </c>
      <c r="AN893" s="38" t="s">
        <v>225</v>
      </c>
      <c r="AO893" s="38" t="s">
        <v>225</v>
      </c>
    </row>
    <row r="894" spans="5:41">
      <c r="E894" s="38" t="s">
        <v>225</v>
      </c>
      <c r="F894" s="38" t="s">
        <v>225</v>
      </c>
      <c r="G894" s="38" t="s">
        <v>225</v>
      </c>
      <c r="H894" s="38" t="s">
        <v>225</v>
      </c>
      <c r="I894" s="38" t="s">
        <v>225</v>
      </c>
      <c r="J894" s="38" t="s">
        <v>225</v>
      </c>
      <c r="K894" s="38" t="s">
        <v>225</v>
      </c>
      <c r="L894" s="38" t="s">
        <v>225</v>
      </c>
      <c r="N894" s="38" t="s">
        <v>225</v>
      </c>
      <c r="O894" s="38" t="s">
        <v>225</v>
      </c>
      <c r="P894" s="38" t="s">
        <v>225</v>
      </c>
      <c r="Q894" s="38" t="s">
        <v>225</v>
      </c>
      <c r="S894" s="38" t="s">
        <v>225</v>
      </c>
      <c r="T894" s="38" t="s">
        <v>225</v>
      </c>
      <c r="U894" s="38" t="s">
        <v>225</v>
      </c>
      <c r="X894" s="38" t="s">
        <v>225</v>
      </c>
      <c r="Y894" s="38" t="s">
        <v>225</v>
      </c>
      <c r="AA894" s="38" t="s">
        <v>225</v>
      </c>
      <c r="AB894" s="38" t="s">
        <v>225</v>
      </c>
      <c r="AG894" s="38" t="s">
        <v>225</v>
      </c>
      <c r="AH894" s="38" t="s">
        <v>225</v>
      </c>
      <c r="AI894" s="38" t="s">
        <v>225</v>
      </c>
      <c r="AJ894" s="38" t="s">
        <v>225</v>
      </c>
      <c r="AL894" s="38" t="s">
        <v>225</v>
      </c>
      <c r="AM894" s="38" t="s">
        <v>225</v>
      </c>
      <c r="AN894" s="38" t="s">
        <v>225</v>
      </c>
      <c r="AO894" s="38" t="s">
        <v>225</v>
      </c>
    </row>
    <row r="895" spans="5:41">
      <c r="E895" s="38" t="s">
        <v>225</v>
      </c>
      <c r="F895" s="38" t="s">
        <v>225</v>
      </c>
      <c r="G895" s="38" t="s">
        <v>225</v>
      </c>
      <c r="H895" s="38" t="s">
        <v>225</v>
      </c>
      <c r="I895" s="38" t="s">
        <v>225</v>
      </c>
      <c r="J895" s="38" t="s">
        <v>225</v>
      </c>
      <c r="K895" s="38" t="s">
        <v>225</v>
      </c>
      <c r="L895" s="38" t="s">
        <v>225</v>
      </c>
      <c r="N895" s="38" t="s">
        <v>225</v>
      </c>
      <c r="O895" s="38" t="s">
        <v>225</v>
      </c>
      <c r="P895" s="38" t="s">
        <v>225</v>
      </c>
      <c r="Q895" s="38" t="s">
        <v>225</v>
      </c>
      <c r="S895" s="38" t="s">
        <v>225</v>
      </c>
      <c r="T895" s="38" t="s">
        <v>225</v>
      </c>
      <c r="U895" s="38" t="s">
        <v>225</v>
      </c>
      <c r="X895" s="38" t="s">
        <v>225</v>
      </c>
      <c r="Y895" s="38" t="s">
        <v>225</v>
      </c>
      <c r="AA895" s="38" t="s">
        <v>225</v>
      </c>
      <c r="AB895" s="38" t="s">
        <v>225</v>
      </c>
      <c r="AG895" s="38" t="s">
        <v>225</v>
      </c>
      <c r="AH895" s="38" t="s">
        <v>225</v>
      </c>
      <c r="AI895" s="38" t="s">
        <v>225</v>
      </c>
      <c r="AJ895" s="38" t="s">
        <v>225</v>
      </c>
      <c r="AL895" s="38" t="s">
        <v>225</v>
      </c>
      <c r="AM895" s="38" t="s">
        <v>225</v>
      </c>
      <c r="AN895" s="38" t="s">
        <v>225</v>
      </c>
      <c r="AO895" s="38" t="s">
        <v>225</v>
      </c>
    </row>
    <row r="896" spans="5:41">
      <c r="E896" s="38" t="s">
        <v>225</v>
      </c>
      <c r="F896" s="38" t="s">
        <v>225</v>
      </c>
      <c r="G896" s="38" t="s">
        <v>225</v>
      </c>
      <c r="H896" s="38" t="s">
        <v>225</v>
      </c>
      <c r="I896" s="38" t="s">
        <v>225</v>
      </c>
      <c r="J896" s="38" t="s">
        <v>225</v>
      </c>
      <c r="K896" s="38" t="s">
        <v>225</v>
      </c>
      <c r="L896" s="38" t="s">
        <v>225</v>
      </c>
      <c r="N896" s="38" t="s">
        <v>225</v>
      </c>
      <c r="O896" s="38" t="s">
        <v>225</v>
      </c>
      <c r="P896" s="38" t="s">
        <v>225</v>
      </c>
      <c r="Q896" s="38" t="s">
        <v>225</v>
      </c>
      <c r="S896" s="38" t="s">
        <v>225</v>
      </c>
      <c r="T896" s="38" t="s">
        <v>225</v>
      </c>
      <c r="U896" s="38" t="s">
        <v>225</v>
      </c>
      <c r="X896" s="38" t="s">
        <v>225</v>
      </c>
      <c r="Y896" s="38" t="s">
        <v>225</v>
      </c>
      <c r="AA896" s="38" t="s">
        <v>225</v>
      </c>
      <c r="AB896" s="38" t="s">
        <v>225</v>
      </c>
      <c r="AG896" s="38" t="s">
        <v>225</v>
      </c>
      <c r="AH896" s="38" t="s">
        <v>225</v>
      </c>
      <c r="AI896" s="38" t="s">
        <v>225</v>
      </c>
      <c r="AJ896" s="38" t="s">
        <v>225</v>
      </c>
      <c r="AL896" s="38" t="s">
        <v>225</v>
      </c>
      <c r="AM896" s="38" t="s">
        <v>225</v>
      </c>
      <c r="AN896" s="38" t="s">
        <v>225</v>
      </c>
      <c r="AO896" s="38" t="s">
        <v>225</v>
      </c>
    </row>
    <row r="897" spans="5:41">
      <c r="E897" s="38" t="s">
        <v>225</v>
      </c>
      <c r="F897" s="38" t="s">
        <v>225</v>
      </c>
      <c r="G897" s="38" t="s">
        <v>225</v>
      </c>
      <c r="H897" s="38" t="s">
        <v>225</v>
      </c>
      <c r="I897" s="38" t="s">
        <v>225</v>
      </c>
      <c r="J897" s="38" t="s">
        <v>225</v>
      </c>
      <c r="K897" s="38" t="s">
        <v>225</v>
      </c>
      <c r="L897" s="38" t="s">
        <v>225</v>
      </c>
      <c r="N897" s="38" t="s">
        <v>225</v>
      </c>
      <c r="O897" s="38" t="s">
        <v>225</v>
      </c>
      <c r="P897" s="38" t="s">
        <v>225</v>
      </c>
      <c r="Q897" s="38" t="s">
        <v>225</v>
      </c>
      <c r="S897" s="38" t="s">
        <v>225</v>
      </c>
      <c r="T897" s="38" t="s">
        <v>225</v>
      </c>
      <c r="U897" s="38" t="s">
        <v>225</v>
      </c>
      <c r="X897" s="38" t="s">
        <v>225</v>
      </c>
      <c r="Y897" s="38" t="s">
        <v>225</v>
      </c>
      <c r="AA897" s="38" t="s">
        <v>225</v>
      </c>
      <c r="AB897" s="38" t="s">
        <v>225</v>
      </c>
      <c r="AG897" s="38" t="s">
        <v>225</v>
      </c>
      <c r="AH897" s="38" t="s">
        <v>225</v>
      </c>
      <c r="AI897" s="38" t="s">
        <v>225</v>
      </c>
      <c r="AJ897" s="38" t="s">
        <v>225</v>
      </c>
      <c r="AL897" s="38" t="s">
        <v>225</v>
      </c>
      <c r="AM897" s="38" t="s">
        <v>225</v>
      </c>
      <c r="AN897" s="38" t="s">
        <v>225</v>
      </c>
      <c r="AO897" s="38" t="s">
        <v>225</v>
      </c>
    </row>
    <row r="898" spans="5:41">
      <c r="E898" s="38" t="s">
        <v>225</v>
      </c>
      <c r="F898" s="38" t="s">
        <v>225</v>
      </c>
      <c r="G898" s="38" t="s">
        <v>225</v>
      </c>
      <c r="H898" s="38" t="s">
        <v>225</v>
      </c>
      <c r="I898" s="38" t="s">
        <v>225</v>
      </c>
      <c r="J898" s="38" t="s">
        <v>225</v>
      </c>
      <c r="K898" s="38" t="s">
        <v>225</v>
      </c>
      <c r="L898" s="38" t="s">
        <v>225</v>
      </c>
      <c r="N898" s="38" t="s">
        <v>225</v>
      </c>
      <c r="O898" s="38" t="s">
        <v>225</v>
      </c>
      <c r="P898" s="38" t="s">
        <v>225</v>
      </c>
      <c r="Q898" s="38" t="s">
        <v>225</v>
      </c>
      <c r="S898" s="38" t="s">
        <v>225</v>
      </c>
      <c r="T898" s="38" t="s">
        <v>225</v>
      </c>
      <c r="U898" s="38" t="s">
        <v>225</v>
      </c>
      <c r="X898" s="38" t="s">
        <v>225</v>
      </c>
      <c r="Y898" s="38" t="s">
        <v>225</v>
      </c>
      <c r="AA898" s="38" t="s">
        <v>225</v>
      </c>
      <c r="AB898" s="38" t="s">
        <v>225</v>
      </c>
      <c r="AG898" s="38" t="s">
        <v>225</v>
      </c>
      <c r="AH898" s="38" t="s">
        <v>225</v>
      </c>
      <c r="AI898" s="38" t="s">
        <v>225</v>
      </c>
      <c r="AJ898" s="38" t="s">
        <v>225</v>
      </c>
      <c r="AL898" s="38" t="s">
        <v>225</v>
      </c>
      <c r="AM898" s="38" t="s">
        <v>225</v>
      </c>
      <c r="AN898" s="38" t="s">
        <v>225</v>
      </c>
      <c r="AO898" s="38" t="s">
        <v>225</v>
      </c>
    </row>
    <row r="899" spans="5:41">
      <c r="E899" s="38" t="s">
        <v>225</v>
      </c>
      <c r="F899" s="38" t="s">
        <v>225</v>
      </c>
      <c r="G899" s="38" t="s">
        <v>225</v>
      </c>
      <c r="H899" s="38" t="s">
        <v>225</v>
      </c>
      <c r="I899" s="38" t="s">
        <v>225</v>
      </c>
      <c r="J899" s="38" t="s">
        <v>225</v>
      </c>
      <c r="K899" s="38" t="s">
        <v>225</v>
      </c>
      <c r="L899" s="38" t="s">
        <v>225</v>
      </c>
      <c r="N899" s="38" t="s">
        <v>225</v>
      </c>
      <c r="O899" s="38" t="s">
        <v>225</v>
      </c>
      <c r="P899" s="38" t="s">
        <v>225</v>
      </c>
      <c r="Q899" s="38" t="s">
        <v>225</v>
      </c>
      <c r="S899" s="38" t="s">
        <v>225</v>
      </c>
      <c r="T899" s="38" t="s">
        <v>225</v>
      </c>
      <c r="U899" s="38" t="s">
        <v>225</v>
      </c>
      <c r="X899" s="38" t="s">
        <v>225</v>
      </c>
      <c r="Y899" s="38" t="s">
        <v>225</v>
      </c>
      <c r="AA899" s="38" t="s">
        <v>225</v>
      </c>
      <c r="AB899" s="38" t="s">
        <v>225</v>
      </c>
      <c r="AG899" s="38" t="s">
        <v>225</v>
      </c>
      <c r="AH899" s="38" t="s">
        <v>225</v>
      </c>
      <c r="AI899" s="38" t="s">
        <v>225</v>
      </c>
      <c r="AJ899" s="38" t="s">
        <v>225</v>
      </c>
      <c r="AL899" s="38" t="s">
        <v>225</v>
      </c>
      <c r="AM899" s="38" t="s">
        <v>225</v>
      </c>
      <c r="AN899" s="38" t="s">
        <v>225</v>
      </c>
      <c r="AO899" s="38" t="s">
        <v>225</v>
      </c>
    </row>
    <row r="900" spans="5:41">
      <c r="E900" s="38" t="s">
        <v>225</v>
      </c>
      <c r="F900" s="38" t="s">
        <v>225</v>
      </c>
      <c r="G900" s="38" t="s">
        <v>225</v>
      </c>
      <c r="H900" s="38" t="s">
        <v>225</v>
      </c>
      <c r="I900" s="38" t="s">
        <v>225</v>
      </c>
      <c r="J900" s="38" t="s">
        <v>225</v>
      </c>
      <c r="K900" s="38" t="s">
        <v>225</v>
      </c>
      <c r="L900" s="38" t="s">
        <v>225</v>
      </c>
      <c r="N900" s="38" t="s">
        <v>225</v>
      </c>
      <c r="O900" s="38" t="s">
        <v>225</v>
      </c>
      <c r="P900" s="38" t="s">
        <v>225</v>
      </c>
      <c r="Q900" s="38" t="s">
        <v>225</v>
      </c>
      <c r="S900" s="38" t="s">
        <v>225</v>
      </c>
      <c r="T900" s="38" t="s">
        <v>225</v>
      </c>
      <c r="U900" s="38" t="s">
        <v>225</v>
      </c>
      <c r="X900" s="38" t="s">
        <v>225</v>
      </c>
      <c r="Y900" s="38" t="s">
        <v>225</v>
      </c>
      <c r="AA900" s="38" t="s">
        <v>225</v>
      </c>
      <c r="AB900" s="38" t="s">
        <v>225</v>
      </c>
      <c r="AG900" s="38" t="s">
        <v>225</v>
      </c>
      <c r="AH900" s="38" t="s">
        <v>225</v>
      </c>
      <c r="AI900" s="38" t="s">
        <v>225</v>
      </c>
      <c r="AJ900" s="38" t="s">
        <v>225</v>
      </c>
      <c r="AL900" s="38" t="s">
        <v>225</v>
      </c>
      <c r="AM900" s="38" t="s">
        <v>225</v>
      </c>
      <c r="AN900" s="38" t="s">
        <v>225</v>
      </c>
      <c r="AO900" s="38" t="s">
        <v>225</v>
      </c>
    </row>
    <row r="901" spans="5:41">
      <c r="E901" s="38" t="s">
        <v>225</v>
      </c>
      <c r="F901" s="38" t="s">
        <v>225</v>
      </c>
      <c r="G901" s="38" t="s">
        <v>225</v>
      </c>
      <c r="H901" s="38" t="s">
        <v>225</v>
      </c>
      <c r="I901" s="38" t="s">
        <v>225</v>
      </c>
      <c r="J901" s="38" t="s">
        <v>225</v>
      </c>
      <c r="K901" s="38" t="s">
        <v>225</v>
      </c>
      <c r="L901" s="38" t="s">
        <v>225</v>
      </c>
      <c r="N901" s="38" t="s">
        <v>225</v>
      </c>
      <c r="O901" s="38" t="s">
        <v>225</v>
      </c>
      <c r="P901" s="38" t="s">
        <v>225</v>
      </c>
      <c r="Q901" s="38" t="s">
        <v>225</v>
      </c>
      <c r="S901" s="38" t="s">
        <v>225</v>
      </c>
      <c r="T901" s="38" t="s">
        <v>225</v>
      </c>
      <c r="U901" s="38" t="s">
        <v>225</v>
      </c>
      <c r="X901" s="38" t="s">
        <v>225</v>
      </c>
      <c r="Y901" s="38" t="s">
        <v>225</v>
      </c>
      <c r="AA901" s="38" t="s">
        <v>225</v>
      </c>
      <c r="AB901" s="38" t="s">
        <v>225</v>
      </c>
      <c r="AG901" s="38" t="s">
        <v>225</v>
      </c>
      <c r="AH901" s="38" t="s">
        <v>225</v>
      </c>
      <c r="AI901" s="38" t="s">
        <v>225</v>
      </c>
      <c r="AJ901" s="38" t="s">
        <v>225</v>
      </c>
      <c r="AL901" s="38" t="s">
        <v>225</v>
      </c>
      <c r="AM901" s="38" t="s">
        <v>225</v>
      </c>
      <c r="AN901" s="38" t="s">
        <v>225</v>
      </c>
      <c r="AO901" s="38" t="s">
        <v>225</v>
      </c>
    </row>
    <row r="902" spans="5:41">
      <c r="E902" s="38" t="s">
        <v>225</v>
      </c>
      <c r="F902" s="38" t="s">
        <v>225</v>
      </c>
      <c r="G902" s="38" t="s">
        <v>225</v>
      </c>
      <c r="H902" s="38" t="s">
        <v>225</v>
      </c>
      <c r="I902" s="38" t="s">
        <v>225</v>
      </c>
      <c r="J902" s="38" t="s">
        <v>225</v>
      </c>
      <c r="K902" s="38" t="s">
        <v>225</v>
      </c>
      <c r="L902" s="38" t="s">
        <v>225</v>
      </c>
      <c r="N902" s="38" t="s">
        <v>225</v>
      </c>
      <c r="O902" s="38" t="s">
        <v>225</v>
      </c>
      <c r="P902" s="38" t="s">
        <v>225</v>
      </c>
      <c r="Q902" s="38" t="s">
        <v>225</v>
      </c>
      <c r="S902" s="38" t="s">
        <v>225</v>
      </c>
      <c r="T902" s="38" t="s">
        <v>225</v>
      </c>
      <c r="U902" s="38" t="s">
        <v>225</v>
      </c>
      <c r="X902" s="38" t="s">
        <v>225</v>
      </c>
      <c r="Y902" s="38" t="s">
        <v>225</v>
      </c>
      <c r="AA902" s="38" t="s">
        <v>225</v>
      </c>
      <c r="AB902" s="38" t="s">
        <v>225</v>
      </c>
      <c r="AG902" s="38" t="s">
        <v>225</v>
      </c>
      <c r="AH902" s="38" t="s">
        <v>225</v>
      </c>
      <c r="AI902" s="38" t="s">
        <v>225</v>
      </c>
      <c r="AJ902" s="38" t="s">
        <v>225</v>
      </c>
      <c r="AL902" s="38" t="s">
        <v>225</v>
      </c>
      <c r="AM902" s="38" t="s">
        <v>225</v>
      </c>
      <c r="AN902" s="38" t="s">
        <v>225</v>
      </c>
      <c r="AO902" s="38" t="s">
        <v>225</v>
      </c>
    </row>
    <row r="903" spans="5:41">
      <c r="E903" s="38" t="s">
        <v>225</v>
      </c>
      <c r="F903" s="38" t="s">
        <v>225</v>
      </c>
      <c r="G903" s="38" t="s">
        <v>225</v>
      </c>
      <c r="H903" s="38" t="s">
        <v>225</v>
      </c>
      <c r="I903" s="38" t="s">
        <v>225</v>
      </c>
      <c r="J903" s="38" t="s">
        <v>225</v>
      </c>
      <c r="K903" s="38" t="s">
        <v>225</v>
      </c>
      <c r="L903" s="38" t="s">
        <v>225</v>
      </c>
      <c r="N903" s="38" t="s">
        <v>225</v>
      </c>
      <c r="O903" s="38" t="s">
        <v>225</v>
      </c>
      <c r="P903" s="38" t="s">
        <v>225</v>
      </c>
      <c r="Q903" s="38" t="s">
        <v>225</v>
      </c>
      <c r="S903" s="38" t="s">
        <v>225</v>
      </c>
      <c r="T903" s="38" t="s">
        <v>225</v>
      </c>
      <c r="U903" s="38" t="s">
        <v>225</v>
      </c>
      <c r="X903" s="38" t="s">
        <v>225</v>
      </c>
      <c r="Y903" s="38" t="s">
        <v>225</v>
      </c>
      <c r="AA903" s="38" t="s">
        <v>225</v>
      </c>
      <c r="AB903" s="38" t="s">
        <v>225</v>
      </c>
      <c r="AG903" s="38" t="s">
        <v>225</v>
      </c>
      <c r="AH903" s="38" t="s">
        <v>225</v>
      </c>
      <c r="AI903" s="38" t="s">
        <v>225</v>
      </c>
      <c r="AJ903" s="38" t="s">
        <v>225</v>
      </c>
      <c r="AL903" s="38" t="s">
        <v>225</v>
      </c>
      <c r="AM903" s="38" t="s">
        <v>225</v>
      </c>
      <c r="AN903" s="38" t="s">
        <v>225</v>
      </c>
      <c r="AO903" s="38" t="s">
        <v>225</v>
      </c>
    </row>
    <row r="904" spans="5:41">
      <c r="E904" s="38" t="s">
        <v>225</v>
      </c>
      <c r="F904" s="38" t="s">
        <v>225</v>
      </c>
      <c r="G904" s="38" t="s">
        <v>225</v>
      </c>
      <c r="H904" s="38" t="s">
        <v>225</v>
      </c>
      <c r="I904" s="38" t="s">
        <v>225</v>
      </c>
      <c r="J904" s="38" t="s">
        <v>225</v>
      </c>
      <c r="K904" s="38" t="s">
        <v>225</v>
      </c>
      <c r="L904" s="38" t="s">
        <v>225</v>
      </c>
      <c r="N904" s="38" t="s">
        <v>225</v>
      </c>
      <c r="O904" s="38" t="s">
        <v>225</v>
      </c>
      <c r="P904" s="38" t="s">
        <v>225</v>
      </c>
      <c r="Q904" s="38" t="s">
        <v>225</v>
      </c>
      <c r="S904" s="38" t="s">
        <v>225</v>
      </c>
      <c r="T904" s="38" t="s">
        <v>225</v>
      </c>
      <c r="U904" s="38" t="s">
        <v>225</v>
      </c>
      <c r="X904" s="38" t="s">
        <v>225</v>
      </c>
      <c r="Y904" s="38" t="s">
        <v>225</v>
      </c>
      <c r="AA904" s="38" t="s">
        <v>225</v>
      </c>
      <c r="AB904" s="38" t="s">
        <v>225</v>
      </c>
      <c r="AG904" s="38" t="s">
        <v>225</v>
      </c>
      <c r="AH904" s="38" t="s">
        <v>225</v>
      </c>
      <c r="AI904" s="38" t="s">
        <v>225</v>
      </c>
      <c r="AJ904" s="38" t="s">
        <v>225</v>
      </c>
      <c r="AL904" s="38" t="s">
        <v>225</v>
      </c>
      <c r="AM904" s="38" t="s">
        <v>225</v>
      </c>
      <c r="AN904" s="38" t="s">
        <v>225</v>
      </c>
      <c r="AO904" s="38" t="s">
        <v>225</v>
      </c>
    </row>
    <row r="905" spans="5:41">
      <c r="E905" s="38" t="s">
        <v>225</v>
      </c>
      <c r="F905" s="38" t="s">
        <v>225</v>
      </c>
      <c r="G905" s="38" t="s">
        <v>225</v>
      </c>
      <c r="H905" s="38" t="s">
        <v>225</v>
      </c>
      <c r="I905" s="38" t="s">
        <v>225</v>
      </c>
      <c r="J905" s="38" t="s">
        <v>225</v>
      </c>
      <c r="K905" s="38" t="s">
        <v>225</v>
      </c>
      <c r="L905" s="38" t="s">
        <v>225</v>
      </c>
      <c r="N905" s="38" t="s">
        <v>225</v>
      </c>
      <c r="O905" s="38" t="s">
        <v>225</v>
      </c>
      <c r="P905" s="38" t="s">
        <v>225</v>
      </c>
      <c r="Q905" s="38" t="s">
        <v>225</v>
      </c>
      <c r="S905" s="38" t="s">
        <v>225</v>
      </c>
      <c r="T905" s="38" t="s">
        <v>225</v>
      </c>
      <c r="U905" s="38" t="s">
        <v>225</v>
      </c>
      <c r="X905" s="38" t="s">
        <v>225</v>
      </c>
      <c r="Y905" s="38" t="s">
        <v>225</v>
      </c>
      <c r="AA905" s="38" t="s">
        <v>225</v>
      </c>
      <c r="AB905" s="38" t="s">
        <v>225</v>
      </c>
      <c r="AG905" s="38" t="s">
        <v>225</v>
      </c>
      <c r="AH905" s="38" t="s">
        <v>225</v>
      </c>
      <c r="AI905" s="38" t="s">
        <v>225</v>
      </c>
      <c r="AJ905" s="38" t="s">
        <v>225</v>
      </c>
      <c r="AL905" s="38" t="s">
        <v>225</v>
      </c>
      <c r="AM905" s="38" t="s">
        <v>225</v>
      </c>
      <c r="AN905" s="38" t="s">
        <v>225</v>
      </c>
      <c r="AO905" s="38" t="s">
        <v>225</v>
      </c>
    </row>
    <row r="906" spans="5:41">
      <c r="E906" s="38" t="s">
        <v>225</v>
      </c>
      <c r="F906" s="38" t="s">
        <v>225</v>
      </c>
      <c r="G906" s="38" t="s">
        <v>225</v>
      </c>
      <c r="H906" s="38" t="s">
        <v>225</v>
      </c>
      <c r="I906" s="38" t="s">
        <v>225</v>
      </c>
      <c r="J906" s="38" t="s">
        <v>225</v>
      </c>
      <c r="K906" s="38" t="s">
        <v>225</v>
      </c>
      <c r="L906" s="38" t="s">
        <v>225</v>
      </c>
      <c r="N906" s="38" t="s">
        <v>225</v>
      </c>
      <c r="O906" s="38" t="s">
        <v>225</v>
      </c>
      <c r="P906" s="38" t="s">
        <v>225</v>
      </c>
      <c r="Q906" s="38" t="s">
        <v>225</v>
      </c>
      <c r="S906" s="38" t="s">
        <v>225</v>
      </c>
      <c r="T906" s="38" t="s">
        <v>225</v>
      </c>
      <c r="U906" s="38" t="s">
        <v>225</v>
      </c>
      <c r="X906" s="38" t="s">
        <v>225</v>
      </c>
      <c r="Y906" s="38" t="s">
        <v>225</v>
      </c>
      <c r="AA906" s="38" t="s">
        <v>225</v>
      </c>
      <c r="AB906" s="38" t="s">
        <v>225</v>
      </c>
      <c r="AG906" s="38" t="s">
        <v>225</v>
      </c>
      <c r="AH906" s="38" t="s">
        <v>225</v>
      </c>
      <c r="AI906" s="38" t="s">
        <v>225</v>
      </c>
      <c r="AJ906" s="38" t="s">
        <v>225</v>
      </c>
      <c r="AL906" s="38" t="s">
        <v>225</v>
      </c>
      <c r="AM906" s="38" t="s">
        <v>225</v>
      </c>
      <c r="AN906" s="38" t="s">
        <v>225</v>
      </c>
      <c r="AO906" s="38" t="s">
        <v>225</v>
      </c>
    </row>
    <row r="907" spans="5:41">
      <c r="E907" s="38" t="s">
        <v>225</v>
      </c>
      <c r="F907" s="38" t="s">
        <v>225</v>
      </c>
      <c r="G907" s="38" t="s">
        <v>225</v>
      </c>
      <c r="H907" s="38" t="s">
        <v>225</v>
      </c>
      <c r="I907" s="38" t="s">
        <v>225</v>
      </c>
      <c r="J907" s="38" t="s">
        <v>225</v>
      </c>
      <c r="K907" s="38" t="s">
        <v>225</v>
      </c>
      <c r="L907" s="38" t="s">
        <v>225</v>
      </c>
      <c r="N907" s="38" t="s">
        <v>225</v>
      </c>
      <c r="O907" s="38" t="s">
        <v>225</v>
      </c>
      <c r="P907" s="38" t="s">
        <v>225</v>
      </c>
      <c r="Q907" s="38" t="s">
        <v>225</v>
      </c>
      <c r="S907" s="38" t="s">
        <v>225</v>
      </c>
      <c r="T907" s="38" t="s">
        <v>225</v>
      </c>
      <c r="U907" s="38" t="s">
        <v>225</v>
      </c>
      <c r="X907" s="38" t="s">
        <v>225</v>
      </c>
      <c r="Y907" s="38" t="s">
        <v>225</v>
      </c>
      <c r="AA907" s="38" t="s">
        <v>225</v>
      </c>
      <c r="AB907" s="38" t="s">
        <v>225</v>
      </c>
      <c r="AG907" s="38" t="s">
        <v>225</v>
      </c>
      <c r="AH907" s="38" t="s">
        <v>225</v>
      </c>
      <c r="AI907" s="38" t="s">
        <v>225</v>
      </c>
      <c r="AJ907" s="38" t="s">
        <v>225</v>
      </c>
      <c r="AL907" s="38" t="s">
        <v>225</v>
      </c>
      <c r="AM907" s="38" t="s">
        <v>225</v>
      </c>
      <c r="AN907" s="38" t="s">
        <v>225</v>
      </c>
      <c r="AO907" s="38" t="s">
        <v>225</v>
      </c>
    </row>
    <row r="908" spans="5:41">
      <c r="E908" s="38" t="s">
        <v>225</v>
      </c>
      <c r="F908" s="38" t="s">
        <v>225</v>
      </c>
      <c r="G908" s="38" t="s">
        <v>225</v>
      </c>
      <c r="H908" s="38" t="s">
        <v>225</v>
      </c>
      <c r="I908" s="38" t="s">
        <v>225</v>
      </c>
      <c r="J908" s="38" t="s">
        <v>225</v>
      </c>
      <c r="K908" s="38" t="s">
        <v>225</v>
      </c>
      <c r="L908" s="38" t="s">
        <v>225</v>
      </c>
      <c r="N908" s="38" t="s">
        <v>225</v>
      </c>
      <c r="O908" s="38" t="s">
        <v>225</v>
      </c>
      <c r="P908" s="38" t="s">
        <v>225</v>
      </c>
      <c r="Q908" s="38" t="s">
        <v>225</v>
      </c>
      <c r="S908" s="38" t="s">
        <v>225</v>
      </c>
      <c r="T908" s="38" t="s">
        <v>225</v>
      </c>
      <c r="U908" s="38" t="s">
        <v>225</v>
      </c>
      <c r="X908" s="38" t="s">
        <v>225</v>
      </c>
      <c r="Y908" s="38" t="s">
        <v>225</v>
      </c>
      <c r="AA908" s="38" t="s">
        <v>225</v>
      </c>
      <c r="AB908" s="38" t="s">
        <v>225</v>
      </c>
      <c r="AG908" s="38" t="s">
        <v>225</v>
      </c>
      <c r="AH908" s="38" t="s">
        <v>225</v>
      </c>
      <c r="AI908" s="38" t="s">
        <v>225</v>
      </c>
      <c r="AJ908" s="38" t="s">
        <v>225</v>
      </c>
      <c r="AL908" s="38" t="s">
        <v>225</v>
      </c>
      <c r="AM908" s="38" t="s">
        <v>225</v>
      </c>
      <c r="AN908" s="38" t="s">
        <v>225</v>
      </c>
      <c r="AO908" s="38" t="s">
        <v>225</v>
      </c>
    </row>
    <row r="909" spans="5:41">
      <c r="E909" s="38" t="s">
        <v>225</v>
      </c>
      <c r="F909" s="38" t="s">
        <v>225</v>
      </c>
      <c r="G909" s="38" t="s">
        <v>225</v>
      </c>
      <c r="H909" s="38" t="s">
        <v>225</v>
      </c>
      <c r="I909" s="38" t="s">
        <v>225</v>
      </c>
      <c r="J909" s="38" t="s">
        <v>225</v>
      </c>
      <c r="K909" s="38" t="s">
        <v>225</v>
      </c>
      <c r="L909" s="38" t="s">
        <v>225</v>
      </c>
      <c r="N909" s="38" t="s">
        <v>225</v>
      </c>
      <c r="O909" s="38" t="s">
        <v>225</v>
      </c>
      <c r="P909" s="38" t="s">
        <v>225</v>
      </c>
      <c r="Q909" s="38" t="s">
        <v>225</v>
      </c>
      <c r="S909" s="38" t="s">
        <v>225</v>
      </c>
      <c r="T909" s="38" t="s">
        <v>225</v>
      </c>
      <c r="U909" s="38" t="s">
        <v>225</v>
      </c>
      <c r="X909" s="38" t="s">
        <v>225</v>
      </c>
      <c r="Y909" s="38" t="s">
        <v>225</v>
      </c>
      <c r="AA909" s="38" t="s">
        <v>225</v>
      </c>
      <c r="AB909" s="38" t="s">
        <v>225</v>
      </c>
      <c r="AG909" s="38" t="s">
        <v>225</v>
      </c>
      <c r="AH909" s="38" t="s">
        <v>225</v>
      </c>
      <c r="AI909" s="38" t="s">
        <v>225</v>
      </c>
      <c r="AJ909" s="38" t="s">
        <v>225</v>
      </c>
      <c r="AL909" s="38" t="s">
        <v>225</v>
      </c>
      <c r="AM909" s="38" t="s">
        <v>225</v>
      </c>
      <c r="AN909" s="38" t="s">
        <v>225</v>
      </c>
      <c r="AO909" s="38" t="s">
        <v>225</v>
      </c>
    </row>
    <row r="910" spans="5:41">
      <c r="E910" s="38" t="s">
        <v>225</v>
      </c>
      <c r="F910" s="38" t="s">
        <v>225</v>
      </c>
      <c r="G910" s="38" t="s">
        <v>225</v>
      </c>
      <c r="H910" s="38" t="s">
        <v>225</v>
      </c>
      <c r="I910" s="38" t="s">
        <v>225</v>
      </c>
      <c r="J910" s="38" t="s">
        <v>225</v>
      </c>
      <c r="K910" s="38" t="s">
        <v>225</v>
      </c>
      <c r="L910" s="38" t="s">
        <v>225</v>
      </c>
      <c r="N910" s="38" t="s">
        <v>225</v>
      </c>
      <c r="O910" s="38" t="s">
        <v>225</v>
      </c>
      <c r="P910" s="38" t="s">
        <v>225</v>
      </c>
      <c r="Q910" s="38" t="s">
        <v>225</v>
      </c>
      <c r="S910" s="38" t="s">
        <v>225</v>
      </c>
      <c r="T910" s="38" t="s">
        <v>225</v>
      </c>
      <c r="U910" s="38" t="s">
        <v>225</v>
      </c>
      <c r="X910" s="38" t="s">
        <v>225</v>
      </c>
      <c r="Y910" s="38" t="s">
        <v>225</v>
      </c>
      <c r="AA910" s="38" t="s">
        <v>225</v>
      </c>
      <c r="AB910" s="38" t="s">
        <v>225</v>
      </c>
      <c r="AG910" s="38" t="s">
        <v>225</v>
      </c>
      <c r="AH910" s="38" t="s">
        <v>225</v>
      </c>
      <c r="AI910" s="38" t="s">
        <v>225</v>
      </c>
      <c r="AJ910" s="38" t="s">
        <v>225</v>
      </c>
      <c r="AL910" s="38" t="s">
        <v>225</v>
      </c>
      <c r="AM910" s="38" t="s">
        <v>225</v>
      </c>
      <c r="AN910" s="38" t="s">
        <v>225</v>
      </c>
      <c r="AO910" s="38" t="s">
        <v>225</v>
      </c>
    </row>
    <row r="911" spans="5:41">
      <c r="E911" s="38" t="s">
        <v>225</v>
      </c>
      <c r="F911" s="38" t="s">
        <v>225</v>
      </c>
      <c r="G911" s="38" t="s">
        <v>225</v>
      </c>
      <c r="H911" s="38" t="s">
        <v>225</v>
      </c>
      <c r="I911" s="38" t="s">
        <v>225</v>
      </c>
      <c r="J911" s="38" t="s">
        <v>225</v>
      </c>
      <c r="K911" s="38" t="s">
        <v>225</v>
      </c>
      <c r="L911" s="38" t="s">
        <v>225</v>
      </c>
      <c r="N911" s="38" t="s">
        <v>225</v>
      </c>
      <c r="O911" s="38" t="s">
        <v>225</v>
      </c>
      <c r="P911" s="38" t="s">
        <v>225</v>
      </c>
      <c r="Q911" s="38" t="s">
        <v>225</v>
      </c>
      <c r="S911" s="38" t="s">
        <v>225</v>
      </c>
      <c r="T911" s="38" t="s">
        <v>225</v>
      </c>
      <c r="U911" s="38" t="s">
        <v>225</v>
      </c>
      <c r="X911" s="38" t="s">
        <v>225</v>
      </c>
      <c r="Y911" s="38" t="s">
        <v>225</v>
      </c>
      <c r="AA911" s="38" t="s">
        <v>225</v>
      </c>
      <c r="AB911" s="38" t="s">
        <v>225</v>
      </c>
      <c r="AG911" s="38" t="s">
        <v>225</v>
      </c>
      <c r="AH911" s="38" t="s">
        <v>225</v>
      </c>
      <c r="AI911" s="38" t="s">
        <v>225</v>
      </c>
      <c r="AJ911" s="38" t="s">
        <v>225</v>
      </c>
      <c r="AL911" s="38" t="s">
        <v>225</v>
      </c>
      <c r="AM911" s="38" t="s">
        <v>225</v>
      </c>
      <c r="AN911" s="38" t="s">
        <v>225</v>
      </c>
      <c r="AO911" s="38" t="s">
        <v>225</v>
      </c>
    </row>
    <row r="912" spans="5:41">
      <c r="E912" s="38" t="s">
        <v>225</v>
      </c>
      <c r="F912" s="38" t="s">
        <v>225</v>
      </c>
      <c r="G912" s="38" t="s">
        <v>225</v>
      </c>
      <c r="H912" s="38" t="s">
        <v>225</v>
      </c>
      <c r="I912" s="38" t="s">
        <v>225</v>
      </c>
      <c r="J912" s="38" t="s">
        <v>225</v>
      </c>
      <c r="K912" s="38" t="s">
        <v>225</v>
      </c>
      <c r="L912" s="38" t="s">
        <v>225</v>
      </c>
      <c r="N912" s="38" t="s">
        <v>225</v>
      </c>
      <c r="O912" s="38" t="s">
        <v>225</v>
      </c>
      <c r="P912" s="38" t="s">
        <v>225</v>
      </c>
      <c r="Q912" s="38" t="s">
        <v>225</v>
      </c>
      <c r="S912" s="38" t="s">
        <v>225</v>
      </c>
      <c r="T912" s="38" t="s">
        <v>225</v>
      </c>
      <c r="U912" s="38" t="s">
        <v>225</v>
      </c>
      <c r="X912" s="38" t="s">
        <v>225</v>
      </c>
      <c r="Y912" s="38" t="s">
        <v>225</v>
      </c>
      <c r="AA912" s="38" t="s">
        <v>225</v>
      </c>
      <c r="AB912" s="38" t="s">
        <v>225</v>
      </c>
      <c r="AG912" s="38" t="s">
        <v>225</v>
      </c>
      <c r="AH912" s="38" t="s">
        <v>225</v>
      </c>
      <c r="AI912" s="38" t="s">
        <v>225</v>
      </c>
      <c r="AJ912" s="38" t="s">
        <v>225</v>
      </c>
      <c r="AL912" s="38" t="s">
        <v>225</v>
      </c>
      <c r="AM912" s="38" t="s">
        <v>225</v>
      </c>
      <c r="AN912" s="38" t="s">
        <v>225</v>
      </c>
      <c r="AO912" s="38" t="s">
        <v>225</v>
      </c>
    </row>
    <row r="913" spans="5:41">
      <c r="E913" s="38" t="s">
        <v>225</v>
      </c>
      <c r="F913" s="38" t="s">
        <v>225</v>
      </c>
      <c r="G913" s="38" t="s">
        <v>225</v>
      </c>
      <c r="H913" s="38" t="s">
        <v>225</v>
      </c>
      <c r="I913" s="38" t="s">
        <v>225</v>
      </c>
      <c r="J913" s="38" t="s">
        <v>225</v>
      </c>
      <c r="K913" s="38" t="s">
        <v>225</v>
      </c>
      <c r="L913" s="38" t="s">
        <v>225</v>
      </c>
      <c r="N913" s="38" t="s">
        <v>225</v>
      </c>
      <c r="O913" s="38" t="s">
        <v>225</v>
      </c>
      <c r="P913" s="38" t="s">
        <v>225</v>
      </c>
      <c r="Q913" s="38" t="s">
        <v>225</v>
      </c>
      <c r="S913" s="38" t="s">
        <v>225</v>
      </c>
      <c r="T913" s="38" t="s">
        <v>225</v>
      </c>
      <c r="U913" s="38" t="s">
        <v>225</v>
      </c>
      <c r="X913" s="38" t="s">
        <v>225</v>
      </c>
      <c r="Y913" s="38" t="s">
        <v>225</v>
      </c>
      <c r="AA913" s="38" t="s">
        <v>225</v>
      </c>
      <c r="AB913" s="38" t="s">
        <v>225</v>
      </c>
      <c r="AG913" s="38" t="s">
        <v>225</v>
      </c>
      <c r="AH913" s="38" t="s">
        <v>225</v>
      </c>
      <c r="AI913" s="38" t="s">
        <v>225</v>
      </c>
      <c r="AJ913" s="38" t="s">
        <v>225</v>
      </c>
      <c r="AL913" s="38" t="s">
        <v>225</v>
      </c>
      <c r="AM913" s="38" t="s">
        <v>225</v>
      </c>
      <c r="AN913" s="38" t="s">
        <v>225</v>
      </c>
      <c r="AO913" s="38" t="s">
        <v>225</v>
      </c>
    </row>
    <row r="914" spans="5:41">
      <c r="E914" s="38" t="s">
        <v>225</v>
      </c>
      <c r="F914" s="38" t="s">
        <v>225</v>
      </c>
      <c r="G914" s="38" t="s">
        <v>225</v>
      </c>
      <c r="H914" s="38" t="s">
        <v>225</v>
      </c>
      <c r="I914" s="38" t="s">
        <v>225</v>
      </c>
      <c r="J914" s="38" t="s">
        <v>225</v>
      </c>
      <c r="K914" s="38" t="s">
        <v>225</v>
      </c>
      <c r="L914" s="38" t="s">
        <v>225</v>
      </c>
      <c r="N914" s="38" t="s">
        <v>225</v>
      </c>
      <c r="O914" s="38" t="s">
        <v>225</v>
      </c>
      <c r="P914" s="38" t="s">
        <v>225</v>
      </c>
      <c r="Q914" s="38" t="s">
        <v>225</v>
      </c>
      <c r="S914" s="38" t="s">
        <v>225</v>
      </c>
      <c r="T914" s="38" t="s">
        <v>225</v>
      </c>
      <c r="U914" s="38" t="s">
        <v>225</v>
      </c>
      <c r="X914" s="38" t="s">
        <v>225</v>
      </c>
      <c r="Y914" s="38" t="s">
        <v>225</v>
      </c>
      <c r="AA914" s="38" t="s">
        <v>225</v>
      </c>
      <c r="AB914" s="38" t="s">
        <v>225</v>
      </c>
      <c r="AG914" s="38" t="s">
        <v>225</v>
      </c>
      <c r="AH914" s="38" t="s">
        <v>225</v>
      </c>
      <c r="AI914" s="38" t="s">
        <v>225</v>
      </c>
      <c r="AJ914" s="38" t="s">
        <v>225</v>
      </c>
      <c r="AL914" s="38" t="s">
        <v>225</v>
      </c>
      <c r="AM914" s="38" t="s">
        <v>225</v>
      </c>
      <c r="AN914" s="38" t="s">
        <v>225</v>
      </c>
      <c r="AO914" s="38" t="s">
        <v>225</v>
      </c>
    </row>
    <row r="915" spans="5:41">
      <c r="E915" s="38" t="s">
        <v>225</v>
      </c>
      <c r="F915" s="38" t="s">
        <v>225</v>
      </c>
      <c r="G915" s="38" t="s">
        <v>225</v>
      </c>
      <c r="H915" s="38" t="s">
        <v>225</v>
      </c>
      <c r="I915" s="38" t="s">
        <v>225</v>
      </c>
      <c r="J915" s="38" t="s">
        <v>225</v>
      </c>
      <c r="K915" s="38" t="s">
        <v>225</v>
      </c>
      <c r="L915" s="38" t="s">
        <v>225</v>
      </c>
      <c r="N915" s="38" t="s">
        <v>225</v>
      </c>
      <c r="O915" s="38" t="s">
        <v>225</v>
      </c>
      <c r="P915" s="38" t="s">
        <v>225</v>
      </c>
      <c r="Q915" s="38" t="s">
        <v>225</v>
      </c>
      <c r="S915" s="38" t="s">
        <v>225</v>
      </c>
      <c r="T915" s="38" t="s">
        <v>225</v>
      </c>
      <c r="U915" s="38" t="s">
        <v>225</v>
      </c>
      <c r="X915" s="38" t="s">
        <v>225</v>
      </c>
      <c r="Y915" s="38" t="s">
        <v>225</v>
      </c>
      <c r="AA915" s="38" t="s">
        <v>225</v>
      </c>
      <c r="AB915" s="38" t="s">
        <v>225</v>
      </c>
      <c r="AG915" s="38" t="s">
        <v>225</v>
      </c>
      <c r="AH915" s="38" t="s">
        <v>225</v>
      </c>
      <c r="AI915" s="38" t="s">
        <v>225</v>
      </c>
      <c r="AJ915" s="38" t="s">
        <v>225</v>
      </c>
      <c r="AL915" s="38" t="s">
        <v>225</v>
      </c>
      <c r="AM915" s="38" t="s">
        <v>225</v>
      </c>
      <c r="AN915" s="38" t="s">
        <v>225</v>
      </c>
      <c r="AO915" s="38" t="s">
        <v>225</v>
      </c>
    </row>
    <row r="916" spans="5:41">
      <c r="E916" s="38" t="s">
        <v>225</v>
      </c>
      <c r="F916" s="38" t="s">
        <v>225</v>
      </c>
      <c r="G916" s="38" t="s">
        <v>225</v>
      </c>
      <c r="H916" s="38" t="s">
        <v>225</v>
      </c>
      <c r="I916" s="38" t="s">
        <v>225</v>
      </c>
      <c r="J916" s="38" t="s">
        <v>225</v>
      </c>
      <c r="K916" s="38" t="s">
        <v>225</v>
      </c>
      <c r="L916" s="38" t="s">
        <v>225</v>
      </c>
      <c r="N916" s="38" t="s">
        <v>225</v>
      </c>
      <c r="O916" s="38" t="s">
        <v>225</v>
      </c>
      <c r="P916" s="38" t="s">
        <v>225</v>
      </c>
      <c r="Q916" s="38" t="s">
        <v>225</v>
      </c>
      <c r="S916" s="38" t="s">
        <v>225</v>
      </c>
      <c r="T916" s="38" t="s">
        <v>225</v>
      </c>
      <c r="U916" s="38" t="s">
        <v>225</v>
      </c>
      <c r="X916" s="38" t="s">
        <v>225</v>
      </c>
      <c r="Y916" s="38" t="s">
        <v>225</v>
      </c>
      <c r="AA916" s="38" t="s">
        <v>225</v>
      </c>
      <c r="AB916" s="38" t="s">
        <v>225</v>
      </c>
      <c r="AG916" s="38" t="s">
        <v>225</v>
      </c>
      <c r="AH916" s="38" t="s">
        <v>225</v>
      </c>
      <c r="AI916" s="38" t="s">
        <v>225</v>
      </c>
      <c r="AJ916" s="38" t="s">
        <v>225</v>
      </c>
      <c r="AL916" s="38" t="s">
        <v>225</v>
      </c>
      <c r="AM916" s="38" t="s">
        <v>225</v>
      </c>
      <c r="AN916" s="38" t="s">
        <v>225</v>
      </c>
      <c r="AO916" s="38" t="s">
        <v>225</v>
      </c>
    </row>
    <row r="917" spans="5:41">
      <c r="E917" s="38" t="s">
        <v>225</v>
      </c>
      <c r="F917" s="38" t="s">
        <v>225</v>
      </c>
      <c r="G917" s="38" t="s">
        <v>225</v>
      </c>
      <c r="H917" s="38" t="s">
        <v>225</v>
      </c>
      <c r="I917" s="38" t="s">
        <v>225</v>
      </c>
      <c r="J917" s="38" t="s">
        <v>225</v>
      </c>
      <c r="K917" s="38" t="s">
        <v>225</v>
      </c>
      <c r="L917" s="38" t="s">
        <v>225</v>
      </c>
      <c r="N917" s="38" t="s">
        <v>225</v>
      </c>
      <c r="O917" s="38" t="s">
        <v>225</v>
      </c>
      <c r="P917" s="38" t="s">
        <v>225</v>
      </c>
      <c r="Q917" s="38" t="s">
        <v>225</v>
      </c>
      <c r="S917" s="38" t="s">
        <v>225</v>
      </c>
      <c r="T917" s="38" t="s">
        <v>225</v>
      </c>
      <c r="U917" s="38" t="s">
        <v>225</v>
      </c>
      <c r="X917" s="38" t="s">
        <v>225</v>
      </c>
      <c r="Y917" s="38" t="s">
        <v>225</v>
      </c>
      <c r="AA917" s="38" t="s">
        <v>225</v>
      </c>
      <c r="AB917" s="38" t="s">
        <v>225</v>
      </c>
      <c r="AG917" s="38" t="s">
        <v>225</v>
      </c>
      <c r="AH917" s="38" t="s">
        <v>225</v>
      </c>
      <c r="AI917" s="38" t="s">
        <v>225</v>
      </c>
      <c r="AJ917" s="38" t="s">
        <v>225</v>
      </c>
      <c r="AL917" s="38" t="s">
        <v>225</v>
      </c>
      <c r="AM917" s="38" t="s">
        <v>225</v>
      </c>
      <c r="AN917" s="38" t="s">
        <v>225</v>
      </c>
      <c r="AO917" s="38" t="s">
        <v>225</v>
      </c>
    </row>
    <row r="918" spans="5:41">
      <c r="E918" s="38" t="s">
        <v>225</v>
      </c>
      <c r="F918" s="38" t="s">
        <v>225</v>
      </c>
      <c r="G918" s="38" t="s">
        <v>225</v>
      </c>
      <c r="H918" s="38" t="s">
        <v>225</v>
      </c>
      <c r="I918" s="38" t="s">
        <v>225</v>
      </c>
      <c r="J918" s="38" t="s">
        <v>225</v>
      </c>
      <c r="K918" s="38" t="s">
        <v>225</v>
      </c>
      <c r="L918" s="38" t="s">
        <v>225</v>
      </c>
      <c r="N918" s="38" t="s">
        <v>225</v>
      </c>
      <c r="O918" s="38" t="s">
        <v>225</v>
      </c>
      <c r="P918" s="38" t="s">
        <v>225</v>
      </c>
      <c r="Q918" s="38" t="s">
        <v>225</v>
      </c>
      <c r="S918" s="38" t="s">
        <v>225</v>
      </c>
      <c r="T918" s="38" t="s">
        <v>225</v>
      </c>
      <c r="U918" s="38" t="s">
        <v>225</v>
      </c>
      <c r="X918" s="38" t="s">
        <v>225</v>
      </c>
      <c r="Y918" s="38" t="s">
        <v>225</v>
      </c>
      <c r="AA918" s="38" t="s">
        <v>225</v>
      </c>
      <c r="AB918" s="38" t="s">
        <v>225</v>
      </c>
      <c r="AG918" s="38" t="s">
        <v>225</v>
      </c>
      <c r="AH918" s="38" t="s">
        <v>225</v>
      </c>
      <c r="AI918" s="38" t="s">
        <v>225</v>
      </c>
      <c r="AJ918" s="38" t="s">
        <v>225</v>
      </c>
      <c r="AL918" s="38" t="s">
        <v>225</v>
      </c>
      <c r="AM918" s="38" t="s">
        <v>225</v>
      </c>
      <c r="AN918" s="38" t="s">
        <v>225</v>
      </c>
      <c r="AO918" s="38" t="s">
        <v>225</v>
      </c>
    </row>
    <row r="919" spans="5:41">
      <c r="E919" s="38" t="s">
        <v>225</v>
      </c>
      <c r="F919" s="38" t="s">
        <v>225</v>
      </c>
      <c r="G919" s="38" t="s">
        <v>225</v>
      </c>
      <c r="H919" s="38" t="s">
        <v>225</v>
      </c>
      <c r="I919" s="38" t="s">
        <v>225</v>
      </c>
      <c r="J919" s="38" t="s">
        <v>225</v>
      </c>
      <c r="K919" s="38" t="s">
        <v>225</v>
      </c>
      <c r="L919" s="38" t="s">
        <v>225</v>
      </c>
      <c r="N919" s="38" t="s">
        <v>225</v>
      </c>
      <c r="O919" s="38" t="s">
        <v>225</v>
      </c>
      <c r="P919" s="38" t="s">
        <v>225</v>
      </c>
      <c r="Q919" s="38" t="s">
        <v>225</v>
      </c>
      <c r="S919" s="38" t="s">
        <v>225</v>
      </c>
      <c r="T919" s="38" t="s">
        <v>225</v>
      </c>
      <c r="U919" s="38" t="s">
        <v>225</v>
      </c>
      <c r="X919" s="38" t="s">
        <v>225</v>
      </c>
      <c r="Y919" s="38" t="s">
        <v>225</v>
      </c>
      <c r="AA919" s="38" t="s">
        <v>225</v>
      </c>
      <c r="AB919" s="38" t="s">
        <v>225</v>
      </c>
      <c r="AG919" s="38" t="s">
        <v>225</v>
      </c>
      <c r="AH919" s="38" t="s">
        <v>225</v>
      </c>
      <c r="AI919" s="38" t="s">
        <v>225</v>
      </c>
      <c r="AJ919" s="38" t="s">
        <v>225</v>
      </c>
      <c r="AL919" s="38" t="s">
        <v>225</v>
      </c>
      <c r="AM919" s="38" t="s">
        <v>225</v>
      </c>
      <c r="AN919" s="38" t="s">
        <v>225</v>
      </c>
      <c r="AO919" s="38" t="s">
        <v>225</v>
      </c>
    </row>
    <row r="920" spans="5:41">
      <c r="E920" s="38" t="s">
        <v>225</v>
      </c>
      <c r="F920" s="38" t="s">
        <v>225</v>
      </c>
      <c r="G920" s="38" t="s">
        <v>225</v>
      </c>
      <c r="H920" s="38" t="s">
        <v>225</v>
      </c>
      <c r="I920" s="38" t="s">
        <v>225</v>
      </c>
      <c r="J920" s="38" t="s">
        <v>225</v>
      </c>
      <c r="K920" s="38" t="s">
        <v>225</v>
      </c>
      <c r="L920" s="38" t="s">
        <v>225</v>
      </c>
      <c r="N920" s="38" t="s">
        <v>225</v>
      </c>
      <c r="O920" s="38" t="s">
        <v>225</v>
      </c>
      <c r="P920" s="38" t="s">
        <v>225</v>
      </c>
      <c r="Q920" s="38" t="s">
        <v>225</v>
      </c>
      <c r="S920" s="38" t="s">
        <v>225</v>
      </c>
      <c r="T920" s="38" t="s">
        <v>225</v>
      </c>
      <c r="U920" s="38" t="s">
        <v>225</v>
      </c>
      <c r="X920" s="38" t="s">
        <v>225</v>
      </c>
      <c r="Y920" s="38" t="s">
        <v>225</v>
      </c>
      <c r="AA920" s="38" t="s">
        <v>225</v>
      </c>
      <c r="AB920" s="38" t="s">
        <v>225</v>
      </c>
      <c r="AG920" s="38" t="s">
        <v>225</v>
      </c>
      <c r="AH920" s="38" t="s">
        <v>225</v>
      </c>
      <c r="AI920" s="38" t="s">
        <v>225</v>
      </c>
      <c r="AJ920" s="38" t="s">
        <v>225</v>
      </c>
      <c r="AL920" s="38" t="s">
        <v>225</v>
      </c>
      <c r="AM920" s="38" t="s">
        <v>225</v>
      </c>
      <c r="AN920" s="38" t="s">
        <v>225</v>
      </c>
      <c r="AO920" s="38" t="s">
        <v>225</v>
      </c>
    </row>
    <row r="921" spans="5:41">
      <c r="E921" s="38" t="s">
        <v>225</v>
      </c>
      <c r="F921" s="38" t="s">
        <v>225</v>
      </c>
      <c r="G921" s="38" t="s">
        <v>225</v>
      </c>
      <c r="H921" s="38" t="s">
        <v>225</v>
      </c>
      <c r="I921" s="38" t="s">
        <v>225</v>
      </c>
      <c r="J921" s="38" t="s">
        <v>225</v>
      </c>
      <c r="K921" s="38" t="s">
        <v>225</v>
      </c>
      <c r="L921" s="38" t="s">
        <v>225</v>
      </c>
      <c r="N921" s="38" t="s">
        <v>225</v>
      </c>
      <c r="O921" s="38" t="s">
        <v>225</v>
      </c>
      <c r="P921" s="38" t="s">
        <v>225</v>
      </c>
      <c r="Q921" s="38" t="s">
        <v>225</v>
      </c>
      <c r="S921" s="38" t="s">
        <v>225</v>
      </c>
      <c r="T921" s="38" t="s">
        <v>225</v>
      </c>
      <c r="U921" s="38" t="s">
        <v>225</v>
      </c>
      <c r="X921" s="38" t="s">
        <v>225</v>
      </c>
      <c r="Y921" s="38" t="s">
        <v>225</v>
      </c>
      <c r="AA921" s="38" t="s">
        <v>225</v>
      </c>
      <c r="AB921" s="38" t="s">
        <v>225</v>
      </c>
      <c r="AG921" s="38" t="s">
        <v>225</v>
      </c>
      <c r="AH921" s="38" t="s">
        <v>225</v>
      </c>
      <c r="AI921" s="38" t="s">
        <v>225</v>
      </c>
      <c r="AJ921" s="38" t="s">
        <v>225</v>
      </c>
      <c r="AL921" s="38" t="s">
        <v>225</v>
      </c>
      <c r="AM921" s="38" t="s">
        <v>225</v>
      </c>
      <c r="AN921" s="38" t="s">
        <v>225</v>
      </c>
      <c r="AO921" s="38" t="s">
        <v>225</v>
      </c>
    </row>
    <row r="922" spans="5:41">
      <c r="E922" s="38" t="s">
        <v>225</v>
      </c>
      <c r="F922" s="38" t="s">
        <v>225</v>
      </c>
      <c r="G922" s="38" t="s">
        <v>225</v>
      </c>
      <c r="H922" s="38" t="s">
        <v>225</v>
      </c>
      <c r="I922" s="38" t="s">
        <v>225</v>
      </c>
      <c r="J922" s="38" t="s">
        <v>225</v>
      </c>
      <c r="K922" s="38" t="s">
        <v>225</v>
      </c>
      <c r="L922" s="38" t="s">
        <v>225</v>
      </c>
      <c r="N922" s="38" t="s">
        <v>225</v>
      </c>
      <c r="O922" s="38" t="s">
        <v>225</v>
      </c>
      <c r="P922" s="38" t="s">
        <v>225</v>
      </c>
      <c r="Q922" s="38" t="s">
        <v>225</v>
      </c>
      <c r="S922" s="38" t="s">
        <v>225</v>
      </c>
      <c r="T922" s="38" t="s">
        <v>225</v>
      </c>
      <c r="U922" s="38" t="s">
        <v>225</v>
      </c>
      <c r="X922" s="38" t="s">
        <v>225</v>
      </c>
      <c r="Y922" s="38" t="s">
        <v>225</v>
      </c>
      <c r="AA922" s="38" t="s">
        <v>225</v>
      </c>
      <c r="AB922" s="38" t="s">
        <v>225</v>
      </c>
      <c r="AG922" s="38" t="s">
        <v>225</v>
      </c>
      <c r="AH922" s="38" t="s">
        <v>225</v>
      </c>
      <c r="AI922" s="38" t="s">
        <v>225</v>
      </c>
      <c r="AJ922" s="38" t="s">
        <v>225</v>
      </c>
      <c r="AL922" s="38" t="s">
        <v>225</v>
      </c>
      <c r="AM922" s="38" t="s">
        <v>225</v>
      </c>
      <c r="AN922" s="38" t="s">
        <v>225</v>
      </c>
      <c r="AO922" s="38" t="s">
        <v>225</v>
      </c>
    </row>
    <row r="923" spans="5:41">
      <c r="E923" s="38" t="s">
        <v>225</v>
      </c>
      <c r="F923" s="38" t="s">
        <v>225</v>
      </c>
      <c r="G923" s="38" t="s">
        <v>225</v>
      </c>
      <c r="H923" s="38" t="s">
        <v>225</v>
      </c>
      <c r="I923" s="38" t="s">
        <v>225</v>
      </c>
      <c r="J923" s="38" t="s">
        <v>225</v>
      </c>
      <c r="K923" s="38" t="s">
        <v>225</v>
      </c>
      <c r="L923" s="38" t="s">
        <v>225</v>
      </c>
      <c r="N923" s="38" t="s">
        <v>225</v>
      </c>
      <c r="O923" s="38" t="s">
        <v>225</v>
      </c>
      <c r="P923" s="38" t="s">
        <v>225</v>
      </c>
      <c r="Q923" s="38" t="s">
        <v>225</v>
      </c>
      <c r="S923" s="38" t="s">
        <v>225</v>
      </c>
      <c r="T923" s="38" t="s">
        <v>225</v>
      </c>
      <c r="U923" s="38" t="s">
        <v>225</v>
      </c>
      <c r="X923" s="38" t="s">
        <v>225</v>
      </c>
      <c r="Y923" s="38" t="s">
        <v>225</v>
      </c>
      <c r="AA923" s="38" t="s">
        <v>225</v>
      </c>
      <c r="AB923" s="38" t="s">
        <v>225</v>
      </c>
      <c r="AG923" s="38" t="s">
        <v>225</v>
      </c>
      <c r="AH923" s="38" t="s">
        <v>225</v>
      </c>
      <c r="AI923" s="38" t="s">
        <v>225</v>
      </c>
      <c r="AJ923" s="38" t="s">
        <v>225</v>
      </c>
      <c r="AL923" s="38" t="s">
        <v>225</v>
      </c>
      <c r="AM923" s="38" t="s">
        <v>225</v>
      </c>
      <c r="AN923" s="38" t="s">
        <v>225</v>
      </c>
      <c r="AO923" s="38" t="s">
        <v>225</v>
      </c>
    </row>
    <row r="924" spans="5:41">
      <c r="E924" s="38" t="s">
        <v>225</v>
      </c>
      <c r="F924" s="38" t="s">
        <v>225</v>
      </c>
      <c r="G924" s="38" t="s">
        <v>225</v>
      </c>
      <c r="H924" s="38" t="s">
        <v>225</v>
      </c>
      <c r="I924" s="38" t="s">
        <v>225</v>
      </c>
      <c r="J924" s="38" t="s">
        <v>225</v>
      </c>
      <c r="K924" s="38" t="s">
        <v>225</v>
      </c>
      <c r="L924" s="38" t="s">
        <v>225</v>
      </c>
      <c r="N924" s="38" t="s">
        <v>225</v>
      </c>
      <c r="O924" s="38" t="s">
        <v>225</v>
      </c>
      <c r="P924" s="38" t="s">
        <v>225</v>
      </c>
      <c r="Q924" s="38" t="s">
        <v>225</v>
      </c>
      <c r="S924" s="38" t="s">
        <v>225</v>
      </c>
      <c r="T924" s="38" t="s">
        <v>225</v>
      </c>
      <c r="U924" s="38" t="s">
        <v>225</v>
      </c>
      <c r="X924" s="38" t="s">
        <v>225</v>
      </c>
      <c r="Y924" s="38" t="s">
        <v>225</v>
      </c>
      <c r="AA924" s="38" t="s">
        <v>225</v>
      </c>
      <c r="AB924" s="38" t="s">
        <v>225</v>
      </c>
      <c r="AG924" s="38" t="s">
        <v>225</v>
      </c>
      <c r="AH924" s="38" t="s">
        <v>225</v>
      </c>
      <c r="AI924" s="38" t="s">
        <v>225</v>
      </c>
      <c r="AJ924" s="38" t="s">
        <v>225</v>
      </c>
      <c r="AL924" s="38" t="s">
        <v>225</v>
      </c>
      <c r="AM924" s="38" t="s">
        <v>225</v>
      </c>
      <c r="AN924" s="38" t="s">
        <v>225</v>
      </c>
      <c r="AO924" s="38" t="s">
        <v>225</v>
      </c>
    </row>
    <row r="925" spans="5:41">
      <c r="E925" s="38" t="s">
        <v>225</v>
      </c>
      <c r="F925" s="38" t="s">
        <v>225</v>
      </c>
      <c r="G925" s="38" t="s">
        <v>225</v>
      </c>
      <c r="H925" s="38" t="s">
        <v>225</v>
      </c>
      <c r="I925" s="38" t="s">
        <v>225</v>
      </c>
      <c r="J925" s="38" t="s">
        <v>225</v>
      </c>
      <c r="K925" s="38" t="s">
        <v>225</v>
      </c>
      <c r="L925" s="38" t="s">
        <v>225</v>
      </c>
      <c r="N925" s="38" t="s">
        <v>225</v>
      </c>
      <c r="O925" s="38" t="s">
        <v>225</v>
      </c>
      <c r="P925" s="38" t="s">
        <v>225</v>
      </c>
      <c r="Q925" s="38" t="s">
        <v>225</v>
      </c>
      <c r="S925" s="38" t="s">
        <v>225</v>
      </c>
      <c r="T925" s="38" t="s">
        <v>225</v>
      </c>
      <c r="U925" s="38" t="s">
        <v>225</v>
      </c>
      <c r="X925" s="38" t="s">
        <v>225</v>
      </c>
      <c r="Y925" s="38" t="s">
        <v>225</v>
      </c>
      <c r="AA925" s="38" t="s">
        <v>225</v>
      </c>
      <c r="AB925" s="38" t="s">
        <v>225</v>
      </c>
      <c r="AG925" s="38" t="s">
        <v>225</v>
      </c>
      <c r="AH925" s="38" t="s">
        <v>225</v>
      </c>
      <c r="AI925" s="38" t="s">
        <v>225</v>
      </c>
      <c r="AJ925" s="38" t="s">
        <v>225</v>
      </c>
      <c r="AL925" s="38" t="s">
        <v>225</v>
      </c>
      <c r="AM925" s="38" t="s">
        <v>225</v>
      </c>
      <c r="AN925" s="38" t="s">
        <v>225</v>
      </c>
      <c r="AO925" s="38" t="s">
        <v>225</v>
      </c>
    </row>
    <row r="926" spans="5:41">
      <c r="E926" s="38" t="s">
        <v>225</v>
      </c>
      <c r="F926" s="38" t="s">
        <v>225</v>
      </c>
      <c r="G926" s="38" t="s">
        <v>225</v>
      </c>
      <c r="H926" s="38" t="s">
        <v>225</v>
      </c>
      <c r="I926" s="38" t="s">
        <v>225</v>
      </c>
      <c r="J926" s="38" t="s">
        <v>225</v>
      </c>
      <c r="K926" s="38" t="s">
        <v>225</v>
      </c>
      <c r="L926" s="38" t="s">
        <v>225</v>
      </c>
      <c r="N926" s="38" t="s">
        <v>225</v>
      </c>
      <c r="O926" s="38" t="s">
        <v>225</v>
      </c>
      <c r="P926" s="38" t="s">
        <v>225</v>
      </c>
      <c r="Q926" s="38" t="s">
        <v>225</v>
      </c>
      <c r="S926" s="38" t="s">
        <v>225</v>
      </c>
      <c r="T926" s="38" t="s">
        <v>225</v>
      </c>
      <c r="U926" s="38" t="s">
        <v>225</v>
      </c>
      <c r="X926" s="38" t="s">
        <v>225</v>
      </c>
      <c r="Y926" s="38" t="s">
        <v>225</v>
      </c>
      <c r="AA926" s="38" t="s">
        <v>225</v>
      </c>
      <c r="AB926" s="38" t="s">
        <v>225</v>
      </c>
      <c r="AG926" s="38" t="s">
        <v>225</v>
      </c>
      <c r="AH926" s="38" t="s">
        <v>225</v>
      </c>
      <c r="AI926" s="38" t="s">
        <v>225</v>
      </c>
      <c r="AJ926" s="38" t="s">
        <v>225</v>
      </c>
      <c r="AL926" s="38" t="s">
        <v>225</v>
      </c>
      <c r="AM926" s="38" t="s">
        <v>225</v>
      </c>
      <c r="AN926" s="38" t="s">
        <v>225</v>
      </c>
      <c r="AO926" s="38" t="s">
        <v>225</v>
      </c>
    </row>
    <row r="927" spans="5:41">
      <c r="E927" s="38" t="s">
        <v>225</v>
      </c>
      <c r="F927" s="38" t="s">
        <v>225</v>
      </c>
      <c r="G927" s="38" t="s">
        <v>225</v>
      </c>
      <c r="H927" s="38" t="s">
        <v>225</v>
      </c>
      <c r="I927" s="38" t="s">
        <v>225</v>
      </c>
      <c r="J927" s="38" t="s">
        <v>225</v>
      </c>
      <c r="K927" s="38" t="s">
        <v>225</v>
      </c>
      <c r="L927" s="38" t="s">
        <v>225</v>
      </c>
      <c r="N927" s="38" t="s">
        <v>225</v>
      </c>
      <c r="O927" s="38" t="s">
        <v>225</v>
      </c>
      <c r="P927" s="38" t="s">
        <v>225</v>
      </c>
      <c r="Q927" s="38" t="s">
        <v>225</v>
      </c>
      <c r="S927" s="38" t="s">
        <v>225</v>
      </c>
      <c r="T927" s="38" t="s">
        <v>225</v>
      </c>
      <c r="U927" s="38" t="s">
        <v>225</v>
      </c>
      <c r="X927" s="38" t="s">
        <v>225</v>
      </c>
      <c r="Y927" s="38" t="s">
        <v>225</v>
      </c>
      <c r="AA927" s="38" t="s">
        <v>225</v>
      </c>
      <c r="AB927" s="38" t="s">
        <v>225</v>
      </c>
      <c r="AG927" s="38" t="s">
        <v>225</v>
      </c>
      <c r="AH927" s="38" t="s">
        <v>225</v>
      </c>
      <c r="AI927" s="38" t="s">
        <v>225</v>
      </c>
      <c r="AJ927" s="38" t="s">
        <v>225</v>
      </c>
      <c r="AL927" s="38" t="s">
        <v>225</v>
      </c>
      <c r="AM927" s="38" t="s">
        <v>225</v>
      </c>
      <c r="AN927" s="38" t="s">
        <v>225</v>
      </c>
      <c r="AO927" s="38" t="s">
        <v>225</v>
      </c>
    </row>
    <row r="928" spans="5:41">
      <c r="E928" s="38" t="s">
        <v>225</v>
      </c>
      <c r="F928" s="38" t="s">
        <v>225</v>
      </c>
      <c r="G928" s="38" t="s">
        <v>225</v>
      </c>
      <c r="H928" s="38" t="s">
        <v>225</v>
      </c>
      <c r="I928" s="38" t="s">
        <v>225</v>
      </c>
      <c r="J928" s="38" t="s">
        <v>225</v>
      </c>
      <c r="K928" s="38" t="s">
        <v>225</v>
      </c>
      <c r="L928" s="38" t="s">
        <v>225</v>
      </c>
      <c r="N928" s="38" t="s">
        <v>225</v>
      </c>
      <c r="O928" s="38" t="s">
        <v>225</v>
      </c>
      <c r="P928" s="38" t="s">
        <v>225</v>
      </c>
      <c r="Q928" s="38" t="s">
        <v>225</v>
      </c>
      <c r="S928" s="38" t="s">
        <v>225</v>
      </c>
      <c r="T928" s="38" t="s">
        <v>225</v>
      </c>
      <c r="U928" s="38" t="s">
        <v>225</v>
      </c>
      <c r="X928" s="38" t="s">
        <v>225</v>
      </c>
      <c r="Y928" s="38" t="s">
        <v>225</v>
      </c>
      <c r="AA928" s="38" t="s">
        <v>225</v>
      </c>
      <c r="AB928" s="38" t="s">
        <v>225</v>
      </c>
      <c r="AG928" s="38" t="s">
        <v>225</v>
      </c>
      <c r="AH928" s="38" t="s">
        <v>225</v>
      </c>
      <c r="AI928" s="38" t="s">
        <v>225</v>
      </c>
      <c r="AJ928" s="38" t="s">
        <v>225</v>
      </c>
      <c r="AL928" s="38" t="s">
        <v>225</v>
      </c>
      <c r="AM928" s="38" t="s">
        <v>225</v>
      </c>
      <c r="AN928" s="38" t="s">
        <v>225</v>
      </c>
      <c r="AO928" s="38" t="s">
        <v>225</v>
      </c>
    </row>
    <row r="929" spans="5:41">
      <c r="E929" s="38" t="s">
        <v>225</v>
      </c>
      <c r="F929" s="38" t="s">
        <v>225</v>
      </c>
      <c r="G929" s="38" t="s">
        <v>225</v>
      </c>
      <c r="H929" s="38" t="s">
        <v>225</v>
      </c>
      <c r="I929" s="38" t="s">
        <v>225</v>
      </c>
      <c r="J929" s="38" t="s">
        <v>225</v>
      </c>
      <c r="K929" s="38" t="s">
        <v>225</v>
      </c>
      <c r="L929" s="38" t="s">
        <v>225</v>
      </c>
      <c r="N929" s="38" t="s">
        <v>225</v>
      </c>
      <c r="O929" s="38" t="s">
        <v>225</v>
      </c>
      <c r="P929" s="38" t="s">
        <v>225</v>
      </c>
      <c r="Q929" s="38" t="s">
        <v>225</v>
      </c>
      <c r="S929" s="38" t="s">
        <v>225</v>
      </c>
      <c r="T929" s="38" t="s">
        <v>225</v>
      </c>
      <c r="U929" s="38" t="s">
        <v>225</v>
      </c>
      <c r="X929" s="38" t="s">
        <v>225</v>
      </c>
      <c r="Y929" s="38" t="s">
        <v>225</v>
      </c>
      <c r="AA929" s="38" t="s">
        <v>225</v>
      </c>
      <c r="AB929" s="38" t="s">
        <v>225</v>
      </c>
      <c r="AG929" s="38" t="s">
        <v>225</v>
      </c>
      <c r="AH929" s="38" t="s">
        <v>225</v>
      </c>
      <c r="AI929" s="38" t="s">
        <v>225</v>
      </c>
      <c r="AJ929" s="38" t="s">
        <v>225</v>
      </c>
      <c r="AL929" s="38" t="s">
        <v>225</v>
      </c>
      <c r="AM929" s="38" t="s">
        <v>225</v>
      </c>
      <c r="AN929" s="38" t="s">
        <v>225</v>
      </c>
      <c r="AO929" s="38" t="s">
        <v>225</v>
      </c>
    </row>
    <row r="930" spans="5:41">
      <c r="E930" s="38" t="s">
        <v>225</v>
      </c>
      <c r="F930" s="38" t="s">
        <v>225</v>
      </c>
      <c r="G930" s="38" t="s">
        <v>225</v>
      </c>
      <c r="H930" s="38" t="s">
        <v>225</v>
      </c>
      <c r="I930" s="38" t="s">
        <v>225</v>
      </c>
      <c r="J930" s="38" t="s">
        <v>225</v>
      </c>
      <c r="K930" s="38" t="s">
        <v>225</v>
      </c>
      <c r="L930" s="38" t="s">
        <v>225</v>
      </c>
      <c r="N930" s="38" t="s">
        <v>225</v>
      </c>
      <c r="O930" s="38" t="s">
        <v>225</v>
      </c>
      <c r="P930" s="38" t="s">
        <v>225</v>
      </c>
      <c r="Q930" s="38" t="s">
        <v>225</v>
      </c>
      <c r="S930" s="38" t="s">
        <v>225</v>
      </c>
      <c r="T930" s="38" t="s">
        <v>225</v>
      </c>
      <c r="U930" s="38" t="s">
        <v>225</v>
      </c>
      <c r="X930" s="38" t="s">
        <v>225</v>
      </c>
      <c r="Y930" s="38" t="s">
        <v>225</v>
      </c>
      <c r="AA930" s="38" t="s">
        <v>225</v>
      </c>
      <c r="AB930" s="38" t="s">
        <v>225</v>
      </c>
      <c r="AG930" s="38" t="s">
        <v>225</v>
      </c>
      <c r="AH930" s="38" t="s">
        <v>225</v>
      </c>
      <c r="AI930" s="38" t="s">
        <v>225</v>
      </c>
      <c r="AJ930" s="38" t="s">
        <v>225</v>
      </c>
      <c r="AL930" s="38" t="s">
        <v>225</v>
      </c>
      <c r="AM930" s="38" t="s">
        <v>225</v>
      </c>
      <c r="AN930" s="38" t="s">
        <v>225</v>
      </c>
      <c r="AO930" s="38" t="s">
        <v>225</v>
      </c>
    </row>
    <row r="931" spans="5:41">
      <c r="E931" s="38" t="s">
        <v>225</v>
      </c>
      <c r="F931" s="38" t="s">
        <v>225</v>
      </c>
      <c r="G931" s="38" t="s">
        <v>225</v>
      </c>
      <c r="H931" s="38" t="s">
        <v>225</v>
      </c>
      <c r="I931" s="38" t="s">
        <v>225</v>
      </c>
      <c r="J931" s="38" t="s">
        <v>225</v>
      </c>
      <c r="K931" s="38" t="s">
        <v>225</v>
      </c>
      <c r="L931" s="38" t="s">
        <v>225</v>
      </c>
      <c r="N931" s="38" t="s">
        <v>225</v>
      </c>
      <c r="O931" s="38" t="s">
        <v>225</v>
      </c>
      <c r="P931" s="38" t="s">
        <v>225</v>
      </c>
      <c r="Q931" s="38" t="s">
        <v>225</v>
      </c>
      <c r="S931" s="38" t="s">
        <v>225</v>
      </c>
      <c r="T931" s="38" t="s">
        <v>225</v>
      </c>
      <c r="U931" s="38" t="s">
        <v>225</v>
      </c>
      <c r="X931" s="38" t="s">
        <v>225</v>
      </c>
      <c r="Y931" s="38" t="s">
        <v>225</v>
      </c>
      <c r="AA931" s="38" t="s">
        <v>225</v>
      </c>
      <c r="AB931" s="38" t="s">
        <v>225</v>
      </c>
      <c r="AG931" s="38" t="s">
        <v>225</v>
      </c>
      <c r="AH931" s="38" t="s">
        <v>225</v>
      </c>
      <c r="AI931" s="38" t="s">
        <v>225</v>
      </c>
      <c r="AJ931" s="38" t="s">
        <v>225</v>
      </c>
      <c r="AL931" s="38" t="s">
        <v>225</v>
      </c>
      <c r="AM931" s="38" t="s">
        <v>225</v>
      </c>
      <c r="AN931" s="38" t="s">
        <v>225</v>
      </c>
      <c r="AO931" s="38" t="s">
        <v>225</v>
      </c>
    </row>
    <row r="932" spans="5:41">
      <c r="E932" s="38" t="s">
        <v>225</v>
      </c>
      <c r="F932" s="38" t="s">
        <v>225</v>
      </c>
      <c r="G932" s="38" t="s">
        <v>225</v>
      </c>
      <c r="H932" s="38" t="s">
        <v>225</v>
      </c>
      <c r="I932" s="38" t="s">
        <v>225</v>
      </c>
      <c r="J932" s="38" t="s">
        <v>225</v>
      </c>
      <c r="K932" s="38" t="s">
        <v>225</v>
      </c>
      <c r="L932" s="38" t="s">
        <v>225</v>
      </c>
      <c r="N932" s="38" t="s">
        <v>225</v>
      </c>
      <c r="O932" s="38" t="s">
        <v>225</v>
      </c>
      <c r="P932" s="38" t="s">
        <v>225</v>
      </c>
      <c r="Q932" s="38" t="s">
        <v>225</v>
      </c>
      <c r="S932" s="38" t="s">
        <v>225</v>
      </c>
      <c r="T932" s="38" t="s">
        <v>225</v>
      </c>
      <c r="U932" s="38" t="s">
        <v>225</v>
      </c>
      <c r="X932" s="38" t="s">
        <v>225</v>
      </c>
      <c r="Y932" s="38" t="s">
        <v>225</v>
      </c>
      <c r="AA932" s="38" t="s">
        <v>225</v>
      </c>
      <c r="AB932" s="38" t="s">
        <v>225</v>
      </c>
      <c r="AG932" s="38" t="s">
        <v>225</v>
      </c>
      <c r="AH932" s="38" t="s">
        <v>225</v>
      </c>
      <c r="AI932" s="38" t="s">
        <v>225</v>
      </c>
      <c r="AJ932" s="38" t="s">
        <v>225</v>
      </c>
      <c r="AL932" s="38" t="s">
        <v>225</v>
      </c>
      <c r="AM932" s="38" t="s">
        <v>225</v>
      </c>
      <c r="AN932" s="38" t="s">
        <v>225</v>
      </c>
      <c r="AO932" s="38" t="s">
        <v>225</v>
      </c>
    </row>
    <row r="933" spans="5:41">
      <c r="E933" s="38" t="s">
        <v>225</v>
      </c>
      <c r="F933" s="38" t="s">
        <v>225</v>
      </c>
      <c r="G933" s="38" t="s">
        <v>225</v>
      </c>
      <c r="H933" s="38" t="s">
        <v>225</v>
      </c>
      <c r="I933" s="38" t="s">
        <v>225</v>
      </c>
      <c r="J933" s="38" t="s">
        <v>225</v>
      </c>
      <c r="K933" s="38" t="s">
        <v>225</v>
      </c>
      <c r="L933" s="38" t="s">
        <v>225</v>
      </c>
      <c r="N933" s="38" t="s">
        <v>225</v>
      </c>
      <c r="O933" s="38" t="s">
        <v>225</v>
      </c>
      <c r="P933" s="38" t="s">
        <v>225</v>
      </c>
      <c r="Q933" s="38" t="s">
        <v>225</v>
      </c>
      <c r="S933" s="38" t="s">
        <v>225</v>
      </c>
      <c r="T933" s="38" t="s">
        <v>225</v>
      </c>
      <c r="U933" s="38" t="s">
        <v>225</v>
      </c>
      <c r="X933" s="38" t="s">
        <v>225</v>
      </c>
      <c r="Y933" s="38" t="s">
        <v>225</v>
      </c>
      <c r="AA933" s="38" t="s">
        <v>225</v>
      </c>
      <c r="AB933" s="38" t="s">
        <v>225</v>
      </c>
      <c r="AG933" s="38" t="s">
        <v>225</v>
      </c>
      <c r="AH933" s="38" t="s">
        <v>225</v>
      </c>
      <c r="AI933" s="38" t="s">
        <v>225</v>
      </c>
      <c r="AJ933" s="38" t="s">
        <v>225</v>
      </c>
      <c r="AL933" s="38" t="s">
        <v>225</v>
      </c>
      <c r="AM933" s="38" t="s">
        <v>225</v>
      </c>
      <c r="AN933" s="38" t="s">
        <v>225</v>
      </c>
      <c r="AO933" s="38" t="s">
        <v>225</v>
      </c>
    </row>
    <row r="934" spans="5:41">
      <c r="E934" s="38" t="s">
        <v>225</v>
      </c>
      <c r="F934" s="38" t="s">
        <v>225</v>
      </c>
      <c r="G934" s="38" t="s">
        <v>225</v>
      </c>
      <c r="H934" s="38" t="s">
        <v>225</v>
      </c>
      <c r="I934" s="38" t="s">
        <v>225</v>
      </c>
      <c r="J934" s="38" t="s">
        <v>225</v>
      </c>
      <c r="K934" s="38" t="s">
        <v>225</v>
      </c>
      <c r="L934" s="38" t="s">
        <v>225</v>
      </c>
      <c r="N934" s="38" t="s">
        <v>225</v>
      </c>
      <c r="O934" s="38" t="s">
        <v>225</v>
      </c>
      <c r="P934" s="38" t="s">
        <v>225</v>
      </c>
      <c r="Q934" s="38" t="s">
        <v>225</v>
      </c>
      <c r="S934" s="38" t="s">
        <v>225</v>
      </c>
      <c r="T934" s="38" t="s">
        <v>225</v>
      </c>
      <c r="U934" s="38" t="s">
        <v>225</v>
      </c>
      <c r="X934" s="38" t="s">
        <v>225</v>
      </c>
      <c r="Y934" s="38" t="s">
        <v>225</v>
      </c>
      <c r="AA934" s="38" t="s">
        <v>225</v>
      </c>
      <c r="AB934" s="38" t="s">
        <v>225</v>
      </c>
      <c r="AG934" s="38" t="s">
        <v>225</v>
      </c>
      <c r="AH934" s="38" t="s">
        <v>225</v>
      </c>
      <c r="AI934" s="38" t="s">
        <v>225</v>
      </c>
      <c r="AJ934" s="38" t="s">
        <v>225</v>
      </c>
      <c r="AL934" s="38" t="s">
        <v>225</v>
      </c>
      <c r="AM934" s="38" t="s">
        <v>225</v>
      </c>
      <c r="AN934" s="38" t="s">
        <v>225</v>
      </c>
      <c r="AO934" s="38" t="s">
        <v>225</v>
      </c>
    </row>
    <row r="935" spans="5:41">
      <c r="E935" s="38" t="s">
        <v>225</v>
      </c>
      <c r="F935" s="38" t="s">
        <v>225</v>
      </c>
      <c r="G935" s="38" t="s">
        <v>225</v>
      </c>
      <c r="H935" s="38" t="s">
        <v>225</v>
      </c>
      <c r="I935" s="38" t="s">
        <v>225</v>
      </c>
      <c r="J935" s="38" t="s">
        <v>225</v>
      </c>
      <c r="K935" s="38" t="s">
        <v>225</v>
      </c>
      <c r="L935" s="38" t="s">
        <v>225</v>
      </c>
      <c r="N935" s="38" t="s">
        <v>225</v>
      </c>
      <c r="O935" s="38" t="s">
        <v>225</v>
      </c>
      <c r="P935" s="38" t="s">
        <v>225</v>
      </c>
      <c r="Q935" s="38" t="s">
        <v>225</v>
      </c>
      <c r="S935" s="38" t="s">
        <v>225</v>
      </c>
      <c r="T935" s="38" t="s">
        <v>225</v>
      </c>
      <c r="U935" s="38" t="s">
        <v>225</v>
      </c>
      <c r="X935" s="38" t="s">
        <v>225</v>
      </c>
      <c r="Y935" s="38" t="s">
        <v>225</v>
      </c>
      <c r="AA935" s="38" t="s">
        <v>225</v>
      </c>
      <c r="AB935" s="38" t="s">
        <v>225</v>
      </c>
      <c r="AG935" s="38" t="s">
        <v>225</v>
      </c>
      <c r="AH935" s="38" t="s">
        <v>225</v>
      </c>
      <c r="AI935" s="38" t="s">
        <v>225</v>
      </c>
      <c r="AJ935" s="38" t="s">
        <v>225</v>
      </c>
      <c r="AL935" s="38" t="s">
        <v>225</v>
      </c>
      <c r="AM935" s="38" t="s">
        <v>225</v>
      </c>
      <c r="AN935" s="38" t="s">
        <v>225</v>
      </c>
      <c r="AO935" s="38" t="s">
        <v>225</v>
      </c>
    </row>
    <row r="936" spans="5:41">
      <c r="E936" s="38" t="s">
        <v>225</v>
      </c>
      <c r="F936" s="38" t="s">
        <v>225</v>
      </c>
      <c r="G936" s="38" t="s">
        <v>225</v>
      </c>
      <c r="H936" s="38" t="s">
        <v>225</v>
      </c>
      <c r="I936" s="38" t="s">
        <v>225</v>
      </c>
      <c r="J936" s="38" t="s">
        <v>225</v>
      </c>
      <c r="K936" s="38" t="s">
        <v>225</v>
      </c>
      <c r="L936" s="38" t="s">
        <v>225</v>
      </c>
      <c r="N936" s="38" t="s">
        <v>225</v>
      </c>
      <c r="O936" s="38" t="s">
        <v>225</v>
      </c>
      <c r="P936" s="38" t="s">
        <v>225</v>
      </c>
      <c r="Q936" s="38" t="s">
        <v>225</v>
      </c>
      <c r="S936" s="38" t="s">
        <v>225</v>
      </c>
      <c r="T936" s="38" t="s">
        <v>225</v>
      </c>
      <c r="U936" s="38" t="s">
        <v>225</v>
      </c>
      <c r="X936" s="38" t="s">
        <v>225</v>
      </c>
      <c r="Y936" s="38" t="s">
        <v>225</v>
      </c>
      <c r="AA936" s="38" t="s">
        <v>225</v>
      </c>
      <c r="AB936" s="38" t="s">
        <v>225</v>
      </c>
      <c r="AG936" s="38" t="s">
        <v>225</v>
      </c>
      <c r="AH936" s="38" t="s">
        <v>225</v>
      </c>
      <c r="AI936" s="38" t="s">
        <v>225</v>
      </c>
      <c r="AJ936" s="38" t="s">
        <v>225</v>
      </c>
      <c r="AL936" s="38" t="s">
        <v>225</v>
      </c>
      <c r="AM936" s="38" t="s">
        <v>225</v>
      </c>
      <c r="AN936" s="38" t="s">
        <v>225</v>
      </c>
      <c r="AO936" s="38" t="s">
        <v>225</v>
      </c>
    </row>
    <row r="937" spans="5:41">
      <c r="E937" s="38" t="s">
        <v>225</v>
      </c>
      <c r="F937" s="38" t="s">
        <v>225</v>
      </c>
      <c r="G937" s="38" t="s">
        <v>225</v>
      </c>
      <c r="H937" s="38" t="s">
        <v>225</v>
      </c>
      <c r="I937" s="38" t="s">
        <v>225</v>
      </c>
      <c r="J937" s="38" t="s">
        <v>225</v>
      </c>
      <c r="K937" s="38" t="s">
        <v>225</v>
      </c>
      <c r="L937" s="38" t="s">
        <v>225</v>
      </c>
      <c r="N937" s="38" t="s">
        <v>225</v>
      </c>
      <c r="O937" s="38" t="s">
        <v>225</v>
      </c>
      <c r="P937" s="38" t="s">
        <v>225</v>
      </c>
      <c r="Q937" s="38" t="s">
        <v>225</v>
      </c>
      <c r="S937" s="38" t="s">
        <v>225</v>
      </c>
      <c r="T937" s="38" t="s">
        <v>225</v>
      </c>
      <c r="U937" s="38" t="s">
        <v>225</v>
      </c>
      <c r="X937" s="38" t="s">
        <v>225</v>
      </c>
      <c r="Y937" s="38" t="s">
        <v>225</v>
      </c>
      <c r="AA937" s="38" t="s">
        <v>225</v>
      </c>
      <c r="AB937" s="38" t="s">
        <v>225</v>
      </c>
      <c r="AG937" s="38" t="s">
        <v>225</v>
      </c>
      <c r="AH937" s="38" t="s">
        <v>225</v>
      </c>
      <c r="AI937" s="38" t="s">
        <v>225</v>
      </c>
      <c r="AJ937" s="38" t="s">
        <v>225</v>
      </c>
      <c r="AL937" s="38" t="s">
        <v>225</v>
      </c>
      <c r="AM937" s="38" t="s">
        <v>225</v>
      </c>
      <c r="AN937" s="38" t="s">
        <v>225</v>
      </c>
      <c r="AO937" s="38" t="s">
        <v>225</v>
      </c>
    </row>
    <row r="938" spans="5:41">
      <c r="E938" s="38" t="s">
        <v>225</v>
      </c>
      <c r="F938" s="38" t="s">
        <v>225</v>
      </c>
      <c r="G938" s="38" t="s">
        <v>225</v>
      </c>
      <c r="H938" s="38" t="s">
        <v>225</v>
      </c>
      <c r="I938" s="38" t="s">
        <v>225</v>
      </c>
      <c r="J938" s="38" t="s">
        <v>225</v>
      </c>
      <c r="K938" s="38" t="s">
        <v>225</v>
      </c>
      <c r="L938" s="38" t="s">
        <v>225</v>
      </c>
      <c r="N938" s="38" t="s">
        <v>225</v>
      </c>
      <c r="O938" s="38" t="s">
        <v>225</v>
      </c>
      <c r="P938" s="38" t="s">
        <v>225</v>
      </c>
      <c r="Q938" s="38" t="s">
        <v>225</v>
      </c>
      <c r="S938" s="38" t="s">
        <v>225</v>
      </c>
      <c r="T938" s="38" t="s">
        <v>225</v>
      </c>
      <c r="U938" s="38" t="s">
        <v>225</v>
      </c>
      <c r="X938" s="38" t="s">
        <v>225</v>
      </c>
      <c r="Y938" s="38" t="s">
        <v>225</v>
      </c>
      <c r="AA938" s="38" t="s">
        <v>225</v>
      </c>
      <c r="AB938" s="38" t="s">
        <v>225</v>
      </c>
      <c r="AG938" s="38" t="s">
        <v>225</v>
      </c>
      <c r="AH938" s="38" t="s">
        <v>225</v>
      </c>
      <c r="AI938" s="38" t="s">
        <v>225</v>
      </c>
      <c r="AJ938" s="38" t="s">
        <v>225</v>
      </c>
      <c r="AL938" s="38" t="s">
        <v>225</v>
      </c>
      <c r="AM938" s="38" t="s">
        <v>225</v>
      </c>
      <c r="AN938" s="38" t="s">
        <v>225</v>
      </c>
      <c r="AO938" s="38" t="s">
        <v>225</v>
      </c>
    </row>
    <row r="939" spans="5:41">
      <c r="E939" s="38" t="s">
        <v>225</v>
      </c>
      <c r="F939" s="38" t="s">
        <v>225</v>
      </c>
      <c r="G939" s="38" t="s">
        <v>225</v>
      </c>
      <c r="H939" s="38" t="s">
        <v>225</v>
      </c>
      <c r="I939" s="38" t="s">
        <v>225</v>
      </c>
      <c r="J939" s="38" t="s">
        <v>225</v>
      </c>
      <c r="K939" s="38" t="s">
        <v>225</v>
      </c>
      <c r="L939" s="38" t="s">
        <v>225</v>
      </c>
      <c r="N939" s="38" t="s">
        <v>225</v>
      </c>
      <c r="O939" s="38" t="s">
        <v>225</v>
      </c>
      <c r="P939" s="38" t="s">
        <v>225</v>
      </c>
      <c r="Q939" s="38" t="s">
        <v>225</v>
      </c>
      <c r="S939" s="38" t="s">
        <v>225</v>
      </c>
      <c r="T939" s="38" t="s">
        <v>225</v>
      </c>
      <c r="U939" s="38" t="s">
        <v>225</v>
      </c>
      <c r="X939" s="38" t="s">
        <v>225</v>
      </c>
      <c r="Y939" s="38" t="s">
        <v>225</v>
      </c>
      <c r="AA939" s="38" t="s">
        <v>225</v>
      </c>
      <c r="AB939" s="38" t="s">
        <v>225</v>
      </c>
      <c r="AG939" s="38" t="s">
        <v>225</v>
      </c>
      <c r="AH939" s="38" t="s">
        <v>225</v>
      </c>
      <c r="AI939" s="38" t="s">
        <v>225</v>
      </c>
      <c r="AJ939" s="38" t="s">
        <v>225</v>
      </c>
      <c r="AL939" s="38" t="s">
        <v>225</v>
      </c>
      <c r="AM939" s="38" t="s">
        <v>225</v>
      </c>
      <c r="AN939" s="38" t="s">
        <v>225</v>
      </c>
      <c r="AO939" s="38" t="s">
        <v>225</v>
      </c>
    </row>
    <row r="940" spans="5:41">
      <c r="E940" s="38" t="s">
        <v>225</v>
      </c>
      <c r="F940" s="38" t="s">
        <v>225</v>
      </c>
      <c r="G940" s="38" t="s">
        <v>225</v>
      </c>
      <c r="H940" s="38" t="s">
        <v>225</v>
      </c>
      <c r="I940" s="38" t="s">
        <v>225</v>
      </c>
      <c r="J940" s="38" t="s">
        <v>225</v>
      </c>
      <c r="K940" s="38" t="s">
        <v>225</v>
      </c>
      <c r="L940" s="38" t="s">
        <v>225</v>
      </c>
      <c r="N940" s="38" t="s">
        <v>225</v>
      </c>
      <c r="O940" s="38" t="s">
        <v>225</v>
      </c>
      <c r="P940" s="38" t="s">
        <v>225</v>
      </c>
      <c r="Q940" s="38" t="s">
        <v>225</v>
      </c>
      <c r="S940" s="38" t="s">
        <v>225</v>
      </c>
      <c r="T940" s="38" t="s">
        <v>225</v>
      </c>
      <c r="U940" s="38" t="s">
        <v>225</v>
      </c>
      <c r="X940" s="38" t="s">
        <v>225</v>
      </c>
      <c r="Y940" s="38" t="s">
        <v>225</v>
      </c>
      <c r="AA940" s="38" t="s">
        <v>225</v>
      </c>
      <c r="AB940" s="38" t="s">
        <v>225</v>
      </c>
      <c r="AG940" s="38" t="s">
        <v>225</v>
      </c>
      <c r="AH940" s="38" t="s">
        <v>225</v>
      </c>
      <c r="AI940" s="38" t="s">
        <v>225</v>
      </c>
      <c r="AJ940" s="38" t="s">
        <v>225</v>
      </c>
      <c r="AL940" s="38" t="s">
        <v>225</v>
      </c>
      <c r="AM940" s="38" t="s">
        <v>225</v>
      </c>
      <c r="AN940" s="38" t="s">
        <v>225</v>
      </c>
      <c r="AO940" s="38" t="s">
        <v>225</v>
      </c>
    </row>
    <row r="941" spans="5:41">
      <c r="E941" s="38" t="s">
        <v>225</v>
      </c>
      <c r="F941" s="38" t="s">
        <v>225</v>
      </c>
      <c r="G941" s="38" t="s">
        <v>225</v>
      </c>
      <c r="H941" s="38" t="s">
        <v>225</v>
      </c>
      <c r="I941" s="38" t="s">
        <v>225</v>
      </c>
      <c r="J941" s="38" t="s">
        <v>225</v>
      </c>
      <c r="K941" s="38" t="s">
        <v>225</v>
      </c>
      <c r="L941" s="38" t="s">
        <v>225</v>
      </c>
      <c r="N941" s="38" t="s">
        <v>225</v>
      </c>
      <c r="O941" s="38" t="s">
        <v>225</v>
      </c>
      <c r="P941" s="38" t="s">
        <v>225</v>
      </c>
      <c r="Q941" s="38" t="s">
        <v>225</v>
      </c>
      <c r="S941" s="38" t="s">
        <v>225</v>
      </c>
      <c r="T941" s="38" t="s">
        <v>225</v>
      </c>
      <c r="U941" s="38" t="s">
        <v>225</v>
      </c>
      <c r="X941" s="38" t="s">
        <v>225</v>
      </c>
      <c r="Y941" s="38" t="s">
        <v>225</v>
      </c>
      <c r="AA941" s="38" t="s">
        <v>225</v>
      </c>
      <c r="AB941" s="38" t="s">
        <v>225</v>
      </c>
      <c r="AG941" s="38" t="s">
        <v>225</v>
      </c>
      <c r="AH941" s="38" t="s">
        <v>225</v>
      </c>
      <c r="AI941" s="38" t="s">
        <v>225</v>
      </c>
      <c r="AJ941" s="38" t="s">
        <v>225</v>
      </c>
      <c r="AL941" s="38" t="s">
        <v>225</v>
      </c>
      <c r="AM941" s="38" t="s">
        <v>225</v>
      </c>
      <c r="AN941" s="38" t="s">
        <v>225</v>
      </c>
      <c r="AO941" s="38" t="s">
        <v>225</v>
      </c>
    </row>
    <row r="942" spans="5:41">
      <c r="E942" s="38" t="s">
        <v>225</v>
      </c>
      <c r="F942" s="38" t="s">
        <v>225</v>
      </c>
      <c r="G942" s="38" t="s">
        <v>225</v>
      </c>
      <c r="H942" s="38" t="s">
        <v>225</v>
      </c>
      <c r="I942" s="38" t="s">
        <v>225</v>
      </c>
      <c r="J942" s="38" t="s">
        <v>225</v>
      </c>
      <c r="K942" s="38" t="s">
        <v>225</v>
      </c>
      <c r="L942" s="38" t="s">
        <v>225</v>
      </c>
      <c r="N942" s="38" t="s">
        <v>225</v>
      </c>
      <c r="O942" s="38" t="s">
        <v>225</v>
      </c>
      <c r="P942" s="38" t="s">
        <v>225</v>
      </c>
      <c r="Q942" s="38" t="s">
        <v>225</v>
      </c>
      <c r="S942" s="38" t="s">
        <v>225</v>
      </c>
      <c r="T942" s="38" t="s">
        <v>225</v>
      </c>
      <c r="U942" s="38" t="s">
        <v>225</v>
      </c>
      <c r="X942" s="38" t="s">
        <v>225</v>
      </c>
      <c r="Y942" s="38" t="s">
        <v>225</v>
      </c>
      <c r="AA942" s="38" t="s">
        <v>225</v>
      </c>
      <c r="AB942" s="38" t="s">
        <v>225</v>
      </c>
      <c r="AG942" s="38" t="s">
        <v>225</v>
      </c>
      <c r="AH942" s="38" t="s">
        <v>225</v>
      </c>
      <c r="AI942" s="38" t="s">
        <v>225</v>
      </c>
      <c r="AJ942" s="38" t="s">
        <v>225</v>
      </c>
      <c r="AL942" s="38" t="s">
        <v>225</v>
      </c>
      <c r="AM942" s="38" t="s">
        <v>225</v>
      </c>
      <c r="AN942" s="38" t="s">
        <v>225</v>
      </c>
      <c r="AO942" s="38" t="s">
        <v>225</v>
      </c>
    </row>
    <row r="943" spans="5:41">
      <c r="E943" s="38" t="s">
        <v>225</v>
      </c>
      <c r="F943" s="38" t="s">
        <v>225</v>
      </c>
      <c r="G943" s="38" t="s">
        <v>225</v>
      </c>
      <c r="H943" s="38" t="s">
        <v>225</v>
      </c>
      <c r="I943" s="38" t="s">
        <v>225</v>
      </c>
      <c r="J943" s="38" t="s">
        <v>225</v>
      </c>
      <c r="K943" s="38" t="s">
        <v>225</v>
      </c>
      <c r="L943" s="38" t="s">
        <v>225</v>
      </c>
      <c r="N943" s="38" t="s">
        <v>225</v>
      </c>
      <c r="O943" s="38" t="s">
        <v>225</v>
      </c>
      <c r="P943" s="38" t="s">
        <v>225</v>
      </c>
      <c r="Q943" s="38" t="s">
        <v>225</v>
      </c>
      <c r="S943" s="38" t="s">
        <v>225</v>
      </c>
      <c r="T943" s="38" t="s">
        <v>225</v>
      </c>
      <c r="U943" s="38" t="s">
        <v>225</v>
      </c>
      <c r="X943" s="38" t="s">
        <v>225</v>
      </c>
      <c r="Y943" s="38" t="s">
        <v>225</v>
      </c>
      <c r="AA943" s="38" t="s">
        <v>225</v>
      </c>
      <c r="AB943" s="38" t="s">
        <v>225</v>
      </c>
      <c r="AG943" s="38" t="s">
        <v>225</v>
      </c>
      <c r="AH943" s="38" t="s">
        <v>225</v>
      </c>
      <c r="AI943" s="38" t="s">
        <v>225</v>
      </c>
      <c r="AJ943" s="38" t="s">
        <v>225</v>
      </c>
      <c r="AL943" s="38" t="s">
        <v>225</v>
      </c>
      <c r="AM943" s="38" t="s">
        <v>225</v>
      </c>
      <c r="AN943" s="38" t="s">
        <v>225</v>
      </c>
      <c r="AO943" s="38" t="s">
        <v>225</v>
      </c>
    </row>
    <row r="944" spans="5:41">
      <c r="E944" s="38" t="s">
        <v>225</v>
      </c>
      <c r="F944" s="38" t="s">
        <v>225</v>
      </c>
      <c r="G944" s="38" t="s">
        <v>225</v>
      </c>
      <c r="H944" s="38" t="s">
        <v>225</v>
      </c>
      <c r="I944" s="38" t="s">
        <v>225</v>
      </c>
      <c r="J944" s="38" t="s">
        <v>225</v>
      </c>
      <c r="K944" s="38" t="s">
        <v>225</v>
      </c>
      <c r="L944" s="38" t="s">
        <v>225</v>
      </c>
      <c r="N944" s="38" t="s">
        <v>225</v>
      </c>
      <c r="O944" s="38" t="s">
        <v>225</v>
      </c>
      <c r="P944" s="38" t="s">
        <v>225</v>
      </c>
      <c r="Q944" s="38" t="s">
        <v>225</v>
      </c>
      <c r="S944" s="38" t="s">
        <v>225</v>
      </c>
      <c r="T944" s="38" t="s">
        <v>225</v>
      </c>
      <c r="U944" s="38" t="s">
        <v>225</v>
      </c>
      <c r="X944" s="38" t="s">
        <v>225</v>
      </c>
      <c r="Y944" s="38" t="s">
        <v>225</v>
      </c>
      <c r="AA944" s="38" t="s">
        <v>225</v>
      </c>
      <c r="AB944" s="38" t="s">
        <v>225</v>
      </c>
      <c r="AG944" s="38" t="s">
        <v>225</v>
      </c>
      <c r="AH944" s="38" t="s">
        <v>225</v>
      </c>
      <c r="AI944" s="38" t="s">
        <v>225</v>
      </c>
      <c r="AJ944" s="38" t="s">
        <v>225</v>
      </c>
      <c r="AL944" s="38" t="s">
        <v>225</v>
      </c>
      <c r="AM944" s="38" t="s">
        <v>225</v>
      </c>
      <c r="AN944" s="38" t="s">
        <v>225</v>
      </c>
      <c r="AO944" s="38" t="s">
        <v>225</v>
      </c>
    </row>
    <row r="945" spans="5:41">
      <c r="E945" s="38" t="s">
        <v>225</v>
      </c>
      <c r="F945" s="38" t="s">
        <v>225</v>
      </c>
      <c r="G945" s="38" t="s">
        <v>225</v>
      </c>
      <c r="H945" s="38" t="s">
        <v>225</v>
      </c>
      <c r="I945" s="38" t="s">
        <v>225</v>
      </c>
      <c r="J945" s="38" t="s">
        <v>225</v>
      </c>
      <c r="K945" s="38" t="s">
        <v>225</v>
      </c>
      <c r="L945" s="38" t="s">
        <v>225</v>
      </c>
      <c r="N945" s="38" t="s">
        <v>225</v>
      </c>
      <c r="O945" s="38" t="s">
        <v>225</v>
      </c>
      <c r="P945" s="38" t="s">
        <v>225</v>
      </c>
      <c r="Q945" s="38" t="s">
        <v>225</v>
      </c>
      <c r="S945" s="38" t="s">
        <v>225</v>
      </c>
      <c r="T945" s="38" t="s">
        <v>225</v>
      </c>
      <c r="U945" s="38" t="s">
        <v>225</v>
      </c>
      <c r="X945" s="38" t="s">
        <v>225</v>
      </c>
      <c r="Y945" s="38" t="s">
        <v>225</v>
      </c>
      <c r="AA945" s="38" t="s">
        <v>225</v>
      </c>
      <c r="AB945" s="38" t="s">
        <v>225</v>
      </c>
      <c r="AG945" s="38" t="s">
        <v>225</v>
      </c>
      <c r="AH945" s="38" t="s">
        <v>225</v>
      </c>
      <c r="AI945" s="38" t="s">
        <v>225</v>
      </c>
      <c r="AJ945" s="38" t="s">
        <v>225</v>
      </c>
      <c r="AL945" s="38" t="s">
        <v>225</v>
      </c>
      <c r="AM945" s="38" t="s">
        <v>225</v>
      </c>
      <c r="AN945" s="38" t="s">
        <v>225</v>
      </c>
      <c r="AO945" s="38" t="s">
        <v>225</v>
      </c>
    </row>
    <row r="946" spans="5:41">
      <c r="E946" s="38" t="s">
        <v>225</v>
      </c>
      <c r="F946" s="38" t="s">
        <v>225</v>
      </c>
      <c r="G946" s="38" t="s">
        <v>225</v>
      </c>
      <c r="H946" s="38" t="s">
        <v>225</v>
      </c>
      <c r="I946" s="38" t="s">
        <v>225</v>
      </c>
      <c r="J946" s="38" t="s">
        <v>225</v>
      </c>
      <c r="K946" s="38" t="s">
        <v>225</v>
      </c>
      <c r="L946" s="38" t="s">
        <v>225</v>
      </c>
      <c r="N946" s="38" t="s">
        <v>225</v>
      </c>
      <c r="O946" s="38" t="s">
        <v>225</v>
      </c>
      <c r="P946" s="38" t="s">
        <v>225</v>
      </c>
      <c r="Q946" s="38" t="s">
        <v>225</v>
      </c>
      <c r="S946" s="38" t="s">
        <v>225</v>
      </c>
      <c r="T946" s="38" t="s">
        <v>225</v>
      </c>
      <c r="U946" s="38" t="s">
        <v>225</v>
      </c>
      <c r="X946" s="38" t="s">
        <v>225</v>
      </c>
      <c r="Y946" s="38" t="s">
        <v>225</v>
      </c>
      <c r="AA946" s="38" t="s">
        <v>225</v>
      </c>
      <c r="AB946" s="38" t="s">
        <v>225</v>
      </c>
      <c r="AG946" s="38" t="s">
        <v>225</v>
      </c>
      <c r="AH946" s="38" t="s">
        <v>225</v>
      </c>
      <c r="AI946" s="38" t="s">
        <v>225</v>
      </c>
      <c r="AJ946" s="38" t="s">
        <v>225</v>
      </c>
      <c r="AL946" s="38" t="s">
        <v>225</v>
      </c>
      <c r="AM946" s="38" t="s">
        <v>225</v>
      </c>
      <c r="AN946" s="38" t="s">
        <v>225</v>
      </c>
      <c r="AO946" s="38" t="s">
        <v>225</v>
      </c>
    </row>
    <row r="947" spans="5:41">
      <c r="E947" s="38" t="s">
        <v>225</v>
      </c>
      <c r="F947" s="38" t="s">
        <v>225</v>
      </c>
      <c r="G947" s="38" t="s">
        <v>225</v>
      </c>
      <c r="H947" s="38" t="s">
        <v>225</v>
      </c>
      <c r="I947" s="38" t="s">
        <v>225</v>
      </c>
      <c r="J947" s="38" t="s">
        <v>225</v>
      </c>
      <c r="K947" s="38" t="s">
        <v>225</v>
      </c>
      <c r="L947" s="38" t="s">
        <v>225</v>
      </c>
      <c r="N947" s="38" t="s">
        <v>225</v>
      </c>
      <c r="O947" s="38" t="s">
        <v>225</v>
      </c>
      <c r="P947" s="38" t="s">
        <v>225</v>
      </c>
      <c r="Q947" s="38" t="s">
        <v>225</v>
      </c>
      <c r="S947" s="38" t="s">
        <v>225</v>
      </c>
      <c r="T947" s="38" t="s">
        <v>225</v>
      </c>
      <c r="U947" s="38" t="s">
        <v>225</v>
      </c>
      <c r="X947" s="38" t="s">
        <v>225</v>
      </c>
      <c r="Y947" s="38" t="s">
        <v>225</v>
      </c>
      <c r="AA947" s="38" t="s">
        <v>225</v>
      </c>
      <c r="AB947" s="38" t="s">
        <v>225</v>
      </c>
      <c r="AG947" s="38" t="s">
        <v>225</v>
      </c>
      <c r="AH947" s="38" t="s">
        <v>225</v>
      </c>
      <c r="AI947" s="38" t="s">
        <v>225</v>
      </c>
      <c r="AJ947" s="38" t="s">
        <v>225</v>
      </c>
      <c r="AL947" s="38" t="s">
        <v>225</v>
      </c>
      <c r="AM947" s="38" t="s">
        <v>225</v>
      </c>
      <c r="AN947" s="38" t="s">
        <v>225</v>
      </c>
      <c r="AO947" s="38" t="s">
        <v>225</v>
      </c>
    </row>
    <row r="948" spans="5:41">
      <c r="E948" s="38" t="s">
        <v>225</v>
      </c>
      <c r="F948" s="38" t="s">
        <v>225</v>
      </c>
      <c r="G948" s="38" t="s">
        <v>225</v>
      </c>
      <c r="H948" s="38" t="s">
        <v>225</v>
      </c>
      <c r="I948" s="38" t="s">
        <v>225</v>
      </c>
      <c r="J948" s="38" t="s">
        <v>225</v>
      </c>
      <c r="K948" s="38" t="s">
        <v>225</v>
      </c>
      <c r="L948" s="38" t="s">
        <v>225</v>
      </c>
      <c r="N948" s="38" t="s">
        <v>225</v>
      </c>
      <c r="O948" s="38" t="s">
        <v>225</v>
      </c>
      <c r="P948" s="38" t="s">
        <v>225</v>
      </c>
      <c r="Q948" s="38" t="s">
        <v>225</v>
      </c>
      <c r="S948" s="38" t="s">
        <v>225</v>
      </c>
      <c r="T948" s="38" t="s">
        <v>225</v>
      </c>
      <c r="U948" s="38" t="s">
        <v>225</v>
      </c>
      <c r="X948" s="38" t="s">
        <v>225</v>
      </c>
      <c r="Y948" s="38" t="s">
        <v>225</v>
      </c>
      <c r="AA948" s="38" t="s">
        <v>225</v>
      </c>
      <c r="AB948" s="38" t="s">
        <v>225</v>
      </c>
      <c r="AG948" s="38" t="s">
        <v>225</v>
      </c>
      <c r="AH948" s="38" t="s">
        <v>225</v>
      </c>
      <c r="AI948" s="38" t="s">
        <v>225</v>
      </c>
      <c r="AJ948" s="38" t="s">
        <v>225</v>
      </c>
      <c r="AL948" s="38" t="s">
        <v>225</v>
      </c>
      <c r="AM948" s="38" t="s">
        <v>225</v>
      </c>
      <c r="AN948" s="38" t="s">
        <v>225</v>
      </c>
      <c r="AO948" s="38" t="s">
        <v>225</v>
      </c>
    </row>
    <row r="949" spans="5:41">
      <c r="E949" s="38" t="s">
        <v>225</v>
      </c>
      <c r="F949" s="38" t="s">
        <v>225</v>
      </c>
      <c r="G949" s="38" t="s">
        <v>225</v>
      </c>
      <c r="H949" s="38" t="s">
        <v>225</v>
      </c>
      <c r="I949" s="38" t="s">
        <v>225</v>
      </c>
      <c r="J949" s="38" t="s">
        <v>225</v>
      </c>
      <c r="K949" s="38" t="s">
        <v>225</v>
      </c>
      <c r="L949" s="38" t="s">
        <v>225</v>
      </c>
      <c r="N949" s="38" t="s">
        <v>225</v>
      </c>
      <c r="O949" s="38" t="s">
        <v>225</v>
      </c>
      <c r="P949" s="38" t="s">
        <v>225</v>
      </c>
      <c r="Q949" s="38" t="s">
        <v>225</v>
      </c>
      <c r="S949" s="38" t="s">
        <v>225</v>
      </c>
      <c r="T949" s="38" t="s">
        <v>225</v>
      </c>
      <c r="U949" s="38" t="s">
        <v>225</v>
      </c>
      <c r="X949" s="38" t="s">
        <v>225</v>
      </c>
      <c r="Y949" s="38" t="s">
        <v>225</v>
      </c>
      <c r="AA949" s="38" t="s">
        <v>225</v>
      </c>
      <c r="AB949" s="38" t="s">
        <v>225</v>
      </c>
      <c r="AG949" s="38" t="s">
        <v>225</v>
      </c>
      <c r="AH949" s="38" t="s">
        <v>225</v>
      </c>
      <c r="AI949" s="38" t="s">
        <v>225</v>
      </c>
      <c r="AJ949" s="38" t="s">
        <v>225</v>
      </c>
      <c r="AL949" s="38" t="s">
        <v>225</v>
      </c>
      <c r="AM949" s="38" t="s">
        <v>225</v>
      </c>
      <c r="AN949" s="38" t="s">
        <v>225</v>
      </c>
      <c r="AO949" s="38" t="s">
        <v>225</v>
      </c>
    </row>
    <row r="950" spans="5:41">
      <c r="E950" s="38" t="s">
        <v>225</v>
      </c>
      <c r="F950" s="38" t="s">
        <v>225</v>
      </c>
      <c r="G950" s="38" t="s">
        <v>225</v>
      </c>
      <c r="H950" s="38" t="s">
        <v>225</v>
      </c>
      <c r="I950" s="38" t="s">
        <v>225</v>
      </c>
      <c r="J950" s="38" t="s">
        <v>225</v>
      </c>
      <c r="K950" s="38" t="s">
        <v>225</v>
      </c>
      <c r="L950" s="38" t="s">
        <v>225</v>
      </c>
      <c r="N950" s="38" t="s">
        <v>225</v>
      </c>
      <c r="O950" s="38" t="s">
        <v>225</v>
      </c>
      <c r="P950" s="38" t="s">
        <v>225</v>
      </c>
      <c r="Q950" s="38" t="s">
        <v>225</v>
      </c>
      <c r="S950" s="38" t="s">
        <v>225</v>
      </c>
      <c r="T950" s="38" t="s">
        <v>225</v>
      </c>
      <c r="U950" s="38" t="s">
        <v>225</v>
      </c>
      <c r="X950" s="38" t="s">
        <v>225</v>
      </c>
      <c r="Y950" s="38" t="s">
        <v>225</v>
      </c>
      <c r="AA950" s="38" t="s">
        <v>225</v>
      </c>
      <c r="AB950" s="38" t="s">
        <v>225</v>
      </c>
      <c r="AG950" s="38" t="s">
        <v>225</v>
      </c>
      <c r="AH950" s="38" t="s">
        <v>225</v>
      </c>
      <c r="AI950" s="38" t="s">
        <v>225</v>
      </c>
      <c r="AJ950" s="38" t="s">
        <v>225</v>
      </c>
      <c r="AL950" s="38" t="s">
        <v>225</v>
      </c>
      <c r="AM950" s="38" t="s">
        <v>225</v>
      </c>
      <c r="AN950" s="38" t="s">
        <v>225</v>
      </c>
      <c r="AO950" s="38" t="s">
        <v>225</v>
      </c>
    </row>
    <row r="951" spans="5:41">
      <c r="E951" s="38" t="s">
        <v>225</v>
      </c>
      <c r="F951" s="38" t="s">
        <v>225</v>
      </c>
      <c r="G951" s="38" t="s">
        <v>225</v>
      </c>
      <c r="H951" s="38" t="s">
        <v>225</v>
      </c>
      <c r="I951" s="38" t="s">
        <v>225</v>
      </c>
      <c r="J951" s="38" t="s">
        <v>225</v>
      </c>
      <c r="K951" s="38" t="s">
        <v>225</v>
      </c>
      <c r="L951" s="38" t="s">
        <v>225</v>
      </c>
      <c r="N951" s="38" t="s">
        <v>225</v>
      </c>
      <c r="O951" s="38" t="s">
        <v>225</v>
      </c>
      <c r="P951" s="38" t="s">
        <v>225</v>
      </c>
      <c r="Q951" s="38" t="s">
        <v>225</v>
      </c>
      <c r="S951" s="38" t="s">
        <v>225</v>
      </c>
      <c r="T951" s="38" t="s">
        <v>225</v>
      </c>
      <c r="U951" s="38" t="s">
        <v>225</v>
      </c>
      <c r="X951" s="38" t="s">
        <v>225</v>
      </c>
      <c r="Y951" s="38" t="s">
        <v>225</v>
      </c>
      <c r="AA951" s="38" t="s">
        <v>225</v>
      </c>
      <c r="AB951" s="38" t="s">
        <v>225</v>
      </c>
      <c r="AG951" s="38" t="s">
        <v>225</v>
      </c>
      <c r="AH951" s="38" t="s">
        <v>225</v>
      </c>
      <c r="AI951" s="38" t="s">
        <v>225</v>
      </c>
      <c r="AJ951" s="38" t="s">
        <v>225</v>
      </c>
      <c r="AL951" s="38" t="s">
        <v>225</v>
      </c>
      <c r="AM951" s="38" t="s">
        <v>225</v>
      </c>
      <c r="AN951" s="38" t="s">
        <v>225</v>
      </c>
      <c r="AO951" s="38" t="s">
        <v>225</v>
      </c>
    </row>
    <row r="952" spans="5:41">
      <c r="E952" s="38" t="s">
        <v>225</v>
      </c>
      <c r="F952" s="38" t="s">
        <v>225</v>
      </c>
      <c r="G952" s="38" t="s">
        <v>225</v>
      </c>
      <c r="H952" s="38" t="s">
        <v>225</v>
      </c>
      <c r="I952" s="38" t="s">
        <v>225</v>
      </c>
      <c r="J952" s="38" t="s">
        <v>225</v>
      </c>
      <c r="K952" s="38" t="s">
        <v>225</v>
      </c>
      <c r="L952" s="38" t="s">
        <v>225</v>
      </c>
      <c r="N952" s="38" t="s">
        <v>225</v>
      </c>
      <c r="O952" s="38" t="s">
        <v>225</v>
      </c>
      <c r="P952" s="38" t="s">
        <v>225</v>
      </c>
      <c r="Q952" s="38" t="s">
        <v>225</v>
      </c>
      <c r="S952" s="38" t="s">
        <v>225</v>
      </c>
      <c r="T952" s="38" t="s">
        <v>225</v>
      </c>
      <c r="U952" s="38" t="s">
        <v>225</v>
      </c>
      <c r="X952" s="38" t="s">
        <v>225</v>
      </c>
      <c r="Y952" s="38" t="s">
        <v>225</v>
      </c>
      <c r="AA952" s="38" t="s">
        <v>225</v>
      </c>
      <c r="AB952" s="38" t="s">
        <v>225</v>
      </c>
      <c r="AG952" s="38" t="s">
        <v>225</v>
      </c>
      <c r="AH952" s="38" t="s">
        <v>225</v>
      </c>
      <c r="AI952" s="38" t="s">
        <v>225</v>
      </c>
      <c r="AJ952" s="38" t="s">
        <v>225</v>
      </c>
      <c r="AL952" s="38" t="s">
        <v>225</v>
      </c>
      <c r="AM952" s="38" t="s">
        <v>225</v>
      </c>
      <c r="AN952" s="38" t="s">
        <v>225</v>
      </c>
      <c r="AO952" s="38" t="s">
        <v>225</v>
      </c>
    </row>
    <row r="953" spans="5:41">
      <c r="E953" s="38" t="s">
        <v>225</v>
      </c>
      <c r="F953" s="38" t="s">
        <v>225</v>
      </c>
      <c r="G953" s="38" t="s">
        <v>225</v>
      </c>
      <c r="H953" s="38" t="s">
        <v>225</v>
      </c>
      <c r="I953" s="38" t="s">
        <v>225</v>
      </c>
      <c r="J953" s="38" t="s">
        <v>225</v>
      </c>
      <c r="K953" s="38" t="s">
        <v>225</v>
      </c>
      <c r="L953" s="38" t="s">
        <v>225</v>
      </c>
      <c r="N953" s="38" t="s">
        <v>225</v>
      </c>
      <c r="O953" s="38" t="s">
        <v>225</v>
      </c>
      <c r="P953" s="38" t="s">
        <v>225</v>
      </c>
      <c r="Q953" s="38" t="s">
        <v>225</v>
      </c>
      <c r="S953" s="38" t="s">
        <v>225</v>
      </c>
      <c r="T953" s="38" t="s">
        <v>225</v>
      </c>
      <c r="U953" s="38" t="s">
        <v>225</v>
      </c>
      <c r="X953" s="38" t="s">
        <v>225</v>
      </c>
      <c r="Y953" s="38" t="s">
        <v>225</v>
      </c>
      <c r="AA953" s="38" t="s">
        <v>225</v>
      </c>
      <c r="AB953" s="38" t="s">
        <v>225</v>
      </c>
      <c r="AG953" s="38" t="s">
        <v>225</v>
      </c>
      <c r="AH953" s="38" t="s">
        <v>225</v>
      </c>
      <c r="AI953" s="38" t="s">
        <v>225</v>
      </c>
      <c r="AJ953" s="38" t="s">
        <v>225</v>
      </c>
      <c r="AL953" s="38" t="s">
        <v>225</v>
      </c>
      <c r="AM953" s="38" t="s">
        <v>225</v>
      </c>
      <c r="AN953" s="38" t="s">
        <v>225</v>
      </c>
      <c r="AO953" s="38" t="s">
        <v>225</v>
      </c>
    </row>
    <row r="954" spans="5:41">
      <c r="E954" s="38" t="s">
        <v>225</v>
      </c>
      <c r="F954" s="38" t="s">
        <v>225</v>
      </c>
      <c r="G954" s="38" t="s">
        <v>225</v>
      </c>
      <c r="H954" s="38" t="s">
        <v>225</v>
      </c>
      <c r="I954" s="38" t="s">
        <v>225</v>
      </c>
      <c r="J954" s="38" t="s">
        <v>225</v>
      </c>
      <c r="K954" s="38" t="s">
        <v>225</v>
      </c>
      <c r="L954" s="38" t="s">
        <v>225</v>
      </c>
      <c r="N954" s="38" t="s">
        <v>225</v>
      </c>
      <c r="O954" s="38" t="s">
        <v>225</v>
      </c>
      <c r="P954" s="38" t="s">
        <v>225</v>
      </c>
      <c r="Q954" s="38" t="s">
        <v>225</v>
      </c>
      <c r="S954" s="38" t="s">
        <v>225</v>
      </c>
      <c r="T954" s="38" t="s">
        <v>225</v>
      </c>
      <c r="U954" s="38" t="s">
        <v>225</v>
      </c>
      <c r="X954" s="38" t="s">
        <v>225</v>
      </c>
      <c r="Y954" s="38" t="s">
        <v>225</v>
      </c>
      <c r="AA954" s="38" t="s">
        <v>225</v>
      </c>
      <c r="AB954" s="38" t="s">
        <v>225</v>
      </c>
      <c r="AG954" s="38" t="s">
        <v>225</v>
      </c>
      <c r="AH954" s="38" t="s">
        <v>225</v>
      </c>
      <c r="AI954" s="38" t="s">
        <v>225</v>
      </c>
      <c r="AJ954" s="38" t="s">
        <v>225</v>
      </c>
      <c r="AL954" s="38" t="s">
        <v>225</v>
      </c>
      <c r="AM954" s="38" t="s">
        <v>225</v>
      </c>
      <c r="AN954" s="38" t="s">
        <v>225</v>
      </c>
      <c r="AO954" s="38" t="s">
        <v>225</v>
      </c>
    </row>
    <row r="955" spans="5:41">
      <c r="E955" s="38" t="s">
        <v>225</v>
      </c>
      <c r="F955" s="38" t="s">
        <v>225</v>
      </c>
      <c r="G955" s="38" t="s">
        <v>225</v>
      </c>
      <c r="H955" s="38" t="s">
        <v>225</v>
      </c>
      <c r="I955" s="38" t="s">
        <v>225</v>
      </c>
      <c r="J955" s="38" t="s">
        <v>225</v>
      </c>
      <c r="K955" s="38" t="s">
        <v>225</v>
      </c>
      <c r="L955" s="38" t="s">
        <v>225</v>
      </c>
      <c r="N955" s="38" t="s">
        <v>225</v>
      </c>
      <c r="O955" s="38" t="s">
        <v>225</v>
      </c>
      <c r="P955" s="38" t="s">
        <v>225</v>
      </c>
      <c r="Q955" s="38" t="s">
        <v>225</v>
      </c>
      <c r="S955" s="38" t="s">
        <v>225</v>
      </c>
      <c r="T955" s="38" t="s">
        <v>225</v>
      </c>
      <c r="U955" s="38" t="s">
        <v>225</v>
      </c>
      <c r="X955" s="38" t="s">
        <v>225</v>
      </c>
      <c r="Y955" s="38" t="s">
        <v>225</v>
      </c>
      <c r="AA955" s="38" t="s">
        <v>225</v>
      </c>
      <c r="AB955" s="38" t="s">
        <v>225</v>
      </c>
      <c r="AG955" s="38" t="s">
        <v>225</v>
      </c>
      <c r="AH955" s="38" t="s">
        <v>225</v>
      </c>
      <c r="AI955" s="38" t="s">
        <v>225</v>
      </c>
      <c r="AJ955" s="38" t="s">
        <v>225</v>
      </c>
      <c r="AL955" s="38" t="s">
        <v>225</v>
      </c>
      <c r="AM955" s="38" t="s">
        <v>225</v>
      </c>
      <c r="AN955" s="38" t="s">
        <v>225</v>
      </c>
      <c r="AO955" s="38" t="s">
        <v>225</v>
      </c>
    </row>
    <row r="956" spans="5:41">
      <c r="E956" s="38" t="s">
        <v>225</v>
      </c>
      <c r="F956" s="38" t="s">
        <v>225</v>
      </c>
      <c r="G956" s="38" t="s">
        <v>225</v>
      </c>
      <c r="H956" s="38" t="s">
        <v>225</v>
      </c>
      <c r="I956" s="38" t="s">
        <v>225</v>
      </c>
      <c r="J956" s="38" t="s">
        <v>225</v>
      </c>
      <c r="K956" s="38" t="s">
        <v>225</v>
      </c>
      <c r="L956" s="38" t="s">
        <v>225</v>
      </c>
      <c r="N956" s="38" t="s">
        <v>225</v>
      </c>
      <c r="O956" s="38" t="s">
        <v>225</v>
      </c>
      <c r="P956" s="38" t="s">
        <v>225</v>
      </c>
      <c r="Q956" s="38" t="s">
        <v>225</v>
      </c>
      <c r="S956" s="38" t="s">
        <v>225</v>
      </c>
      <c r="T956" s="38" t="s">
        <v>225</v>
      </c>
      <c r="U956" s="38" t="s">
        <v>225</v>
      </c>
      <c r="X956" s="38" t="s">
        <v>225</v>
      </c>
      <c r="Y956" s="38" t="s">
        <v>225</v>
      </c>
      <c r="AA956" s="38" t="s">
        <v>225</v>
      </c>
      <c r="AB956" s="38" t="s">
        <v>225</v>
      </c>
      <c r="AG956" s="38" t="s">
        <v>225</v>
      </c>
      <c r="AH956" s="38" t="s">
        <v>225</v>
      </c>
      <c r="AI956" s="38" t="s">
        <v>225</v>
      </c>
      <c r="AJ956" s="38" t="s">
        <v>225</v>
      </c>
      <c r="AL956" s="38" t="s">
        <v>225</v>
      </c>
      <c r="AM956" s="38" t="s">
        <v>225</v>
      </c>
      <c r="AN956" s="38" t="s">
        <v>225</v>
      </c>
      <c r="AO956" s="38" t="s">
        <v>225</v>
      </c>
    </row>
    <row r="957" spans="5:41">
      <c r="E957" s="38" t="s">
        <v>225</v>
      </c>
      <c r="F957" s="38" t="s">
        <v>225</v>
      </c>
      <c r="G957" s="38" t="s">
        <v>225</v>
      </c>
      <c r="H957" s="38" t="s">
        <v>225</v>
      </c>
      <c r="I957" s="38" t="s">
        <v>225</v>
      </c>
      <c r="J957" s="38" t="s">
        <v>225</v>
      </c>
      <c r="K957" s="38" t="s">
        <v>225</v>
      </c>
      <c r="L957" s="38" t="s">
        <v>225</v>
      </c>
      <c r="N957" s="38" t="s">
        <v>225</v>
      </c>
      <c r="O957" s="38" t="s">
        <v>225</v>
      </c>
      <c r="P957" s="38" t="s">
        <v>225</v>
      </c>
      <c r="Q957" s="38" t="s">
        <v>225</v>
      </c>
      <c r="S957" s="38" t="s">
        <v>225</v>
      </c>
      <c r="T957" s="38" t="s">
        <v>225</v>
      </c>
      <c r="U957" s="38" t="s">
        <v>225</v>
      </c>
      <c r="X957" s="38" t="s">
        <v>225</v>
      </c>
      <c r="Y957" s="38" t="s">
        <v>225</v>
      </c>
      <c r="AA957" s="38" t="s">
        <v>225</v>
      </c>
      <c r="AB957" s="38" t="s">
        <v>225</v>
      </c>
      <c r="AG957" s="38" t="s">
        <v>225</v>
      </c>
      <c r="AH957" s="38" t="s">
        <v>225</v>
      </c>
      <c r="AI957" s="38" t="s">
        <v>225</v>
      </c>
      <c r="AJ957" s="38" t="s">
        <v>225</v>
      </c>
      <c r="AL957" s="38" t="s">
        <v>225</v>
      </c>
      <c r="AM957" s="38" t="s">
        <v>225</v>
      </c>
      <c r="AN957" s="38" t="s">
        <v>225</v>
      </c>
      <c r="AO957" s="38" t="s">
        <v>225</v>
      </c>
    </row>
    <row r="958" spans="5:41">
      <c r="E958" s="38" t="s">
        <v>225</v>
      </c>
      <c r="F958" s="38" t="s">
        <v>225</v>
      </c>
      <c r="G958" s="38" t="s">
        <v>225</v>
      </c>
      <c r="H958" s="38" t="s">
        <v>225</v>
      </c>
      <c r="I958" s="38" t="s">
        <v>225</v>
      </c>
      <c r="J958" s="38" t="s">
        <v>225</v>
      </c>
      <c r="K958" s="38" t="s">
        <v>225</v>
      </c>
      <c r="L958" s="38" t="s">
        <v>225</v>
      </c>
      <c r="N958" s="38" t="s">
        <v>225</v>
      </c>
      <c r="O958" s="38" t="s">
        <v>225</v>
      </c>
      <c r="P958" s="38" t="s">
        <v>225</v>
      </c>
      <c r="Q958" s="38" t="s">
        <v>225</v>
      </c>
      <c r="S958" s="38" t="s">
        <v>225</v>
      </c>
      <c r="T958" s="38" t="s">
        <v>225</v>
      </c>
      <c r="U958" s="38" t="s">
        <v>225</v>
      </c>
      <c r="X958" s="38" t="s">
        <v>225</v>
      </c>
      <c r="Y958" s="38" t="s">
        <v>225</v>
      </c>
      <c r="AA958" s="38" t="s">
        <v>225</v>
      </c>
      <c r="AB958" s="38" t="s">
        <v>225</v>
      </c>
      <c r="AG958" s="38" t="s">
        <v>225</v>
      </c>
      <c r="AH958" s="38" t="s">
        <v>225</v>
      </c>
      <c r="AI958" s="38" t="s">
        <v>225</v>
      </c>
      <c r="AJ958" s="38" t="s">
        <v>225</v>
      </c>
      <c r="AL958" s="38" t="s">
        <v>225</v>
      </c>
      <c r="AM958" s="38" t="s">
        <v>225</v>
      </c>
      <c r="AN958" s="38" t="s">
        <v>225</v>
      </c>
      <c r="AO958" s="38" t="s">
        <v>225</v>
      </c>
    </row>
    <row r="959" spans="5:41">
      <c r="E959" s="38" t="s">
        <v>225</v>
      </c>
      <c r="F959" s="38" t="s">
        <v>225</v>
      </c>
      <c r="G959" s="38" t="s">
        <v>225</v>
      </c>
      <c r="H959" s="38" t="s">
        <v>225</v>
      </c>
      <c r="I959" s="38" t="s">
        <v>225</v>
      </c>
      <c r="J959" s="38" t="s">
        <v>225</v>
      </c>
      <c r="K959" s="38" t="s">
        <v>225</v>
      </c>
      <c r="L959" s="38" t="s">
        <v>225</v>
      </c>
      <c r="N959" s="38" t="s">
        <v>225</v>
      </c>
      <c r="O959" s="38" t="s">
        <v>225</v>
      </c>
      <c r="P959" s="38" t="s">
        <v>225</v>
      </c>
      <c r="Q959" s="38" t="s">
        <v>225</v>
      </c>
      <c r="S959" s="38" t="s">
        <v>225</v>
      </c>
      <c r="T959" s="38" t="s">
        <v>225</v>
      </c>
      <c r="U959" s="38" t="s">
        <v>225</v>
      </c>
      <c r="X959" s="38" t="s">
        <v>225</v>
      </c>
      <c r="Y959" s="38" t="s">
        <v>225</v>
      </c>
      <c r="AA959" s="38" t="s">
        <v>225</v>
      </c>
      <c r="AB959" s="38" t="s">
        <v>225</v>
      </c>
      <c r="AG959" s="38" t="s">
        <v>225</v>
      </c>
      <c r="AH959" s="38" t="s">
        <v>225</v>
      </c>
      <c r="AI959" s="38" t="s">
        <v>225</v>
      </c>
      <c r="AJ959" s="38" t="s">
        <v>225</v>
      </c>
      <c r="AL959" s="38" t="s">
        <v>225</v>
      </c>
      <c r="AM959" s="38" t="s">
        <v>225</v>
      </c>
      <c r="AN959" s="38" t="s">
        <v>225</v>
      </c>
      <c r="AO959" s="38" t="s">
        <v>225</v>
      </c>
    </row>
    <row r="960" spans="5:41">
      <c r="E960" s="38" t="s">
        <v>225</v>
      </c>
      <c r="F960" s="38" t="s">
        <v>225</v>
      </c>
      <c r="G960" s="38" t="s">
        <v>225</v>
      </c>
      <c r="H960" s="38" t="s">
        <v>225</v>
      </c>
      <c r="I960" s="38" t="s">
        <v>225</v>
      </c>
      <c r="J960" s="38" t="s">
        <v>225</v>
      </c>
      <c r="K960" s="38" t="s">
        <v>225</v>
      </c>
      <c r="L960" s="38" t="s">
        <v>225</v>
      </c>
      <c r="N960" s="38" t="s">
        <v>225</v>
      </c>
      <c r="O960" s="38" t="s">
        <v>225</v>
      </c>
      <c r="P960" s="38" t="s">
        <v>225</v>
      </c>
      <c r="Q960" s="38" t="s">
        <v>225</v>
      </c>
      <c r="S960" s="38" t="s">
        <v>225</v>
      </c>
      <c r="T960" s="38" t="s">
        <v>225</v>
      </c>
      <c r="U960" s="38" t="s">
        <v>225</v>
      </c>
      <c r="X960" s="38" t="s">
        <v>225</v>
      </c>
      <c r="Y960" s="38" t="s">
        <v>225</v>
      </c>
      <c r="AA960" s="38" t="s">
        <v>225</v>
      </c>
      <c r="AB960" s="38" t="s">
        <v>225</v>
      </c>
      <c r="AG960" s="38" t="s">
        <v>225</v>
      </c>
      <c r="AH960" s="38" t="s">
        <v>225</v>
      </c>
      <c r="AI960" s="38" t="s">
        <v>225</v>
      </c>
      <c r="AJ960" s="38" t="s">
        <v>225</v>
      </c>
      <c r="AL960" s="38" t="s">
        <v>225</v>
      </c>
      <c r="AM960" s="38" t="s">
        <v>225</v>
      </c>
      <c r="AN960" s="38" t="s">
        <v>225</v>
      </c>
      <c r="AO960" s="38" t="s">
        <v>225</v>
      </c>
    </row>
    <row r="961" spans="5:41">
      <c r="E961" s="38" t="s">
        <v>225</v>
      </c>
      <c r="F961" s="38" t="s">
        <v>225</v>
      </c>
      <c r="G961" s="38" t="s">
        <v>225</v>
      </c>
      <c r="H961" s="38" t="s">
        <v>225</v>
      </c>
      <c r="I961" s="38" t="s">
        <v>225</v>
      </c>
      <c r="J961" s="38" t="s">
        <v>225</v>
      </c>
      <c r="K961" s="38" t="s">
        <v>225</v>
      </c>
      <c r="L961" s="38" t="s">
        <v>225</v>
      </c>
      <c r="N961" s="38" t="s">
        <v>225</v>
      </c>
      <c r="O961" s="38" t="s">
        <v>225</v>
      </c>
      <c r="P961" s="38" t="s">
        <v>225</v>
      </c>
      <c r="Q961" s="38" t="s">
        <v>225</v>
      </c>
      <c r="S961" s="38" t="s">
        <v>225</v>
      </c>
      <c r="T961" s="38" t="s">
        <v>225</v>
      </c>
      <c r="U961" s="38" t="s">
        <v>225</v>
      </c>
      <c r="X961" s="38" t="s">
        <v>225</v>
      </c>
      <c r="Y961" s="38" t="s">
        <v>225</v>
      </c>
      <c r="AA961" s="38" t="s">
        <v>225</v>
      </c>
      <c r="AB961" s="38" t="s">
        <v>225</v>
      </c>
      <c r="AG961" s="38" t="s">
        <v>225</v>
      </c>
      <c r="AH961" s="38" t="s">
        <v>225</v>
      </c>
      <c r="AI961" s="38" t="s">
        <v>225</v>
      </c>
      <c r="AJ961" s="38" t="s">
        <v>225</v>
      </c>
      <c r="AL961" s="38" t="s">
        <v>225</v>
      </c>
      <c r="AM961" s="38" t="s">
        <v>225</v>
      </c>
      <c r="AN961" s="38" t="s">
        <v>225</v>
      </c>
      <c r="AO961" s="38" t="s">
        <v>225</v>
      </c>
    </row>
    <row r="962" spans="5:41">
      <c r="E962" s="38" t="s">
        <v>225</v>
      </c>
      <c r="F962" s="38" t="s">
        <v>225</v>
      </c>
      <c r="G962" s="38" t="s">
        <v>225</v>
      </c>
      <c r="H962" s="38" t="s">
        <v>225</v>
      </c>
      <c r="I962" s="38" t="s">
        <v>225</v>
      </c>
      <c r="J962" s="38" t="s">
        <v>225</v>
      </c>
      <c r="K962" s="38" t="s">
        <v>225</v>
      </c>
      <c r="L962" s="38" t="s">
        <v>225</v>
      </c>
      <c r="N962" s="38" t="s">
        <v>225</v>
      </c>
      <c r="O962" s="38" t="s">
        <v>225</v>
      </c>
      <c r="P962" s="38" t="s">
        <v>225</v>
      </c>
      <c r="Q962" s="38" t="s">
        <v>225</v>
      </c>
      <c r="S962" s="38" t="s">
        <v>225</v>
      </c>
      <c r="T962" s="38" t="s">
        <v>225</v>
      </c>
      <c r="U962" s="38" t="s">
        <v>225</v>
      </c>
      <c r="X962" s="38" t="s">
        <v>225</v>
      </c>
      <c r="Y962" s="38" t="s">
        <v>225</v>
      </c>
      <c r="AA962" s="38" t="s">
        <v>225</v>
      </c>
      <c r="AB962" s="38" t="s">
        <v>225</v>
      </c>
      <c r="AG962" s="38" t="s">
        <v>225</v>
      </c>
      <c r="AH962" s="38" t="s">
        <v>225</v>
      </c>
      <c r="AI962" s="38" t="s">
        <v>225</v>
      </c>
      <c r="AJ962" s="38" t="s">
        <v>225</v>
      </c>
      <c r="AL962" s="38" t="s">
        <v>225</v>
      </c>
      <c r="AM962" s="38" t="s">
        <v>225</v>
      </c>
      <c r="AN962" s="38" t="s">
        <v>225</v>
      </c>
      <c r="AO962" s="38" t="s">
        <v>225</v>
      </c>
    </row>
    <row r="963" spans="5:41">
      <c r="E963" s="38" t="s">
        <v>225</v>
      </c>
      <c r="F963" s="38" t="s">
        <v>225</v>
      </c>
      <c r="G963" s="38" t="s">
        <v>225</v>
      </c>
      <c r="H963" s="38" t="s">
        <v>225</v>
      </c>
      <c r="I963" s="38" t="s">
        <v>225</v>
      </c>
      <c r="J963" s="38" t="s">
        <v>225</v>
      </c>
      <c r="K963" s="38" t="s">
        <v>225</v>
      </c>
      <c r="L963" s="38" t="s">
        <v>225</v>
      </c>
      <c r="N963" s="38" t="s">
        <v>225</v>
      </c>
      <c r="O963" s="38" t="s">
        <v>225</v>
      </c>
      <c r="P963" s="38" t="s">
        <v>225</v>
      </c>
      <c r="Q963" s="38" t="s">
        <v>225</v>
      </c>
      <c r="S963" s="38" t="s">
        <v>225</v>
      </c>
      <c r="T963" s="38" t="s">
        <v>225</v>
      </c>
      <c r="U963" s="38" t="s">
        <v>225</v>
      </c>
      <c r="X963" s="38" t="s">
        <v>225</v>
      </c>
      <c r="Y963" s="38" t="s">
        <v>225</v>
      </c>
      <c r="AA963" s="38" t="s">
        <v>225</v>
      </c>
      <c r="AB963" s="38" t="s">
        <v>225</v>
      </c>
      <c r="AG963" s="38" t="s">
        <v>225</v>
      </c>
      <c r="AH963" s="38" t="s">
        <v>225</v>
      </c>
      <c r="AI963" s="38" t="s">
        <v>225</v>
      </c>
      <c r="AJ963" s="38" t="s">
        <v>225</v>
      </c>
      <c r="AL963" s="38" t="s">
        <v>225</v>
      </c>
      <c r="AM963" s="38" t="s">
        <v>225</v>
      </c>
      <c r="AN963" s="38" t="s">
        <v>225</v>
      </c>
      <c r="AO963" s="38" t="s">
        <v>225</v>
      </c>
    </row>
    <row r="964" spans="5:41">
      <c r="E964" s="38" t="s">
        <v>225</v>
      </c>
      <c r="F964" s="38" t="s">
        <v>225</v>
      </c>
      <c r="G964" s="38" t="s">
        <v>225</v>
      </c>
      <c r="H964" s="38" t="s">
        <v>225</v>
      </c>
      <c r="I964" s="38" t="s">
        <v>225</v>
      </c>
      <c r="J964" s="38" t="s">
        <v>225</v>
      </c>
      <c r="K964" s="38" t="s">
        <v>225</v>
      </c>
      <c r="L964" s="38" t="s">
        <v>225</v>
      </c>
      <c r="N964" s="38" t="s">
        <v>225</v>
      </c>
      <c r="O964" s="38" t="s">
        <v>225</v>
      </c>
      <c r="P964" s="38" t="s">
        <v>225</v>
      </c>
      <c r="Q964" s="38" t="s">
        <v>225</v>
      </c>
      <c r="S964" s="38" t="s">
        <v>225</v>
      </c>
      <c r="T964" s="38" t="s">
        <v>225</v>
      </c>
      <c r="U964" s="38" t="s">
        <v>225</v>
      </c>
      <c r="X964" s="38" t="s">
        <v>225</v>
      </c>
      <c r="Y964" s="38" t="s">
        <v>225</v>
      </c>
      <c r="AA964" s="38" t="s">
        <v>225</v>
      </c>
      <c r="AB964" s="38" t="s">
        <v>225</v>
      </c>
      <c r="AG964" s="38" t="s">
        <v>225</v>
      </c>
      <c r="AH964" s="38" t="s">
        <v>225</v>
      </c>
      <c r="AI964" s="38" t="s">
        <v>225</v>
      </c>
      <c r="AJ964" s="38" t="s">
        <v>225</v>
      </c>
      <c r="AL964" s="38" t="s">
        <v>225</v>
      </c>
      <c r="AM964" s="38" t="s">
        <v>225</v>
      </c>
      <c r="AN964" s="38" t="s">
        <v>225</v>
      </c>
      <c r="AO964" s="38" t="s">
        <v>225</v>
      </c>
    </row>
    <row r="965" spans="5:41">
      <c r="E965" s="38" t="s">
        <v>225</v>
      </c>
      <c r="F965" s="38" t="s">
        <v>225</v>
      </c>
      <c r="G965" s="38" t="s">
        <v>225</v>
      </c>
      <c r="H965" s="38" t="s">
        <v>225</v>
      </c>
      <c r="I965" s="38" t="s">
        <v>225</v>
      </c>
      <c r="J965" s="38" t="s">
        <v>225</v>
      </c>
      <c r="K965" s="38" t="s">
        <v>225</v>
      </c>
      <c r="L965" s="38" t="s">
        <v>225</v>
      </c>
      <c r="N965" s="38" t="s">
        <v>225</v>
      </c>
      <c r="O965" s="38" t="s">
        <v>225</v>
      </c>
      <c r="P965" s="38" t="s">
        <v>225</v>
      </c>
      <c r="Q965" s="38" t="s">
        <v>225</v>
      </c>
      <c r="S965" s="38" t="s">
        <v>225</v>
      </c>
      <c r="T965" s="38" t="s">
        <v>225</v>
      </c>
      <c r="U965" s="38" t="s">
        <v>225</v>
      </c>
      <c r="X965" s="38" t="s">
        <v>225</v>
      </c>
      <c r="Y965" s="38" t="s">
        <v>225</v>
      </c>
      <c r="AA965" s="38" t="s">
        <v>225</v>
      </c>
      <c r="AB965" s="38" t="s">
        <v>225</v>
      </c>
      <c r="AG965" s="38" t="s">
        <v>225</v>
      </c>
      <c r="AH965" s="38" t="s">
        <v>225</v>
      </c>
      <c r="AI965" s="38" t="s">
        <v>225</v>
      </c>
      <c r="AJ965" s="38" t="s">
        <v>225</v>
      </c>
      <c r="AL965" s="38" t="s">
        <v>225</v>
      </c>
      <c r="AM965" s="38" t="s">
        <v>225</v>
      </c>
      <c r="AN965" s="38" t="s">
        <v>225</v>
      </c>
      <c r="AO965" s="38" t="s">
        <v>225</v>
      </c>
    </row>
    <row r="966" spans="5:41">
      <c r="E966" s="38" t="s">
        <v>225</v>
      </c>
      <c r="F966" s="38" t="s">
        <v>225</v>
      </c>
      <c r="G966" s="38" t="s">
        <v>225</v>
      </c>
      <c r="H966" s="38" t="s">
        <v>225</v>
      </c>
      <c r="I966" s="38" t="s">
        <v>225</v>
      </c>
      <c r="J966" s="38" t="s">
        <v>225</v>
      </c>
      <c r="K966" s="38" t="s">
        <v>225</v>
      </c>
      <c r="L966" s="38" t="s">
        <v>225</v>
      </c>
      <c r="N966" s="38" t="s">
        <v>225</v>
      </c>
      <c r="O966" s="38" t="s">
        <v>225</v>
      </c>
      <c r="P966" s="38" t="s">
        <v>225</v>
      </c>
      <c r="Q966" s="38" t="s">
        <v>225</v>
      </c>
      <c r="S966" s="38" t="s">
        <v>225</v>
      </c>
      <c r="T966" s="38" t="s">
        <v>225</v>
      </c>
      <c r="U966" s="38" t="s">
        <v>225</v>
      </c>
      <c r="X966" s="38" t="s">
        <v>225</v>
      </c>
      <c r="Y966" s="38" t="s">
        <v>225</v>
      </c>
      <c r="AA966" s="38" t="s">
        <v>225</v>
      </c>
      <c r="AB966" s="38" t="s">
        <v>225</v>
      </c>
      <c r="AG966" s="38" t="s">
        <v>225</v>
      </c>
      <c r="AH966" s="38" t="s">
        <v>225</v>
      </c>
      <c r="AI966" s="38" t="s">
        <v>225</v>
      </c>
      <c r="AJ966" s="38" t="s">
        <v>225</v>
      </c>
      <c r="AL966" s="38" t="s">
        <v>225</v>
      </c>
      <c r="AM966" s="38" t="s">
        <v>225</v>
      </c>
      <c r="AN966" s="38" t="s">
        <v>225</v>
      </c>
      <c r="AO966" s="38" t="s">
        <v>225</v>
      </c>
    </row>
    <row r="967" spans="5:41">
      <c r="E967" s="38" t="s">
        <v>225</v>
      </c>
      <c r="F967" s="38" t="s">
        <v>225</v>
      </c>
      <c r="G967" s="38" t="s">
        <v>225</v>
      </c>
      <c r="H967" s="38" t="s">
        <v>225</v>
      </c>
      <c r="I967" s="38" t="s">
        <v>225</v>
      </c>
      <c r="J967" s="38" t="s">
        <v>225</v>
      </c>
      <c r="K967" s="38" t="s">
        <v>225</v>
      </c>
      <c r="L967" s="38" t="s">
        <v>225</v>
      </c>
      <c r="N967" s="38" t="s">
        <v>225</v>
      </c>
      <c r="O967" s="38" t="s">
        <v>225</v>
      </c>
      <c r="P967" s="38" t="s">
        <v>225</v>
      </c>
      <c r="Q967" s="38" t="s">
        <v>225</v>
      </c>
      <c r="S967" s="38" t="s">
        <v>225</v>
      </c>
      <c r="T967" s="38" t="s">
        <v>225</v>
      </c>
      <c r="U967" s="38" t="s">
        <v>225</v>
      </c>
      <c r="X967" s="38" t="s">
        <v>225</v>
      </c>
      <c r="Y967" s="38" t="s">
        <v>225</v>
      </c>
      <c r="AA967" s="38" t="s">
        <v>225</v>
      </c>
      <c r="AB967" s="38" t="s">
        <v>225</v>
      </c>
      <c r="AG967" s="38" t="s">
        <v>225</v>
      </c>
      <c r="AH967" s="38" t="s">
        <v>225</v>
      </c>
      <c r="AI967" s="38" t="s">
        <v>225</v>
      </c>
      <c r="AJ967" s="38" t="s">
        <v>225</v>
      </c>
      <c r="AL967" s="38" t="s">
        <v>225</v>
      </c>
      <c r="AM967" s="38" t="s">
        <v>225</v>
      </c>
      <c r="AN967" s="38" t="s">
        <v>225</v>
      </c>
      <c r="AO967" s="38" t="s">
        <v>225</v>
      </c>
    </row>
    <row r="968" spans="5:41">
      <c r="E968" s="38" t="s">
        <v>225</v>
      </c>
      <c r="F968" s="38" t="s">
        <v>225</v>
      </c>
      <c r="G968" s="38" t="s">
        <v>225</v>
      </c>
      <c r="H968" s="38" t="s">
        <v>225</v>
      </c>
      <c r="I968" s="38" t="s">
        <v>225</v>
      </c>
      <c r="J968" s="38" t="s">
        <v>225</v>
      </c>
      <c r="K968" s="38" t="s">
        <v>225</v>
      </c>
      <c r="L968" s="38" t="s">
        <v>225</v>
      </c>
      <c r="N968" s="38" t="s">
        <v>225</v>
      </c>
      <c r="O968" s="38" t="s">
        <v>225</v>
      </c>
      <c r="P968" s="38" t="s">
        <v>225</v>
      </c>
      <c r="Q968" s="38" t="s">
        <v>225</v>
      </c>
      <c r="S968" s="38" t="s">
        <v>225</v>
      </c>
      <c r="T968" s="38" t="s">
        <v>225</v>
      </c>
      <c r="U968" s="38" t="s">
        <v>225</v>
      </c>
      <c r="X968" s="38" t="s">
        <v>225</v>
      </c>
      <c r="Y968" s="38" t="s">
        <v>225</v>
      </c>
      <c r="AA968" s="38" t="s">
        <v>225</v>
      </c>
      <c r="AB968" s="38" t="s">
        <v>225</v>
      </c>
      <c r="AG968" s="38" t="s">
        <v>225</v>
      </c>
      <c r="AH968" s="38" t="s">
        <v>225</v>
      </c>
      <c r="AI968" s="38" t="s">
        <v>225</v>
      </c>
      <c r="AJ968" s="38" t="s">
        <v>225</v>
      </c>
      <c r="AL968" s="38" t="s">
        <v>225</v>
      </c>
      <c r="AM968" s="38" t="s">
        <v>225</v>
      </c>
      <c r="AN968" s="38" t="s">
        <v>225</v>
      </c>
      <c r="AO968" s="38" t="s">
        <v>225</v>
      </c>
    </row>
    <row r="969" spans="5:41">
      <c r="E969" s="38" t="s">
        <v>225</v>
      </c>
      <c r="F969" s="38" t="s">
        <v>225</v>
      </c>
      <c r="G969" s="38" t="s">
        <v>225</v>
      </c>
      <c r="H969" s="38" t="s">
        <v>225</v>
      </c>
      <c r="I969" s="38" t="s">
        <v>225</v>
      </c>
      <c r="J969" s="38" t="s">
        <v>225</v>
      </c>
      <c r="K969" s="38" t="s">
        <v>225</v>
      </c>
      <c r="L969" s="38" t="s">
        <v>225</v>
      </c>
      <c r="N969" s="38" t="s">
        <v>225</v>
      </c>
      <c r="O969" s="38" t="s">
        <v>225</v>
      </c>
      <c r="P969" s="38" t="s">
        <v>225</v>
      </c>
      <c r="Q969" s="38" t="s">
        <v>225</v>
      </c>
      <c r="S969" s="38" t="s">
        <v>225</v>
      </c>
      <c r="T969" s="38" t="s">
        <v>225</v>
      </c>
      <c r="U969" s="38" t="s">
        <v>225</v>
      </c>
      <c r="X969" s="38" t="s">
        <v>225</v>
      </c>
      <c r="Y969" s="38" t="s">
        <v>225</v>
      </c>
      <c r="AA969" s="38" t="s">
        <v>225</v>
      </c>
      <c r="AB969" s="38" t="s">
        <v>225</v>
      </c>
      <c r="AG969" s="38" t="s">
        <v>225</v>
      </c>
      <c r="AH969" s="38" t="s">
        <v>225</v>
      </c>
      <c r="AI969" s="38" t="s">
        <v>225</v>
      </c>
      <c r="AJ969" s="38" t="s">
        <v>225</v>
      </c>
      <c r="AL969" s="38" t="s">
        <v>225</v>
      </c>
      <c r="AM969" s="38" t="s">
        <v>225</v>
      </c>
      <c r="AN969" s="38" t="s">
        <v>225</v>
      </c>
      <c r="AO969" s="38" t="s">
        <v>225</v>
      </c>
    </row>
    <row r="970" spans="5:41">
      <c r="E970" s="38" t="s">
        <v>225</v>
      </c>
      <c r="F970" s="38" t="s">
        <v>225</v>
      </c>
      <c r="G970" s="38" t="s">
        <v>225</v>
      </c>
      <c r="H970" s="38" t="s">
        <v>225</v>
      </c>
      <c r="I970" s="38" t="s">
        <v>225</v>
      </c>
      <c r="J970" s="38" t="s">
        <v>225</v>
      </c>
      <c r="K970" s="38" t="s">
        <v>225</v>
      </c>
      <c r="L970" s="38" t="s">
        <v>225</v>
      </c>
      <c r="N970" s="38" t="s">
        <v>225</v>
      </c>
      <c r="O970" s="38" t="s">
        <v>225</v>
      </c>
      <c r="P970" s="38" t="s">
        <v>225</v>
      </c>
      <c r="Q970" s="38" t="s">
        <v>225</v>
      </c>
      <c r="S970" s="38" t="s">
        <v>225</v>
      </c>
      <c r="T970" s="38" t="s">
        <v>225</v>
      </c>
      <c r="U970" s="38" t="s">
        <v>225</v>
      </c>
      <c r="X970" s="38" t="s">
        <v>225</v>
      </c>
      <c r="Y970" s="38" t="s">
        <v>225</v>
      </c>
      <c r="AA970" s="38" t="s">
        <v>225</v>
      </c>
      <c r="AB970" s="38" t="s">
        <v>225</v>
      </c>
      <c r="AG970" s="38" t="s">
        <v>225</v>
      </c>
      <c r="AH970" s="38" t="s">
        <v>225</v>
      </c>
      <c r="AI970" s="38" t="s">
        <v>225</v>
      </c>
      <c r="AJ970" s="38" t="s">
        <v>225</v>
      </c>
      <c r="AL970" s="38" t="s">
        <v>225</v>
      </c>
      <c r="AM970" s="38" t="s">
        <v>225</v>
      </c>
      <c r="AN970" s="38" t="s">
        <v>225</v>
      </c>
      <c r="AO970" s="38" t="s">
        <v>225</v>
      </c>
    </row>
    <row r="971" spans="5:41">
      <c r="E971" s="38" t="s">
        <v>225</v>
      </c>
      <c r="F971" s="38" t="s">
        <v>225</v>
      </c>
      <c r="G971" s="38" t="s">
        <v>225</v>
      </c>
      <c r="H971" s="38" t="s">
        <v>225</v>
      </c>
      <c r="I971" s="38" t="s">
        <v>225</v>
      </c>
      <c r="J971" s="38" t="s">
        <v>225</v>
      </c>
      <c r="K971" s="38" t="s">
        <v>225</v>
      </c>
      <c r="L971" s="38" t="s">
        <v>225</v>
      </c>
      <c r="N971" s="38" t="s">
        <v>225</v>
      </c>
      <c r="O971" s="38" t="s">
        <v>225</v>
      </c>
      <c r="P971" s="38" t="s">
        <v>225</v>
      </c>
      <c r="Q971" s="38" t="s">
        <v>225</v>
      </c>
      <c r="S971" s="38" t="s">
        <v>225</v>
      </c>
      <c r="T971" s="38" t="s">
        <v>225</v>
      </c>
      <c r="U971" s="38" t="s">
        <v>225</v>
      </c>
      <c r="X971" s="38" t="s">
        <v>225</v>
      </c>
      <c r="Y971" s="38" t="s">
        <v>225</v>
      </c>
      <c r="AA971" s="38" t="s">
        <v>225</v>
      </c>
      <c r="AB971" s="38" t="s">
        <v>225</v>
      </c>
      <c r="AG971" s="38" t="s">
        <v>225</v>
      </c>
      <c r="AH971" s="38" t="s">
        <v>225</v>
      </c>
      <c r="AI971" s="38" t="s">
        <v>225</v>
      </c>
      <c r="AJ971" s="38" t="s">
        <v>225</v>
      </c>
      <c r="AL971" s="38" t="s">
        <v>225</v>
      </c>
      <c r="AM971" s="38" t="s">
        <v>225</v>
      </c>
      <c r="AN971" s="38" t="s">
        <v>225</v>
      </c>
      <c r="AO971" s="38" t="s">
        <v>225</v>
      </c>
    </row>
    <row r="972" spans="5:41">
      <c r="E972" s="38" t="s">
        <v>225</v>
      </c>
      <c r="F972" s="38" t="s">
        <v>225</v>
      </c>
      <c r="G972" s="38" t="s">
        <v>225</v>
      </c>
      <c r="H972" s="38" t="s">
        <v>225</v>
      </c>
      <c r="I972" s="38" t="s">
        <v>225</v>
      </c>
      <c r="J972" s="38" t="s">
        <v>225</v>
      </c>
      <c r="K972" s="38" t="s">
        <v>225</v>
      </c>
      <c r="L972" s="38" t="s">
        <v>225</v>
      </c>
      <c r="N972" s="38" t="s">
        <v>225</v>
      </c>
      <c r="O972" s="38" t="s">
        <v>225</v>
      </c>
      <c r="P972" s="38" t="s">
        <v>225</v>
      </c>
      <c r="Q972" s="38" t="s">
        <v>225</v>
      </c>
      <c r="S972" s="38" t="s">
        <v>225</v>
      </c>
      <c r="T972" s="38" t="s">
        <v>225</v>
      </c>
      <c r="U972" s="38" t="s">
        <v>225</v>
      </c>
      <c r="X972" s="38" t="s">
        <v>225</v>
      </c>
      <c r="Y972" s="38" t="s">
        <v>225</v>
      </c>
      <c r="AA972" s="38" t="s">
        <v>225</v>
      </c>
      <c r="AB972" s="38" t="s">
        <v>225</v>
      </c>
      <c r="AG972" s="38" t="s">
        <v>225</v>
      </c>
      <c r="AH972" s="38" t="s">
        <v>225</v>
      </c>
      <c r="AI972" s="38" t="s">
        <v>225</v>
      </c>
      <c r="AJ972" s="38" t="s">
        <v>225</v>
      </c>
      <c r="AL972" s="38" t="s">
        <v>225</v>
      </c>
      <c r="AM972" s="38" t="s">
        <v>225</v>
      </c>
      <c r="AN972" s="38" t="s">
        <v>225</v>
      </c>
      <c r="AO972" s="38" t="s">
        <v>225</v>
      </c>
    </row>
    <row r="973" spans="5:41">
      <c r="E973" s="38" t="s">
        <v>225</v>
      </c>
      <c r="F973" s="38" t="s">
        <v>225</v>
      </c>
      <c r="G973" s="38" t="s">
        <v>225</v>
      </c>
      <c r="H973" s="38" t="s">
        <v>225</v>
      </c>
      <c r="I973" s="38" t="s">
        <v>225</v>
      </c>
      <c r="J973" s="38" t="s">
        <v>225</v>
      </c>
      <c r="K973" s="38" t="s">
        <v>225</v>
      </c>
      <c r="L973" s="38" t="s">
        <v>225</v>
      </c>
      <c r="N973" s="38" t="s">
        <v>225</v>
      </c>
      <c r="O973" s="38" t="s">
        <v>225</v>
      </c>
      <c r="P973" s="38" t="s">
        <v>225</v>
      </c>
      <c r="Q973" s="38" t="s">
        <v>225</v>
      </c>
      <c r="S973" s="38" t="s">
        <v>225</v>
      </c>
      <c r="T973" s="38" t="s">
        <v>225</v>
      </c>
      <c r="U973" s="38" t="s">
        <v>225</v>
      </c>
      <c r="X973" s="38" t="s">
        <v>225</v>
      </c>
      <c r="Y973" s="38" t="s">
        <v>225</v>
      </c>
      <c r="AA973" s="38" t="s">
        <v>225</v>
      </c>
      <c r="AB973" s="38" t="s">
        <v>225</v>
      </c>
      <c r="AG973" s="38" t="s">
        <v>225</v>
      </c>
      <c r="AH973" s="38" t="s">
        <v>225</v>
      </c>
      <c r="AI973" s="38" t="s">
        <v>225</v>
      </c>
      <c r="AJ973" s="38" t="s">
        <v>225</v>
      </c>
      <c r="AL973" s="38" t="s">
        <v>225</v>
      </c>
      <c r="AM973" s="38" t="s">
        <v>225</v>
      </c>
      <c r="AN973" s="38" t="s">
        <v>225</v>
      </c>
      <c r="AO973" s="38" t="s">
        <v>225</v>
      </c>
    </row>
    <row r="974" spans="5:41">
      <c r="E974" s="38" t="s">
        <v>225</v>
      </c>
      <c r="F974" s="38" t="s">
        <v>225</v>
      </c>
      <c r="G974" s="38" t="s">
        <v>225</v>
      </c>
      <c r="H974" s="38" t="s">
        <v>225</v>
      </c>
      <c r="I974" s="38" t="s">
        <v>225</v>
      </c>
      <c r="J974" s="38" t="s">
        <v>225</v>
      </c>
      <c r="K974" s="38" t="s">
        <v>225</v>
      </c>
      <c r="L974" s="38" t="s">
        <v>225</v>
      </c>
      <c r="N974" s="38" t="s">
        <v>225</v>
      </c>
      <c r="O974" s="38" t="s">
        <v>225</v>
      </c>
      <c r="P974" s="38" t="s">
        <v>225</v>
      </c>
      <c r="Q974" s="38" t="s">
        <v>225</v>
      </c>
      <c r="S974" s="38" t="s">
        <v>225</v>
      </c>
      <c r="T974" s="38" t="s">
        <v>225</v>
      </c>
      <c r="U974" s="38" t="s">
        <v>225</v>
      </c>
      <c r="X974" s="38" t="s">
        <v>225</v>
      </c>
      <c r="Y974" s="38" t="s">
        <v>225</v>
      </c>
      <c r="AA974" s="38" t="s">
        <v>225</v>
      </c>
      <c r="AB974" s="38" t="s">
        <v>225</v>
      </c>
      <c r="AG974" s="38" t="s">
        <v>225</v>
      </c>
      <c r="AH974" s="38" t="s">
        <v>225</v>
      </c>
      <c r="AI974" s="38" t="s">
        <v>225</v>
      </c>
      <c r="AJ974" s="38" t="s">
        <v>225</v>
      </c>
      <c r="AL974" s="38" t="s">
        <v>225</v>
      </c>
      <c r="AM974" s="38" t="s">
        <v>225</v>
      </c>
      <c r="AN974" s="38" t="s">
        <v>225</v>
      </c>
      <c r="AO974" s="38" t="s">
        <v>225</v>
      </c>
    </row>
    <row r="975" spans="5:41">
      <c r="E975" s="38" t="s">
        <v>225</v>
      </c>
      <c r="F975" s="38" t="s">
        <v>225</v>
      </c>
      <c r="G975" s="38" t="s">
        <v>225</v>
      </c>
      <c r="H975" s="38" t="s">
        <v>225</v>
      </c>
      <c r="I975" s="38" t="s">
        <v>225</v>
      </c>
      <c r="J975" s="38" t="s">
        <v>225</v>
      </c>
      <c r="K975" s="38" t="s">
        <v>225</v>
      </c>
      <c r="L975" s="38" t="s">
        <v>225</v>
      </c>
      <c r="N975" s="38" t="s">
        <v>225</v>
      </c>
      <c r="O975" s="38" t="s">
        <v>225</v>
      </c>
      <c r="P975" s="38" t="s">
        <v>225</v>
      </c>
      <c r="Q975" s="38" t="s">
        <v>225</v>
      </c>
      <c r="S975" s="38" t="s">
        <v>225</v>
      </c>
      <c r="T975" s="38" t="s">
        <v>225</v>
      </c>
      <c r="U975" s="38" t="s">
        <v>225</v>
      </c>
      <c r="X975" s="38" t="s">
        <v>225</v>
      </c>
      <c r="Y975" s="38" t="s">
        <v>225</v>
      </c>
      <c r="AA975" s="38" t="s">
        <v>225</v>
      </c>
      <c r="AB975" s="38" t="s">
        <v>225</v>
      </c>
      <c r="AG975" s="38" t="s">
        <v>225</v>
      </c>
      <c r="AH975" s="38" t="s">
        <v>225</v>
      </c>
      <c r="AI975" s="38" t="s">
        <v>225</v>
      </c>
      <c r="AJ975" s="38" t="s">
        <v>225</v>
      </c>
      <c r="AL975" s="38" t="s">
        <v>225</v>
      </c>
      <c r="AM975" s="38" t="s">
        <v>225</v>
      </c>
      <c r="AN975" s="38" t="s">
        <v>225</v>
      </c>
      <c r="AO975" s="38" t="s">
        <v>225</v>
      </c>
    </row>
    <row r="976" spans="5:41">
      <c r="E976" s="38" t="s">
        <v>225</v>
      </c>
      <c r="F976" s="38" t="s">
        <v>225</v>
      </c>
      <c r="G976" s="38" t="s">
        <v>225</v>
      </c>
      <c r="H976" s="38" t="s">
        <v>225</v>
      </c>
      <c r="I976" s="38" t="s">
        <v>225</v>
      </c>
      <c r="J976" s="38" t="s">
        <v>225</v>
      </c>
      <c r="K976" s="38" t="s">
        <v>225</v>
      </c>
      <c r="L976" s="38" t="s">
        <v>225</v>
      </c>
      <c r="N976" s="38" t="s">
        <v>225</v>
      </c>
      <c r="O976" s="38" t="s">
        <v>225</v>
      </c>
      <c r="P976" s="38" t="s">
        <v>225</v>
      </c>
      <c r="Q976" s="38" t="s">
        <v>225</v>
      </c>
      <c r="S976" s="38" t="s">
        <v>225</v>
      </c>
      <c r="T976" s="38" t="s">
        <v>225</v>
      </c>
      <c r="U976" s="38" t="s">
        <v>225</v>
      </c>
      <c r="X976" s="38" t="s">
        <v>225</v>
      </c>
      <c r="Y976" s="38" t="s">
        <v>225</v>
      </c>
      <c r="AA976" s="38" t="s">
        <v>225</v>
      </c>
      <c r="AB976" s="38" t="s">
        <v>225</v>
      </c>
      <c r="AG976" s="38" t="s">
        <v>225</v>
      </c>
      <c r="AH976" s="38" t="s">
        <v>225</v>
      </c>
      <c r="AI976" s="38" t="s">
        <v>225</v>
      </c>
      <c r="AJ976" s="38" t="s">
        <v>225</v>
      </c>
      <c r="AL976" s="38" t="s">
        <v>225</v>
      </c>
      <c r="AM976" s="38" t="s">
        <v>225</v>
      </c>
      <c r="AN976" s="38" t="s">
        <v>225</v>
      </c>
      <c r="AO976" s="38" t="s">
        <v>225</v>
      </c>
    </row>
    <row r="977" spans="5:41">
      <c r="E977" s="38" t="s">
        <v>225</v>
      </c>
      <c r="F977" s="38" t="s">
        <v>225</v>
      </c>
      <c r="G977" s="38" t="s">
        <v>225</v>
      </c>
      <c r="H977" s="38" t="s">
        <v>225</v>
      </c>
      <c r="I977" s="38" t="s">
        <v>225</v>
      </c>
      <c r="J977" s="38" t="s">
        <v>225</v>
      </c>
      <c r="K977" s="38" t="s">
        <v>225</v>
      </c>
      <c r="L977" s="38" t="s">
        <v>225</v>
      </c>
      <c r="N977" s="38" t="s">
        <v>225</v>
      </c>
      <c r="O977" s="38" t="s">
        <v>225</v>
      </c>
      <c r="P977" s="38" t="s">
        <v>225</v>
      </c>
      <c r="Q977" s="38" t="s">
        <v>225</v>
      </c>
      <c r="S977" s="38" t="s">
        <v>225</v>
      </c>
      <c r="T977" s="38" t="s">
        <v>225</v>
      </c>
      <c r="U977" s="38" t="s">
        <v>225</v>
      </c>
      <c r="X977" s="38" t="s">
        <v>225</v>
      </c>
      <c r="Y977" s="38" t="s">
        <v>225</v>
      </c>
      <c r="AA977" s="38" t="s">
        <v>225</v>
      </c>
      <c r="AB977" s="38" t="s">
        <v>225</v>
      </c>
      <c r="AG977" s="38" t="s">
        <v>225</v>
      </c>
      <c r="AH977" s="38" t="s">
        <v>225</v>
      </c>
      <c r="AI977" s="38" t="s">
        <v>225</v>
      </c>
      <c r="AJ977" s="38" t="s">
        <v>225</v>
      </c>
      <c r="AL977" s="38" t="s">
        <v>225</v>
      </c>
      <c r="AM977" s="38" t="s">
        <v>225</v>
      </c>
      <c r="AN977" s="38" t="s">
        <v>225</v>
      </c>
      <c r="AO977" s="38" t="s">
        <v>225</v>
      </c>
    </row>
    <row r="978" spans="5:41">
      <c r="E978" s="38" t="s">
        <v>225</v>
      </c>
      <c r="F978" s="38" t="s">
        <v>225</v>
      </c>
      <c r="G978" s="38" t="s">
        <v>225</v>
      </c>
      <c r="H978" s="38" t="s">
        <v>225</v>
      </c>
      <c r="I978" s="38" t="s">
        <v>225</v>
      </c>
      <c r="J978" s="38" t="s">
        <v>225</v>
      </c>
      <c r="K978" s="38" t="s">
        <v>225</v>
      </c>
      <c r="L978" s="38" t="s">
        <v>225</v>
      </c>
      <c r="N978" s="38" t="s">
        <v>225</v>
      </c>
      <c r="O978" s="38" t="s">
        <v>225</v>
      </c>
      <c r="P978" s="38" t="s">
        <v>225</v>
      </c>
      <c r="Q978" s="38" t="s">
        <v>225</v>
      </c>
      <c r="S978" s="38" t="s">
        <v>225</v>
      </c>
      <c r="T978" s="38" t="s">
        <v>225</v>
      </c>
      <c r="U978" s="38" t="s">
        <v>225</v>
      </c>
      <c r="X978" s="38" t="s">
        <v>225</v>
      </c>
      <c r="Y978" s="38" t="s">
        <v>225</v>
      </c>
      <c r="AA978" s="38" t="s">
        <v>225</v>
      </c>
      <c r="AB978" s="38" t="s">
        <v>225</v>
      </c>
      <c r="AG978" s="38" t="s">
        <v>225</v>
      </c>
      <c r="AH978" s="38" t="s">
        <v>225</v>
      </c>
      <c r="AI978" s="38" t="s">
        <v>225</v>
      </c>
      <c r="AJ978" s="38" t="s">
        <v>225</v>
      </c>
      <c r="AL978" s="38" t="s">
        <v>225</v>
      </c>
      <c r="AM978" s="38" t="s">
        <v>225</v>
      </c>
      <c r="AN978" s="38" t="s">
        <v>225</v>
      </c>
      <c r="AO978" s="38" t="s">
        <v>225</v>
      </c>
    </row>
    <row r="979" spans="5:41">
      <c r="E979" s="38" t="s">
        <v>225</v>
      </c>
      <c r="F979" s="38" t="s">
        <v>225</v>
      </c>
      <c r="G979" s="38" t="s">
        <v>225</v>
      </c>
      <c r="H979" s="38" t="s">
        <v>225</v>
      </c>
      <c r="I979" s="38" t="s">
        <v>225</v>
      </c>
      <c r="J979" s="38" t="s">
        <v>225</v>
      </c>
      <c r="K979" s="38" t="s">
        <v>225</v>
      </c>
      <c r="L979" s="38" t="s">
        <v>225</v>
      </c>
      <c r="N979" s="38" t="s">
        <v>225</v>
      </c>
      <c r="O979" s="38" t="s">
        <v>225</v>
      </c>
      <c r="P979" s="38" t="s">
        <v>225</v>
      </c>
      <c r="Q979" s="38" t="s">
        <v>225</v>
      </c>
      <c r="S979" s="38" t="s">
        <v>225</v>
      </c>
      <c r="T979" s="38" t="s">
        <v>225</v>
      </c>
      <c r="U979" s="38" t="s">
        <v>225</v>
      </c>
      <c r="X979" s="38" t="s">
        <v>225</v>
      </c>
      <c r="Y979" s="38" t="s">
        <v>225</v>
      </c>
      <c r="AA979" s="38" t="s">
        <v>225</v>
      </c>
      <c r="AB979" s="38" t="s">
        <v>225</v>
      </c>
      <c r="AG979" s="38" t="s">
        <v>225</v>
      </c>
      <c r="AH979" s="38" t="s">
        <v>225</v>
      </c>
      <c r="AI979" s="38" t="s">
        <v>225</v>
      </c>
      <c r="AJ979" s="38" t="s">
        <v>225</v>
      </c>
      <c r="AL979" s="38" t="s">
        <v>225</v>
      </c>
      <c r="AM979" s="38" t="s">
        <v>225</v>
      </c>
      <c r="AN979" s="38" t="s">
        <v>225</v>
      </c>
      <c r="AO979" s="38" t="s">
        <v>225</v>
      </c>
    </row>
    <row r="980" spans="5:41">
      <c r="E980" s="38" t="s">
        <v>225</v>
      </c>
      <c r="F980" s="38" t="s">
        <v>225</v>
      </c>
      <c r="G980" s="38" t="s">
        <v>225</v>
      </c>
      <c r="H980" s="38" t="s">
        <v>225</v>
      </c>
      <c r="I980" s="38" t="s">
        <v>225</v>
      </c>
      <c r="J980" s="38" t="s">
        <v>225</v>
      </c>
      <c r="K980" s="38" t="s">
        <v>225</v>
      </c>
      <c r="L980" s="38" t="s">
        <v>225</v>
      </c>
      <c r="N980" s="38" t="s">
        <v>225</v>
      </c>
      <c r="O980" s="38" t="s">
        <v>225</v>
      </c>
      <c r="P980" s="38" t="s">
        <v>225</v>
      </c>
      <c r="Q980" s="38" t="s">
        <v>225</v>
      </c>
      <c r="S980" s="38" t="s">
        <v>225</v>
      </c>
      <c r="T980" s="38" t="s">
        <v>225</v>
      </c>
      <c r="U980" s="38" t="s">
        <v>225</v>
      </c>
      <c r="X980" s="38" t="s">
        <v>225</v>
      </c>
      <c r="Y980" s="38" t="s">
        <v>225</v>
      </c>
      <c r="AA980" s="38" t="s">
        <v>225</v>
      </c>
      <c r="AB980" s="38" t="s">
        <v>225</v>
      </c>
      <c r="AG980" s="38" t="s">
        <v>225</v>
      </c>
      <c r="AH980" s="38" t="s">
        <v>225</v>
      </c>
      <c r="AI980" s="38" t="s">
        <v>225</v>
      </c>
      <c r="AJ980" s="38" t="s">
        <v>225</v>
      </c>
      <c r="AL980" s="38" t="s">
        <v>225</v>
      </c>
      <c r="AM980" s="38" t="s">
        <v>225</v>
      </c>
      <c r="AN980" s="38" t="s">
        <v>225</v>
      </c>
      <c r="AO980" s="38" t="s">
        <v>225</v>
      </c>
    </row>
    <row r="981" spans="5:41">
      <c r="E981" s="38" t="s">
        <v>225</v>
      </c>
      <c r="F981" s="38" t="s">
        <v>225</v>
      </c>
      <c r="G981" s="38" t="s">
        <v>225</v>
      </c>
      <c r="H981" s="38" t="s">
        <v>225</v>
      </c>
      <c r="I981" s="38" t="s">
        <v>225</v>
      </c>
      <c r="J981" s="38" t="s">
        <v>225</v>
      </c>
      <c r="K981" s="38" t="s">
        <v>225</v>
      </c>
      <c r="L981" s="38" t="s">
        <v>225</v>
      </c>
      <c r="N981" s="38" t="s">
        <v>225</v>
      </c>
      <c r="O981" s="38" t="s">
        <v>225</v>
      </c>
      <c r="P981" s="38" t="s">
        <v>225</v>
      </c>
      <c r="Q981" s="38" t="s">
        <v>225</v>
      </c>
      <c r="S981" s="38" t="s">
        <v>225</v>
      </c>
      <c r="T981" s="38" t="s">
        <v>225</v>
      </c>
      <c r="U981" s="38" t="s">
        <v>225</v>
      </c>
      <c r="X981" s="38" t="s">
        <v>225</v>
      </c>
      <c r="Y981" s="38" t="s">
        <v>225</v>
      </c>
      <c r="AA981" s="38" t="s">
        <v>225</v>
      </c>
      <c r="AB981" s="38" t="s">
        <v>225</v>
      </c>
      <c r="AG981" s="38" t="s">
        <v>225</v>
      </c>
      <c r="AH981" s="38" t="s">
        <v>225</v>
      </c>
      <c r="AI981" s="38" t="s">
        <v>225</v>
      </c>
      <c r="AJ981" s="38" t="s">
        <v>225</v>
      </c>
      <c r="AL981" s="38" t="s">
        <v>225</v>
      </c>
      <c r="AM981" s="38" t="s">
        <v>225</v>
      </c>
      <c r="AN981" s="38" t="s">
        <v>225</v>
      </c>
      <c r="AO981" s="38" t="s">
        <v>225</v>
      </c>
    </row>
    <row r="982" spans="5:41">
      <c r="E982" s="38" t="s">
        <v>225</v>
      </c>
      <c r="F982" s="38" t="s">
        <v>225</v>
      </c>
      <c r="G982" s="38" t="s">
        <v>225</v>
      </c>
      <c r="H982" s="38" t="s">
        <v>225</v>
      </c>
      <c r="I982" s="38" t="s">
        <v>225</v>
      </c>
      <c r="J982" s="38" t="s">
        <v>225</v>
      </c>
      <c r="K982" s="38" t="s">
        <v>225</v>
      </c>
      <c r="L982" s="38" t="s">
        <v>225</v>
      </c>
      <c r="N982" s="38" t="s">
        <v>225</v>
      </c>
      <c r="O982" s="38" t="s">
        <v>225</v>
      </c>
      <c r="P982" s="38" t="s">
        <v>225</v>
      </c>
      <c r="Q982" s="38" t="s">
        <v>225</v>
      </c>
      <c r="S982" s="38" t="s">
        <v>225</v>
      </c>
      <c r="T982" s="38" t="s">
        <v>225</v>
      </c>
      <c r="U982" s="38" t="s">
        <v>225</v>
      </c>
      <c r="X982" s="38" t="s">
        <v>225</v>
      </c>
      <c r="Y982" s="38" t="s">
        <v>225</v>
      </c>
      <c r="AA982" s="38" t="s">
        <v>225</v>
      </c>
      <c r="AB982" s="38" t="s">
        <v>225</v>
      </c>
      <c r="AG982" s="38" t="s">
        <v>225</v>
      </c>
      <c r="AH982" s="38" t="s">
        <v>225</v>
      </c>
      <c r="AI982" s="38" t="s">
        <v>225</v>
      </c>
      <c r="AJ982" s="38" t="s">
        <v>225</v>
      </c>
      <c r="AL982" s="38" t="s">
        <v>225</v>
      </c>
      <c r="AM982" s="38" t="s">
        <v>225</v>
      </c>
      <c r="AN982" s="38" t="s">
        <v>225</v>
      </c>
      <c r="AO982" s="38" t="s">
        <v>225</v>
      </c>
    </row>
    <row r="983" spans="5:41">
      <c r="E983" s="38" t="s">
        <v>225</v>
      </c>
      <c r="F983" s="38" t="s">
        <v>225</v>
      </c>
      <c r="G983" s="38" t="s">
        <v>225</v>
      </c>
      <c r="H983" s="38" t="s">
        <v>225</v>
      </c>
      <c r="I983" s="38" t="s">
        <v>225</v>
      </c>
      <c r="J983" s="38" t="s">
        <v>225</v>
      </c>
      <c r="K983" s="38" t="s">
        <v>225</v>
      </c>
      <c r="L983" s="38" t="s">
        <v>225</v>
      </c>
      <c r="N983" s="38" t="s">
        <v>225</v>
      </c>
      <c r="O983" s="38" t="s">
        <v>225</v>
      </c>
      <c r="P983" s="38" t="s">
        <v>225</v>
      </c>
      <c r="Q983" s="38" t="s">
        <v>225</v>
      </c>
      <c r="S983" s="38" t="s">
        <v>225</v>
      </c>
      <c r="T983" s="38" t="s">
        <v>225</v>
      </c>
      <c r="U983" s="38" t="s">
        <v>225</v>
      </c>
      <c r="X983" s="38" t="s">
        <v>225</v>
      </c>
      <c r="Y983" s="38" t="s">
        <v>225</v>
      </c>
      <c r="AA983" s="38" t="s">
        <v>225</v>
      </c>
      <c r="AB983" s="38" t="s">
        <v>225</v>
      </c>
      <c r="AG983" s="38" t="s">
        <v>225</v>
      </c>
      <c r="AH983" s="38" t="s">
        <v>225</v>
      </c>
      <c r="AI983" s="38" t="s">
        <v>225</v>
      </c>
      <c r="AJ983" s="38" t="s">
        <v>225</v>
      </c>
      <c r="AL983" s="38" t="s">
        <v>225</v>
      </c>
      <c r="AM983" s="38" t="s">
        <v>225</v>
      </c>
      <c r="AN983" s="38" t="s">
        <v>225</v>
      </c>
      <c r="AO983" s="38" t="s">
        <v>225</v>
      </c>
    </row>
    <row r="984" spans="5:41">
      <c r="E984" s="38" t="s">
        <v>225</v>
      </c>
      <c r="F984" s="38" t="s">
        <v>225</v>
      </c>
      <c r="G984" s="38" t="s">
        <v>225</v>
      </c>
      <c r="H984" s="38" t="s">
        <v>225</v>
      </c>
      <c r="I984" s="38" t="s">
        <v>225</v>
      </c>
      <c r="J984" s="38" t="s">
        <v>225</v>
      </c>
      <c r="K984" s="38" t="s">
        <v>225</v>
      </c>
      <c r="L984" s="38" t="s">
        <v>225</v>
      </c>
      <c r="N984" s="38" t="s">
        <v>225</v>
      </c>
      <c r="O984" s="38" t="s">
        <v>225</v>
      </c>
      <c r="P984" s="38" t="s">
        <v>225</v>
      </c>
      <c r="Q984" s="38" t="s">
        <v>225</v>
      </c>
      <c r="S984" s="38" t="s">
        <v>225</v>
      </c>
      <c r="T984" s="38" t="s">
        <v>225</v>
      </c>
      <c r="U984" s="38" t="s">
        <v>225</v>
      </c>
      <c r="X984" s="38" t="s">
        <v>225</v>
      </c>
      <c r="Y984" s="38" t="s">
        <v>225</v>
      </c>
      <c r="AA984" s="38" t="s">
        <v>225</v>
      </c>
      <c r="AB984" s="38" t="s">
        <v>225</v>
      </c>
      <c r="AG984" s="38" t="s">
        <v>225</v>
      </c>
      <c r="AH984" s="38" t="s">
        <v>225</v>
      </c>
      <c r="AI984" s="38" t="s">
        <v>225</v>
      </c>
      <c r="AJ984" s="38" t="s">
        <v>225</v>
      </c>
      <c r="AL984" s="38" t="s">
        <v>225</v>
      </c>
      <c r="AM984" s="38" t="s">
        <v>225</v>
      </c>
      <c r="AN984" s="38" t="s">
        <v>225</v>
      </c>
      <c r="AO984" s="38" t="s">
        <v>225</v>
      </c>
    </row>
    <row r="985" spans="5:41">
      <c r="E985" s="38" t="s">
        <v>225</v>
      </c>
      <c r="F985" s="38" t="s">
        <v>225</v>
      </c>
      <c r="G985" s="38" t="s">
        <v>225</v>
      </c>
      <c r="H985" s="38" t="s">
        <v>225</v>
      </c>
      <c r="I985" s="38" t="s">
        <v>225</v>
      </c>
      <c r="J985" s="38" t="s">
        <v>225</v>
      </c>
      <c r="K985" s="38" t="s">
        <v>225</v>
      </c>
      <c r="L985" s="38" t="s">
        <v>225</v>
      </c>
      <c r="N985" s="38" t="s">
        <v>225</v>
      </c>
      <c r="O985" s="38" t="s">
        <v>225</v>
      </c>
      <c r="P985" s="38" t="s">
        <v>225</v>
      </c>
      <c r="Q985" s="38" t="s">
        <v>225</v>
      </c>
      <c r="S985" s="38" t="s">
        <v>225</v>
      </c>
      <c r="T985" s="38" t="s">
        <v>225</v>
      </c>
      <c r="U985" s="38" t="s">
        <v>225</v>
      </c>
      <c r="X985" s="38" t="s">
        <v>225</v>
      </c>
      <c r="Y985" s="38" t="s">
        <v>225</v>
      </c>
      <c r="AA985" s="38" t="s">
        <v>225</v>
      </c>
      <c r="AB985" s="38" t="s">
        <v>225</v>
      </c>
      <c r="AG985" s="38" t="s">
        <v>225</v>
      </c>
      <c r="AH985" s="38" t="s">
        <v>225</v>
      </c>
      <c r="AI985" s="38" t="s">
        <v>225</v>
      </c>
      <c r="AJ985" s="38" t="s">
        <v>225</v>
      </c>
      <c r="AL985" s="38" t="s">
        <v>225</v>
      </c>
      <c r="AM985" s="38" t="s">
        <v>225</v>
      </c>
      <c r="AN985" s="38" t="s">
        <v>225</v>
      </c>
      <c r="AO985" s="38" t="s">
        <v>225</v>
      </c>
    </row>
    <row r="986" spans="5:41">
      <c r="E986" s="38" t="s">
        <v>225</v>
      </c>
      <c r="F986" s="38" t="s">
        <v>225</v>
      </c>
      <c r="G986" s="38" t="s">
        <v>225</v>
      </c>
      <c r="H986" s="38" t="s">
        <v>225</v>
      </c>
      <c r="I986" s="38" t="s">
        <v>225</v>
      </c>
      <c r="J986" s="38" t="s">
        <v>225</v>
      </c>
      <c r="K986" s="38" t="s">
        <v>225</v>
      </c>
      <c r="L986" s="38" t="s">
        <v>225</v>
      </c>
      <c r="N986" s="38" t="s">
        <v>225</v>
      </c>
      <c r="O986" s="38" t="s">
        <v>225</v>
      </c>
      <c r="P986" s="38" t="s">
        <v>225</v>
      </c>
      <c r="Q986" s="38" t="s">
        <v>225</v>
      </c>
      <c r="S986" s="38" t="s">
        <v>225</v>
      </c>
      <c r="T986" s="38" t="s">
        <v>225</v>
      </c>
      <c r="U986" s="38" t="s">
        <v>225</v>
      </c>
      <c r="X986" s="38" t="s">
        <v>225</v>
      </c>
      <c r="Y986" s="38" t="s">
        <v>225</v>
      </c>
      <c r="AA986" s="38" t="s">
        <v>225</v>
      </c>
      <c r="AB986" s="38" t="s">
        <v>225</v>
      </c>
      <c r="AG986" s="38" t="s">
        <v>225</v>
      </c>
      <c r="AH986" s="38" t="s">
        <v>225</v>
      </c>
      <c r="AI986" s="38" t="s">
        <v>225</v>
      </c>
      <c r="AJ986" s="38" t="s">
        <v>225</v>
      </c>
      <c r="AL986" s="38" t="s">
        <v>225</v>
      </c>
      <c r="AM986" s="38" t="s">
        <v>225</v>
      </c>
      <c r="AN986" s="38" t="s">
        <v>225</v>
      </c>
      <c r="AO986" s="38" t="s">
        <v>225</v>
      </c>
    </row>
    <row r="987" spans="5:41">
      <c r="E987" s="38" t="s">
        <v>225</v>
      </c>
      <c r="F987" s="38" t="s">
        <v>225</v>
      </c>
      <c r="G987" s="38" t="s">
        <v>225</v>
      </c>
      <c r="H987" s="38" t="s">
        <v>225</v>
      </c>
      <c r="I987" s="38" t="s">
        <v>225</v>
      </c>
      <c r="J987" s="38" t="s">
        <v>225</v>
      </c>
      <c r="K987" s="38" t="s">
        <v>225</v>
      </c>
      <c r="L987" s="38" t="s">
        <v>225</v>
      </c>
      <c r="N987" s="38" t="s">
        <v>225</v>
      </c>
      <c r="O987" s="38" t="s">
        <v>225</v>
      </c>
      <c r="P987" s="38" t="s">
        <v>225</v>
      </c>
      <c r="Q987" s="38" t="s">
        <v>225</v>
      </c>
      <c r="S987" s="38" t="s">
        <v>225</v>
      </c>
      <c r="T987" s="38" t="s">
        <v>225</v>
      </c>
      <c r="U987" s="38" t="s">
        <v>225</v>
      </c>
      <c r="X987" s="38" t="s">
        <v>225</v>
      </c>
      <c r="Y987" s="38" t="s">
        <v>225</v>
      </c>
      <c r="AA987" s="38" t="s">
        <v>225</v>
      </c>
      <c r="AB987" s="38" t="s">
        <v>225</v>
      </c>
      <c r="AG987" s="38" t="s">
        <v>225</v>
      </c>
      <c r="AH987" s="38" t="s">
        <v>225</v>
      </c>
      <c r="AI987" s="38" t="s">
        <v>225</v>
      </c>
      <c r="AJ987" s="38" t="s">
        <v>225</v>
      </c>
      <c r="AL987" s="38" t="s">
        <v>225</v>
      </c>
      <c r="AM987" s="38" t="s">
        <v>225</v>
      </c>
      <c r="AN987" s="38" t="s">
        <v>225</v>
      </c>
      <c r="AO987" s="38" t="s">
        <v>225</v>
      </c>
    </row>
    <row r="988" spans="5:41">
      <c r="E988" s="38" t="s">
        <v>225</v>
      </c>
      <c r="F988" s="38" t="s">
        <v>225</v>
      </c>
      <c r="G988" s="38" t="s">
        <v>225</v>
      </c>
      <c r="H988" s="38" t="s">
        <v>225</v>
      </c>
      <c r="I988" s="38" t="s">
        <v>225</v>
      </c>
      <c r="J988" s="38" t="s">
        <v>225</v>
      </c>
      <c r="K988" s="38" t="s">
        <v>225</v>
      </c>
      <c r="L988" s="38" t="s">
        <v>225</v>
      </c>
      <c r="N988" s="38" t="s">
        <v>225</v>
      </c>
      <c r="O988" s="38" t="s">
        <v>225</v>
      </c>
      <c r="P988" s="38" t="s">
        <v>225</v>
      </c>
      <c r="Q988" s="38" t="s">
        <v>225</v>
      </c>
      <c r="S988" s="38" t="s">
        <v>225</v>
      </c>
      <c r="T988" s="38" t="s">
        <v>225</v>
      </c>
      <c r="U988" s="38" t="s">
        <v>225</v>
      </c>
      <c r="X988" s="38" t="s">
        <v>225</v>
      </c>
      <c r="Y988" s="38" t="s">
        <v>225</v>
      </c>
      <c r="AA988" s="38" t="s">
        <v>225</v>
      </c>
      <c r="AB988" s="38" t="s">
        <v>225</v>
      </c>
      <c r="AG988" s="38" t="s">
        <v>225</v>
      </c>
      <c r="AH988" s="38" t="s">
        <v>225</v>
      </c>
      <c r="AI988" s="38" t="s">
        <v>225</v>
      </c>
      <c r="AJ988" s="38" t="s">
        <v>225</v>
      </c>
      <c r="AL988" s="38" t="s">
        <v>225</v>
      </c>
      <c r="AM988" s="38" t="s">
        <v>225</v>
      </c>
      <c r="AN988" s="38" t="s">
        <v>225</v>
      </c>
      <c r="AO988" s="38" t="s">
        <v>225</v>
      </c>
    </row>
    <row r="989" spans="5:41">
      <c r="E989" s="38" t="s">
        <v>225</v>
      </c>
      <c r="F989" s="38" t="s">
        <v>225</v>
      </c>
      <c r="G989" s="38" t="s">
        <v>225</v>
      </c>
      <c r="H989" s="38" t="s">
        <v>225</v>
      </c>
      <c r="I989" s="38" t="s">
        <v>225</v>
      </c>
      <c r="J989" s="38" t="s">
        <v>225</v>
      </c>
      <c r="K989" s="38" t="s">
        <v>225</v>
      </c>
      <c r="L989" s="38" t="s">
        <v>225</v>
      </c>
      <c r="N989" s="38" t="s">
        <v>225</v>
      </c>
      <c r="O989" s="38" t="s">
        <v>225</v>
      </c>
      <c r="P989" s="38" t="s">
        <v>225</v>
      </c>
      <c r="Q989" s="38" t="s">
        <v>225</v>
      </c>
      <c r="S989" s="38" t="s">
        <v>225</v>
      </c>
      <c r="T989" s="38" t="s">
        <v>225</v>
      </c>
      <c r="U989" s="38" t="s">
        <v>225</v>
      </c>
      <c r="X989" s="38" t="s">
        <v>225</v>
      </c>
      <c r="Y989" s="38" t="s">
        <v>225</v>
      </c>
      <c r="AA989" s="38" t="s">
        <v>225</v>
      </c>
      <c r="AB989" s="38" t="s">
        <v>225</v>
      </c>
      <c r="AG989" s="38" t="s">
        <v>225</v>
      </c>
      <c r="AH989" s="38" t="s">
        <v>225</v>
      </c>
      <c r="AI989" s="38" t="s">
        <v>225</v>
      </c>
      <c r="AJ989" s="38" t="s">
        <v>225</v>
      </c>
      <c r="AL989" s="38" t="s">
        <v>225</v>
      </c>
      <c r="AM989" s="38" t="s">
        <v>225</v>
      </c>
      <c r="AN989" s="38" t="s">
        <v>225</v>
      </c>
      <c r="AO989" s="38" t="s">
        <v>225</v>
      </c>
    </row>
    <row r="990" spans="5:41">
      <c r="E990" s="38" t="s">
        <v>225</v>
      </c>
      <c r="F990" s="38" t="s">
        <v>225</v>
      </c>
      <c r="G990" s="38" t="s">
        <v>225</v>
      </c>
      <c r="H990" s="38" t="s">
        <v>225</v>
      </c>
      <c r="I990" s="38" t="s">
        <v>225</v>
      </c>
      <c r="J990" s="38" t="s">
        <v>225</v>
      </c>
      <c r="K990" s="38" t="s">
        <v>225</v>
      </c>
      <c r="L990" s="38" t="s">
        <v>225</v>
      </c>
      <c r="N990" s="38" t="s">
        <v>225</v>
      </c>
      <c r="O990" s="38" t="s">
        <v>225</v>
      </c>
      <c r="P990" s="38" t="s">
        <v>225</v>
      </c>
      <c r="Q990" s="38" t="s">
        <v>225</v>
      </c>
      <c r="S990" s="38" t="s">
        <v>225</v>
      </c>
      <c r="T990" s="38" t="s">
        <v>225</v>
      </c>
      <c r="U990" s="38" t="s">
        <v>225</v>
      </c>
      <c r="X990" s="38" t="s">
        <v>225</v>
      </c>
      <c r="Y990" s="38" t="s">
        <v>225</v>
      </c>
      <c r="AA990" s="38" t="s">
        <v>225</v>
      </c>
      <c r="AB990" s="38" t="s">
        <v>225</v>
      </c>
      <c r="AG990" s="38" t="s">
        <v>225</v>
      </c>
      <c r="AH990" s="38" t="s">
        <v>225</v>
      </c>
      <c r="AI990" s="38" t="s">
        <v>225</v>
      </c>
      <c r="AJ990" s="38" t="s">
        <v>225</v>
      </c>
      <c r="AL990" s="38" t="s">
        <v>225</v>
      </c>
      <c r="AM990" s="38" t="s">
        <v>225</v>
      </c>
      <c r="AN990" s="38" t="s">
        <v>225</v>
      </c>
      <c r="AO990" s="38" t="s">
        <v>225</v>
      </c>
    </row>
    <row r="991" spans="5:41">
      <c r="E991" s="38" t="s">
        <v>225</v>
      </c>
      <c r="F991" s="38" t="s">
        <v>225</v>
      </c>
      <c r="G991" s="38" t="s">
        <v>225</v>
      </c>
      <c r="H991" s="38" t="s">
        <v>225</v>
      </c>
      <c r="I991" s="38" t="s">
        <v>225</v>
      </c>
      <c r="J991" s="38" t="s">
        <v>225</v>
      </c>
      <c r="K991" s="38" t="s">
        <v>225</v>
      </c>
      <c r="L991" s="38" t="s">
        <v>225</v>
      </c>
      <c r="N991" s="38" t="s">
        <v>225</v>
      </c>
      <c r="O991" s="38" t="s">
        <v>225</v>
      </c>
      <c r="P991" s="38" t="s">
        <v>225</v>
      </c>
      <c r="Q991" s="38" t="s">
        <v>225</v>
      </c>
      <c r="S991" s="38" t="s">
        <v>225</v>
      </c>
      <c r="T991" s="38" t="s">
        <v>225</v>
      </c>
      <c r="U991" s="38" t="s">
        <v>225</v>
      </c>
      <c r="X991" s="38" t="s">
        <v>225</v>
      </c>
      <c r="Y991" s="38" t="s">
        <v>225</v>
      </c>
      <c r="AA991" s="38" t="s">
        <v>225</v>
      </c>
      <c r="AB991" s="38" t="s">
        <v>225</v>
      </c>
      <c r="AG991" s="38" t="s">
        <v>225</v>
      </c>
      <c r="AH991" s="38" t="s">
        <v>225</v>
      </c>
      <c r="AI991" s="38" t="s">
        <v>225</v>
      </c>
      <c r="AJ991" s="38" t="s">
        <v>225</v>
      </c>
      <c r="AL991" s="38" t="s">
        <v>225</v>
      </c>
      <c r="AM991" s="38" t="s">
        <v>225</v>
      </c>
      <c r="AN991" s="38" t="s">
        <v>225</v>
      </c>
      <c r="AO991" s="38" t="s">
        <v>225</v>
      </c>
    </row>
    <row r="992" spans="5:41">
      <c r="E992" s="38" t="s">
        <v>225</v>
      </c>
      <c r="F992" s="38" t="s">
        <v>225</v>
      </c>
      <c r="G992" s="38" t="s">
        <v>225</v>
      </c>
      <c r="H992" s="38" t="s">
        <v>225</v>
      </c>
      <c r="I992" s="38" t="s">
        <v>225</v>
      </c>
      <c r="J992" s="38" t="s">
        <v>225</v>
      </c>
      <c r="K992" s="38" t="s">
        <v>225</v>
      </c>
      <c r="L992" s="38" t="s">
        <v>225</v>
      </c>
      <c r="N992" s="38" t="s">
        <v>225</v>
      </c>
      <c r="O992" s="38" t="s">
        <v>225</v>
      </c>
      <c r="P992" s="38" t="s">
        <v>225</v>
      </c>
      <c r="Q992" s="38" t="s">
        <v>225</v>
      </c>
      <c r="S992" s="38" t="s">
        <v>225</v>
      </c>
      <c r="T992" s="38" t="s">
        <v>225</v>
      </c>
      <c r="U992" s="38" t="s">
        <v>225</v>
      </c>
      <c r="X992" s="38" t="s">
        <v>225</v>
      </c>
      <c r="Y992" s="38" t="s">
        <v>225</v>
      </c>
      <c r="AA992" s="38" t="s">
        <v>225</v>
      </c>
      <c r="AB992" s="38" t="s">
        <v>225</v>
      </c>
      <c r="AG992" s="38" t="s">
        <v>225</v>
      </c>
      <c r="AH992" s="38" t="s">
        <v>225</v>
      </c>
      <c r="AI992" s="38" t="s">
        <v>225</v>
      </c>
      <c r="AJ992" s="38" t="s">
        <v>225</v>
      </c>
      <c r="AL992" s="38" t="s">
        <v>225</v>
      </c>
      <c r="AM992" s="38" t="s">
        <v>225</v>
      </c>
      <c r="AN992" s="38" t="s">
        <v>225</v>
      </c>
      <c r="AO992" s="38" t="s">
        <v>225</v>
      </c>
    </row>
    <row r="993" spans="5:41">
      <c r="E993" s="38" t="s">
        <v>225</v>
      </c>
      <c r="F993" s="38" t="s">
        <v>225</v>
      </c>
      <c r="G993" s="38" t="s">
        <v>225</v>
      </c>
      <c r="H993" s="38" t="s">
        <v>225</v>
      </c>
      <c r="I993" s="38" t="s">
        <v>225</v>
      </c>
      <c r="J993" s="38" t="s">
        <v>225</v>
      </c>
      <c r="K993" s="38" t="s">
        <v>225</v>
      </c>
      <c r="L993" s="38" t="s">
        <v>225</v>
      </c>
      <c r="N993" s="38" t="s">
        <v>225</v>
      </c>
      <c r="O993" s="38" t="s">
        <v>225</v>
      </c>
      <c r="P993" s="38" t="s">
        <v>225</v>
      </c>
      <c r="Q993" s="38" t="s">
        <v>225</v>
      </c>
      <c r="S993" s="38" t="s">
        <v>225</v>
      </c>
      <c r="T993" s="38" t="s">
        <v>225</v>
      </c>
      <c r="U993" s="38" t="s">
        <v>225</v>
      </c>
      <c r="X993" s="38" t="s">
        <v>225</v>
      </c>
      <c r="Y993" s="38" t="s">
        <v>225</v>
      </c>
      <c r="AA993" s="38" t="s">
        <v>225</v>
      </c>
      <c r="AB993" s="38" t="s">
        <v>225</v>
      </c>
      <c r="AG993" s="38" t="s">
        <v>225</v>
      </c>
      <c r="AH993" s="38" t="s">
        <v>225</v>
      </c>
      <c r="AI993" s="38" t="s">
        <v>225</v>
      </c>
      <c r="AJ993" s="38" t="s">
        <v>225</v>
      </c>
      <c r="AL993" s="38" t="s">
        <v>225</v>
      </c>
      <c r="AM993" s="38" t="s">
        <v>225</v>
      </c>
      <c r="AN993" s="38" t="s">
        <v>225</v>
      </c>
      <c r="AO993" s="38" t="s">
        <v>225</v>
      </c>
    </row>
    <row r="994" spans="5:41">
      <c r="E994" s="38" t="s">
        <v>225</v>
      </c>
      <c r="F994" s="38" t="s">
        <v>225</v>
      </c>
      <c r="G994" s="38" t="s">
        <v>225</v>
      </c>
      <c r="H994" s="38" t="s">
        <v>225</v>
      </c>
      <c r="I994" s="38" t="s">
        <v>225</v>
      </c>
      <c r="J994" s="38" t="s">
        <v>225</v>
      </c>
      <c r="K994" s="38" t="s">
        <v>225</v>
      </c>
      <c r="L994" s="38" t="s">
        <v>225</v>
      </c>
      <c r="N994" s="38" t="s">
        <v>225</v>
      </c>
      <c r="O994" s="38" t="s">
        <v>225</v>
      </c>
      <c r="P994" s="38" t="s">
        <v>225</v>
      </c>
      <c r="Q994" s="38" t="s">
        <v>225</v>
      </c>
      <c r="S994" s="38" t="s">
        <v>225</v>
      </c>
      <c r="T994" s="38" t="s">
        <v>225</v>
      </c>
      <c r="U994" s="38" t="s">
        <v>225</v>
      </c>
      <c r="X994" s="38" t="s">
        <v>225</v>
      </c>
      <c r="Y994" s="38" t="s">
        <v>225</v>
      </c>
      <c r="AA994" s="38" t="s">
        <v>225</v>
      </c>
      <c r="AB994" s="38" t="s">
        <v>225</v>
      </c>
      <c r="AG994" s="38" t="s">
        <v>225</v>
      </c>
      <c r="AH994" s="38" t="s">
        <v>225</v>
      </c>
      <c r="AI994" s="38" t="s">
        <v>225</v>
      </c>
      <c r="AJ994" s="38" t="s">
        <v>225</v>
      </c>
      <c r="AL994" s="38" t="s">
        <v>225</v>
      </c>
      <c r="AM994" s="38" t="s">
        <v>225</v>
      </c>
      <c r="AN994" s="38" t="s">
        <v>225</v>
      </c>
      <c r="AO994" s="38" t="s">
        <v>225</v>
      </c>
    </row>
    <row r="995" spans="5:41">
      <c r="E995" s="38" t="s">
        <v>225</v>
      </c>
      <c r="F995" s="38" t="s">
        <v>225</v>
      </c>
      <c r="G995" s="38" t="s">
        <v>225</v>
      </c>
      <c r="H995" s="38" t="s">
        <v>225</v>
      </c>
      <c r="I995" s="38" t="s">
        <v>225</v>
      </c>
      <c r="J995" s="38" t="s">
        <v>225</v>
      </c>
      <c r="K995" s="38" t="s">
        <v>225</v>
      </c>
      <c r="L995" s="38" t="s">
        <v>225</v>
      </c>
      <c r="N995" s="38" t="s">
        <v>225</v>
      </c>
      <c r="O995" s="38" t="s">
        <v>225</v>
      </c>
      <c r="P995" s="38" t="s">
        <v>225</v>
      </c>
      <c r="Q995" s="38" t="s">
        <v>225</v>
      </c>
      <c r="S995" s="38" t="s">
        <v>225</v>
      </c>
      <c r="T995" s="38" t="s">
        <v>225</v>
      </c>
      <c r="U995" s="38" t="s">
        <v>225</v>
      </c>
      <c r="X995" s="38" t="s">
        <v>225</v>
      </c>
      <c r="Y995" s="38" t="s">
        <v>225</v>
      </c>
      <c r="AA995" s="38" t="s">
        <v>225</v>
      </c>
      <c r="AB995" s="38" t="s">
        <v>225</v>
      </c>
      <c r="AG995" s="38" t="s">
        <v>225</v>
      </c>
      <c r="AH995" s="38" t="s">
        <v>225</v>
      </c>
      <c r="AI995" s="38" t="s">
        <v>225</v>
      </c>
      <c r="AJ995" s="38" t="s">
        <v>225</v>
      </c>
      <c r="AL995" s="38" t="s">
        <v>225</v>
      </c>
      <c r="AM995" s="38" t="s">
        <v>225</v>
      </c>
      <c r="AN995" s="38" t="s">
        <v>225</v>
      </c>
      <c r="AO995" s="38" t="s">
        <v>225</v>
      </c>
    </row>
    <row r="996" spans="5:41">
      <c r="E996" s="38" t="s">
        <v>225</v>
      </c>
      <c r="F996" s="38" t="s">
        <v>225</v>
      </c>
      <c r="G996" s="38" t="s">
        <v>225</v>
      </c>
      <c r="H996" s="38" t="s">
        <v>225</v>
      </c>
      <c r="I996" s="38" t="s">
        <v>225</v>
      </c>
      <c r="J996" s="38" t="s">
        <v>225</v>
      </c>
      <c r="K996" s="38" t="s">
        <v>225</v>
      </c>
      <c r="L996" s="38" t="s">
        <v>225</v>
      </c>
      <c r="N996" s="38" t="s">
        <v>225</v>
      </c>
      <c r="O996" s="38" t="s">
        <v>225</v>
      </c>
      <c r="P996" s="38" t="s">
        <v>225</v>
      </c>
      <c r="Q996" s="38" t="s">
        <v>225</v>
      </c>
      <c r="S996" s="38" t="s">
        <v>225</v>
      </c>
      <c r="T996" s="38" t="s">
        <v>225</v>
      </c>
      <c r="U996" s="38" t="s">
        <v>225</v>
      </c>
      <c r="X996" s="38" t="s">
        <v>225</v>
      </c>
      <c r="Y996" s="38" t="s">
        <v>225</v>
      </c>
      <c r="AA996" s="38" t="s">
        <v>225</v>
      </c>
      <c r="AB996" s="38" t="s">
        <v>225</v>
      </c>
      <c r="AG996" s="38" t="s">
        <v>225</v>
      </c>
      <c r="AH996" s="38" t="s">
        <v>225</v>
      </c>
      <c r="AI996" s="38" t="s">
        <v>225</v>
      </c>
      <c r="AJ996" s="38" t="s">
        <v>225</v>
      </c>
      <c r="AL996" s="38" t="s">
        <v>225</v>
      </c>
      <c r="AM996" s="38" t="s">
        <v>225</v>
      </c>
      <c r="AN996" s="38" t="s">
        <v>225</v>
      </c>
      <c r="AO996" s="38" t="s">
        <v>225</v>
      </c>
    </row>
    <row r="997" spans="5:41">
      <c r="E997" s="38" t="s">
        <v>225</v>
      </c>
      <c r="F997" s="38" t="s">
        <v>225</v>
      </c>
      <c r="G997" s="38" t="s">
        <v>225</v>
      </c>
      <c r="H997" s="38" t="s">
        <v>225</v>
      </c>
      <c r="I997" s="38" t="s">
        <v>225</v>
      </c>
      <c r="J997" s="38" t="s">
        <v>225</v>
      </c>
      <c r="K997" s="38" t="s">
        <v>225</v>
      </c>
      <c r="L997" s="38" t="s">
        <v>225</v>
      </c>
      <c r="N997" s="38" t="s">
        <v>225</v>
      </c>
      <c r="O997" s="38" t="s">
        <v>225</v>
      </c>
      <c r="P997" s="38" t="s">
        <v>225</v>
      </c>
      <c r="Q997" s="38" t="s">
        <v>225</v>
      </c>
      <c r="S997" s="38" t="s">
        <v>225</v>
      </c>
      <c r="T997" s="38" t="s">
        <v>225</v>
      </c>
      <c r="U997" s="38" t="s">
        <v>225</v>
      </c>
      <c r="X997" s="38" t="s">
        <v>225</v>
      </c>
      <c r="Y997" s="38" t="s">
        <v>225</v>
      </c>
      <c r="AA997" s="38" t="s">
        <v>225</v>
      </c>
      <c r="AB997" s="38" t="s">
        <v>225</v>
      </c>
      <c r="AG997" s="38" t="s">
        <v>225</v>
      </c>
      <c r="AH997" s="38" t="s">
        <v>225</v>
      </c>
      <c r="AI997" s="38" t="s">
        <v>225</v>
      </c>
      <c r="AJ997" s="38" t="s">
        <v>225</v>
      </c>
      <c r="AL997" s="38" t="s">
        <v>225</v>
      </c>
      <c r="AM997" s="38" t="s">
        <v>225</v>
      </c>
      <c r="AN997" s="38" t="s">
        <v>225</v>
      </c>
      <c r="AO997" s="38" t="s">
        <v>225</v>
      </c>
    </row>
    <row r="998" spans="5:41">
      <c r="E998" s="38" t="s">
        <v>225</v>
      </c>
      <c r="F998" s="38" t="s">
        <v>225</v>
      </c>
      <c r="G998" s="38" t="s">
        <v>225</v>
      </c>
      <c r="H998" s="38" t="s">
        <v>225</v>
      </c>
      <c r="I998" s="38" t="s">
        <v>225</v>
      </c>
      <c r="J998" s="38" t="s">
        <v>225</v>
      </c>
      <c r="K998" s="38" t="s">
        <v>225</v>
      </c>
      <c r="L998" s="38" t="s">
        <v>225</v>
      </c>
      <c r="N998" s="38" t="s">
        <v>225</v>
      </c>
      <c r="O998" s="38" t="s">
        <v>225</v>
      </c>
      <c r="P998" s="38" t="s">
        <v>225</v>
      </c>
      <c r="Q998" s="38" t="s">
        <v>225</v>
      </c>
      <c r="S998" s="38" t="s">
        <v>225</v>
      </c>
      <c r="T998" s="38" t="s">
        <v>225</v>
      </c>
      <c r="U998" s="38" t="s">
        <v>225</v>
      </c>
      <c r="X998" s="38" t="s">
        <v>225</v>
      </c>
      <c r="Y998" s="38" t="s">
        <v>225</v>
      </c>
      <c r="AA998" s="38" t="s">
        <v>225</v>
      </c>
      <c r="AB998" s="38" t="s">
        <v>225</v>
      </c>
      <c r="AG998" s="38" t="s">
        <v>225</v>
      </c>
      <c r="AH998" s="38" t="s">
        <v>225</v>
      </c>
      <c r="AI998" s="38" t="s">
        <v>225</v>
      </c>
      <c r="AJ998" s="38" t="s">
        <v>225</v>
      </c>
      <c r="AL998" s="38" t="s">
        <v>225</v>
      </c>
      <c r="AM998" s="38" t="s">
        <v>225</v>
      </c>
      <c r="AN998" s="38" t="s">
        <v>225</v>
      </c>
      <c r="AO998" s="38" t="s">
        <v>225</v>
      </c>
    </row>
    <row r="999" spans="5:41">
      <c r="E999" s="38" t="s">
        <v>225</v>
      </c>
      <c r="F999" s="38" t="s">
        <v>225</v>
      </c>
      <c r="G999" s="38" t="s">
        <v>225</v>
      </c>
      <c r="H999" s="38" t="s">
        <v>225</v>
      </c>
      <c r="I999" s="38" t="s">
        <v>225</v>
      </c>
      <c r="J999" s="38" t="s">
        <v>225</v>
      </c>
      <c r="K999" s="38" t="s">
        <v>225</v>
      </c>
      <c r="L999" s="38" t="s">
        <v>225</v>
      </c>
      <c r="N999" s="38" t="s">
        <v>225</v>
      </c>
      <c r="O999" s="38" t="s">
        <v>225</v>
      </c>
      <c r="P999" s="38" t="s">
        <v>225</v>
      </c>
      <c r="Q999" s="38" t="s">
        <v>225</v>
      </c>
      <c r="S999" s="38" t="s">
        <v>225</v>
      </c>
      <c r="T999" s="38" t="s">
        <v>225</v>
      </c>
      <c r="U999" s="38" t="s">
        <v>225</v>
      </c>
      <c r="X999" s="38" t="s">
        <v>225</v>
      </c>
      <c r="Y999" s="38" t="s">
        <v>225</v>
      </c>
      <c r="AA999" s="38" t="s">
        <v>225</v>
      </c>
      <c r="AB999" s="38" t="s">
        <v>225</v>
      </c>
      <c r="AG999" s="38" t="s">
        <v>225</v>
      </c>
      <c r="AH999" s="38" t="s">
        <v>225</v>
      </c>
      <c r="AI999" s="38" t="s">
        <v>225</v>
      </c>
      <c r="AJ999" s="38" t="s">
        <v>225</v>
      </c>
      <c r="AL999" s="38" t="s">
        <v>225</v>
      </c>
      <c r="AM999" s="38" t="s">
        <v>225</v>
      </c>
      <c r="AN999" s="38" t="s">
        <v>225</v>
      </c>
      <c r="AO999" s="38" t="s">
        <v>225</v>
      </c>
    </row>
    <row r="1000" spans="5:41">
      <c r="E1000" s="38" t="s">
        <v>225</v>
      </c>
      <c r="F1000" s="38" t="s">
        <v>225</v>
      </c>
      <c r="G1000" s="38" t="s">
        <v>225</v>
      </c>
      <c r="H1000" s="38" t="s">
        <v>225</v>
      </c>
      <c r="I1000" s="38" t="s">
        <v>225</v>
      </c>
      <c r="J1000" s="38" t="s">
        <v>225</v>
      </c>
      <c r="K1000" s="38" t="s">
        <v>225</v>
      </c>
      <c r="L1000" s="38" t="s">
        <v>225</v>
      </c>
      <c r="N1000" s="38" t="s">
        <v>225</v>
      </c>
      <c r="O1000" s="38" t="s">
        <v>225</v>
      </c>
      <c r="P1000" s="38" t="s">
        <v>225</v>
      </c>
      <c r="Q1000" s="38" t="s">
        <v>225</v>
      </c>
      <c r="S1000" s="38" t="s">
        <v>225</v>
      </c>
      <c r="T1000" s="38" t="s">
        <v>225</v>
      </c>
      <c r="U1000" s="38" t="s">
        <v>225</v>
      </c>
      <c r="X1000" s="38" t="s">
        <v>225</v>
      </c>
      <c r="Y1000" s="38" t="s">
        <v>225</v>
      </c>
      <c r="AA1000" s="38" t="s">
        <v>225</v>
      </c>
      <c r="AB1000" s="38" t="s">
        <v>225</v>
      </c>
      <c r="AG1000" s="38" t="s">
        <v>225</v>
      </c>
      <c r="AH1000" s="38" t="s">
        <v>225</v>
      </c>
      <c r="AI1000" s="38" t="s">
        <v>225</v>
      </c>
      <c r="AJ1000" s="38" t="s">
        <v>225</v>
      </c>
      <c r="AL1000" s="38" t="s">
        <v>225</v>
      </c>
      <c r="AM1000" s="38" t="s">
        <v>225</v>
      </c>
      <c r="AN1000" s="38" t="s">
        <v>225</v>
      </c>
      <c r="AO1000" s="38" t="s">
        <v>225</v>
      </c>
    </row>
    <row r="1001" spans="5:41">
      <c r="E1001" s="38" t="s">
        <v>225</v>
      </c>
      <c r="F1001" s="38" t="s">
        <v>225</v>
      </c>
      <c r="G1001" s="38" t="s">
        <v>225</v>
      </c>
      <c r="H1001" s="38" t="s">
        <v>225</v>
      </c>
      <c r="I1001" s="38" t="s">
        <v>225</v>
      </c>
      <c r="J1001" s="38" t="s">
        <v>225</v>
      </c>
      <c r="K1001" s="38" t="s">
        <v>225</v>
      </c>
      <c r="L1001" s="38" t="s">
        <v>225</v>
      </c>
      <c r="N1001" s="38" t="s">
        <v>225</v>
      </c>
      <c r="O1001" s="38" t="s">
        <v>225</v>
      </c>
      <c r="P1001" s="38" t="s">
        <v>225</v>
      </c>
      <c r="Q1001" s="38" t="s">
        <v>225</v>
      </c>
      <c r="S1001" s="38" t="s">
        <v>225</v>
      </c>
      <c r="T1001" s="38" t="s">
        <v>225</v>
      </c>
      <c r="U1001" s="38" t="s">
        <v>225</v>
      </c>
      <c r="X1001" s="38" t="s">
        <v>225</v>
      </c>
      <c r="Y1001" s="38" t="s">
        <v>225</v>
      </c>
      <c r="AA1001" s="38" t="s">
        <v>225</v>
      </c>
      <c r="AB1001" s="38" t="s">
        <v>225</v>
      </c>
      <c r="AG1001" s="38" t="s">
        <v>225</v>
      </c>
      <c r="AH1001" s="38" t="s">
        <v>225</v>
      </c>
      <c r="AI1001" s="38" t="s">
        <v>225</v>
      </c>
      <c r="AJ1001" s="38" t="s">
        <v>225</v>
      </c>
      <c r="AL1001" s="38" t="s">
        <v>225</v>
      </c>
      <c r="AM1001" s="38" t="s">
        <v>225</v>
      </c>
      <c r="AN1001" s="38" t="s">
        <v>225</v>
      </c>
      <c r="AO1001" s="38" t="s">
        <v>225</v>
      </c>
    </row>
    <row r="1002" spans="5:41">
      <c r="E1002" s="38" t="s">
        <v>225</v>
      </c>
      <c r="F1002" s="38" t="s">
        <v>225</v>
      </c>
      <c r="G1002" s="38" t="s">
        <v>225</v>
      </c>
      <c r="H1002" s="38" t="s">
        <v>225</v>
      </c>
      <c r="I1002" s="38" t="s">
        <v>225</v>
      </c>
      <c r="J1002" s="38" t="s">
        <v>225</v>
      </c>
      <c r="K1002" s="38" t="s">
        <v>225</v>
      </c>
      <c r="L1002" s="38" t="s">
        <v>225</v>
      </c>
      <c r="N1002" s="38" t="s">
        <v>225</v>
      </c>
      <c r="O1002" s="38" t="s">
        <v>225</v>
      </c>
      <c r="P1002" s="38" t="s">
        <v>225</v>
      </c>
      <c r="Q1002" s="38" t="s">
        <v>225</v>
      </c>
      <c r="S1002" s="38" t="s">
        <v>225</v>
      </c>
      <c r="T1002" s="38" t="s">
        <v>225</v>
      </c>
      <c r="U1002" s="38" t="s">
        <v>225</v>
      </c>
      <c r="X1002" s="38" t="s">
        <v>225</v>
      </c>
      <c r="Y1002" s="38" t="s">
        <v>225</v>
      </c>
      <c r="AA1002" s="38" t="s">
        <v>225</v>
      </c>
      <c r="AB1002" s="38" t="s">
        <v>225</v>
      </c>
      <c r="AG1002" s="38" t="s">
        <v>225</v>
      </c>
      <c r="AH1002" s="38" t="s">
        <v>225</v>
      </c>
      <c r="AI1002" s="38" t="s">
        <v>225</v>
      </c>
      <c r="AJ1002" s="38" t="s">
        <v>225</v>
      </c>
      <c r="AL1002" s="38" t="s">
        <v>225</v>
      </c>
      <c r="AM1002" s="38" t="s">
        <v>225</v>
      </c>
      <c r="AN1002" s="38" t="s">
        <v>225</v>
      </c>
      <c r="AO1002" s="38" t="s">
        <v>225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Help</vt:lpstr>
      <vt:lpstr>Tally Tools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sahirbhasin</dc:creator>
  <cp:lastModifiedBy>Sahir Bhasin</cp:lastModifiedBy>
  <cp:lastPrinted>2023-05-09T08:25:05Z</cp:lastPrinted>
  <dcterms:created xsi:type="dcterms:W3CDTF">2023-04-20T12:05:06Z</dcterms:created>
  <dcterms:modified xsi:type="dcterms:W3CDTF">2024-01-06T09:50:13Z</dcterms:modified>
</cp:coreProperties>
</file>